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15" windowWidth="14400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jerjones</author>
  </authors>
  <commentList>
    <comment ref="G13" authorId="0">
      <text>
        <r>
          <rPr>
            <b/>
            <sz val="8"/>
            <rFont val="Tahoma"/>
            <family val="0"/>
          </rPr>
          <t>jerjones:</t>
        </r>
        <r>
          <rPr>
            <sz val="8"/>
            <rFont val="Tahoma"/>
            <family val="0"/>
          </rPr>
          <t xml:space="preserve">
check FPI statements for 20M adjustment</t>
        </r>
      </text>
    </comment>
  </commentList>
</comments>
</file>

<file path=xl/sharedStrings.xml><?xml version="1.0" encoding="utf-8"?>
<sst xmlns="http://schemas.openxmlformats.org/spreadsheetml/2006/main" count="70" uniqueCount="62">
  <si>
    <t>U. S. Department of Justice</t>
  </si>
  <si>
    <t>Combined Statements of Budgetary Resources</t>
  </si>
  <si>
    <t>For the Fiscal Years Ended September 30, 2009 and 2008</t>
  </si>
  <si>
    <t>Dollars in Thousands</t>
  </si>
  <si>
    <t xml:space="preserve"> </t>
  </si>
  <si>
    <t>Budgetary Resources</t>
  </si>
  <si>
    <t>Unobligated Balance, Net, Brought Forward, October 1</t>
  </si>
  <si>
    <t>Adjustment to Unobligated Balance, Brought Forward, October 1</t>
  </si>
  <si>
    <t>Unobligated Balance, Brought Forward, as Adjusted</t>
  </si>
  <si>
    <t>Recoveries of Prior Year Unpaid Obligations</t>
  </si>
  <si>
    <t>Budget Authority</t>
  </si>
  <si>
    <t>Appropriations Received</t>
  </si>
  <si>
    <t>Borrowing Authority</t>
  </si>
  <si>
    <t>Contract Authority</t>
  </si>
  <si>
    <t>Spending Authority from Offsetting Collections</t>
  </si>
  <si>
    <t>Earned</t>
  </si>
  <si>
    <t xml:space="preserve">Collected </t>
  </si>
  <si>
    <t>Change in Receivables from Federal Sources</t>
  </si>
  <si>
    <t>Change in Unfilled Customer Orders</t>
  </si>
  <si>
    <t>Advance Received</t>
  </si>
  <si>
    <t>Without Advance from Federal Sources</t>
  </si>
  <si>
    <t>Anticipated for Rest of Yearr, Without Advances</t>
  </si>
  <si>
    <t>Previously Unavailable</t>
  </si>
  <si>
    <t xml:space="preserve">Expenditure Transfers from Trust Funds  </t>
  </si>
  <si>
    <t>Subtotal Budget Authority</t>
  </si>
  <si>
    <t>Nonexpenditure Transfers, Net, Anticipated and Actual</t>
  </si>
  <si>
    <t>Temporarily not Available Pursuant to Public Law</t>
  </si>
  <si>
    <t>Permanently not Available</t>
  </si>
  <si>
    <t>Total Budgetary Resources  (Note 20)</t>
  </si>
  <si>
    <t>Status of Budgetary Resources</t>
  </si>
  <si>
    <t>Obligations Incurred</t>
  </si>
  <si>
    <t>Direct</t>
  </si>
  <si>
    <t xml:space="preserve">Reimbursable </t>
  </si>
  <si>
    <t>Total Obligations Incurred  (Note 20)</t>
  </si>
  <si>
    <t>Unobligated Balance - Available</t>
  </si>
  <si>
    <t>Apportioned</t>
  </si>
  <si>
    <t>Exempt from Apportionment</t>
  </si>
  <si>
    <t>Other Available</t>
  </si>
  <si>
    <t>Total Unobligated Balance - Available</t>
  </si>
  <si>
    <t>Unobligated Balance not Available</t>
  </si>
  <si>
    <t>Unobligated Balance not Available, as Previously Presented</t>
  </si>
  <si>
    <t>Change in Accounting Principle (Note 27)</t>
  </si>
  <si>
    <t>Unobligated Balance not Available, as Adjusted</t>
  </si>
  <si>
    <t>Total Status of Budgetary Resources</t>
  </si>
  <si>
    <t>Obligated Balance, Net - Brought Forward, October 1</t>
  </si>
  <si>
    <t>Unpaid Obligations</t>
  </si>
  <si>
    <t>Less: Uncollected Customer Payments from Federal Sources</t>
  </si>
  <si>
    <t>Total Unpaid Obligated Balance, Net - Brought Forward, October 1</t>
  </si>
  <si>
    <t>Less: Gross Outlays</t>
  </si>
  <si>
    <t>Obligated Balance Transferred, Net:</t>
  </si>
  <si>
    <t>Actual Transfers, Unpaid Obligations</t>
  </si>
  <si>
    <t>Actual Transfers, Uncollected Customer Payments from Federal Sources</t>
  </si>
  <si>
    <t>Total Unpaid Obligated Balance Transferred, Net</t>
  </si>
  <si>
    <t>Less: Recoveries of Prior Year Unpaid Obligations, Actual</t>
  </si>
  <si>
    <t>Change in Uncollected Customer Payments from Federal Sources</t>
  </si>
  <si>
    <t>Obligated Balance, Net - End of Period</t>
  </si>
  <si>
    <t>Total Unpaid Obligated Balance, Net - End of Period</t>
  </si>
  <si>
    <t>Net Outlays</t>
  </si>
  <si>
    <t>Gross Outlays</t>
  </si>
  <si>
    <t>Less: Offsetting Collections</t>
  </si>
  <si>
    <t>Less: Distributed Offsetting Receipts (Note 20)</t>
  </si>
  <si>
    <t>Total Net Outlays  (Note 20)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</si>
</sst>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3" fillId="3" borderId="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41" fontId="3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2" fontId="5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2" fontId="3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J%20budget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budgetary1of2"/>
      <sheetName val="DOJ budgetary2of2"/>
      <sheetName val="Combining CY"/>
      <sheetName val="Combining PY"/>
    </sheetNames>
    <sheetDataSet>
      <sheetData sheetId="3">
        <row r="10">
          <cell r="R10">
            <v>3549862</v>
          </cell>
        </row>
        <row r="13">
          <cell r="R13">
            <v>0</v>
          </cell>
        </row>
        <row r="16">
          <cell r="R16">
            <v>956534</v>
          </cell>
        </row>
        <row r="19">
          <cell r="R19">
            <v>34394369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 t="str">
            <v> </v>
          </cell>
        </row>
        <row r="24">
          <cell r="R24">
            <v>6833760</v>
          </cell>
        </row>
        <row r="25">
          <cell r="R25">
            <v>121266</v>
          </cell>
        </row>
        <row r="27">
          <cell r="R27">
            <v>-245721</v>
          </cell>
        </row>
        <row r="28">
          <cell r="R28">
            <v>-32542</v>
          </cell>
        </row>
        <row r="29">
          <cell r="R29">
            <v>0</v>
          </cell>
        </row>
        <row r="30">
          <cell r="R30">
            <v>0</v>
          </cell>
        </row>
        <row r="31">
          <cell r="R31">
            <v>0</v>
          </cell>
        </row>
        <row r="34">
          <cell r="R34">
            <v>625290</v>
          </cell>
        </row>
        <row r="36">
          <cell r="R36">
            <v>-1295083</v>
          </cell>
        </row>
        <row r="38">
          <cell r="R38">
            <v>-331080</v>
          </cell>
        </row>
        <row r="45">
          <cell r="R45">
            <v>34077757</v>
          </cell>
        </row>
        <row r="46">
          <cell r="R46">
            <v>6452046</v>
          </cell>
        </row>
        <row r="50">
          <cell r="R50">
            <v>2646548</v>
          </cell>
        </row>
        <row r="51">
          <cell r="R51">
            <v>101425</v>
          </cell>
        </row>
        <row r="52">
          <cell r="R52">
            <v>0</v>
          </cell>
        </row>
        <row r="55">
          <cell r="R55">
            <v>1298879</v>
          </cell>
        </row>
      </sheetData>
      <sheetData sheetId="4">
        <row r="10">
          <cell r="S10">
            <v>3935392</v>
          </cell>
        </row>
        <row r="12">
          <cell r="S12">
            <v>-20000</v>
          </cell>
        </row>
        <row r="16">
          <cell r="S16">
            <v>844461</v>
          </cell>
        </row>
        <row r="19">
          <cell r="S19">
            <v>26963178</v>
          </cell>
        </row>
        <row r="20">
          <cell r="S20">
            <v>0</v>
          </cell>
        </row>
        <row r="21">
          <cell r="S21">
            <v>0</v>
          </cell>
        </row>
        <row r="24">
          <cell r="S24">
            <v>6478763</v>
          </cell>
        </row>
        <row r="25">
          <cell r="S25">
            <v>76157</v>
          </cell>
        </row>
        <row r="27">
          <cell r="S27">
            <v>-222934</v>
          </cell>
        </row>
        <row r="28">
          <cell r="S28">
            <v>78724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4">
          <cell r="S34">
            <v>429269</v>
          </cell>
        </row>
        <row r="36">
          <cell r="S36">
            <v>-362414</v>
          </cell>
        </row>
        <row r="38">
          <cell r="S38">
            <v>-441364</v>
          </cell>
        </row>
        <row r="45">
          <cell r="S45">
            <v>27919589</v>
          </cell>
        </row>
        <row r="46">
          <cell r="S46">
            <v>6289781</v>
          </cell>
        </row>
        <row r="50">
          <cell r="S50">
            <v>2303952</v>
          </cell>
        </row>
        <row r="51">
          <cell r="S51">
            <v>147934</v>
          </cell>
        </row>
        <row r="52">
          <cell r="S52">
            <v>0</v>
          </cell>
        </row>
        <row r="55">
          <cell r="S55">
            <v>1097976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55">
      <selection activeCell="K88" sqref="K88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57421875" style="0" customWidth="1"/>
    <col min="4" max="5" width="2.7109375" style="0" customWidth="1"/>
    <col min="6" max="6" width="49.7109375" style="0" customWidth="1"/>
    <col min="7" max="7" width="17.57421875" style="0" customWidth="1"/>
    <col min="8" max="8" width="2.57421875" style="0" customWidth="1"/>
    <col min="9" max="9" width="17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2" t="s">
        <v>3</v>
      </c>
      <c r="B5" s="2"/>
      <c r="C5" s="2"/>
      <c r="D5" s="2"/>
      <c r="E5" s="2"/>
      <c r="F5" s="2"/>
      <c r="G5" s="2">
        <v>2009</v>
      </c>
      <c r="H5" s="2"/>
      <c r="I5" s="2">
        <v>2008</v>
      </c>
    </row>
    <row r="6" spans="1:9" ht="12.75">
      <c r="A6" s="3"/>
      <c r="B6" s="3"/>
      <c r="C6" s="3"/>
      <c r="D6" s="3"/>
      <c r="E6" s="3"/>
      <c r="F6" s="3"/>
      <c r="G6" s="3"/>
      <c r="H6" s="3"/>
      <c r="I6" s="4" t="s">
        <v>4</v>
      </c>
    </row>
    <row r="7" spans="1:9" ht="14.25">
      <c r="A7" s="5" t="s">
        <v>5</v>
      </c>
      <c r="B7" s="5"/>
      <c r="C7" s="5"/>
      <c r="D7" s="5"/>
      <c r="E7" s="5"/>
      <c r="F7" s="5"/>
      <c r="G7" s="5"/>
      <c r="H7" s="5"/>
      <c r="I7" s="6"/>
    </row>
    <row r="8" spans="1:9" ht="14.25">
      <c r="A8" s="5"/>
      <c r="B8" s="5"/>
      <c r="C8" s="5"/>
      <c r="D8" s="5"/>
      <c r="E8" s="5"/>
      <c r="F8" s="5"/>
      <c r="G8" s="5"/>
      <c r="H8" s="5"/>
      <c r="I8" s="6"/>
    </row>
    <row r="9" spans="1:9" ht="12.75">
      <c r="A9" s="3"/>
      <c r="B9" s="3" t="s">
        <v>6</v>
      </c>
      <c r="C9" s="3"/>
      <c r="D9" s="3"/>
      <c r="E9" s="3"/>
      <c r="F9" s="3"/>
      <c r="G9" s="7">
        <f>'[1]Combining CY'!R10</f>
        <v>3549862</v>
      </c>
      <c r="H9" s="3"/>
      <c r="I9" s="7">
        <f>'[1]Combining PY'!S10</f>
        <v>3935392</v>
      </c>
    </row>
    <row r="10" spans="1:9" ht="12.75">
      <c r="A10" s="3"/>
      <c r="B10" s="8"/>
      <c r="C10" s="9" t="s">
        <v>7</v>
      </c>
      <c r="D10" s="3"/>
      <c r="E10" s="3"/>
      <c r="F10" s="3"/>
      <c r="G10" s="10">
        <f>'[1]Combining CY'!R13</f>
        <v>0</v>
      </c>
      <c r="H10" s="11"/>
      <c r="I10" s="10">
        <f>'[1]Combining PY'!S12</f>
        <v>-20000</v>
      </c>
    </row>
    <row r="11" spans="1:9" ht="12.75">
      <c r="A11" s="9"/>
      <c r="B11" s="9"/>
      <c r="C11" s="12"/>
      <c r="D11" s="9" t="s">
        <v>8</v>
      </c>
      <c r="E11" s="9"/>
      <c r="F11" s="9"/>
      <c r="G11" s="11">
        <f>G9+G10</f>
        <v>3549862</v>
      </c>
      <c r="H11" s="11"/>
      <c r="I11" s="11">
        <f>I9+I10</f>
        <v>3915392</v>
      </c>
    </row>
    <row r="12" spans="1:9" ht="12.75">
      <c r="A12" s="9"/>
      <c r="B12" s="9"/>
      <c r="C12" s="9"/>
      <c r="D12" s="9"/>
      <c r="E12" s="9"/>
      <c r="F12" s="9"/>
      <c r="G12" s="11">
        <v>0</v>
      </c>
      <c r="H12" s="11"/>
      <c r="I12" s="11">
        <v>0</v>
      </c>
    </row>
    <row r="13" spans="1:9" ht="12.75">
      <c r="A13" s="9"/>
      <c r="B13" s="9"/>
      <c r="C13" s="9"/>
      <c r="D13" s="9"/>
      <c r="E13" s="9"/>
      <c r="F13" s="9"/>
      <c r="G13" s="11">
        <v>0</v>
      </c>
      <c r="H13" s="11"/>
      <c r="I13" s="11">
        <v>0</v>
      </c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3" t="s">
        <v>9</v>
      </c>
      <c r="C15" s="5"/>
      <c r="D15" s="5"/>
      <c r="E15" s="5"/>
      <c r="F15" s="5"/>
      <c r="G15" s="13">
        <f>'[1]Combining CY'!R16</f>
        <v>956534</v>
      </c>
      <c r="H15" s="3"/>
      <c r="I15" s="13">
        <f>'[1]Combining PY'!S16</f>
        <v>844461</v>
      </c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3"/>
      <c r="B17" s="3" t="s">
        <v>10</v>
      </c>
      <c r="C17" s="3"/>
      <c r="D17" s="3"/>
      <c r="E17" s="3"/>
      <c r="F17" s="3"/>
      <c r="G17" s="3"/>
      <c r="H17" s="3"/>
      <c r="I17" s="3"/>
    </row>
    <row r="18" spans="1:9" ht="12.75">
      <c r="A18" s="3"/>
      <c r="B18" s="14"/>
      <c r="C18" s="3" t="s">
        <v>11</v>
      </c>
      <c r="D18" s="3"/>
      <c r="E18" s="3"/>
      <c r="F18" s="3"/>
      <c r="G18" s="13">
        <f>'[1]Combining CY'!R19</f>
        <v>34394369</v>
      </c>
      <c r="H18" s="3"/>
      <c r="I18" s="13">
        <f>'[1]Combining PY'!S19</f>
        <v>26963178</v>
      </c>
    </row>
    <row r="19" spans="1:9" ht="12.75">
      <c r="A19" s="3"/>
      <c r="B19" s="14"/>
      <c r="C19" s="3" t="s">
        <v>12</v>
      </c>
      <c r="D19" s="3"/>
      <c r="E19" s="3"/>
      <c r="F19" s="3"/>
      <c r="G19" s="13">
        <f>'[1]Combining CY'!R20</f>
        <v>0</v>
      </c>
      <c r="H19" s="3"/>
      <c r="I19" s="13">
        <f>'[1]Combining PY'!S20</f>
        <v>0</v>
      </c>
    </row>
    <row r="20" spans="1:9" ht="12.75">
      <c r="A20" s="3"/>
      <c r="B20" s="14"/>
      <c r="C20" s="3" t="s">
        <v>13</v>
      </c>
      <c r="D20" s="3"/>
      <c r="E20" s="3"/>
      <c r="F20" s="3"/>
      <c r="G20" s="13">
        <f>'[1]Combining CY'!R21</f>
        <v>0</v>
      </c>
      <c r="H20" s="3"/>
      <c r="I20" s="13">
        <f>'[1]Combining PY'!S21</f>
        <v>0</v>
      </c>
    </row>
    <row r="21" spans="1:9" ht="12.75">
      <c r="A21" s="3"/>
      <c r="B21" s="3"/>
      <c r="C21" s="3" t="s">
        <v>14</v>
      </c>
      <c r="D21" s="3"/>
      <c r="E21" s="3"/>
      <c r="F21" s="3"/>
      <c r="G21" s="13" t="str">
        <f>'[1]Combining CY'!R22</f>
        <v> </v>
      </c>
      <c r="H21" s="3"/>
      <c r="I21" s="13" t="s">
        <v>4</v>
      </c>
    </row>
    <row r="22" spans="1:9" ht="12.75">
      <c r="A22" s="3"/>
      <c r="B22" s="3"/>
      <c r="C22" s="3"/>
      <c r="D22" s="3" t="s">
        <v>15</v>
      </c>
      <c r="E22" s="3"/>
      <c r="F22" s="3"/>
      <c r="G22" s="13"/>
      <c r="H22" s="3"/>
      <c r="I22" s="13"/>
    </row>
    <row r="23" spans="1:9" ht="12.75">
      <c r="A23" s="3"/>
      <c r="B23" s="3"/>
      <c r="C23" s="3"/>
      <c r="D23" s="3"/>
      <c r="E23" s="3" t="s">
        <v>16</v>
      </c>
      <c r="F23" s="3"/>
      <c r="G23" s="13">
        <f>'[1]Combining CY'!R24</f>
        <v>6833760</v>
      </c>
      <c r="H23" s="3"/>
      <c r="I23" s="13">
        <f>'[1]Combining PY'!S24</f>
        <v>6478763</v>
      </c>
    </row>
    <row r="24" spans="1:9" ht="12.75">
      <c r="A24" s="3"/>
      <c r="B24" s="3"/>
      <c r="C24" s="3"/>
      <c r="D24" s="3"/>
      <c r="E24" s="3" t="s">
        <v>17</v>
      </c>
      <c r="F24" s="3"/>
      <c r="G24" s="13">
        <f>'[1]Combining CY'!R25</f>
        <v>121266</v>
      </c>
      <c r="H24" s="3"/>
      <c r="I24" s="13">
        <f>'[1]Combining PY'!S25</f>
        <v>76157</v>
      </c>
    </row>
    <row r="25" spans="1:9" ht="12.75">
      <c r="A25" s="3"/>
      <c r="B25" s="3"/>
      <c r="C25" s="3"/>
      <c r="D25" s="3" t="s">
        <v>18</v>
      </c>
      <c r="E25" s="3"/>
      <c r="F25" s="3"/>
      <c r="G25" s="13"/>
      <c r="H25" s="3"/>
      <c r="I25" s="13"/>
    </row>
    <row r="26" spans="1:9" ht="12.75">
      <c r="A26" s="3"/>
      <c r="B26" s="3"/>
      <c r="C26" s="3"/>
      <c r="D26" s="3"/>
      <c r="E26" s="3" t="s">
        <v>19</v>
      </c>
      <c r="F26" s="3"/>
      <c r="G26" s="13">
        <f>'[1]Combining CY'!R27</f>
        <v>-245721</v>
      </c>
      <c r="H26" s="3"/>
      <c r="I26" s="13">
        <f>'[1]Combining PY'!S27</f>
        <v>-222934</v>
      </c>
    </row>
    <row r="27" spans="1:9" ht="12.75">
      <c r="A27" s="3"/>
      <c r="B27" s="3"/>
      <c r="C27" s="3"/>
      <c r="D27" s="3"/>
      <c r="E27" s="3" t="s">
        <v>20</v>
      </c>
      <c r="F27" s="3"/>
      <c r="G27" s="15">
        <f>'[1]Combining CY'!R28</f>
        <v>-32542</v>
      </c>
      <c r="H27" s="3"/>
      <c r="I27" s="15">
        <f>'[1]Combining PY'!S28</f>
        <v>78724</v>
      </c>
    </row>
    <row r="28" spans="1:9" ht="12.75">
      <c r="A28" s="3"/>
      <c r="B28" s="3"/>
      <c r="C28" s="3"/>
      <c r="D28" s="3" t="s">
        <v>21</v>
      </c>
      <c r="E28" s="3"/>
      <c r="F28" s="3"/>
      <c r="G28" s="16">
        <f>'[1]Combining CY'!R29</f>
        <v>0</v>
      </c>
      <c r="H28" s="3"/>
      <c r="I28" s="15">
        <f>'[1]Combining PY'!S29</f>
        <v>0</v>
      </c>
    </row>
    <row r="29" spans="1:9" ht="12.75">
      <c r="A29" s="3"/>
      <c r="B29" s="3"/>
      <c r="C29" s="3"/>
      <c r="D29" s="3" t="s">
        <v>22</v>
      </c>
      <c r="E29" s="3"/>
      <c r="F29" s="3"/>
      <c r="G29" s="13">
        <f>'[1]Combining CY'!R30</f>
        <v>0</v>
      </c>
      <c r="H29" s="3"/>
      <c r="I29" s="13">
        <f>'[1]Combining PY'!S30</f>
        <v>0</v>
      </c>
    </row>
    <row r="30" spans="1:9" ht="12.75">
      <c r="A30" s="3"/>
      <c r="B30" s="3"/>
      <c r="C30" s="3"/>
      <c r="D30" s="3" t="s">
        <v>23</v>
      </c>
      <c r="E30" s="3"/>
      <c r="F30" s="3"/>
      <c r="G30" s="15">
        <f>'[1]Combining CY'!R31</f>
        <v>0</v>
      </c>
      <c r="H30" s="3"/>
      <c r="I30" s="15">
        <f>'[1]Combining PY'!S31</f>
        <v>0</v>
      </c>
    </row>
    <row r="31" spans="1:9" ht="12.75">
      <c r="A31" s="3"/>
      <c r="B31" s="3" t="s">
        <v>24</v>
      </c>
      <c r="C31" s="3"/>
      <c r="D31" s="3"/>
      <c r="E31" s="3"/>
      <c r="F31" s="3"/>
      <c r="G31" s="13">
        <f>SUM(G18:G30)</f>
        <v>41071132</v>
      </c>
      <c r="H31" s="3"/>
      <c r="I31" s="13">
        <f>SUM(I18:I30)</f>
        <v>33373888</v>
      </c>
    </row>
    <row r="32" spans="1:9" ht="12.75">
      <c r="A32" s="3"/>
      <c r="B32" s="3"/>
      <c r="C32" s="3"/>
      <c r="D32" s="3"/>
      <c r="E32" s="3"/>
      <c r="F32" s="3"/>
      <c r="G32" s="13"/>
      <c r="H32" s="3"/>
      <c r="I32" s="13"/>
    </row>
    <row r="33" spans="1:9" ht="12.75">
      <c r="A33" s="3"/>
      <c r="B33" s="3" t="s">
        <v>25</v>
      </c>
      <c r="C33" s="3"/>
      <c r="D33" s="3"/>
      <c r="E33" s="3"/>
      <c r="F33" s="3"/>
      <c r="G33" s="13">
        <f>'[1]Combining CY'!R34</f>
        <v>625290</v>
      </c>
      <c r="H33" s="3"/>
      <c r="I33" s="13">
        <f>'[1]Combining PY'!S34</f>
        <v>429269</v>
      </c>
    </row>
    <row r="34" spans="1:9" ht="12.75">
      <c r="A34" s="3"/>
      <c r="B34" s="3"/>
      <c r="C34" s="3"/>
      <c r="D34" s="3"/>
      <c r="E34" s="3"/>
      <c r="F34" s="3"/>
      <c r="G34" s="13"/>
      <c r="H34" s="3"/>
      <c r="I34" s="13"/>
    </row>
    <row r="35" spans="1:9" ht="12.75">
      <c r="A35" s="3"/>
      <c r="B35" s="3" t="s">
        <v>26</v>
      </c>
      <c r="C35" s="3"/>
      <c r="D35" s="3"/>
      <c r="E35" s="3"/>
      <c r="F35" s="3"/>
      <c r="G35" s="13">
        <f>'[1]Combining CY'!R36</f>
        <v>-1295083</v>
      </c>
      <c r="H35" s="3"/>
      <c r="I35" s="13">
        <f>'[1]Combining PY'!S36</f>
        <v>-362414</v>
      </c>
    </row>
    <row r="36" spans="1:9" ht="12.75">
      <c r="A36" s="3"/>
      <c r="B36" s="3"/>
      <c r="C36" s="3"/>
      <c r="D36" s="3"/>
      <c r="E36" s="3"/>
      <c r="F36" s="3"/>
      <c r="G36" s="13"/>
      <c r="H36" s="3"/>
      <c r="I36" s="13"/>
    </row>
    <row r="37" spans="1:9" ht="12.75">
      <c r="A37" s="3"/>
      <c r="B37" s="3" t="s">
        <v>27</v>
      </c>
      <c r="C37" s="3"/>
      <c r="D37" s="3"/>
      <c r="E37" s="3"/>
      <c r="F37" s="3"/>
      <c r="G37" s="13">
        <f>'[1]Combining CY'!R38</f>
        <v>-331080</v>
      </c>
      <c r="H37" s="3"/>
      <c r="I37" s="13">
        <f>'[1]Combining PY'!S38</f>
        <v>-441364</v>
      </c>
    </row>
    <row r="38" spans="1:9" ht="14.25">
      <c r="A38" s="3"/>
      <c r="B38" s="17"/>
      <c r="C38" s="3"/>
      <c r="D38" s="3"/>
      <c r="E38" s="3"/>
      <c r="F38" s="18"/>
      <c r="G38" s="19"/>
      <c r="H38" s="20"/>
      <c r="I38" s="19"/>
    </row>
    <row r="39" spans="1:9" ht="15" thickBot="1">
      <c r="A39" s="21" t="s">
        <v>28</v>
      </c>
      <c r="B39" s="17"/>
      <c r="C39" s="17"/>
      <c r="D39" s="5"/>
      <c r="E39" s="3"/>
      <c r="F39" s="18"/>
      <c r="G39" s="22">
        <f>G11+G15+G31+G33+G35+G37</f>
        <v>44576655</v>
      </c>
      <c r="H39" s="20"/>
      <c r="I39" s="22">
        <f>+I11+I15+I31+I33+I35+I37</f>
        <v>37759232</v>
      </c>
    </row>
    <row r="40" spans="1:9" ht="13.5" thickTop="1">
      <c r="A40" s="3"/>
      <c r="B40" s="3"/>
      <c r="C40" s="3"/>
      <c r="D40" s="3"/>
      <c r="E40" s="3"/>
      <c r="F40" s="3"/>
      <c r="G40" s="8"/>
      <c r="H40" s="3"/>
      <c r="I40" s="8"/>
    </row>
    <row r="41" spans="1:9" ht="14.25">
      <c r="A41" s="5" t="s">
        <v>29</v>
      </c>
      <c r="B41" s="5"/>
      <c r="C41" s="5"/>
      <c r="D41" s="5"/>
      <c r="E41" s="5"/>
      <c r="F41" s="5"/>
      <c r="G41" s="6"/>
      <c r="H41" s="5"/>
      <c r="I41" s="6"/>
    </row>
    <row r="42" spans="1:9" ht="12.75">
      <c r="A42" s="3"/>
      <c r="B42" s="3"/>
      <c r="C42" s="3"/>
      <c r="D42" s="3"/>
      <c r="E42" s="3"/>
      <c r="F42" s="3"/>
      <c r="G42" s="8" t="s">
        <v>4</v>
      </c>
      <c r="H42" s="3"/>
      <c r="I42" s="8"/>
    </row>
    <row r="43" spans="1:9" ht="12.75">
      <c r="A43" s="3"/>
      <c r="B43" s="3" t="s">
        <v>30</v>
      </c>
      <c r="C43" s="3"/>
      <c r="D43" s="3"/>
      <c r="E43" s="3"/>
      <c r="F43" s="3"/>
      <c r="G43" s="8"/>
      <c r="H43" s="3"/>
      <c r="I43" s="8"/>
    </row>
    <row r="44" spans="1:9" ht="14.25">
      <c r="A44" s="5"/>
      <c r="B44" s="3"/>
      <c r="C44" s="3" t="s">
        <v>31</v>
      </c>
      <c r="D44" s="3"/>
      <c r="E44" s="3"/>
      <c r="F44" s="3"/>
      <c r="G44" s="7">
        <f>'[1]Combining CY'!R45</f>
        <v>34077757</v>
      </c>
      <c r="H44" s="3"/>
      <c r="I44" s="7">
        <f>'[1]Combining PY'!S45</f>
        <v>27919589</v>
      </c>
    </row>
    <row r="45" spans="1:9" ht="14.25">
      <c r="A45" s="5"/>
      <c r="B45" s="3"/>
      <c r="C45" s="3" t="s">
        <v>32</v>
      </c>
      <c r="D45" s="3"/>
      <c r="E45" s="3"/>
      <c r="F45" s="3"/>
      <c r="G45" s="13">
        <f>'[1]Combining CY'!R46</f>
        <v>6452046</v>
      </c>
      <c r="H45" s="3"/>
      <c r="I45" s="13">
        <f>'[1]Combining PY'!S46</f>
        <v>6289781</v>
      </c>
    </row>
    <row r="46" spans="1:9" ht="12.75">
      <c r="A46" s="23"/>
      <c r="B46" s="8"/>
      <c r="C46" s="3"/>
      <c r="D46" s="3" t="s">
        <v>33</v>
      </c>
      <c r="E46" s="3"/>
      <c r="F46" s="3"/>
      <c r="G46" s="19">
        <f>SUM(G44:G45)</f>
        <v>40529803</v>
      </c>
      <c r="H46" s="3"/>
      <c r="I46" s="19">
        <f>SUM(I44:I45)</f>
        <v>34209370</v>
      </c>
    </row>
    <row r="47" spans="1:9" ht="14.25">
      <c r="A47" s="5"/>
      <c r="B47" s="3"/>
      <c r="C47" s="3"/>
      <c r="D47" s="8"/>
      <c r="E47" s="3"/>
      <c r="F47" s="3"/>
      <c r="G47" s="7"/>
      <c r="H47" s="3"/>
      <c r="I47" s="7"/>
    </row>
    <row r="48" spans="1:9" ht="12.75">
      <c r="A48" s="23"/>
      <c r="B48" s="3" t="s">
        <v>34</v>
      </c>
      <c r="C48" s="3"/>
      <c r="D48" s="3"/>
      <c r="E48" s="3"/>
      <c r="F48" s="3"/>
      <c r="G48" s="7"/>
      <c r="H48" s="3"/>
      <c r="I48" s="7"/>
    </row>
    <row r="49" spans="1:9" ht="12.75">
      <c r="A49" s="3"/>
      <c r="B49" s="3"/>
      <c r="C49" s="3" t="s">
        <v>35</v>
      </c>
      <c r="D49" s="3"/>
      <c r="E49" s="3"/>
      <c r="F49" s="3"/>
      <c r="G49" s="13">
        <f>'[1]Combining CY'!R50</f>
        <v>2646548</v>
      </c>
      <c r="H49" s="3"/>
      <c r="I49" s="13">
        <f>'[1]Combining PY'!S50</f>
        <v>2303952</v>
      </c>
    </row>
    <row r="50" spans="1:9" ht="12.75">
      <c r="A50" s="3"/>
      <c r="B50" s="3"/>
      <c r="C50" s="3" t="s">
        <v>36</v>
      </c>
      <c r="D50" s="3"/>
      <c r="E50" s="3"/>
      <c r="F50" s="3"/>
      <c r="G50" s="13">
        <f>'[1]Combining CY'!R51</f>
        <v>101425</v>
      </c>
      <c r="H50" s="3"/>
      <c r="I50" s="13">
        <f>'[1]Combining PY'!S51</f>
        <v>147934</v>
      </c>
    </row>
    <row r="51" spans="1:9" ht="12.75">
      <c r="A51" s="3"/>
      <c r="B51" s="3"/>
      <c r="C51" s="3" t="s">
        <v>37</v>
      </c>
      <c r="D51" s="3"/>
      <c r="E51" s="3"/>
      <c r="F51" s="3"/>
      <c r="G51" s="13">
        <f>'[1]Combining CY'!R52</f>
        <v>0</v>
      </c>
      <c r="H51" s="3"/>
      <c r="I51" s="13">
        <f>'[1]Combining PY'!S52</f>
        <v>0</v>
      </c>
    </row>
    <row r="52" spans="1:9" ht="12.75">
      <c r="A52" s="3"/>
      <c r="B52" s="3"/>
      <c r="C52" s="3"/>
      <c r="D52" s="3" t="s">
        <v>38</v>
      </c>
      <c r="E52" s="3"/>
      <c r="F52" s="3"/>
      <c r="G52" s="19">
        <f>SUM(G49:G51)</f>
        <v>2747973</v>
      </c>
      <c r="H52" s="3"/>
      <c r="I52" s="19">
        <f>SUM(I49:I51)</f>
        <v>2451886</v>
      </c>
    </row>
    <row r="53" spans="1:9" ht="12.75">
      <c r="A53" s="3"/>
      <c r="B53" s="3"/>
      <c r="C53" s="3"/>
      <c r="D53" s="3"/>
      <c r="E53" s="3"/>
      <c r="F53" s="3"/>
      <c r="G53" s="13"/>
      <c r="H53" s="3"/>
      <c r="I53" s="13"/>
    </row>
    <row r="54" spans="1:9" ht="12.75">
      <c r="A54" s="3"/>
      <c r="B54" s="3" t="s">
        <v>39</v>
      </c>
      <c r="C54" s="3"/>
      <c r="D54" s="3"/>
      <c r="E54" s="3"/>
      <c r="F54" s="3"/>
      <c r="G54" s="13">
        <f>'[1]Combining CY'!R55</f>
        <v>1298879</v>
      </c>
      <c r="H54" s="23"/>
      <c r="I54" s="13">
        <f>'[1]Combining PY'!S55</f>
        <v>1097976</v>
      </c>
    </row>
    <row r="55" spans="1:9" ht="12.75">
      <c r="A55" s="3"/>
      <c r="B55" s="3"/>
      <c r="C55" s="3" t="s">
        <v>40</v>
      </c>
      <c r="D55" s="3"/>
      <c r="E55" s="3"/>
      <c r="F55" s="3"/>
      <c r="G55" s="13">
        <v>0</v>
      </c>
      <c r="H55" s="23"/>
      <c r="I55" s="13">
        <v>0</v>
      </c>
    </row>
    <row r="56" spans="1:9" ht="12.75">
      <c r="A56" s="3"/>
      <c r="B56" s="3"/>
      <c r="C56" s="3" t="s">
        <v>41</v>
      </c>
      <c r="D56" s="3"/>
      <c r="E56" s="3"/>
      <c r="F56" s="3"/>
      <c r="G56" s="13">
        <v>0</v>
      </c>
      <c r="H56" s="23"/>
      <c r="I56" s="13">
        <v>0</v>
      </c>
    </row>
    <row r="57" spans="1:9" ht="12.75">
      <c r="A57" s="3"/>
      <c r="B57" s="3"/>
      <c r="C57" s="3" t="s">
        <v>42</v>
      </c>
      <c r="D57" s="3"/>
      <c r="E57" s="3"/>
      <c r="F57" s="3"/>
      <c r="G57" s="13">
        <v>0</v>
      </c>
      <c r="H57" s="23"/>
      <c r="I57" s="13">
        <v>0</v>
      </c>
    </row>
    <row r="58" spans="1:9" ht="14.25">
      <c r="A58" s="3"/>
      <c r="B58" s="3"/>
      <c r="C58" s="3"/>
      <c r="D58" s="3"/>
      <c r="E58" s="5"/>
      <c r="F58" s="5"/>
      <c r="G58" s="19"/>
      <c r="H58" s="3"/>
      <c r="I58" s="19"/>
    </row>
    <row r="59" spans="1:9" ht="15" thickBot="1">
      <c r="A59" s="5" t="s">
        <v>43</v>
      </c>
      <c r="B59" s="24"/>
      <c r="C59" s="24"/>
      <c r="D59" s="25"/>
      <c r="E59" s="5"/>
      <c r="F59" s="5"/>
      <c r="G59" s="22">
        <f>+G46+G52+G54</f>
        <v>44576655</v>
      </c>
      <c r="H59" s="3"/>
      <c r="I59" s="22">
        <f>+I46+I52+I54</f>
        <v>37759232</v>
      </c>
    </row>
    <row r="60" ht="13.5" thickTop="1"/>
    <row r="62" spans="1:9" ht="12.75">
      <c r="A62" s="3"/>
      <c r="B62" s="3" t="s">
        <v>44</v>
      </c>
      <c r="C62" s="3"/>
      <c r="D62" s="3"/>
      <c r="E62" s="3"/>
      <c r="F62" s="3"/>
      <c r="G62" s="8"/>
      <c r="H62" s="3"/>
      <c r="I62" s="8"/>
    </row>
    <row r="63" spans="1:9" ht="12.75">
      <c r="A63" s="3"/>
      <c r="B63" s="3"/>
      <c r="C63" s="3" t="s">
        <v>45</v>
      </c>
      <c r="D63" s="3"/>
      <c r="E63" s="3"/>
      <c r="F63" s="3"/>
      <c r="G63" s="7">
        <v>13268917</v>
      </c>
      <c r="H63" s="3"/>
      <c r="I63" s="7">
        <v>12924950</v>
      </c>
    </row>
    <row r="64" spans="1:9" ht="12.75">
      <c r="A64" s="3"/>
      <c r="B64" s="3"/>
      <c r="C64" s="3" t="s">
        <v>46</v>
      </c>
      <c r="D64" s="3"/>
      <c r="E64" s="3"/>
      <c r="F64" s="3"/>
      <c r="G64" s="13">
        <v>1829346</v>
      </c>
      <c r="H64" s="3"/>
      <c r="I64" s="13">
        <v>1674463</v>
      </c>
    </row>
    <row r="65" spans="1:9" ht="12.75">
      <c r="A65" s="3"/>
      <c r="B65" s="3"/>
      <c r="C65" s="3"/>
      <c r="D65" s="3" t="s">
        <v>47</v>
      </c>
      <c r="E65" s="3"/>
      <c r="F65" s="3"/>
      <c r="G65" s="19">
        <f>+G63-G64</f>
        <v>11439571</v>
      </c>
      <c r="H65" s="3"/>
      <c r="I65" s="19">
        <f>+I63-I64</f>
        <v>11250487</v>
      </c>
    </row>
    <row r="66" spans="1:9" ht="12.75">
      <c r="A66" s="3"/>
      <c r="B66" s="3"/>
      <c r="C66" s="3"/>
      <c r="D66" s="3"/>
      <c r="E66" s="3"/>
      <c r="F66" s="3"/>
      <c r="G66" s="13"/>
      <c r="H66" s="3"/>
      <c r="I66" s="13"/>
    </row>
    <row r="67" spans="1:9" ht="12.75">
      <c r="A67" s="3"/>
      <c r="B67" s="3" t="s">
        <v>30</v>
      </c>
      <c r="C67" s="3"/>
      <c r="D67" s="3"/>
      <c r="E67" s="3"/>
      <c r="F67" s="3"/>
      <c r="G67" s="13">
        <v>40529803</v>
      </c>
      <c r="H67" s="3"/>
      <c r="I67" s="13">
        <v>34209370</v>
      </c>
    </row>
    <row r="68" spans="1:9" ht="12.75">
      <c r="A68" s="3"/>
      <c r="B68" s="3"/>
      <c r="C68" s="3"/>
      <c r="D68" s="3"/>
      <c r="E68" s="3"/>
      <c r="F68" s="3"/>
      <c r="G68" s="13"/>
      <c r="H68" s="3"/>
      <c r="I68" s="13"/>
    </row>
    <row r="69" spans="1:9" ht="12.75">
      <c r="A69" s="3"/>
      <c r="B69" s="3" t="s">
        <v>48</v>
      </c>
      <c r="C69" s="3"/>
      <c r="D69" s="3"/>
      <c r="E69" s="3"/>
      <c r="F69" s="3"/>
      <c r="G69" s="13">
        <v>35195818</v>
      </c>
      <c r="H69" s="3"/>
      <c r="I69" s="13">
        <v>33020941</v>
      </c>
    </row>
    <row r="70" spans="1:9" ht="12.75">
      <c r="A70" s="3"/>
      <c r="B70" s="3"/>
      <c r="C70" s="3"/>
      <c r="D70" s="3"/>
      <c r="E70" s="3"/>
      <c r="F70" s="3"/>
      <c r="G70" s="13"/>
      <c r="H70" s="3"/>
      <c r="I70" s="13"/>
    </row>
    <row r="71" spans="1:9" ht="12.75">
      <c r="A71" s="3"/>
      <c r="B71" s="3" t="s">
        <v>49</v>
      </c>
      <c r="C71" s="3"/>
      <c r="D71" s="3"/>
      <c r="E71" s="3"/>
      <c r="F71" s="3"/>
      <c r="G71" s="13" t="s">
        <v>4</v>
      </c>
      <c r="H71" s="3"/>
      <c r="I71" s="13" t="s">
        <v>4</v>
      </c>
    </row>
    <row r="72" spans="1:9" ht="12.75">
      <c r="A72" s="23"/>
      <c r="B72" s="3" t="s">
        <v>4</v>
      </c>
      <c r="C72" s="3" t="s">
        <v>50</v>
      </c>
      <c r="D72" s="3"/>
      <c r="E72" s="3"/>
      <c r="F72" s="3"/>
      <c r="G72" s="13">
        <f>'[1]Combining CY'!R158</f>
        <v>0</v>
      </c>
      <c r="H72" s="3"/>
      <c r="I72" s="13">
        <f>'[1]Combining PY'!S152</f>
        <v>0</v>
      </c>
    </row>
    <row r="73" spans="1:9" ht="12.75">
      <c r="A73" s="26"/>
      <c r="B73" s="27"/>
      <c r="C73" s="3" t="s">
        <v>51</v>
      </c>
      <c r="D73" s="3"/>
      <c r="E73" s="3"/>
      <c r="F73" s="28"/>
      <c r="G73" s="13">
        <f>'[1]Combining CY'!R160</f>
        <v>0</v>
      </c>
      <c r="H73" s="3"/>
      <c r="I73" s="13">
        <f>'[1]Combining PY'!S154</f>
        <v>0</v>
      </c>
    </row>
    <row r="74" spans="1:9" ht="12.75">
      <c r="A74" s="26"/>
      <c r="B74" s="27"/>
      <c r="C74" s="3"/>
      <c r="D74" s="3" t="s">
        <v>52</v>
      </c>
      <c r="E74" s="23"/>
      <c r="F74" s="23"/>
      <c r="G74" s="19">
        <f>SUM(G72:G73)</f>
        <v>0</v>
      </c>
      <c r="H74" s="3"/>
      <c r="I74" s="19">
        <f>SUM(I72:I73)</f>
        <v>0</v>
      </c>
    </row>
    <row r="75" spans="1:9" ht="12.75">
      <c r="A75" s="26"/>
      <c r="B75" s="27"/>
      <c r="C75" s="3"/>
      <c r="D75" s="3"/>
      <c r="E75" s="23"/>
      <c r="F75" s="23"/>
      <c r="G75" s="13"/>
      <c r="H75" s="3"/>
      <c r="I75" s="13"/>
    </row>
    <row r="76" spans="1:9" ht="12.75">
      <c r="A76" s="26"/>
      <c r="B76" s="3" t="s">
        <v>53</v>
      </c>
      <c r="C76" s="27"/>
      <c r="D76" s="27"/>
      <c r="E76" s="3"/>
      <c r="F76" s="3"/>
      <c r="G76" s="13">
        <v>956534</v>
      </c>
      <c r="H76" s="3"/>
      <c r="I76" s="13">
        <v>844461</v>
      </c>
    </row>
    <row r="77" spans="1:9" ht="12.75">
      <c r="A77" s="26"/>
      <c r="B77" s="3"/>
      <c r="C77" s="27"/>
      <c r="D77" s="27"/>
      <c r="E77" s="3"/>
      <c r="F77" s="3"/>
      <c r="G77" s="13"/>
      <c r="H77" s="3"/>
      <c r="I77" s="13"/>
    </row>
    <row r="78" spans="1:9" ht="12.75">
      <c r="A78" s="26"/>
      <c r="B78" s="3" t="s">
        <v>54</v>
      </c>
      <c r="C78" s="27"/>
      <c r="D78" s="27"/>
      <c r="E78" s="3"/>
      <c r="F78" s="3"/>
      <c r="G78" s="13">
        <v>-88725</v>
      </c>
      <c r="H78" s="3"/>
      <c r="I78" s="13">
        <v>-154881</v>
      </c>
    </row>
    <row r="79" spans="1:9" ht="12.75">
      <c r="A79" s="26"/>
      <c r="B79" s="3"/>
      <c r="C79" s="27"/>
      <c r="D79" s="27"/>
      <c r="E79" s="3"/>
      <c r="F79" s="3"/>
      <c r="G79" s="13"/>
      <c r="H79" s="3"/>
      <c r="I79" s="13"/>
    </row>
    <row r="80" spans="1:9" ht="12.75">
      <c r="A80" s="26"/>
      <c r="B80" s="3" t="s">
        <v>55</v>
      </c>
      <c r="C80" s="3"/>
      <c r="D80" s="3"/>
      <c r="E80" s="3"/>
      <c r="F80" s="3"/>
      <c r="G80" s="13"/>
      <c r="H80" s="3"/>
      <c r="I80" s="13"/>
    </row>
    <row r="81" spans="1:9" ht="12.75">
      <c r="A81" s="26"/>
      <c r="B81" s="3"/>
      <c r="C81" s="3" t="s">
        <v>45</v>
      </c>
      <c r="D81" s="3"/>
      <c r="E81" s="3"/>
      <c r="F81" s="3"/>
      <c r="G81" s="13">
        <v>17646368</v>
      </c>
      <c r="H81" s="3"/>
      <c r="I81" s="13">
        <v>13268917</v>
      </c>
    </row>
    <row r="82" spans="1:9" ht="14.25">
      <c r="A82" s="6"/>
      <c r="B82" s="3"/>
      <c r="C82" s="3" t="s">
        <v>46</v>
      </c>
      <c r="D82" s="3"/>
      <c r="E82" s="3"/>
      <c r="F82" s="3"/>
      <c r="G82" s="13">
        <v>1918071</v>
      </c>
      <c r="H82" s="3"/>
      <c r="I82" s="13">
        <v>1829346</v>
      </c>
    </row>
    <row r="83" spans="1:9" ht="13.5" thickBot="1">
      <c r="A83" s="8"/>
      <c r="B83" s="8"/>
      <c r="C83" s="3"/>
      <c r="D83" s="23" t="s">
        <v>56</v>
      </c>
      <c r="E83" s="3"/>
      <c r="F83" s="3"/>
      <c r="G83" s="29">
        <f>+G81-G82</f>
        <v>15728297</v>
      </c>
      <c r="H83" s="7"/>
      <c r="I83" s="29">
        <f>+I81-I82</f>
        <v>11439571</v>
      </c>
    </row>
    <row r="84" spans="1:9" ht="13.5" thickTop="1">
      <c r="A84" s="8"/>
      <c r="B84" s="8"/>
      <c r="C84" s="3"/>
      <c r="D84" s="3"/>
      <c r="E84" s="3"/>
      <c r="F84" s="3"/>
      <c r="G84" s="13"/>
      <c r="H84" s="3"/>
      <c r="I84" s="13"/>
    </row>
    <row r="85" spans="1:9" ht="14.25">
      <c r="A85" s="5" t="s">
        <v>57</v>
      </c>
      <c r="B85" s="8"/>
      <c r="C85" s="3"/>
      <c r="D85" s="3"/>
      <c r="E85" s="3"/>
      <c r="F85" s="3"/>
      <c r="G85" s="13"/>
      <c r="H85" s="3"/>
      <c r="I85" s="13"/>
    </row>
    <row r="86" spans="1:9" ht="12.75">
      <c r="A86" s="8"/>
      <c r="B86" s="8" t="s">
        <v>58</v>
      </c>
      <c r="C86" s="3"/>
      <c r="D86" s="3"/>
      <c r="E86" s="3"/>
      <c r="F86" s="18"/>
      <c r="G86" s="7">
        <v>35195818</v>
      </c>
      <c r="H86" s="30"/>
      <c r="I86" s="7">
        <v>33020941</v>
      </c>
    </row>
    <row r="87" spans="1:9" ht="12.75">
      <c r="A87" s="8"/>
      <c r="B87" s="3" t="s">
        <v>59</v>
      </c>
      <c r="C87" s="3"/>
      <c r="D87" s="3"/>
      <c r="E87" s="3"/>
      <c r="F87" s="3"/>
      <c r="G87" s="13">
        <v>6588035</v>
      </c>
      <c r="H87" s="3"/>
      <c r="I87" s="13">
        <v>6255828</v>
      </c>
    </row>
    <row r="88" spans="1:9" ht="12.75">
      <c r="A88" s="8"/>
      <c r="B88" s="3" t="s">
        <v>60</v>
      </c>
      <c r="C88" s="3"/>
      <c r="D88" s="3"/>
      <c r="E88" s="3"/>
      <c r="F88" s="3"/>
      <c r="G88" s="13">
        <v>539325</v>
      </c>
      <c r="H88" s="3"/>
      <c r="I88" s="13">
        <v>-121927</v>
      </c>
    </row>
    <row r="89" spans="1:9" ht="12.75">
      <c r="A89" s="8"/>
      <c r="B89" s="3"/>
      <c r="C89" s="3"/>
      <c r="D89" s="3"/>
      <c r="E89" s="3"/>
      <c r="F89" s="3"/>
      <c r="G89" s="15"/>
      <c r="H89" s="3"/>
      <c r="I89" s="15"/>
    </row>
    <row r="90" spans="1:9" ht="15" thickBot="1">
      <c r="A90" s="5" t="s">
        <v>61</v>
      </c>
      <c r="B90" s="23"/>
      <c r="C90" s="3"/>
      <c r="D90" s="3"/>
      <c r="E90" s="8"/>
      <c r="F90" s="8"/>
      <c r="G90" s="22">
        <f>+G86-G88-G87</f>
        <v>28068458</v>
      </c>
      <c r="H90" s="3"/>
      <c r="I90" s="22">
        <f>+I86-I88-I87</f>
        <v>26887040</v>
      </c>
    </row>
    <row r="91" ht="13.5" thickTop="1"/>
  </sheetData>
  <mergeCells count="4">
    <mergeCell ref="A1:I1"/>
    <mergeCell ref="A2:I2"/>
    <mergeCell ref="A3:I3"/>
    <mergeCell ref="A4:I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USDOJ</dc:creator>
  <cp:keywords/>
  <dc:description/>
  <cp:lastModifiedBy> USDOJ</cp:lastModifiedBy>
  <dcterms:created xsi:type="dcterms:W3CDTF">2009-11-23T14:29:50Z</dcterms:created>
  <dcterms:modified xsi:type="dcterms:W3CDTF">2009-11-23T14:39:50Z</dcterms:modified>
  <cp:category/>
  <cp:version/>
  <cp:contentType/>
  <cp:contentStatus/>
</cp:coreProperties>
</file>