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tabRatio="601" firstSheet="1" activeTab="2"/>
  </bookViews>
  <sheets>
    <sheet name="USMS Consolidated Account Sum" sheetId="1" r:id="rId1"/>
    <sheet name="USMS Summary Worksheets" sheetId="2" r:id="rId2"/>
    <sheet name="USMS Decision Unit - Xwalk" sheetId="3" r:id="rId3"/>
  </sheets>
  <externalReferences>
    <externalReference r:id="rId6"/>
  </externalReferences>
  <definedNames>
    <definedName name="\D" localSheetId="2">'[1]Component Summary Worksheets'!#REF!</definedName>
    <definedName name="\D">'USMS Summary Worksheets'!#REF!</definedName>
    <definedName name="_xlnm.Print_Area" localSheetId="0">'USMS Consolidated Account Sum'!$A$1:$Q$63</definedName>
    <definedName name="_xlnm.Print_Area" localSheetId="2">'USMS Decision Unit - Xwalk'!$A$1:$AO$51</definedName>
    <definedName name="_xlnm.Print_Area" localSheetId="1">'USMS Summary Worksheets'!$A$1:$AE$94</definedName>
  </definedNames>
  <calcPr fullCalcOnLoad="1"/>
</workbook>
</file>

<file path=xl/sharedStrings.xml><?xml version="1.0" encoding="utf-8"?>
<sst xmlns="http://schemas.openxmlformats.org/spreadsheetml/2006/main" count="269" uniqueCount="126">
  <si>
    <t>2.  Information Technology (IT)</t>
  </si>
  <si>
    <t xml:space="preserve">Fugitive Apprehension </t>
  </si>
  <si>
    <t>Seized Assets Management</t>
  </si>
  <si>
    <t>Protection of the Judicial Process</t>
  </si>
  <si>
    <t>Construction Appropriation</t>
  </si>
  <si>
    <t xml:space="preserve">Prisoner Transportation </t>
  </si>
  <si>
    <t>5.</t>
  </si>
  <si>
    <t>6.</t>
  </si>
  <si>
    <t>7.</t>
  </si>
  <si>
    <t>Fugitive Apprehension</t>
  </si>
  <si>
    <t>D.C. Superior Court</t>
  </si>
  <si>
    <t>Service of Legal Process</t>
  </si>
  <si>
    <t xml:space="preserve">Training Academy </t>
  </si>
  <si>
    <t>Management and Administration</t>
  </si>
  <si>
    <t>Program Offsets................................................................................................................................................................................................................</t>
  </si>
  <si>
    <t xml:space="preserve"> Pos.</t>
  </si>
  <si>
    <t xml:space="preserve"> Perm.</t>
  </si>
  <si>
    <t/>
  </si>
  <si>
    <t xml:space="preserve"> </t>
  </si>
  <si>
    <t>1.</t>
  </si>
  <si>
    <t>2.</t>
  </si>
  <si>
    <t>3.</t>
  </si>
  <si>
    <t>4.</t>
  </si>
  <si>
    <t>Amount</t>
  </si>
  <si>
    <t>Comparison by activity and program</t>
  </si>
  <si>
    <t>FTE</t>
  </si>
  <si>
    <t>Grand Total</t>
  </si>
  <si>
    <t>Perm</t>
  </si>
  <si>
    <t>Perm.</t>
  </si>
  <si>
    <t>Pos.</t>
  </si>
  <si>
    <t>Reimbursable FTE</t>
  </si>
  <si>
    <t>SALARIES AND EXPENSES</t>
  </si>
  <si>
    <t>Total..............................................................................</t>
  </si>
  <si>
    <t>(Dollars in Thousands)</t>
  </si>
  <si>
    <t>CONSTRUCTION</t>
  </si>
  <si>
    <t>Adjustments to Base</t>
  </si>
  <si>
    <t>Increases:</t>
  </si>
  <si>
    <t>*************MACRO AREA ********************************</t>
  </si>
  <si>
    <t>********** ALT-Z  (ADDS DOTS TO LABEL)**************</t>
  </si>
  <si>
    <t>{edit}......................................~{d 2}</t>
  </si>
  <si>
    <t>********** ALT-D  (DELETES 1 COLUMN)**************</t>
  </si>
  <si>
    <t>/WDC~{R 2}</t>
  </si>
  <si>
    <t>DECISION UNIT RESTRUCTURING CROSSWALK</t>
  </si>
  <si>
    <t>New Decision Unit Structure</t>
  </si>
  <si>
    <t>Current Decision Unit Structure</t>
  </si>
  <si>
    <t>Grand Total.......................................................................................</t>
  </si>
  <si>
    <t xml:space="preserve">Fugitive Apprehension............................................... </t>
  </si>
  <si>
    <t>Strategic Goal Four: Ensure the Fair and Efficient Operation of the Federal Judicial System ..............................................................................................................................................................................................................</t>
  </si>
  <si>
    <t xml:space="preserve">1.  Judicial Security </t>
  </si>
  <si>
    <t>UNITED STATES MARSHALS SERVICE</t>
  </si>
  <si>
    <t>8.</t>
  </si>
  <si>
    <t>9.</t>
  </si>
  <si>
    <t>ADP and Telecommunications</t>
  </si>
  <si>
    <t>Subtotal............................................................................</t>
  </si>
  <si>
    <t>Prisoner Security &amp; Transportation……………………..........</t>
  </si>
  <si>
    <t>Judicial &amp; Courthouse Security..............................................</t>
  </si>
  <si>
    <t>Operations Support……………………..........</t>
  </si>
  <si>
    <t>2007 Current Services</t>
  </si>
  <si>
    <t>2007 Request</t>
  </si>
  <si>
    <t>3.  Audited Financial Statements</t>
  </si>
  <si>
    <t>1.   Offsets of FY 2006 Program Enhancements Not Requested in the President's Budget</t>
  </si>
  <si>
    <t xml:space="preserve">Judicial &amp; Courthouse Security </t>
  </si>
  <si>
    <t>Prisoner Security &amp; Transportation</t>
  </si>
  <si>
    <t>Operations Support</t>
  </si>
  <si>
    <t>2005 Obligations .............................................................................................................................................</t>
  </si>
  <si>
    <t xml:space="preserve">  Change 2007 from 2006 .................................................................................................................</t>
  </si>
  <si>
    <t>Protection of Witnesses……………………..........</t>
  </si>
  <si>
    <t>Protection of Witnesses</t>
  </si>
  <si>
    <t>Hurricane Supplemental</t>
  </si>
  <si>
    <t>2006 Appropriation.........................................................................................</t>
  </si>
  <si>
    <t>2006 Hurricane Supplemental .....................................................................................................................</t>
  </si>
  <si>
    <t>2006 Enacted (with Rescissions and Supplemental) ...........................................................</t>
  </si>
  <si>
    <t>2007 Request................................................................................................................................................................</t>
  </si>
  <si>
    <t xml:space="preserve">     Change 2007 from 2006...................................................................................................................................................</t>
  </si>
  <si>
    <t>Technical Adjustments</t>
  </si>
  <si>
    <t>Restoration of 2006 Government-wide reduction (1.0%) .......….........................................................................................................</t>
  </si>
  <si>
    <t>Total Technical Adjustments .......….........................................................................................................</t>
  </si>
  <si>
    <t>Transfers:</t>
  </si>
  <si>
    <t>Annualization of 2006 positions (FTE) .......................................................................................…</t>
  </si>
  <si>
    <t>Annualization of 2006 positions (Dollars) .......................................................................................…</t>
  </si>
  <si>
    <t>Annualization 2005 positions (Dollars) ............................................................................................................</t>
  </si>
  <si>
    <t>Increase in Reimbursable FTE ……………………………………………………………………………………..</t>
  </si>
  <si>
    <t>GSA Rent ....................................................................................................................................</t>
  </si>
  <si>
    <t>DHS Security Charges ....................................................................................................................................</t>
  </si>
  <si>
    <t>ICASS ....................................................................................................................................</t>
  </si>
  <si>
    <t>Overseas Capital Security-Cost Sharing .................................................................................................................................…</t>
  </si>
  <si>
    <t>Total Adjustments to Base ........................................................................................................................................................</t>
  </si>
  <si>
    <t>2007 Current Services ..........................................................................................................................................</t>
  </si>
  <si>
    <t>Offsets………………………………………………………...………………….</t>
  </si>
  <si>
    <t xml:space="preserve">2007 Request ................................................................................................................................................................ </t>
  </si>
  <si>
    <t>TOTAL</t>
  </si>
  <si>
    <r>
      <t xml:space="preserve">Consistent with the Government Performance and Results Act, the 2007 budget proposes to merge Construction Appropriation funds into the Salaries and Expenses Appropriation and streamline the USMS decision unit structure from 9 decision units to 5 decision units.  This alignment more closely reflects the mission and strategic objectives contained in the </t>
    </r>
    <r>
      <rPr>
        <sz val="14"/>
        <rFont val="Arial"/>
        <family val="2"/>
      </rPr>
      <t>DOJ Strategic Plan (FY 2003-2008)</t>
    </r>
    <r>
      <rPr>
        <sz val="14"/>
        <rFont val="Arial"/>
        <family val="0"/>
      </rPr>
      <t xml:space="preserve">.  In addition, the budget has been realigned to reflect USMS outputs and full costs by major program activity, including the costs of management and administration, so that a more accurate picture of total activity costs is reflected in the budget.  In this way, budget and performance are more closely linked, and provide a better basis on which to make budget decisions.  </t>
    </r>
  </si>
  <si>
    <t>2006 Rescission - Reduction applied to DOJ (0.28%).............................................................................…</t>
  </si>
  <si>
    <t>2006 Rescission - Government-wide reduction (1.0%)............................................................................…</t>
  </si>
  <si>
    <t>Merger of Construction Funds to S&amp;E .......…...................</t>
  </si>
  <si>
    <t>Program Improvements ................................................................................................................</t>
  </si>
  <si>
    <t>Position and FTE Adjustment (Tsunami Supp)...............................................................................................................</t>
  </si>
  <si>
    <t>Program Changes:</t>
  </si>
  <si>
    <t xml:space="preserve">Program Increases by Strategic Goal: </t>
  </si>
  <si>
    <t>Strategic Goal Four: Ensure the Fair and Efficient Operation of the Federal Justice System</t>
  </si>
  <si>
    <t>Total Program Changes …………………………………………………………..………</t>
  </si>
  <si>
    <t>2006 Enacted  
 (w/ Resc and Supp)</t>
  </si>
  <si>
    <t>Total Program Changes</t>
  </si>
  <si>
    <t>Total Program Increases  ..............................................................................................................................................................................................................</t>
  </si>
  <si>
    <t>Total Program Offsets................................................................................................................................................................................................................</t>
  </si>
  <si>
    <t>Total Program Changes,  U.S. Marshals Service..........................................................................................................................................…</t>
  </si>
  <si>
    <t>2006 Enacted                          (w/ Resc and Supp)</t>
  </si>
  <si>
    <t>Decreases:</t>
  </si>
  <si>
    <t>Subtotal Increases .....................................................................................................................................................................................................................................................................</t>
  </si>
  <si>
    <t>Total Adjustments to Base and Technical Adjustments ..................</t>
  </si>
  <si>
    <t>Subtotal Transfers .......….........................................................................................................…</t>
  </si>
  <si>
    <t>Program Increases by Strategic Goal</t>
  </si>
  <si>
    <t>Annualization of 2006 Pay Raise  (3.1%) .....…...............................................................…</t>
  </si>
  <si>
    <t>2007 Pay Raise (2.2%) .........….........................................................................................................…</t>
  </si>
  <si>
    <r>
      <t xml:space="preserve">The USMS requests 37 positions (28 Deputy U.S. Marshals (DUSMs)), 19 FTE, and $4,612,000 </t>
    </r>
    <r>
      <rPr>
        <sz val="14"/>
        <rFont val="Arial"/>
        <family val="0"/>
      </rPr>
      <t>t</t>
    </r>
    <r>
      <rPr>
        <b/>
        <sz val="14"/>
        <rFont val="Arial"/>
        <family val="2"/>
      </rPr>
      <t>o provide judicial and courtroom security to ensure the safety of judicial officials, courtroom participants, the public, and USMS personnel</t>
    </r>
    <r>
      <rPr>
        <sz val="14"/>
        <rFont val="Arial"/>
        <family val="0"/>
      </rPr>
      <t>.  Requested resources include $1,000,000 for the ongoing maintenance and monitoring of home intrusion detection systems for the Federal judiciary.  The USMS is responsible for protecting members of the Federal judiciary, securing federal courthouses, and maintaining prisoner security for the increasing number of high-profile national and international criminal proceedings.  FY 2007 current services resources for Judicial and Courthouse Security include 1,841 positions (1,376 DUSMs), 1,816 FTE, and $343,108,000;</t>
    </r>
    <r>
      <rPr>
        <b/>
        <sz val="14"/>
        <rFont val="Arial"/>
        <family val="2"/>
      </rPr>
      <t xml:space="preserve"> </t>
    </r>
    <r>
      <rPr>
        <sz val="14"/>
        <rFont val="Arial"/>
        <family val="2"/>
      </rPr>
      <t>total FY 2007 resources are 1,890 positions (1,404 DUSMs), 1,841 FTE, and $343,183,000.</t>
    </r>
  </si>
  <si>
    <r>
      <t>The USMS requests 15 positions, 7 FTE, and $1,834,000 to improve financial oversight and policy compliance in accordance with financial audit standards; enable the USMS to deliver accurate and reliable financial statements on time; and, maintain the integrity of financial operations by incorporating an appropriate separation of duties among different individuals to safeguard funds, property, and other assets against fraud, waste, loss, unauthorized use, or misappropriation</t>
    </r>
    <r>
      <rPr>
        <sz val="14"/>
        <rFont val="Arial"/>
        <family val="2"/>
      </rPr>
      <t xml:space="preserve">.  FY 2007 current services resources for the USMS Office of Finance include 26 positions, 26 FTE, and $3,672,000;  total FY 2007 resources are 41 positions, 33 FTE, and $5,506,000.      </t>
    </r>
  </si>
  <si>
    <t>2007 Impact of 2006 Rescission (1.0%) ......….........................................................................................................</t>
  </si>
  <si>
    <r>
      <t>The USMS requests 14 positions, 7 FTE, and $7,173,000 to strengthen the IT infrastructure.  Included are 2 positions, 1 FTE, and $3,900,000 to enhance the Justice Detainee Information System</t>
    </r>
    <r>
      <rPr>
        <sz val="14"/>
        <rFont val="Arial"/>
        <family val="0"/>
      </rPr>
      <t xml:space="preserve">.  JDIS combines prisoner history, warrant, prisoner scheduling, photographs, and fingerprints into one application.  Resources will enable the USMS to complete JDIS over a 3-year period.  Another 12 positions, 6 FTE, and $1,292,000 are for district end-user support.  With this increase, the USMS will have a total of 56 computer specialists to support over 5,500 users agency-wide.  Finally, $1,981,000 is to enable the USMS to conform with the DOJ web portal initiative, support e-Gov initiatives, pay for escalating software and email charges, and establish a fileserver replacement cycle.  FY 2007 current services resources include 100 positions, 98 FTE, and $39,998,000 for IT resources, including telephone and telecommunications charges; </t>
    </r>
    <r>
      <rPr>
        <sz val="14"/>
        <rFont val="Arial"/>
        <family val="2"/>
      </rPr>
      <t>total FY 2007 resources are 114 positions, 105 FTE, and $47,171,000.</t>
    </r>
  </si>
  <si>
    <r>
      <t>The FY 2006 Enacted level included $9,414,000 above the FY 2006 President's Budget request</t>
    </r>
    <r>
      <rPr>
        <sz val="14"/>
        <rFont val="Arial"/>
        <family val="2"/>
      </rPr>
      <t>.  The following non-personnel items are offered as program offsets: ($7,564,000) for construction related to the Gulf Coast Regional Fugitive Task Force and courthouse renovation; ($812,000) for other Regional Fugitive Task Forces; ($575,000) for courthouse security equipment; and ($463,000) for the Technical Operations Group.</t>
    </r>
  </si>
  <si>
    <r>
      <t>JUSTICE PRISONER AND ALIEN TRANSPORTATION SYSTEM</t>
    </r>
    <r>
      <rPr>
        <vertAlign val="superscript"/>
        <sz val="8"/>
        <rFont val="Arial"/>
        <family val="2"/>
      </rPr>
      <t>/1</t>
    </r>
  </si>
  <si>
    <r>
      <t>1/</t>
    </r>
    <r>
      <rPr>
        <sz val="10"/>
        <rFont val="Arial"/>
        <family val="0"/>
      </rPr>
      <t>JPATS permanent positions reflected here are for illustrative purposes only; they are funded from program revenues and are not included in the USMS total positions.</t>
    </r>
  </si>
  <si>
    <r>
      <t>2/</t>
    </r>
    <r>
      <rPr>
        <sz val="10"/>
        <rFont val="Arial"/>
        <family val="0"/>
      </rPr>
      <t xml:space="preserve">Reflects the transfer of $27,935,000 for prisoner movements to the Office of the Federal Detention Trustee (OFDT).  This funding consists of $22,685,000 for anticipated costs for JPATS air transportation, and $5,250,000 anticipated costs for non-JPATS transportation.  </t>
    </r>
  </si>
  <si>
    <r>
      <t>Transfer of Resources from USMS to OFDT</t>
    </r>
    <r>
      <rPr>
        <vertAlign val="superscript"/>
        <sz val="10"/>
        <rFont val="Arial"/>
        <family val="2"/>
      </rPr>
      <t>/2</t>
    </r>
    <r>
      <rPr>
        <sz val="10"/>
        <rFont val="Arial"/>
        <family val="0"/>
      </rPr>
      <t xml:space="preserve"> .......….........................................................................................................…</t>
    </r>
  </si>
  <si>
    <t>Reimbursable FTE.....................</t>
  </si>
  <si>
    <t>Non-recurral of Hurricane Supplemental..........................................</t>
  </si>
  <si>
    <t>Subtotal Decreases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</si>
</sst>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dddd\,\ mmmm\ dd\,\ yyyy"/>
    <numFmt numFmtId="166" formatCode="\3."/>
    <numFmt numFmtId="167" formatCode="#,##0.0"/>
    <numFmt numFmtId="168" formatCode="_(* #,##0_);_(* \(#,##0\);_(* &quot;...&quot;_);_(@_)"/>
  </numFmts>
  <fonts count="20">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sz val="14"/>
      <name val="Arial"/>
      <family val="0"/>
    </font>
    <font>
      <sz val="16"/>
      <name val="Arial"/>
      <family val="0"/>
    </font>
    <font>
      <u val="single"/>
      <sz val="14"/>
      <name val="Arial"/>
      <family val="0"/>
    </font>
    <font>
      <i/>
      <sz val="14"/>
      <name val="Arial"/>
      <family val="0"/>
    </font>
    <font>
      <b/>
      <sz val="14"/>
      <name val="Arial"/>
      <family val="0"/>
    </font>
    <font>
      <b/>
      <u val="single"/>
      <sz val="14"/>
      <name val="Arial"/>
      <family val="0"/>
    </font>
    <font>
      <b/>
      <u val="single"/>
      <sz val="10"/>
      <name val="Arial"/>
      <family val="0"/>
    </font>
    <font>
      <b/>
      <u val="single"/>
      <sz val="12"/>
      <name val="Arial"/>
      <family val="2"/>
    </font>
    <font>
      <u val="single"/>
      <sz val="12"/>
      <name val="Arial"/>
      <family val="2"/>
    </font>
    <font>
      <u val="single"/>
      <sz val="10"/>
      <color indexed="12"/>
      <name val="Arial"/>
      <family val="0"/>
    </font>
    <font>
      <u val="single"/>
      <sz val="10"/>
      <color indexed="36"/>
      <name val="Arial"/>
      <family val="0"/>
    </font>
    <font>
      <sz val="8"/>
      <name val="Arial"/>
      <family val="0"/>
    </font>
    <font>
      <vertAlign val="superscript"/>
      <sz val="8"/>
      <name val="Arial"/>
      <family val="2"/>
    </font>
    <font>
      <vertAlign val="superscript"/>
      <sz val="10"/>
      <name val="Arial"/>
      <family val="2"/>
    </font>
  </fonts>
  <fills count="2">
    <fill>
      <patternFill/>
    </fill>
    <fill>
      <patternFill patternType="gray125"/>
    </fill>
  </fills>
  <borders count="22">
    <border>
      <left/>
      <right/>
      <top/>
      <bottom/>
      <diagonal/>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right/>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right/>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color indexed="63"/>
      </right>
      <top/>
      <bottom style="thin"/>
    </border>
    <border>
      <left>
        <color indexed="63"/>
      </left>
      <right/>
      <top/>
      <bottom style="thin"/>
    </border>
    <border>
      <left>
        <color indexed="63"/>
      </left>
      <right>
        <color indexed="63"/>
      </right>
      <top/>
      <bottom style="thin"/>
    </border>
    <border>
      <left/>
      <right>
        <color indexed="63"/>
      </right>
      <top>
        <color indexed="63"/>
      </top>
      <bottom style="thin"/>
    </border>
    <border>
      <left>
        <color indexed="63"/>
      </left>
      <right/>
      <top>
        <color indexed="63"/>
      </top>
      <bottom style="thin"/>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cellStyleXfs>
  <cellXfs count="258">
    <xf numFmtId="3" fontId="0" fillId="0" borderId="0" xfId="0" applyAlignment="1">
      <alignment/>
    </xf>
    <xf numFmtId="3" fontId="6" fillId="0" borderId="0" xfId="0" applyAlignment="1">
      <alignment/>
    </xf>
    <xf numFmtId="3" fontId="4" fillId="0" borderId="0" xfId="0" applyAlignment="1">
      <alignment/>
    </xf>
    <xf numFmtId="3" fontId="7" fillId="0" borderId="0" xfId="0" applyAlignment="1">
      <alignment/>
    </xf>
    <xf numFmtId="3" fontId="6" fillId="0" borderId="0" xfId="0" applyAlignment="1">
      <alignment vertical="top" wrapText="1"/>
    </xf>
    <xf numFmtId="3" fontId="11" fillId="0" borderId="0" xfId="0" applyAlignment="1">
      <alignment horizontal="centerContinuous"/>
    </xf>
    <xf numFmtId="3" fontId="4" fillId="0" borderId="0" xfId="0" applyAlignment="1">
      <alignment horizontal="centerContinuous"/>
    </xf>
    <xf numFmtId="3" fontId="6" fillId="0" borderId="0" xfId="0" applyAlignment="1">
      <alignment horizontal="centerContinuous"/>
    </xf>
    <xf numFmtId="3" fontId="5" fillId="0" borderId="0" xfId="0" applyAlignment="1">
      <alignment horizontal="centerContinuous"/>
    </xf>
    <xf numFmtId="5" fontId="4" fillId="0" borderId="0" xfId="0" applyAlignment="1">
      <alignment/>
    </xf>
    <xf numFmtId="5" fontId="6" fillId="0" borderId="0" xfId="0" applyAlignment="1">
      <alignment/>
    </xf>
    <xf numFmtId="3" fontId="6" fillId="0" borderId="0" xfId="0" applyAlignment="1">
      <alignment horizontal="right"/>
    </xf>
    <xf numFmtId="3" fontId="8" fillId="0" borderId="0" xfId="0" applyAlignment="1">
      <alignment/>
    </xf>
    <xf numFmtId="3" fontId="0" fillId="0" borderId="0" xfId="0" applyAlignment="1">
      <alignment wrapText="1"/>
    </xf>
    <xf numFmtId="3" fontId="9" fillId="0" borderId="0" xfId="0" applyAlignment="1">
      <alignment horizontal="centerContinuous"/>
    </xf>
    <xf numFmtId="3" fontId="6" fillId="0" borderId="0" xfId="0" applyAlignment="1">
      <alignment horizontal="center"/>
    </xf>
    <xf numFmtId="3" fontId="8" fillId="0" borderId="0" xfId="0" applyAlignment="1">
      <alignment horizontal="center"/>
    </xf>
    <xf numFmtId="3" fontId="6" fillId="0" borderId="0" xfId="0" applyFont="1" applyAlignment="1">
      <alignment/>
    </xf>
    <xf numFmtId="3" fontId="8" fillId="0" borderId="0" xfId="0" applyAlignment="1">
      <alignment horizontal="center"/>
    </xf>
    <xf numFmtId="3" fontId="10" fillId="0" borderId="0" xfId="0" applyFont="1" applyAlignment="1">
      <alignment horizontal="centerContinuous"/>
    </xf>
    <xf numFmtId="3" fontId="6" fillId="0" borderId="0" xfId="0" applyBorder="1" applyAlignment="1">
      <alignment/>
    </xf>
    <xf numFmtId="3" fontId="6" fillId="0" borderId="0" xfId="0" applyBorder="1" applyAlignment="1">
      <alignment/>
    </xf>
    <xf numFmtId="3" fontId="10" fillId="0" borderId="0" xfId="0" applyFont="1" applyAlignment="1">
      <alignment horizontal="centerContinuous" wrapText="1"/>
    </xf>
    <xf numFmtId="3" fontId="6" fillId="0" borderId="0" xfId="0" applyAlignment="1">
      <alignment horizontal="centerContinuous" wrapText="1"/>
    </xf>
    <xf numFmtId="3" fontId="6" fillId="0" borderId="0" xfId="0"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8" fillId="0" borderId="0" xfId="0" applyFont="1" applyAlignment="1">
      <alignment horizontal="center"/>
    </xf>
    <xf numFmtId="164" fontId="6" fillId="0" borderId="0" xfId="0" applyNumberFormat="1" applyAlignment="1">
      <alignment/>
    </xf>
    <xf numFmtId="3" fontId="6" fillId="0" borderId="0" xfId="0" applyFont="1" applyBorder="1" applyAlignment="1">
      <alignment horizontal="center"/>
    </xf>
    <xf numFmtId="3" fontId="8" fillId="0" borderId="0" xfId="0" applyFont="1" applyBorder="1" applyAlignment="1">
      <alignment horizontal="center"/>
    </xf>
    <xf numFmtId="3" fontId="10" fillId="0" borderId="0" xfId="0" applyFont="1" applyAlignment="1">
      <alignment horizontal="centerContinuous"/>
    </xf>
    <xf numFmtId="3" fontId="11" fillId="0" borderId="0" xfId="0" applyFont="1" applyAlignment="1">
      <alignment horizontal="centerContinuous"/>
    </xf>
    <xf numFmtId="3" fontId="6" fillId="0" borderId="0" xfId="0" applyFont="1" applyAlignment="1">
      <alignment horizontal="centerContinuous"/>
    </xf>
    <xf numFmtId="3" fontId="0" fillId="0" borderId="0" xfId="0" applyBorder="1" applyAlignment="1">
      <alignment/>
    </xf>
    <xf numFmtId="3" fontId="4" fillId="0" borderId="0" xfId="0" applyFont="1" applyAlignment="1">
      <alignment/>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1" xfId="0" applyBorder="1" applyAlignment="1">
      <alignment horizontal="center"/>
    </xf>
    <xf numFmtId="0" fontId="0" fillId="0" borderId="2" xfId="0" applyBorder="1" applyAlignment="1">
      <alignment horizontal="center"/>
    </xf>
    <xf numFmtId="3" fontId="4"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xf>
    <xf numFmtId="3" fontId="14" fillId="0" borderId="0" xfId="0" applyFont="1" applyAlignment="1">
      <alignment/>
    </xf>
    <xf numFmtId="3" fontId="13" fillId="0" borderId="0" xfId="0" applyFont="1" applyAlignment="1">
      <alignment/>
    </xf>
    <xf numFmtId="3" fontId="2" fillId="0" borderId="0" xfId="0" applyFont="1" applyAlignment="1">
      <alignment/>
    </xf>
    <xf numFmtId="3" fontId="6" fillId="0" borderId="0" xfId="0" applyBorder="1" applyAlignment="1">
      <alignment vertical="top" wrapText="1"/>
    </xf>
    <xf numFmtId="3" fontId="6" fillId="0" borderId="0" xfId="0" applyBorder="1" applyAlignment="1">
      <alignment vertical="top" wrapText="1"/>
    </xf>
    <xf numFmtId="3" fontId="6" fillId="0" borderId="0" xfId="0" applyFont="1" applyBorder="1" applyAlignment="1">
      <alignment vertical="top" wrapText="1"/>
    </xf>
    <xf numFmtId="3" fontId="6" fillId="0" borderId="0" xfId="0" applyBorder="1" applyAlignment="1">
      <alignment horizontal="center"/>
    </xf>
    <xf numFmtId="3" fontId="6" fillId="0" borderId="0" xfId="0" applyBorder="1" applyAlignment="1">
      <alignment horizontal="center"/>
    </xf>
    <xf numFmtId="3" fontId="6" fillId="0" borderId="0" xfId="0" applyBorder="1" applyAlignment="1">
      <alignment horizontal="center"/>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5" fontId="6" fillId="0" borderId="0" xfId="0" applyFont="1" applyAlignment="1">
      <alignment/>
    </xf>
    <xf numFmtId="49" fontId="4" fillId="0" borderId="0" xfId="0" applyNumberFormat="1" applyFont="1" applyAlignment="1">
      <alignment/>
    </xf>
    <xf numFmtId="3" fontId="2" fillId="0" borderId="0" xfId="0" applyFont="1" applyBorder="1" applyAlignment="1">
      <alignment/>
    </xf>
    <xf numFmtId="3" fontId="2" fillId="0" borderId="0" xfId="0" applyFont="1" applyAlignment="1">
      <alignment horizontal="center"/>
    </xf>
    <xf numFmtId="3" fontId="13" fillId="0" borderId="0" xfId="0" applyFont="1" applyAlignment="1">
      <alignment horizontal="center"/>
    </xf>
    <xf numFmtId="0" fontId="2" fillId="0" borderId="0" xfId="0" applyFont="1" applyAlignment="1">
      <alignment horizontal="center"/>
    </xf>
    <xf numFmtId="5" fontId="4" fillId="0" borderId="0" xfId="0" applyNumberFormat="1" applyFont="1" applyAlignment="1">
      <alignment/>
    </xf>
    <xf numFmtId="3" fontId="0" fillId="0" borderId="3" xfId="0" applyNumberFormat="1" applyBorder="1" applyAlignment="1">
      <alignment/>
    </xf>
    <xf numFmtId="3" fontId="0" fillId="0" borderId="4" xfId="0" applyNumberFormat="1" applyBorder="1" applyAlignment="1">
      <alignment/>
    </xf>
    <xf numFmtId="3" fontId="4" fillId="0" borderId="0" xfId="0" applyFont="1" applyBorder="1" applyAlignment="1">
      <alignment/>
    </xf>
    <xf numFmtId="3" fontId="6" fillId="0" borderId="0" xfId="0" applyFont="1" applyAlignment="1">
      <alignment horizontal="centerContinuous"/>
    </xf>
    <xf numFmtId="3" fontId="0" fillId="0" borderId="2" xfId="0" applyNumberFormat="1" applyBorder="1" applyAlignment="1">
      <alignment horizontal="center"/>
    </xf>
    <xf numFmtId="3" fontId="6" fillId="0" borderId="0" xfId="0" applyFont="1" applyBorder="1" applyAlignment="1">
      <alignment/>
    </xf>
    <xf numFmtId="3" fontId="6" fillId="0" borderId="0" xfId="0" applyFont="1" applyBorder="1" applyAlignment="1">
      <alignment/>
    </xf>
    <xf numFmtId="3" fontId="6" fillId="0" borderId="0" xfId="0" applyFont="1" applyAlignment="1">
      <alignment horizontal="center"/>
    </xf>
    <xf numFmtId="3" fontId="8" fillId="0" borderId="0" xfId="0" applyFont="1" applyAlignment="1">
      <alignment/>
    </xf>
    <xf numFmtId="3" fontId="8" fillId="0" borderId="0" xfId="0" applyFont="1" applyAlignment="1">
      <alignment horizontal="center"/>
    </xf>
    <xf numFmtId="164" fontId="6" fillId="0" borderId="0" xfId="0" applyNumberFormat="1" applyFont="1" applyAlignment="1">
      <alignment/>
    </xf>
    <xf numFmtId="3" fontId="6" fillId="0" borderId="0" xfId="0" applyFont="1" applyBorder="1" applyAlignment="1">
      <alignment/>
    </xf>
    <xf numFmtId="3" fontId="6" fillId="0" borderId="0" xfId="0" applyFont="1" applyBorder="1" applyAlignment="1">
      <alignment/>
    </xf>
    <xf numFmtId="3" fontId="6" fillId="0" borderId="0" xfId="0" applyFont="1" applyBorder="1" applyAlignment="1">
      <alignment/>
    </xf>
    <xf numFmtId="3" fontId="6" fillId="0" borderId="0" xfId="0" applyFont="1" applyBorder="1" applyAlignment="1">
      <alignment/>
    </xf>
    <xf numFmtId="3" fontId="6" fillId="0" borderId="0" xfId="0" applyFont="1" applyAlignment="1">
      <alignment horizontal="left"/>
    </xf>
    <xf numFmtId="3" fontId="6" fillId="0" borderId="4" xfId="0" applyFont="1" applyBorder="1" applyAlignment="1">
      <alignment/>
    </xf>
    <xf numFmtId="3" fontId="6" fillId="0" borderId="5" xfId="0" applyFont="1" applyAlignment="1">
      <alignment horizontal="right"/>
    </xf>
    <xf numFmtId="3" fontId="6" fillId="0" borderId="5" xfId="0" applyFont="1" applyAlignment="1">
      <alignment/>
    </xf>
    <xf numFmtId="3" fontId="6" fillId="0" borderId="0" xfId="0" applyFont="1" applyAlignment="1">
      <alignment vertical="center"/>
    </xf>
    <xf numFmtId="3" fontId="0" fillId="0" borderId="1" xfId="0" applyNumberFormat="1" applyBorder="1" applyAlignment="1">
      <alignment horizontal="center"/>
    </xf>
    <xf numFmtId="3" fontId="0" fillId="0" borderId="0" xfId="0" applyAlignment="1">
      <alignment horizontal="left" indent="2"/>
    </xf>
    <xf numFmtId="0" fontId="0" fillId="0" borderId="0" xfId="0" applyAlignment="1">
      <alignment horizontal="left" indent="1"/>
    </xf>
    <xf numFmtId="3" fontId="0" fillId="0" borderId="0" xfId="0" applyAlignment="1">
      <alignment horizontal="left" indent="1"/>
    </xf>
    <xf numFmtId="0" fontId="0" fillId="0" borderId="0" xfId="0" applyNumberFormat="1" applyBorder="1" applyAlignment="1">
      <alignment horizontal="left" indent="1"/>
    </xf>
    <xf numFmtId="3" fontId="0" fillId="0" borderId="0" xfId="0" applyBorder="1" applyAlignment="1">
      <alignment horizontal="left" indent="1"/>
    </xf>
    <xf numFmtId="3" fontId="0" fillId="0" borderId="0" xfId="0" applyAlignment="1">
      <alignment horizontal="left"/>
    </xf>
    <xf numFmtId="3" fontId="4" fillId="0" borderId="0" xfId="0" applyAlignment="1">
      <alignment/>
    </xf>
    <xf numFmtId="5" fontId="0" fillId="0" borderId="6" xfId="0" applyBorder="1" applyAlignment="1">
      <alignment/>
    </xf>
    <xf numFmtId="5" fontId="0" fillId="0" borderId="7" xfId="0" applyBorder="1" applyAlignment="1">
      <alignment/>
    </xf>
    <xf numFmtId="3" fontId="0" fillId="0" borderId="8" xfId="0" applyBorder="1" applyAlignment="1">
      <alignment/>
    </xf>
    <xf numFmtId="3" fontId="8" fillId="0" borderId="0" xfId="0" applyFont="1" applyAlignment="1">
      <alignment horizontal="left"/>
    </xf>
    <xf numFmtId="0" fontId="2" fillId="0" borderId="0" xfId="0" applyFont="1" applyBorder="1" applyAlignment="1">
      <alignment/>
    </xf>
    <xf numFmtId="0" fontId="4" fillId="0" borderId="0" xfId="0" applyFont="1" applyBorder="1" applyAlignment="1">
      <alignment/>
    </xf>
    <xf numFmtId="168" fontId="4" fillId="0" borderId="0" xfId="0" applyNumberFormat="1" applyFont="1" applyAlignment="1">
      <alignment/>
    </xf>
    <xf numFmtId="168" fontId="4" fillId="0" borderId="0" xfId="0" applyNumberFormat="1" applyFont="1" applyBorder="1" applyAlignment="1">
      <alignment/>
    </xf>
    <xf numFmtId="168" fontId="4" fillId="0" borderId="0" xfId="0" applyNumberFormat="1" applyFont="1" applyBorder="1" applyAlignment="1">
      <alignment/>
    </xf>
    <xf numFmtId="168" fontId="4" fillId="0" borderId="0" xfId="0" applyNumberFormat="1" applyFont="1" applyBorder="1" applyAlignment="1">
      <alignment/>
    </xf>
    <xf numFmtId="168" fontId="4" fillId="0" borderId="4" xfId="0" applyNumberFormat="1" applyFont="1" applyBorder="1" applyAlignment="1">
      <alignment/>
    </xf>
    <xf numFmtId="164" fontId="4" fillId="0" borderId="0" xfId="0" applyNumberFormat="1" applyFont="1" applyAlignment="1">
      <alignment horizontal="right"/>
    </xf>
    <xf numFmtId="168" fontId="0" fillId="0" borderId="8" xfId="0" applyNumberFormat="1" applyBorder="1" applyAlignment="1">
      <alignment/>
    </xf>
    <xf numFmtId="168" fontId="0" fillId="0" borderId="0" xfId="0" applyNumberFormat="1" applyBorder="1" applyAlignment="1">
      <alignment/>
    </xf>
    <xf numFmtId="168" fontId="0" fillId="0" borderId="9" xfId="0" applyNumberFormat="1" applyBorder="1" applyAlignment="1">
      <alignment/>
    </xf>
    <xf numFmtId="168" fontId="0" fillId="0" borderId="10" xfId="0" applyNumberFormat="1" applyBorder="1" applyAlignment="1">
      <alignment/>
    </xf>
    <xf numFmtId="168" fontId="0" fillId="0" borderId="3" xfId="0" applyNumberFormat="1" applyBorder="1" applyAlignment="1">
      <alignment/>
    </xf>
    <xf numFmtId="168" fontId="0" fillId="0" borderId="4" xfId="0" applyNumberFormat="1" applyBorder="1" applyAlignment="1">
      <alignment/>
    </xf>
    <xf numFmtId="168" fontId="0" fillId="0" borderId="6" xfId="0" applyNumberFormat="1" applyBorder="1" applyAlignment="1">
      <alignment/>
    </xf>
    <xf numFmtId="168" fontId="0" fillId="0" borderId="7" xfId="0" applyNumberFormat="1" applyBorder="1" applyAlignment="1">
      <alignment/>
    </xf>
    <xf numFmtId="168" fontId="0" fillId="0" borderId="11" xfId="0" applyNumberFormat="1" applyBorder="1" applyAlignment="1">
      <alignment/>
    </xf>
    <xf numFmtId="168" fontId="0" fillId="0" borderId="12" xfId="0" applyNumberFormat="1" applyBorder="1" applyAlignment="1">
      <alignment/>
    </xf>
    <xf numFmtId="168" fontId="0" fillId="0" borderId="2" xfId="0" applyNumberFormat="1" applyBorder="1" applyAlignment="1">
      <alignment/>
    </xf>
    <xf numFmtId="0" fontId="0" fillId="0" borderId="4" xfId="0" applyBorder="1" applyAlignment="1">
      <alignment/>
    </xf>
    <xf numFmtId="3" fontId="0" fillId="0" borderId="6" xfId="0" applyBorder="1" applyAlignment="1">
      <alignment/>
    </xf>
    <xf numFmtId="3" fontId="6" fillId="0" borderId="5" xfId="0" applyBorder="1" applyAlignment="1">
      <alignment/>
    </xf>
    <xf numFmtId="5" fontId="6" fillId="0" borderId="0" xfId="0" applyFont="1" applyBorder="1" applyAlignment="1">
      <alignment/>
    </xf>
    <xf numFmtId="5" fontId="6" fillId="0" borderId="0" xfId="0" applyNumberFormat="1" applyBorder="1" applyAlignment="1">
      <alignment/>
    </xf>
    <xf numFmtId="3" fontId="4" fillId="0" borderId="13" xfId="0" applyBorder="1" applyAlignment="1">
      <alignment/>
    </xf>
    <xf numFmtId="41" fontId="0" fillId="0" borderId="0" xfId="0" applyNumberFormat="1" applyAlignment="1">
      <alignment/>
    </xf>
    <xf numFmtId="41" fontId="0" fillId="0" borderId="0" xfId="0" applyNumberFormat="1" applyAlignment="1">
      <alignment horizontal="left" indent="1"/>
    </xf>
    <xf numFmtId="41" fontId="0" fillId="0" borderId="0" xfId="0" applyNumberFormat="1" applyAlignment="1">
      <alignment horizontal="left" indent="2"/>
    </xf>
    <xf numFmtId="3" fontId="0" fillId="0" borderId="0" xfId="0" applyAlignment="1">
      <alignment horizontal="left" indent="3"/>
    </xf>
    <xf numFmtId="168" fontId="0" fillId="0" borderId="14" xfId="0" applyNumberFormat="1" applyBorder="1" applyAlignment="1">
      <alignment/>
    </xf>
    <xf numFmtId="168" fontId="0" fillId="0" borderId="15" xfId="0" applyNumberFormat="1" applyBorder="1" applyAlignment="1">
      <alignment/>
    </xf>
    <xf numFmtId="168" fontId="0" fillId="0" borderId="16" xfId="0" applyNumberFormat="1" applyBorder="1" applyAlignment="1">
      <alignment/>
    </xf>
    <xf numFmtId="1" fontId="0" fillId="0" borderId="8" xfId="0" applyNumberFormat="1" applyBorder="1" applyAlignment="1">
      <alignment/>
    </xf>
    <xf numFmtId="1" fontId="0" fillId="0" borderId="0" xfId="0" applyNumberFormat="1" applyBorder="1" applyAlignment="1">
      <alignment/>
    </xf>
    <xf numFmtId="1" fontId="0" fillId="0" borderId="10" xfId="0" applyNumberFormat="1" applyBorder="1" applyAlignment="1">
      <alignment/>
    </xf>
    <xf numFmtId="1" fontId="0" fillId="0" borderId="6" xfId="0" applyNumberFormat="1" applyBorder="1" applyAlignment="1">
      <alignment/>
    </xf>
    <xf numFmtId="1" fontId="0" fillId="0" borderId="9" xfId="0" applyNumberFormat="1" applyBorder="1" applyAlignment="1">
      <alignment/>
    </xf>
    <xf numFmtId="1" fontId="0" fillId="0" borderId="4" xfId="0" applyNumberFormat="1" applyBorder="1" applyAlignment="1">
      <alignment/>
    </xf>
    <xf numFmtId="1" fontId="0" fillId="0" borderId="12" xfId="0" applyNumberFormat="1" applyBorder="1" applyAlignment="1">
      <alignment/>
    </xf>
    <xf numFmtId="1" fontId="0" fillId="0" borderId="2" xfId="0" applyNumberFormat="1" applyBorder="1" applyAlignment="1">
      <alignment/>
    </xf>
    <xf numFmtId="1" fontId="0" fillId="0" borderId="3" xfId="0" applyNumberFormat="1" applyBorder="1" applyAlignment="1">
      <alignment/>
    </xf>
    <xf numFmtId="1" fontId="0" fillId="0" borderId="7" xfId="0" applyNumberFormat="1" applyFill="1" applyBorder="1" applyAlignment="1">
      <alignment/>
    </xf>
    <xf numFmtId="1" fontId="0" fillId="0" borderId="1" xfId="0" applyNumberFormat="1" applyBorder="1" applyAlignment="1">
      <alignment/>
    </xf>
    <xf numFmtId="3" fontId="0" fillId="0" borderId="9" xfId="0" applyNumberFormat="1" applyBorder="1" applyAlignment="1">
      <alignment/>
    </xf>
    <xf numFmtId="3" fontId="0" fillId="0" borderId="10" xfId="0" applyNumberFormat="1" applyBorder="1" applyAlignment="1">
      <alignment/>
    </xf>
    <xf numFmtId="3" fontId="0" fillId="0" borderId="7" xfId="0" applyNumberFormat="1" applyBorder="1" applyAlignment="1">
      <alignment/>
    </xf>
    <xf numFmtId="3" fontId="0" fillId="0" borderId="0" xfId="0" applyNumberFormat="1" applyBorder="1" applyAlignment="1">
      <alignment/>
    </xf>
    <xf numFmtId="3" fontId="0" fillId="0" borderId="8" xfId="0" applyNumberFormat="1" applyBorder="1" applyAlignment="1">
      <alignment/>
    </xf>
    <xf numFmtId="3" fontId="0" fillId="0" borderId="6" xfId="0" applyNumberFormat="1" applyBorder="1" applyAlignment="1">
      <alignment/>
    </xf>
    <xf numFmtId="3" fontId="0" fillId="0" borderId="2" xfId="0" applyNumberFormat="1" applyBorder="1" applyAlignment="1">
      <alignment/>
    </xf>
    <xf numFmtId="3" fontId="6" fillId="0" borderId="0" xfId="0" applyNumberFormat="1" applyFont="1" applyBorder="1" applyAlignment="1">
      <alignment/>
    </xf>
    <xf numFmtId="3" fontId="6" fillId="0" borderId="0" xfId="0" applyNumberFormat="1" applyFont="1" applyBorder="1" applyAlignment="1">
      <alignment/>
    </xf>
    <xf numFmtId="3" fontId="6" fillId="0" borderId="5" xfId="0" applyNumberFormat="1" applyFont="1" applyAlignment="1">
      <alignment/>
    </xf>
    <xf numFmtId="1" fontId="6" fillId="0" borderId="0" xfId="0" applyNumberFormat="1" applyBorder="1" applyAlignment="1">
      <alignment/>
    </xf>
    <xf numFmtId="1" fontId="6" fillId="0" borderId="0" xfId="0" applyNumberFormat="1" applyAlignment="1">
      <alignment/>
    </xf>
    <xf numFmtId="1" fontId="4" fillId="0" borderId="0" xfId="0" applyNumberFormat="1" applyFont="1" applyAlignment="1">
      <alignment/>
    </xf>
    <xf numFmtId="1" fontId="4" fillId="0" borderId="0" xfId="0" applyNumberFormat="1" applyFont="1" applyAlignment="1">
      <alignment horizontal="right"/>
    </xf>
    <xf numFmtId="3" fontId="4" fillId="0" borderId="0" xfId="0" applyNumberFormat="1" applyFont="1" applyAlignment="1">
      <alignment/>
    </xf>
    <xf numFmtId="3" fontId="4" fillId="0" borderId="5" xfId="0" applyNumberFormat="1" applyFont="1" applyBorder="1" applyAlignment="1">
      <alignment/>
    </xf>
    <xf numFmtId="3" fontId="4" fillId="0" borderId="0" xfId="0" applyNumberFormat="1" applyFont="1" applyBorder="1" applyAlignment="1">
      <alignment/>
    </xf>
    <xf numFmtId="164" fontId="4" fillId="0" borderId="0" xfId="0" applyNumberFormat="1" applyFont="1" applyBorder="1" applyAlignment="1">
      <alignment/>
    </xf>
    <xf numFmtId="3" fontId="4" fillId="0" borderId="0" xfId="0" applyNumberFormat="1" applyFont="1" applyAlignment="1">
      <alignment horizontal="right"/>
    </xf>
    <xf numFmtId="3" fontId="4" fillId="0" borderId="0" xfId="0" applyNumberFormat="1" applyFont="1" applyBorder="1" applyAlignment="1">
      <alignment/>
    </xf>
    <xf numFmtId="3" fontId="4" fillId="0" borderId="4" xfId="0" applyNumberFormat="1" applyFont="1" applyBorder="1" applyAlignment="1">
      <alignment/>
    </xf>
    <xf numFmtId="164" fontId="4" fillId="0" borderId="0" xfId="0" applyNumberFormat="1" applyFont="1" applyAlignment="1">
      <alignment/>
    </xf>
    <xf numFmtId="3" fontId="4" fillId="0" borderId="0" xfId="0" applyNumberFormat="1" applyFont="1" applyBorder="1" applyAlignment="1">
      <alignment/>
    </xf>
    <xf numFmtId="3" fontId="4" fillId="0" borderId="0" xfId="0" applyNumberFormat="1" applyFont="1" applyBorder="1" applyAlignment="1">
      <alignment/>
    </xf>
    <xf numFmtId="3" fontId="4" fillId="0" borderId="5" xfId="0" applyNumberFormat="1" applyFont="1" applyAlignment="1">
      <alignment/>
    </xf>
    <xf numFmtId="3" fontId="4" fillId="0" borderId="5" xfId="0" applyNumberFormat="1" applyFont="1" applyAlignment="1">
      <alignment horizontal="right"/>
    </xf>
    <xf numFmtId="1" fontId="0" fillId="0" borderId="10" xfId="0" applyNumberFormat="1" applyFill="1" applyBorder="1" applyAlignment="1">
      <alignment/>
    </xf>
    <xf numFmtId="3" fontId="6" fillId="0" borderId="0" xfId="0" applyNumberFormat="1" applyBorder="1" applyAlignment="1">
      <alignment/>
    </xf>
    <xf numFmtId="3" fontId="6" fillId="0" borderId="0" xfId="0" applyNumberFormat="1" applyAlignment="1">
      <alignment/>
    </xf>
    <xf numFmtId="1" fontId="0" fillId="0" borderId="11" xfId="0" applyNumberFormat="1" applyBorder="1" applyAlignment="1">
      <alignment/>
    </xf>
    <xf numFmtId="168" fontId="4" fillId="0" borderId="17" xfId="0" applyNumberFormat="1" applyFont="1" applyBorder="1" applyAlignment="1">
      <alignment horizontal="right"/>
    </xf>
    <xf numFmtId="3" fontId="4" fillId="0" borderId="18" xfId="0" applyNumberFormat="1" applyFont="1" applyBorder="1" applyAlignment="1">
      <alignment/>
    </xf>
    <xf numFmtId="168" fontId="4" fillId="0" borderId="0" xfId="0" applyNumberFormat="1" applyFont="1" applyBorder="1" applyAlignment="1">
      <alignment horizontal="right"/>
    </xf>
    <xf numFmtId="0" fontId="0" fillId="0" borderId="6" xfId="0" applyBorder="1" applyAlignment="1">
      <alignment horizontal="center" wrapText="1"/>
    </xf>
    <xf numFmtId="0" fontId="17" fillId="0" borderId="14" xfId="0" applyFont="1" applyBorder="1" applyAlignment="1">
      <alignment horizontal="center" wrapText="1"/>
    </xf>
    <xf numFmtId="0" fontId="17" fillId="0" borderId="15" xfId="0" applyFont="1" applyBorder="1" applyAlignment="1">
      <alignment horizontal="center" wrapText="1"/>
    </xf>
    <xf numFmtId="0" fontId="0" fillId="0" borderId="3" xfId="0" applyBorder="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3" fontId="19" fillId="0" borderId="0" xfId="0" applyFont="1" applyAlignment="1">
      <alignment horizontal="left" wrapText="1"/>
    </xf>
    <xf numFmtId="3" fontId="0" fillId="0" borderId="0" xfId="0" applyFont="1" applyAlignment="1">
      <alignment horizontal="left" wrapText="1"/>
    </xf>
    <xf numFmtId="0" fontId="12" fillId="0" borderId="0" xfId="0" applyFont="1" applyAlignment="1">
      <alignment horizontal="center"/>
    </xf>
    <xf numFmtId="0" fontId="0" fillId="0" borderId="0" xfId="0" applyAlignment="1">
      <alignment horizontal="center"/>
    </xf>
    <xf numFmtId="3" fontId="19" fillId="0" borderId="0" xfId="0" applyFont="1" applyAlignment="1">
      <alignment wrapText="1"/>
    </xf>
    <xf numFmtId="3" fontId="0" fillId="0" borderId="0" xfId="0" applyBorder="1" applyAlignment="1">
      <alignment wrapText="1"/>
    </xf>
    <xf numFmtId="3" fontId="0" fillId="0" borderId="0" xfId="0" applyBorder="1" applyAlignment="1">
      <alignment horizontal="left" wrapText="1" indent="1"/>
    </xf>
    <xf numFmtId="3" fontId="0" fillId="0" borderId="14" xfId="0" applyNumberFormat="1" applyBorder="1" applyAlignment="1">
      <alignment horizontal="center"/>
    </xf>
    <xf numFmtId="3" fontId="0" fillId="0" borderId="15" xfId="0" applyNumberFormat="1" applyBorder="1" applyAlignment="1">
      <alignment horizontal="center"/>
    </xf>
    <xf numFmtId="3" fontId="0" fillId="0" borderId="16" xfId="0" applyNumberFormat="1" applyBorder="1" applyAlignment="1">
      <alignment horizontal="center"/>
    </xf>
    <xf numFmtId="3" fontId="0" fillId="0" borderId="3" xfId="0" applyNumberFormat="1" applyBorder="1" applyAlignment="1">
      <alignment horizontal="center"/>
    </xf>
    <xf numFmtId="3" fontId="0" fillId="0" borderId="4" xfId="0" applyNumberFormat="1" applyBorder="1" applyAlignment="1">
      <alignment horizontal="center"/>
    </xf>
    <xf numFmtId="3" fontId="0" fillId="0" borderId="6" xfId="0" applyNumberFormat="1" applyBorder="1" applyAlignment="1">
      <alignment horizontal="center"/>
    </xf>
    <xf numFmtId="0" fontId="0" fillId="0" borderId="14" xfId="0" applyBorder="1" applyAlignment="1">
      <alignment horizontal="center"/>
    </xf>
    <xf numFmtId="0" fontId="17" fillId="0" borderId="16" xfId="0" applyFont="1" applyBorder="1" applyAlignment="1">
      <alignment horizontal="center" wrapText="1"/>
    </xf>
    <xf numFmtId="0" fontId="17" fillId="0" borderId="3" xfId="0" applyFont="1" applyBorder="1" applyAlignment="1">
      <alignment horizontal="center" wrapText="1"/>
    </xf>
    <xf numFmtId="0" fontId="17" fillId="0" borderId="4" xfId="0" applyFont="1" applyBorder="1" applyAlignment="1">
      <alignment horizontal="center" wrapText="1"/>
    </xf>
    <xf numFmtId="0" fontId="17" fillId="0" borderId="6" xfId="0" applyFont="1" applyBorder="1" applyAlignment="1">
      <alignment horizontal="center" wrapText="1"/>
    </xf>
    <xf numFmtId="3" fontId="6" fillId="0" borderId="17" xfId="0" applyFont="1" applyBorder="1" applyAlignment="1">
      <alignment horizontal="center" vertical="center" wrapText="1"/>
    </xf>
    <xf numFmtId="3" fontId="6" fillId="0" borderId="19" xfId="0" applyFont="1" applyBorder="1" applyAlignment="1">
      <alignment horizontal="center" vertical="center" wrapText="1"/>
    </xf>
    <xf numFmtId="3" fontId="6" fillId="0" borderId="18" xfId="0" applyFont="1" applyBorder="1" applyAlignment="1">
      <alignment horizontal="center" vertical="center" wrapText="1"/>
    </xf>
    <xf numFmtId="3" fontId="6" fillId="0" borderId="17" xfId="0" applyFont="1" applyBorder="1" applyAlignment="1">
      <alignment horizontal="center" vertical="center"/>
    </xf>
    <xf numFmtId="3" fontId="6" fillId="0" borderId="19" xfId="0" applyFont="1" applyBorder="1" applyAlignment="1">
      <alignment horizontal="center" vertical="center"/>
    </xf>
    <xf numFmtId="3" fontId="6" fillId="0" borderId="18" xfId="0" applyFont="1" applyBorder="1" applyAlignment="1">
      <alignment horizontal="center" vertical="center"/>
    </xf>
    <xf numFmtId="3" fontId="6" fillId="0" borderId="0" xfId="0" applyFont="1" applyBorder="1" applyAlignment="1">
      <alignment/>
    </xf>
    <xf numFmtId="3" fontId="6" fillId="0" borderId="0" xfId="0" applyFont="1" applyBorder="1" applyAlignment="1">
      <alignment/>
    </xf>
    <xf numFmtId="3" fontId="6" fillId="0" borderId="0" xfId="0" applyFont="1" applyBorder="1" applyAlignment="1">
      <alignment/>
    </xf>
    <xf numFmtId="3" fontId="10" fillId="0" borderId="0" xfId="0" applyFont="1" applyBorder="1" applyAlignment="1">
      <alignment vertical="top" wrapText="1"/>
    </xf>
    <xf numFmtId="3" fontId="6" fillId="0" borderId="0" xfId="0" applyBorder="1" applyAlignment="1">
      <alignment vertical="top" wrapText="1"/>
    </xf>
    <xf numFmtId="3" fontId="6" fillId="0" borderId="0" xfId="0" applyBorder="1" applyAlignment="1">
      <alignment vertical="top" wrapText="1"/>
    </xf>
    <xf numFmtId="3" fontId="6" fillId="0" borderId="0" xfId="0" applyFont="1" applyBorder="1" applyAlignment="1">
      <alignment/>
    </xf>
    <xf numFmtId="3" fontId="6" fillId="0" borderId="0" xfId="0" applyBorder="1" applyAlignment="1">
      <alignment/>
    </xf>
    <xf numFmtId="3" fontId="6" fillId="0" borderId="0" xfId="0" applyBorder="1" applyAlignment="1">
      <alignment/>
    </xf>
    <xf numFmtId="3" fontId="10" fillId="0" borderId="0" xfId="0" applyFont="1" applyBorder="1" applyAlignment="1">
      <alignment vertical="top" wrapText="1"/>
    </xf>
    <xf numFmtId="3" fontId="0" fillId="0" borderId="0" xfId="0" applyFont="1" applyBorder="1" applyAlignment="1">
      <alignment/>
    </xf>
    <xf numFmtId="3" fontId="0" fillId="0" borderId="0" xfId="0" applyFont="1" applyBorder="1" applyAlignment="1">
      <alignment/>
    </xf>
    <xf numFmtId="3" fontId="6" fillId="0" borderId="0" xfId="0" applyFont="1" applyBorder="1" applyAlignment="1">
      <alignment horizontal="center"/>
    </xf>
    <xf numFmtId="3" fontId="6" fillId="0" borderId="0" xfId="0" applyBorder="1" applyAlignment="1">
      <alignment horizontal="center"/>
    </xf>
    <xf numFmtId="3" fontId="6" fillId="0" borderId="0" xfId="0" applyBorder="1" applyAlignment="1">
      <alignment horizontal="center"/>
    </xf>
    <xf numFmtId="3" fontId="6" fillId="0" borderId="0" xfId="0" applyFont="1" applyBorder="1" applyAlignment="1">
      <alignment/>
    </xf>
    <xf numFmtId="3" fontId="6" fillId="0" borderId="0" xfId="0" applyFont="1" applyBorder="1" applyAlignment="1">
      <alignment/>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Border="1" applyAlignment="1">
      <alignment/>
    </xf>
    <xf numFmtId="3" fontId="6" fillId="0" borderId="0" xfId="0" applyBorder="1" applyAlignment="1">
      <alignment/>
    </xf>
    <xf numFmtId="3" fontId="6" fillId="0" borderId="0" xfId="0" applyFont="1" applyBorder="1" applyAlignment="1">
      <alignment vertical="top" wrapText="1"/>
    </xf>
    <xf numFmtId="3" fontId="6" fillId="0" borderId="0" xfId="0" applyFont="1" applyBorder="1" applyAlignment="1">
      <alignment vertical="top" wrapText="1"/>
    </xf>
    <xf numFmtId="3" fontId="8" fillId="0" borderId="0" xfId="0" applyFont="1" applyBorder="1" applyAlignment="1">
      <alignment/>
    </xf>
    <xf numFmtId="3" fontId="8" fillId="0" borderId="0" xfId="0" applyFont="1" applyBorder="1" applyAlignment="1">
      <alignment/>
    </xf>
    <xf numFmtId="3" fontId="8" fillId="0" borderId="0" xfId="0" applyFont="1" applyBorder="1" applyAlignment="1">
      <alignment/>
    </xf>
    <xf numFmtId="3" fontId="2" fillId="0" borderId="0" xfId="0" applyFont="1" applyBorder="1" applyAlignment="1">
      <alignment horizontal="center" vertical="center"/>
    </xf>
    <xf numFmtId="3" fontId="2" fillId="0" borderId="0" xfId="0" applyFont="1" applyBorder="1" applyAlignment="1">
      <alignment horizontal="center" vertical="center"/>
    </xf>
    <xf numFmtId="3" fontId="2" fillId="0" borderId="0" xfId="0" applyFont="1" applyBorder="1" applyAlignment="1">
      <alignment horizontal="center" vertical="center"/>
    </xf>
    <xf numFmtId="3" fontId="13" fillId="0" borderId="0" xfId="0" applyFont="1" applyBorder="1" applyAlignment="1">
      <alignment horizontal="center" vertical="center"/>
    </xf>
    <xf numFmtId="3" fontId="13" fillId="0" borderId="0" xfId="0" applyFont="1" applyBorder="1" applyAlignment="1">
      <alignment horizontal="center" vertical="center"/>
    </xf>
    <xf numFmtId="3" fontId="13" fillId="0" borderId="0" xfId="0" applyFont="1" applyBorder="1" applyAlignment="1">
      <alignment horizontal="center" vertical="center"/>
    </xf>
    <xf numFmtId="3" fontId="4" fillId="0" borderId="0" xfId="0" applyFont="1" applyBorder="1" applyAlignment="1">
      <alignment horizontal="center" vertical="center"/>
    </xf>
    <xf numFmtId="3" fontId="4" fillId="0" borderId="0" xfId="0" applyFont="1" applyBorder="1" applyAlignment="1">
      <alignment horizontal="center" vertical="center"/>
    </xf>
    <xf numFmtId="3" fontId="4" fillId="0" borderId="0" xfId="0" applyFont="1" applyBorder="1" applyAlignment="1">
      <alignment horizontal="center" vertical="center"/>
    </xf>
    <xf numFmtId="3" fontId="2" fillId="0" borderId="20" xfId="0" applyFont="1" applyBorder="1" applyAlignment="1">
      <alignment horizontal="center" wrapText="1"/>
    </xf>
    <xf numFmtId="3" fontId="2" fillId="0" borderId="4" xfId="0" applyFont="1" applyBorder="1" applyAlignment="1">
      <alignment horizontal="center" wrapText="1"/>
    </xf>
    <xf numFmtId="3" fontId="2" fillId="0" borderId="21" xfId="0" applyFont="1" applyBorder="1" applyAlignment="1">
      <alignment horizontal="center" wrapText="1"/>
    </xf>
    <xf numFmtId="3" fontId="2" fillId="0" borderId="17" xfId="0" applyFont="1" applyBorder="1" applyAlignment="1">
      <alignment horizontal="center"/>
    </xf>
    <xf numFmtId="3" fontId="2" fillId="0" borderId="19" xfId="0" applyFont="1" applyBorder="1" applyAlignment="1">
      <alignment horizontal="center"/>
    </xf>
    <xf numFmtId="3" fontId="2" fillId="0" borderId="18" xfId="0" applyFont="1" applyBorder="1" applyAlignment="1">
      <alignment horizontal="center"/>
    </xf>
    <xf numFmtId="3" fontId="2" fillId="0" borderId="17" xfId="0" applyFont="1" applyBorder="1" applyAlignment="1">
      <alignment horizontal="center" wrapText="1"/>
    </xf>
    <xf numFmtId="3" fontId="2" fillId="0" borderId="19" xfId="0" applyFont="1" applyBorder="1" applyAlignment="1">
      <alignment horizontal="center" wrapText="1"/>
    </xf>
    <xf numFmtId="3" fontId="2" fillId="0" borderId="18" xfId="0" applyFont="1" applyBorder="1" applyAlignment="1">
      <alignment horizontal="center" wrapText="1"/>
    </xf>
    <xf numFmtId="3" fontId="4" fillId="0" borderId="0" xfId="0" applyFont="1" applyBorder="1" applyAlignment="1">
      <alignment vertical="top"/>
    </xf>
    <xf numFmtId="3" fontId="0" fillId="0" borderId="0" xfId="0" applyBorder="1" applyAlignment="1">
      <alignment/>
    </xf>
    <xf numFmtId="3" fontId="0" fillId="0" borderId="0" xfId="0" applyBorder="1" applyAlignment="1">
      <alignment/>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dget_Staff\2005%20Products\FY05%20Formulation\FY05%20Congressional%20Submission\FY05%20Budget%20and%20Performance%20Summary\2005%20Budget%20Summary\Component%20Template%20-%20AL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Consolidate Acct Sum "/>
      <sheetName val="Component Summary Worksheets"/>
      <sheetName val="Decision Unit - Crosswal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IU133"/>
  <sheetViews>
    <sheetView zoomScale="75" zoomScaleNormal="75" workbookViewId="0" topLeftCell="A37">
      <selection activeCell="B5" sqref="B5"/>
    </sheetView>
  </sheetViews>
  <sheetFormatPr defaultColWidth="9.140625" defaultRowHeight="12.75"/>
  <cols>
    <col min="1" max="1" width="9.28125" style="36" customWidth="1"/>
    <col min="2" max="2" width="6.7109375" style="36" customWidth="1"/>
    <col min="3" max="3" width="7.7109375" style="36" customWidth="1"/>
    <col min="4" max="4" width="15.00390625" style="36" customWidth="1"/>
    <col min="5" max="5" width="12.00390625" style="36" customWidth="1"/>
    <col min="6" max="6" width="1.421875" style="36" customWidth="1"/>
    <col min="7" max="7" width="7.28125" style="37" customWidth="1"/>
    <col min="8" max="8" width="7.140625" style="37" customWidth="1"/>
    <col min="9" max="9" width="11.00390625" style="36" customWidth="1"/>
    <col min="10" max="10" width="16.28125" style="36" customWidth="1"/>
    <col min="11" max="11" width="6.8515625" style="37" customWidth="1"/>
    <col min="12" max="12" width="7.140625" style="37" customWidth="1"/>
    <col min="13" max="13" width="10.140625" style="36" customWidth="1"/>
    <col min="14" max="14" width="7.421875" style="37" customWidth="1"/>
    <col min="15" max="15" width="6.8515625" style="37" customWidth="1"/>
    <col min="16" max="16" width="10.57421875" style="36" customWidth="1"/>
    <col min="17" max="17" width="1.7109375" style="36" customWidth="1"/>
    <col min="18" max="23" width="2.7109375" style="36" customWidth="1"/>
    <col min="24" max="24" width="9.7109375" style="36" customWidth="1"/>
    <col min="25" max="25" width="2.7109375" style="36" customWidth="1"/>
    <col min="26" max="26" width="9.7109375" style="36" customWidth="1"/>
    <col min="27" max="27" width="9.140625" style="36" customWidth="1"/>
    <col min="28" max="30" width="2.7109375" style="36" customWidth="1"/>
    <col min="31" max="31" width="8.421875" style="36" customWidth="1"/>
    <col min="32" max="32" width="12.7109375" style="36" customWidth="1"/>
    <col min="33" max="35" width="2.7109375" style="36" customWidth="1"/>
    <col min="36" max="36" width="8.421875" style="36" customWidth="1"/>
    <col min="37" max="37" width="12.7109375" style="36" customWidth="1"/>
    <col min="38" max="45" width="2.7109375" style="36" customWidth="1"/>
    <col min="46" max="46" width="8.421875" style="36" customWidth="1"/>
    <col min="47" max="47" width="12.7109375" style="36" customWidth="1"/>
    <col min="48" max="50" width="2.7109375" style="36" customWidth="1"/>
    <col min="51" max="51" width="8.421875" style="36" customWidth="1"/>
    <col min="52" max="52" width="12.7109375" style="36" customWidth="1"/>
    <col min="53" max="55" width="2.7109375" style="36" customWidth="1"/>
    <col min="56" max="56" width="9.140625" style="36" customWidth="1"/>
    <col min="57" max="57" width="15.7109375" style="36" customWidth="1"/>
    <col min="58" max="60" width="2.7109375" style="36" customWidth="1"/>
    <col min="61" max="61" width="9.140625" style="36" customWidth="1"/>
    <col min="62" max="62" width="15.7109375" style="36" customWidth="1"/>
    <col min="63" max="63" width="2.7109375" style="36" customWidth="1"/>
    <col min="64" max="64" width="9.7109375" style="36" customWidth="1"/>
    <col min="65" max="65" width="2.7109375" style="36" customWidth="1"/>
    <col min="66" max="66" width="9.140625" style="36" customWidth="1"/>
    <col min="67" max="67" width="12.7109375" style="36" customWidth="1"/>
    <col min="68" max="73" width="2.7109375" style="36" customWidth="1"/>
    <col min="74" max="74" width="9.140625" style="36" customWidth="1"/>
    <col min="75" max="75" width="9.7109375" style="36" customWidth="1"/>
    <col min="76" max="76" width="2.7109375" style="36" customWidth="1"/>
    <col min="77" max="77" width="9.7109375" style="36" customWidth="1"/>
    <col min="78" max="78" width="2.7109375" style="36" customWidth="1"/>
    <col min="79" max="79" width="9.7109375" style="36" customWidth="1"/>
    <col min="80" max="80" width="2.7109375" style="36" customWidth="1"/>
    <col min="81" max="81" width="12.7109375" style="36" customWidth="1"/>
    <col min="82" max="16384" width="9.140625" style="36" customWidth="1"/>
  </cols>
  <sheetData>
    <row r="2" spans="1:16" ht="12.75">
      <c r="A2" s="182" t="s">
        <v>49</v>
      </c>
      <c r="B2" s="182"/>
      <c r="C2" s="182"/>
      <c r="D2" s="182"/>
      <c r="E2" s="182"/>
      <c r="F2" s="182"/>
      <c r="G2" s="182"/>
      <c r="H2" s="182"/>
      <c r="I2" s="182"/>
      <c r="J2" s="182"/>
      <c r="K2" s="182"/>
      <c r="L2" s="182"/>
      <c r="M2" s="182"/>
      <c r="N2" s="182"/>
      <c r="O2" s="182"/>
      <c r="P2" s="182"/>
    </row>
    <row r="3" spans="1:16" ht="12.75">
      <c r="A3" s="183" t="s">
        <v>33</v>
      </c>
      <c r="B3" s="183"/>
      <c r="C3" s="183"/>
      <c r="D3" s="183"/>
      <c r="E3" s="183"/>
      <c r="F3" s="183"/>
      <c r="G3" s="183"/>
      <c r="H3" s="183"/>
      <c r="I3" s="183"/>
      <c r="J3" s="183"/>
      <c r="K3" s="183"/>
      <c r="L3" s="183"/>
      <c r="M3" s="183"/>
      <c r="N3" s="183"/>
      <c r="O3" s="183"/>
      <c r="P3" s="183"/>
    </row>
    <row r="4" spans="9:10" ht="12.75">
      <c r="I4" s="38"/>
      <c r="J4" s="38"/>
    </row>
    <row r="5" spans="2:17" ht="12.75" customHeight="1">
      <c r="B5" s="36" t="s">
        <v>18</v>
      </c>
      <c r="G5" s="187" t="s">
        <v>31</v>
      </c>
      <c r="H5" s="188"/>
      <c r="I5" s="189"/>
      <c r="J5" s="193" t="s">
        <v>34</v>
      </c>
      <c r="K5" s="175" t="s">
        <v>90</v>
      </c>
      <c r="L5" s="176"/>
      <c r="M5" s="177"/>
      <c r="N5" s="172" t="s">
        <v>119</v>
      </c>
      <c r="O5" s="173"/>
      <c r="P5" s="194"/>
      <c r="Q5" s="36" t="s">
        <v>18</v>
      </c>
    </row>
    <row r="6" spans="3:17" ht="12.75">
      <c r="C6" s="36" t="s">
        <v>18</v>
      </c>
      <c r="G6" s="190"/>
      <c r="H6" s="191"/>
      <c r="I6" s="192"/>
      <c r="J6" s="174"/>
      <c r="K6" s="178"/>
      <c r="L6" s="179"/>
      <c r="M6" s="171"/>
      <c r="N6" s="195"/>
      <c r="O6" s="196"/>
      <c r="P6" s="197"/>
      <c r="Q6" s="36" t="s">
        <v>18</v>
      </c>
    </row>
    <row r="7" spans="7:16" ht="12.75">
      <c r="G7" s="83" t="s">
        <v>29</v>
      </c>
      <c r="H7" s="83" t="s">
        <v>25</v>
      </c>
      <c r="I7" s="39" t="s">
        <v>23</v>
      </c>
      <c r="J7" s="39" t="s">
        <v>23</v>
      </c>
      <c r="K7" s="83" t="s">
        <v>29</v>
      </c>
      <c r="L7" s="83" t="s">
        <v>25</v>
      </c>
      <c r="M7" s="39" t="s">
        <v>23</v>
      </c>
      <c r="N7" s="67" t="s">
        <v>29</v>
      </c>
      <c r="O7" s="83" t="s">
        <v>25</v>
      </c>
      <c r="P7" s="40" t="s">
        <v>23</v>
      </c>
    </row>
    <row r="8" spans="1:16" ht="19.5" customHeight="1">
      <c r="A8" s="36" t="s">
        <v>64</v>
      </c>
      <c r="F8" s="36" t="s">
        <v>18</v>
      </c>
      <c r="G8" s="63">
        <v>4543</v>
      </c>
      <c r="H8" s="64">
        <v>4136</v>
      </c>
      <c r="I8" s="91">
        <v>745715</v>
      </c>
      <c r="J8" s="92">
        <v>331</v>
      </c>
      <c r="K8" s="64">
        <f>G8</f>
        <v>4543</v>
      </c>
      <c r="L8" s="108">
        <f>H8</f>
        <v>4136</v>
      </c>
      <c r="M8" s="91">
        <f aca="true" t="shared" si="0" ref="M8:M15">I8+J8</f>
        <v>746046</v>
      </c>
      <c r="N8" s="64">
        <v>149</v>
      </c>
      <c r="O8" s="108">
        <v>116</v>
      </c>
      <c r="P8" s="130">
        <v>0</v>
      </c>
    </row>
    <row r="9" spans="1:16" ht="18.75" customHeight="1">
      <c r="A9" s="36" t="s">
        <v>69</v>
      </c>
      <c r="F9" s="36" t="s">
        <v>18</v>
      </c>
      <c r="G9" s="103">
        <v>4625</v>
      </c>
      <c r="H9" s="104">
        <v>4499</v>
      </c>
      <c r="I9" s="105">
        <v>793031</v>
      </c>
      <c r="J9" s="106">
        <v>8883</v>
      </c>
      <c r="K9" s="104">
        <f aca="true" t="shared" si="1" ref="K9:L13">G9</f>
        <v>4625</v>
      </c>
      <c r="L9" s="104">
        <f t="shared" si="1"/>
        <v>4499</v>
      </c>
      <c r="M9" s="105">
        <f t="shared" si="0"/>
        <v>801914</v>
      </c>
      <c r="N9" s="127">
        <v>149</v>
      </c>
      <c r="O9" s="128">
        <v>0</v>
      </c>
      <c r="P9" s="131">
        <v>0</v>
      </c>
    </row>
    <row r="10" spans="1:16" ht="12.75">
      <c r="A10" s="84" t="s">
        <v>92</v>
      </c>
      <c r="F10" s="36" t="s">
        <v>18</v>
      </c>
      <c r="G10" s="127">
        <v>0</v>
      </c>
      <c r="H10" s="128">
        <v>0</v>
      </c>
      <c r="I10" s="138">
        <v>-2220</v>
      </c>
      <c r="J10" s="139">
        <v>-25</v>
      </c>
      <c r="K10" s="128">
        <f t="shared" si="1"/>
        <v>0</v>
      </c>
      <c r="L10" s="128">
        <f t="shared" si="1"/>
        <v>0</v>
      </c>
      <c r="M10" s="138">
        <f t="shared" si="0"/>
        <v>-2245</v>
      </c>
      <c r="N10" s="127">
        <v>0</v>
      </c>
      <c r="O10" s="128">
        <v>0</v>
      </c>
      <c r="P10" s="131">
        <v>0</v>
      </c>
    </row>
    <row r="11" spans="1:16" ht="12.75">
      <c r="A11" s="84" t="s">
        <v>93</v>
      </c>
      <c r="F11" s="36" t="s">
        <v>18</v>
      </c>
      <c r="G11" s="127">
        <v>0</v>
      </c>
      <c r="H11" s="128">
        <v>0</v>
      </c>
      <c r="I11" s="138">
        <v>-7908</v>
      </c>
      <c r="J11" s="139">
        <v>-89</v>
      </c>
      <c r="K11" s="128">
        <f t="shared" si="1"/>
        <v>0</v>
      </c>
      <c r="L11" s="128">
        <f t="shared" si="1"/>
        <v>0</v>
      </c>
      <c r="M11" s="138">
        <f t="shared" si="0"/>
        <v>-7997</v>
      </c>
      <c r="N11" s="127">
        <v>0</v>
      </c>
      <c r="O11" s="128">
        <v>0</v>
      </c>
      <c r="P11" s="131">
        <v>0</v>
      </c>
    </row>
    <row r="12" spans="1:16" ht="12.75">
      <c r="A12" s="84" t="s">
        <v>70</v>
      </c>
      <c r="F12" s="36" t="s">
        <v>18</v>
      </c>
      <c r="G12" s="127">
        <v>0</v>
      </c>
      <c r="H12" s="128">
        <v>0</v>
      </c>
      <c r="I12" s="105">
        <v>9000</v>
      </c>
      <c r="J12" s="129">
        <v>0</v>
      </c>
      <c r="K12" s="128">
        <f t="shared" si="1"/>
        <v>0</v>
      </c>
      <c r="L12" s="128">
        <f t="shared" si="1"/>
        <v>0</v>
      </c>
      <c r="M12" s="105">
        <f t="shared" si="0"/>
        <v>9000</v>
      </c>
      <c r="N12" s="127">
        <v>0</v>
      </c>
      <c r="O12" s="128">
        <v>0</v>
      </c>
      <c r="P12" s="131">
        <v>0</v>
      </c>
    </row>
    <row r="13" spans="1:16" ht="12.75">
      <c r="A13" s="36" t="s">
        <v>71</v>
      </c>
      <c r="F13" s="36" t="s">
        <v>18</v>
      </c>
      <c r="G13" s="107">
        <f>SUM(G9:G12)</f>
        <v>4625</v>
      </c>
      <c r="H13" s="108">
        <f>SUM(H9:H12)</f>
        <v>4499</v>
      </c>
      <c r="I13" s="109">
        <f>SUM(I9:I12)</f>
        <v>791903</v>
      </c>
      <c r="J13" s="109">
        <f>SUM(J9:J12)</f>
        <v>8769</v>
      </c>
      <c r="K13" s="107">
        <f t="shared" si="1"/>
        <v>4625</v>
      </c>
      <c r="L13" s="108">
        <f t="shared" si="1"/>
        <v>4499</v>
      </c>
      <c r="M13" s="109">
        <f t="shared" si="0"/>
        <v>800672</v>
      </c>
      <c r="N13" s="107">
        <f>SUM(N9:N12)</f>
        <v>149</v>
      </c>
      <c r="O13" s="132">
        <f>SUM(O9:O12)</f>
        <v>0</v>
      </c>
      <c r="P13" s="130">
        <f>SUM(P9:P12)</f>
        <v>0</v>
      </c>
    </row>
    <row r="14" spans="1:16" ht="17.25" customHeight="1">
      <c r="A14" s="36" t="s">
        <v>72</v>
      </c>
      <c r="F14" s="36" t="s">
        <v>17</v>
      </c>
      <c r="G14" s="107">
        <v>4704</v>
      </c>
      <c r="H14" s="108">
        <v>4586</v>
      </c>
      <c r="I14" s="109">
        <f>I59</f>
        <v>825924</v>
      </c>
      <c r="J14" s="110">
        <v>0</v>
      </c>
      <c r="K14" s="107">
        <f>G14</f>
        <v>4704</v>
      </c>
      <c r="L14" s="108">
        <f>H14</f>
        <v>4586</v>
      </c>
      <c r="M14" s="109">
        <f t="shared" si="0"/>
        <v>825924</v>
      </c>
      <c r="N14" s="107">
        <v>149</v>
      </c>
      <c r="O14" s="132">
        <v>0</v>
      </c>
      <c r="P14" s="130">
        <v>0</v>
      </c>
    </row>
    <row r="15" spans="1:16" ht="16.5" customHeight="1">
      <c r="A15" s="114" t="s">
        <v>73</v>
      </c>
      <c r="B15" s="114"/>
      <c r="C15" s="114"/>
      <c r="D15" s="114"/>
      <c r="E15" s="114"/>
      <c r="F15" s="115" t="s">
        <v>17</v>
      </c>
      <c r="G15" s="111">
        <f>G14-G13</f>
        <v>79</v>
      </c>
      <c r="H15" s="108">
        <f>H14-H13</f>
        <v>87</v>
      </c>
      <c r="I15" s="109">
        <f>I14-I13</f>
        <v>34021</v>
      </c>
      <c r="J15" s="140">
        <f>J14-J13</f>
        <v>-8769</v>
      </c>
      <c r="K15" s="107">
        <f>G15</f>
        <v>79</v>
      </c>
      <c r="L15" s="108">
        <f>H15</f>
        <v>87</v>
      </c>
      <c r="M15" s="109">
        <f t="shared" si="0"/>
        <v>25252</v>
      </c>
      <c r="N15" s="135">
        <f>N14-N13</f>
        <v>0</v>
      </c>
      <c r="O15" s="132">
        <f>O14-O13</f>
        <v>0</v>
      </c>
      <c r="P15" s="130">
        <f>P14-P13</f>
        <v>0</v>
      </c>
    </row>
    <row r="16" spans="1:16" ht="16.5" customHeight="1">
      <c r="A16" s="38" t="s">
        <v>74</v>
      </c>
      <c r="F16" s="36" t="s">
        <v>17</v>
      </c>
      <c r="G16" s="103"/>
      <c r="H16" s="104"/>
      <c r="I16" s="105"/>
      <c r="J16" s="106"/>
      <c r="K16" s="104"/>
      <c r="L16" s="104"/>
      <c r="M16" s="105"/>
      <c r="N16" s="128"/>
      <c r="O16" s="128"/>
      <c r="P16" s="131"/>
    </row>
    <row r="17" spans="1:16" ht="12" customHeight="1">
      <c r="A17" s="85" t="s">
        <v>75</v>
      </c>
      <c r="F17" s="36" t="s">
        <v>17</v>
      </c>
      <c r="G17" s="127">
        <v>0</v>
      </c>
      <c r="H17" s="128">
        <v>0</v>
      </c>
      <c r="I17" s="105">
        <f>7908+89</f>
        <v>7997</v>
      </c>
      <c r="J17" s="129">
        <v>0</v>
      </c>
      <c r="K17" s="128">
        <f aca="true" t="shared" si="2" ref="K17:L19">G17</f>
        <v>0</v>
      </c>
      <c r="L17" s="128">
        <f t="shared" si="2"/>
        <v>0</v>
      </c>
      <c r="M17" s="105">
        <f>I17+J17</f>
        <v>7997</v>
      </c>
      <c r="N17" s="127">
        <v>0</v>
      </c>
      <c r="O17" s="128">
        <v>0</v>
      </c>
      <c r="P17" s="131">
        <v>0</v>
      </c>
    </row>
    <row r="18" spans="1:16" ht="12" customHeight="1">
      <c r="A18" s="85" t="s">
        <v>116</v>
      </c>
      <c r="F18" s="36" t="s">
        <v>17</v>
      </c>
      <c r="G18" s="127">
        <v>0</v>
      </c>
      <c r="H18" s="128">
        <v>0</v>
      </c>
      <c r="I18" s="138">
        <f>-7676+-12</f>
        <v>-7688</v>
      </c>
      <c r="J18" s="129">
        <v>0</v>
      </c>
      <c r="K18" s="128">
        <f t="shared" si="2"/>
        <v>0</v>
      </c>
      <c r="L18" s="128">
        <f t="shared" si="2"/>
        <v>0</v>
      </c>
      <c r="M18" s="138">
        <f>I18+J18</f>
        <v>-7688</v>
      </c>
      <c r="N18" s="127">
        <v>0</v>
      </c>
      <c r="O18" s="128">
        <v>0</v>
      </c>
      <c r="P18" s="131">
        <v>0</v>
      </c>
    </row>
    <row r="19" spans="1:16" ht="18" customHeight="1">
      <c r="A19" s="38" t="s">
        <v>76</v>
      </c>
      <c r="F19" s="36" t="s">
        <v>17</v>
      </c>
      <c r="G19" s="127">
        <f>SUM(G17:G18)</f>
        <v>0</v>
      </c>
      <c r="H19" s="128">
        <f>SUM(H17:H18)</f>
        <v>0</v>
      </c>
      <c r="I19" s="105">
        <f>SUM(I17:I18)</f>
        <v>309</v>
      </c>
      <c r="J19" s="127">
        <f>SUM(J17:J18)</f>
        <v>0</v>
      </c>
      <c r="K19" s="127">
        <f t="shared" si="2"/>
        <v>0</v>
      </c>
      <c r="L19" s="128">
        <f t="shared" si="2"/>
        <v>0</v>
      </c>
      <c r="M19" s="105">
        <f>I19+J19</f>
        <v>309</v>
      </c>
      <c r="N19" s="127">
        <f>SUM(N17:N18)</f>
        <v>0</v>
      </c>
      <c r="O19" s="128">
        <f>SUM(O17:O18)</f>
        <v>0</v>
      </c>
      <c r="P19" s="131">
        <f>SUM(P17:P18)</f>
        <v>0</v>
      </c>
    </row>
    <row r="20" spans="1:16" ht="19.5" customHeight="1">
      <c r="A20" s="38" t="s">
        <v>35</v>
      </c>
      <c r="F20" s="36" t="s">
        <v>17</v>
      </c>
      <c r="G20" s="127"/>
      <c r="H20" s="128"/>
      <c r="I20" s="105"/>
      <c r="J20" s="106"/>
      <c r="K20" s="104"/>
      <c r="L20" s="104"/>
      <c r="M20" s="105"/>
      <c r="N20" s="127"/>
      <c r="O20" s="128"/>
      <c r="P20" s="131"/>
    </row>
    <row r="21" spans="1:16" ht="12.75">
      <c r="A21" s="36" t="s">
        <v>77</v>
      </c>
      <c r="F21" s="36" t="s">
        <v>17</v>
      </c>
      <c r="G21" s="127"/>
      <c r="H21" s="128"/>
      <c r="I21" s="105"/>
      <c r="J21" s="106"/>
      <c r="K21" s="104"/>
      <c r="L21" s="104"/>
      <c r="M21" s="105"/>
      <c r="N21" s="127"/>
      <c r="O21" s="128"/>
      <c r="P21" s="131"/>
    </row>
    <row r="22" spans="1:16" ht="14.25">
      <c r="A22" s="86" t="s">
        <v>122</v>
      </c>
      <c r="F22" s="36" t="s">
        <v>17</v>
      </c>
      <c r="G22" s="127">
        <v>0</v>
      </c>
      <c r="H22" s="128">
        <v>0</v>
      </c>
      <c r="I22" s="138">
        <v>-27935</v>
      </c>
      <c r="J22" s="129">
        <v>0</v>
      </c>
      <c r="K22" s="128">
        <f aca="true" t="shared" si="3" ref="K22:L24">G22</f>
        <v>0</v>
      </c>
      <c r="L22" s="128">
        <f t="shared" si="3"/>
        <v>0</v>
      </c>
      <c r="M22" s="138">
        <f>I22+J22</f>
        <v>-27935</v>
      </c>
      <c r="N22" s="127">
        <v>0</v>
      </c>
      <c r="O22" s="128">
        <v>0</v>
      </c>
      <c r="P22" s="131">
        <v>0</v>
      </c>
    </row>
    <row r="23" spans="1:16" ht="12.75">
      <c r="A23" s="86" t="s">
        <v>94</v>
      </c>
      <c r="G23" s="127">
        <v>0</v>
      </c>
      <c r="H23" s="128">
        <v>0</v>
      </c>
      <c r="I23" s="104">
        <v>8769</v>
      </c>
      <c r="J23" s="142">
        <v>-8769</v>
      </c>
      <c r="K23" s="127">
        <f t="shared" si="3"/>
        <v>0</v>
      </c>
      <c r="L23" s="128">
        <f t="shared" si="3"/>
        <v>0</v>
      </c>
      <c r="M23" s="131">
        <f>I23+J23</f>
        <v>0</v>
      </c>
      <c r="N23" s="127"/>
      <c r="O23" s="128"/>
      <c r="P23" s="131"/>
    </row>
    <row r="24" spans="1:17" ht="18.75" customHeight="1">
      <c r="A24" s="84" t="s">
        <v>110</v>
      </c>
      <c r="F24" s="36" t="s">
        <v>17</v>
      </c>
      <c r="G24" s="127">
        <f>SUM(G22:G23)</f>
        <v>0</v>
      </c>
      <c r="H24" s="128">
        <f>SUM(H22:H23)</f>
        <v>0</v>
      </c>
      <c r="I24" s="141">
        <f>SUM(I22:I23)</f>
        <v>-19166</v>
      </c>
      <c r="J24" s="139">
        <f>SUM(J22:J23)</f>
        <v>-8769</v>
      </c>
      <c r="K24" s="127">
        <f t="shared" si="3"/>
        <v>0</v>
      </c>
      <c r="L24" s="128">
        <f t="shared" si="3"/>
        <v>0</v>
      </c>
      <c r="M24" s="138">
        <f>I24+J24</f>
        <v>-27935</v>
      </c>
      <c r="N24" s="127">
        <f>SUM(N22:N22)</f>
        <v>0</v>
      </c>
      <c r="O24" s="128">
        <f>SUM(O22:O22)</f>
        <v>0</v>
      </c>
      <c r="P24" s="128">
        <f>SUM(P22:P22)</f>
        <v>0</v>
      </c>
      <c r="Q24" s="93"/>
    </row>
    <row r="25" spans="1:16" ht="20.25" customHeight="1">
      <c r="A25" s="36" t="s">
        <v>36</v>
      </c>
      <c r="G25" s="127" t="s">
        <v>18</v>
      </c>
      <c r="H25" s="128" t="s">
        <v>18</v>
      </c>
      <c r="I25" s="105" t="s">
        <v>18</v>
      </c>
      <c r="J25" s="106" t="s">
        <v>18</v>
      </c>
      <c r="K25" s="128" t="s">
        <v>18</v>
      </c>
      <c r="L25" s="128" t="s">
        <v>18</v>
      </c>
      <c r="M25" s="105" t="s">
        <v>18</v>
      </c>
      <c r="N25" s="127" t="s">
        <v>18</v>
      </c>
      <c r="O25" s="128" t="s">
        <v>18</v>
      </c>
      <c r="P25" s="131" t="s">
        <v>18</v>
      </c>
    </row>
    <row r="26" spans="1:16" ht="12.75">
      <c r="A26" s="86" t="s">
        <v>113</v>
      </c>
      <c r="F26" s="36" t="s">
        <v>17</v>
      </c>
      <c r="G26" s="127">
        <v>0</v>
      </c>
      <c r="H26" s="128">
        <v>0</v>
      </c>
      <c r="I26" s="105">
        <v>9811</v>
      </c>
      <c r="J26" s="129">
        <v>0</v>
      </c>
      <c r="K26" s="128">
        <f aca="true" t="shared" si="4" ref="K26:K36">G26</f>
        <v>0</v>
      </c>
      <c r="L26" s="128">
        <f aca="true" t="shared" si="5" ref="L26:L36">H26</f>
        <v>0</v>
      </c>
      <c r="M26" s="105">
        <f aca="true" t="shared" si="6" ref="M26:M36">I26+J26</f>
        <v>9811</v>
      </c>
      <c r="N26" s="127">
        <v>0</v>
      </c>
      <c r="O26" s="128">
        <v>0</v>
      </c>
      <c r="P26" s="131">
        <v>0</v>
      </c>
    </row>
    <row r="27" spans="1:16" ht="12.75">
      <c r="A27" s="86" t="s">
        <v>112</v>
      </c>
      <c r="F27" s="34" t="s">
        <v>17</v>
      </c>
      <c r="G27" s="127">
        <v>0</v>
      </c>
      <c r="H27" s="128">
        <v>0</v>
      </c>
      <c r="I27" s="105">
        <v>3932</v>
      </c>
      <c r="J27" s="129">
        <v>0</v>
      </c>
      <c r="K27" s="128">
        <f t="shared" si="4"/>
        <v>0</v>
      </c>
      <c r="L27" s="128">
        <f t="shared" si="5"/>
        <v>0</v>
      </c>
      <c r="M27" s="105">
        <f t="shared" si="6"/>
        <v>3932</v>
      </c>
      <c r="N27" s="127">
        <v>0</v>
      </c>
      <c r="O27" s="128">
        <v>0</v>
      </c>
      <c r="P27" s="131">
        <v>0</v>
      </c>
    </row>
    <row r="28" spans="1:16" ht="12.75">
      <c r="A28" s="86" t="s">
        <v>96</v>
      </c>
      <c r="E28" s="34"/>
      <c r="F28" s="34" t="s">
        <v>18</v>
      </c>
      <c r="G28" s="103">
        <v>13</v>
      </c>
      <c r="H28" s="104">
        <v>13</v>
      </c>
      <c r="I28" s="105">
        <v>3187</v>
      </c>
      <c r="J28" s="129">
        <v>0</v>
      </c>
      <c r="K28" s="104">
        <f t="shared" si="4"/>
        <v>13</v>
      </c>
      <c r="L28" s="104">
        <f t="shared" si="5"/>
        <v>13</v>
      </c>
      <c r="M28" s="105">
        <f t="shared" si="6"/>
        <v>3187</v>
      </c>
      <c r="N28" s="127">
        <v>0</v>
      </c>
      <c r="O28" s="128">
        <v>0</v>
      </c>
      <c r="P28" s="131">
        <v>0</v>
      </c>
    </row>
    <row r="29" spans="1:16" ht="12.75">
      <c r="A29" s="86" t="s">
        <v>78</v>
      </c>
      <c r="E29" s="34"/>
      <c r="F29" s="34" t="s">
        <v>18</v>
      </c>
      <c r="G29" s="127">
        <v>0</v>
      </c>
      <c r="H29" s="104">
        <v>41</v>
      </c>
      <c r="I29" s="131">
        <v>0</v>
      </c>
      <c r="J29" s="129">
        <v>0</v>
      </c>
      <c r="K29" s="128">
        <f t="shared" si="4"/>
        <v>0</v>
      </c>
      <c r="L29" s="104">
        <f t="shared" si="5"/>
        <v>41</v>
      </c>
      <c r="M29" s="131">
        <f t="shared" si="6"/>
        <v>0</v>
      </c>
      <c r="N29" s="127">
        <v>0</v>
      </c>
      <c r="O29" s="128">
        <v>0</v>
      </c>
      <c r="P29" s="131">
        <v>0</v>
      </c>
    </row>
    <row r="30" spans="1:16" ht="12.75">
      <c r="A30" s="86" t="s">
        <v>79</v>
      </c>
      <c r="F30" s="36" t="s">
        <v>18</v>
      </c>
      <c r="G30" s="127">
        <v>0</v>
      </c>
      <c r="H30" s="128">
        <v>0</v>
      </c>
      <c r="I30" s="105">
        <v>3621</v>
      </c>
      <c r="J30" s="129">
        <v>0</v>
      </c>
      <c r="K30" s="128">
        <f t="shared" si="4"/>
        <v>0</v>
      </c>
      <c r="L30" s="128">
        <f t="shared" si="5"/>
        <v>0</v>
      </c>
      <c r="M30" s="105">
        <f t="shared" si="6"/>
        <v>3621</v>
      </c>
      <c r="N30" s="127">
        <v>0</v>
      </c>
      <c r="O30" s="128">
        <v>0</v>
      </c>
      <c r="P30" s="131">
        <v>0</v>
      </c>
    </row>
    <row r="31" spans="1:16" ht="12.75">
      <c r="A31" s="87" t="s">
        <v>80</v>
      </c>
      <c r="F31" s="36" t="s">
        <v>18</v>
      </c>
      <c r="G31" s="127">
        <v>0</v>
      </c>
      <c r="H31" s="128">
        <v>0</v>
      </c>
      <c r="I31" s="105">
        <v>6325</v>
      </c>
      <c r="J31" s="129">
        <v>0</v>
      </c>
      <c r="K31" s="128">
        <f t="shared" si="4"/>
        <v>0</v>
      </c>
      <c r="L31" s="128">
        <f t="shared" si="5"/>
        <v>0</v>
      </c>
      <c r="M31" s="105">
        <f t="shared" si="6"/>
        <v>6325</v>
      </c>
      <c r="N31" s="127">
        <v>0</v>
      </c>
      <c r="O31" s="128">
        <v>0</v>
      </c>
      <c r="P31" s="131">
        <v>0</v>
      </c>
    </row>
    <row r="32" spans="1:16" ht="12.75">
      <c r="A32" s="88" t="s">
        <v>81</v>
      </c>
      <c r="F32" s="36" t="s">
        <v>18</v>
      </c>
      <c r="G32" s="127">
        <v>0</v>
      </c>
      <c r="H32" s="128">
        <v>0</v>
      </c>
      <c r="I32" s="131">
        <v>0</v>
      </c>
      <c r="J32" s="129">
        <v>0</v>
      </c>
      <c r="K32" s="128">
        <f t="shared" si="4"/>
        <v>0</v>
      </c>
      <c r="L32" s="128">
        <f t="shared" si="5"/>
        <v>0</v>
      </c>
      <c r="M32" s="131">
        <f t="shared" si="6"/>
        <v>0</v>
      </c>
      <c r="N32" s="127">
        <v>0</v>
      </c>
      <c r="O32" s="128">
        <v>0</v>
      </c>
      <c r="P32" s="131">
        <v>0</v>
      </c>
    </row>
    <row r="33" spans="1:16" ht="12.75">
      <c r="A33" s="86" t="s">
        <v>82</v>
      </c>
      <c r="F33" s="36" t="s">
        <v>18</v>
      </c>
      <c r="G33" s="127">
        <v>0</v>
      </c>
      <c r="H33" s="128">
        <v>0</v>
      </c>
      <c r="I33" s="105">
        <v>29996</v>
      </c>
      <c r="J33" s="129">
        <v>0</v>
      </c>
      <c r="K33" s="128">
        <f t="shared" si="4"/>
        <v>0</v>
      </c>
      <c r="L33" s="128">
        <f t="shared" si="5"/>
        <v>0</v>
      </c>
      <c r="M33" s="105">
        <f t="shared" si="6"/>
        <v>29996</v>
      </c>
      <c r="N33" s="127">
        <v>0</v>
      </c>
      <c r="O33" s="128">
        <v>0</v>
      </c>
      <c r="P33" s="131">
        <v>0</v>
      </c>
    </row>
    <row r="34" spans="1:16" ht="12.75">
      <c r="A34" s="86" t="s">
        <v>83</v>
      </c>
      <c r="F34" s="36" t="s">
        <v>18</v>
      </c>
      <c r="G34" s="127">
        <v>0</v>
      </c>
      <c r="H34" s="128">
        <v>0</v>
      </c>
      <c r="I34" s="105">
        <v>579</v>
      </c>
      <c r="J34" s="129">
        <v>0</v>
      </c>
      <c r="K34" s="128">
        <f t="shared" si="4"/>
        <v>0</v>
      </c>
      <c r="L34" s="128">
        <f t="shared" si="5"/>
        <v>0</v>
      </c>
      <c r="M34" s="105">
        <f t="shared" si="6"/>
        <v>579</v>
      </c>
      <c r="N34" s="127">
        <v>0</v>
      </c>
      <c r="O34" s="128">
        <v>0</v>
      </c>
      <c r="P34" s="131">
        <v>0</v>
      </c>
    </row>
    <row r="35" spans="1:16" ht="12.75">
      <c r="A35" s="86" t="s">
        <v>84</v>
      </c>
      <c r="F35" s="36" t="s">
        <v>18</v>
      </c>
      <c r="G35" s="127">
        <v>0</v>
      </c>
      <c r="H35" s="128">
        <v>0</v>
      </c>
      <c r="I35" s="105">
        <v>92</v>
      </c>
      <c r="J35" s="129">
        <v>0</v>
      </c>
      <c r="K35" s="128">
        <f t="shared" si="4"/>
        <v>0</v>
      </c>
      <c r="L35" s="128">
        <f t="shared" si="5"/>
        <v>0</v>
      </c>
      <c r="M35" s="105">
        <f t="shared" si="6"/>
        <v>92</v>
      </c>
      <c r="N35" s="127">
        <v>0</v>
      </c>
      <c r="O35" s="128">
        <v>0</v>
      </c>
      <c r="P35" s="131">
        <v>0</v>
      </c>
    </row>
    <row r="36" spans="1:16" ht="12" customHeight="1">
      <c r="A36" s="86" t="s">
        <v>85</v>
      </c>
      <c r="F36" s="36" t="s">
        <v>18</v>
      </c>
      <c r="G36" s="127">
        <v>0</v>
      </c>
      <c r="H36" s="128">
        <v>0</v>
      </c>
      <c r="I36" s="105">
        <v>130</v>
      </c>
      <c r="J36" s="129">
        <v>0</v>
      </c>
      <c r="K36" s="128">
        <f t="shared" si="4"/>
        <v>0</v>
      </c>
      <c r="L36" s="128">
        <f t="shared" si="5"/>
        <v>0</v>
      </c>
      <c r="M36" s="105">
        <f t="shared" si="6"/>
        <v>130</v>
      </c>
      <c r="N36" s="127">
        <v>0</v>
      </c>
      <c r="O36" s="128">
        <v>0</v>
      </c>
      <c r="P36" s="131">
        <v>0</v>
      </c>
    </row>
    <row r="37" spans="1:16" ht="12" customHeight="1">
      <c r="A37" s="86"/>
      <c r="G37" s="103"/>
      <c r="H37" s="104"/>
      <c r="I37" s="105"/>
      <c r="J37" s="129"/>
      <c r="K37" s="104"/>
      <c r="L37" s="104"/>
      <c r="M37" s="105"/>
      <c r="N37" s="127"/>
      <c r="O37" s="128"/>
      <c r="P37" s="131"/>
    </row>
    <row r="38" spans="1:17" ht="14.25" customHeight="1">
      <c r="A38" s="123" t="s">
        <v>108</v>
      </c>
      <c r="F38" s="36" t="s">
        <v>17</v>
      </c>
      <c r="G38" s="103">
        <f>SUM(G26:G36)</f>
        <v>13</v>
      </c>
      <c r="H38" s="104">
        <f>SUM(H26:H36)</f>
        <v>54</v>
      </c>
      <c r="I38" s="104">
        <f>SUM(I26:I36)</f>
        <v>57673</v>
      </c>
      <c r="J38" s="129">
        <f>SUM(J25:J36)</f>
        <v>0</v>
      </c>
      <c r="K38" s="104">
        <f>G38</f>
        <v>13</v>
      </c>
      <c r="L38" s="104">
        <f>H38</f>
        <v>54</v>
      </c>
      <c r="M38" s="104">
        <f>I38+J38</f>
        <v>57673</v>
      </c>
      <c r="N38" s="127">
        <f>SUM(N25:N36)</f>
        <v>0</v>
      </c>
      <c r="O38" s="128">
        <f>SUM(O25:O36)</f>
        <v>0</v>
      </c>
      <c r="P38" s="131">
        <f>SUM(P25:P36)</f>
        <v>0</v>
      </c>
      <c r="Q38" s="34"/>
    </row>
    <row r="39" spans="1:17" ht="12.75" customHeight="1">
      <c r="A39" s="84"/>
      <c r="F39" s="36" t="s">
        <v>17</v>
      </c>
      <c r="G39" s="103"/>
      <c r="H39" s="104"/>
      <c r="I39" s="104"/>
      <c r="J39" s="129"/>
      <c r="K39" s="104"/>
      <c r="L39" s="104"/>
      <c r="M39" s="105"/>
      <c r="N39" s="127"/>
      <c r="O39" s="128"/>
      <c r="P39" s="131"/>
      <c r="Q39" s="34"/>
    </row>
    <row r="40" spans="1:17" ht="13.5" customHeight="1">
      <c r="A40" s="120" t="s">
        <v>107</v>
      </c>
      <c r="B40" s="120"/>
      <c r="C40" s="120"/>
      <c r="D40" s="120"/>
      <c r="E40" s="120"/>
      <c r="F40" s="36" t="s">
        <v>17</v>
      </c>
      <c r="G40" s="103"/>
      <c r="H40" s="104"/>
      <c r="I40" s="104"/>
      <c r="J40" s="127"/>
      <c r="K40" s="103"/>
      <c r="L40" s="104"/>
      <c r="M40" s="104"/>
      <c r="N40" s="127"/>
      <c r="O40" s="128"/>
      <c r="P40" s="131"/>
      <c r="Q40" s="34"/>
    </row>
    <row r="41" spans="1:17" ht="13.5" customHeight="1">
      <c r="A41" s="121" t="s">
        <v>124</v>
      </c>
      <c r="B41" s="120"/>
      <c r="C41" s="120"/>
      <c r="D41" s="120"/>
      <c r="E41" s="120"/>
      <c r="F41" s="36" t="s">
        <v>17</v>
      </c>
      <c r="G41" s="127">
        <v>0</v>
      </c>
      <c r="H41" s="128">
        <v>0</v>
      </c>
      <c r="I41" s="141">
        <v>-9000</v>
      </c>
      <c r="J41" s="127">
        <v>0</v>
      </c>
      <c r="K41" s="127">
        <f>G41</f>
        <v>0</v>
      </c>
      <c r="L41" s="128">
        <f>H41</f>
        <v>0</v>
      </c>
      <c r="M41" s="141">
        <f>I41+J41</f>
        <v>-9000</v>
      </c>
      <c r="N41" s="127">
        <v>0</v>
      </c>
      <c r="O41" s="128">
        <v>0</v>
      </c>
      <c r="P41" s="131">
        <v>0</v>
      </c>
      <c r="Q41" s="34"/>
    </row>
    <row r="42" spans="1:17" ht="13.5" customHeight="1">
      <c r="A42" s="122" t="s">
        <v>125</v>
      </c>
      <c r="B42" s="120"/>
      <c r="C42" s="120"/>
      <c r="D42" s="120"/>
      <c r="E42" s="120"/>
      <c r="F42" s="36" t="s">
        <v>17</v>
      </c>
      <c r="G42" s="127">
        <f>G41</f>
        <v>0</v>
      </c>
      <c r="H42" s="128">
        <f>H41</f>
        <v>0</v>
      </c>
      <c r="I42" s="141">
        <f>I41</f>
        <v>-9000</v>
      </c>
      <c r="J42" s="127">
        <f>J41</f>
        <v>0</v>
      </c>
      <c r="K42" s="127">
        <f>G42</f>
        <v>0</v>
      </c>
      <c r="L42" s="128">
        <f>H42</f>
        <v>0</v>
      </c>
      <c r="M42" s="141">
        <f>I42+J42</f>
        <v>-9000</v>
      </c>
      <c r="N42" s="127">
        <v>0</v>
      </c>
      <c r="O42" s="128">
        <v>0</v>
      </c>
      <c r="P42" s="131">
        <v>0</v>
      </c>
      <c r="Q42" s="34"/>
    </row>
    <row r="43" spans="1:17" ht="13.5" customHeight="1">
      <c r="A43" s="84"/>
      <c r="F43" s="36" t="s">
        <v>17</v>
      </c>
      <c r="G43" s="107"/>
      <c r="H43" s="108"/>
      <c r="I43" s="109"/>
      <c r="J43" s="109"/>
      <c r="K43" s="104"/>
      <c r="L43" s="104"/>
      <c r="M43" s="105"/>
      <c r="N43" s="135"/>
      <c r="O43" s="132"/>
      <c r="P43" s="130"/>
      <c r="Q43" s="34"/>
    </row>
    <row r="44" spans="1:17" ht="17.25" customHeight="1">
      <c r="A44" s="89" t="s">
        <v>86</v>
      </c>
      <c r="F44" s="36" t="s">
        <v>17</v>
      </c>
      <c r="G44" s="107">
        <f>G38+G24+G42</f>
        <v>13</v>
      </c>
      <c r="H44" s="108">
        <f>H38+H24+H42</f>
        <v>54</v>
      </c>
      <c r="I44" s="109">
        <f>I38+I24+I42</f>
        <v>29507</v>
      </c>
      <c r="J44" s="143">
        <f>J38+J24+J42</f>
        <v>-8769</v>
      </c>
      <c r="K44" s="111">
        <f>G44</f>
        <v>13</v>
      </c>
      <c r="L44" s="112">
        <f>H44</f>
        <v>54</v>
      </c>
      <c r="M44" s="113">
        <f>I44+J44</f>
        <v>20738</v>
      </c>
      <c r="N44" s="135">
        <f>N38+N24+N19</f>
        <v>0</v>
      </c>
      <c r="O44" s="132">
        <f>O38+O24+O19</f>
        <v>0</v>
      </c>
      <c r="P44" s="130">
        <f>P38+P24+P19</f>
        <v>0</v>
      </c>
      <c r="Q44" s="34"/>
    </row>
    <row r="45" spans="1:17" ht="12.75">
      <c r="A45" s="89"/>
      <c r="F45" s="36" t="s">
        <v>17</v>
      </c>
      <c r="G45" s="124"/>
      <c r="H45" s="125"/>
      <c r="I45" s="126"/>
      <c r="J45" s="138"/>
      <c r="K45" s="104"/>
      <c r="L45" s="104"/>
      <c r="M45" s="105"/>
      <c r="N45" s="103"/>
      <c r="O45" s="128"/>
      <c r="P45" s="131"/>
      <c r="Q45" s="34"/>
    </row>
    <row r="46" spans="1:17" ht="17.25" customHeight="1">
      <c r="A46" s="89" t="s">
        <v>109</v>
      </c>
      <c r="F46" s="36" t="s">
        <v>17</v>
      </c>
      <c r="G46" s="111">
        <f>G19+G44</f>
        <v>13</v>
      </c>
      <c r="H46" s="112">
        <f>H19+H44</f>
        <v>54</v>
      </c>
      <c r="I46" s="113">
        <f>I19+I44</f>
        <v>29816</v>
      </c>
      <c r="J46" s="144">
        <f>J19+J44</f>
        <v>-8769</v>
      </c>
      <c r="K46" s="112">
        <f>G46</f>
        <v>13</v>
      </c>
      <c r="L46" s="112">
        <f>H46</f>
        <v>54</v>
      </c>
      <c r="M46" s="113">
        <f>I46+J46</f>
        <v>21047</v>
      </c>
      <c r="N46" s="167">
        <v>0</v>
      </c>
      <c r="O46" s="133">
        <v>0</v>
      </c>
      <c r="P46" s="134">
        <v>0</v>
      </c>
      <c r="Q46" s="34"/>
    </row>
    <row r="47" spans="1:17" ht="13.5" customHeight="1">
      <c r="A47" s="89"/>
      <c r="F47" s="36" t="s">
        <v>17</v>
      </c>
      <c r="G47" s="103"/>
      <c r="H47" s="104"/>
      <c r="I47" s="105"/>
      <c r="J47" s="105"/>
      <c r="K47" s="104"/>
      <c r="L47" s="104"/>
      <c r="M47" s="105"/>
      <c r="N47" s="103"/>
      <c r="O47" s="128"/>
      <c r="P47" s="131"/>
      <c r="Q47" s="34"/>
    </row>
    <row r="48" spans="1:16" ht="16.5" customHeight="1">
      <c r="A48" s="36" t="s">
        <v>87</v>
      </c>
      <c r="F48" s="36" t="s">
        <v>17</v>
      </c>
      <c r="G48" s="103">
        <f>G13+G46</f>
        <v>4638</v>
      </c>
      <c r="H48" s="104">
        <f>H13+H46</f>
        <v>4553</v>
      </c>
      <c r="I48" s="105">
        <f>I13+I46</f>
        <v>821719</v>
      </c>
      <c r="J48" s="129">
        <f>J13+J46</f>
        <v>0</v>
      </c>
      <c r="K48" s="104">
        <f>G48</f>
        <v>4638</v>
      </c>
      <c r="L48" s="104">
        <f>H48</f>
        <v>4553</v>
      </c>
      <c r="M48" s="105">
        <f>I48+J48</f>
        <v>821719</v>
      </c>
      <c r="N48" s="103">
        <f>N13+N44</f>
        <v>149</v>
      </c>
      <c r="O48" s="128">
        <f>O13+O44</f>
        <v>0</v>
      </c>
      <c r="P48" s="131">
        <f>P13+P44</f>
        <v>0</v>
      </c>
    </row>
    <row r="49" spans="6:16" ht="12.75" customHeight="1">
      <c r="F49" s="36" t="s">
        <v>17</v>
      </c>
      <c r="G49" s="103"/>
      <c r="H49" s="104"/>
      <c r="I49" s="105"/>
      <c r="J49" s="106"/>
      <c r="K49" s="104"/>
      <c r="L49" s="104"/>
      <c r="M49" s="105"/>
      <c r="N49" s="103"/>
      <c r="O49" s="128"/>
      <c r="P49" s="131"/>
    </row>
    <row r="50" spans="1:16" ht="16.5" customHeight="1">
      <c r="A50" s="36" t="s">
        <v>97</v>
      </c>
      <c r="F50" s="36" t="s">
        <v>17</v>
      </c>
      <c r="G50" s="103"/>
      <c r="H50" s="104"/>
      <c r="I50" s="105"/>
      <c r="J50" s="106"/>
      <c r="K50" s="104"/>
      <c r="L50" s="104"/>
      <c r="M50" s="105"/>
      <c r="N50" s="103"/>
      <c r="O50" s="128"/>
      <c r="P50" s="131"/>
    </row>
    <row r="51" spans="1:16" ht="15.75" customHeight="1">
      <c r="A51" s="37" t="s">
        <v>98</v>
      </c>
      <c r="F51" s="36" t="s">
        <v>17</v>
      </c>
      <c r="G51" s="103"/>
      <c r="H51" s="104"/>
      <c r="I51" s="105"/>
      <c r="J51" s="106"/>
      <c r="K51" s="104"/>
      <c r="L51" s="104"/>
      <c r="M51" s="105"/>
      <c r="N51" s="103"/>
      <c r="O51" s="128"/>
      <c r="P51" s="131"/>
    </row>
    <row r="52" spans="1:16" ht="12.75" customHeight="1">
      <c r="A52" s="186" t="s">
        <v>99</v>
      </c>
      <c r="B52" s="186"/>
      <c r="C52" s="186"/>
      <c r="D52" s="186"/>
      <c r="E52" s="186"/>
      <c r="F52" s="36" t="s">
        <v>17</v>
      </c>
      <c r="G52" s="103"/>
      <c r="H52" s="104"/>
      <c r="I52" s="105"/>
      <c r="J52" s="106"/>
      <c r="K52" s="104"/>
      <c r="L52" s="104"/>
      <c r="M52" s="105"/>
      <c r="N52" s="103"/>
      <c r="O52" s="128"/>
      <c r="P52" s="131"/>
    </row>
    <row r="53" spans="1:17" ht="12.75">
      <c r="A53" s="186"/>
      <c r="B53" s="186"/>
      <c r="C53" s="186"/>
      <c r="D53" s="186"/>
      <c r="E53" s="186"/>
      <c r="F53" s="34" t="s">
        <v>18</v>
      </c>
      <c r="G53" s="103"/>
      <c r="H53" s="104"/>
      <c r="I53" s="105"/>
      <c r="J53" s="106"/>
      <c r="K53" s="104"/>
      <c r="L53" s="104"/>
      <c r="M53" s="105"/>
      <c r="N53" s="103"/>
      <c r="O53" s="128"/>
      <c r="P53" s="131"/>
      <c r="Q53" s="34"/>
    </row>
    <row r="54" spans="1:16" ht="12.75">
      <c r="A54" s="84" t="s">
        <v>95</v>
      </c>
      <c r="F54" s="36" t="s">
        <v>18</v>
      </c>
      <c r="G54" s="103">
        <v>66</v>
      </c>
      <c r="H54" s="104">
        <v>33</v>
      </c>
      <c r="I54" s="105">
        <v>13619</v>
      </c>
      <c r="J54" s="129">
        <f>SUM(J52:J52)</f>
        <v>0</v>
      </c>
      <c r="K54" s="104">
        <f aca="true" t="shared" si="7" ref="K54:L60">G54</f>
        <v>66</v>
      </c>
      <c r="L54" s="104">
        <f t="shared" si="7"/>
        <v>33</v>
      </c>
      <c r="M54" s="105">
        <f>I54+J54</f>
        <v>13619</v>
      </c>
      <c r="N54" s="127">
        <f>SUM(N52:N52)</f>
        <v>0</v>
      </c>
      <c r="O54" s="128">
        <f>SUM(O52:O52)</f>
        <v>0</v>
      </c>
      <c r="P54" s="131">
        <f>SUM(P52:P52)</f>
        <v>0</v>
      </c>
    </row>
    <row r="55" spans="1:16" ht="15.75" customHeight="1">
      <c r="A55" s="89" t="s">
        <v>88</v>
      </c>
      <c r="F55" s="36" t="s">
        <v>18</v>
      </c>
      <c r="G55" s="135">
        <v>0</v>
      </c>
      <c r="H55" s="132">
        <v>0</v>
      </c>
      <c r="I55" s="143">
        <v>-9414</v>
      </c>
      <c r="J55" s="136">
        <v>0</v>
      </c>
      <c r="K55" s="135">
        <f t="shared" si="7"/>
        <v>0</v>
      </c>
      <c r="L55" s="132">
        <f t="shared" si="7"/>
        <v>0</v>
      </c>
      <c r="M55" s="143">
        <f>I55+J55</f>
        <v>-9414</v>
      </c>
      <c r="N55" s="135">
        <v>0</v>
      </c>
      <c r="O55" s="132">
        <v>0</v>
      </c>
      <c r="P55" s="130">
        <v>0</v>
      </c>
    </row>
    <row r="56" spans="1:16" ht="15.75" customHeight="1">
      <c r="A56" s="89"/>
      <c r="G56" s="127"/>
      <c r="H56" s="128"/>
      <c r="I56" s="138"/>
      <c r="J56" s="164"/>
      <c r="K56" s="127"/>
      <c r="L56" s="128"/>
      <c r="M56" s="138"/>
      <c r="N56" s="127"/>
      <c r="O56" s="128"/>
      <c r="P56" s="131"/>
    </row>
    <row r="57" spans="1:16" ht="16.5" customHeight="1">
      <c r="A57" s="36" t="s">
        <v>100</v>
      </c>
      <c r="F57" s="36" t="s">
        <v>18</v>
      </c>
      <c r="G57" s="103">
        <f>SUM(G54:G55)</f>
        <v>66</v>
      </c>
      <c r="H57" s="104">
        <f>SUM(H54:H55)</f>
        <v>33</v>
      </c>
      <c r="I57" s="105">
        <f>SUM(I54:I55)</f>
        <v>4205</v>
      </c>
      <c r="J57" s="129">
        <f>SUM(J54:J55)</f>
        <v>0</v>
      </c>
      <c r="K57" s="103">
        <f t="shared" si="7"/>
        <v>66</v>
      </c>
      <c r="L57" s="104">
        <f t="shared" si="7"/>
        <v>33</v>
      </c>
      <c r="M57" s="105">
        <f>I57+J57</f>
        <v>4205</v>
      </c>
      <c r="N57" s="127">
        <f>SUM(N54:N55)</f>
        <v>0</v>
      </c>
      <c r="O57" s="128">
        <f>SUM(O54:O55)</f>
        <v>0</v>
      </c>
      <c r="P57" s="131">
        <f>SUM(P54:P55)</f>
        <v>0</v>
      </c>
    </row>
    <row r="58" spans="7:16" ht="16.5" customHeight="1">
      <c r="G58" s="103"/>
      <c r="H58" s="104"/>
      <c r="I58" s="105"/>
      <c r="J58" s="129"/>
      <c r="K58" s="107"/>
      <c r="L58" s="108"/>
      <c r="M58" s="109"/>
      <c r="N58" s="127"/>
      <c r="O58" s="128"/>
      <c r="P58" s="131"/>
    </row>
    <row r="59" spans="1:16" ht="17.25" customHeight="1">
      <c r="A59" s="36" t="s">
        <v>89</v>
      </c>
      <c r="F59" s="36" t="s">
        <v>18</v>
      </c>
      <c r="G59" s="111">
        <f>SUM(G48,G57)</f>
        <v>4704</v>
      </c>
      <c r="H59" s="112">
        <f>SUM(H48,H57)</f>
        <v>4586</v>
      </c>
      <c r="I59" s="113">
        <f>SUM(I48,I57)</f>
        <v>825924</v>
      </c>
      <c r="J59" s="137">
        <f>SUM(J48,J57)</f>
        <v>0</v>
      </c>
      <c r="K59" s="107">
        <f t="shared" si="7"/>
        <v>4704</v>
      </c>
      <c r="L59" s="108">
        <f t="shared" si="7"/>
        <v>4586</v>
      </c>
      <c r="M59" s="109">
        <f>I59+J59</f>
        <v>825924</v>
      </c>
      <c r="N59" s="111">
        <f>SUM(N48,N57)</f>
        <v>149</v>
      </c>
      <c r="O59" s="133">
        <f>SUM(O48,O57)</f>
        <v>0</v>
      </c>
      <c r="P59" s="134">
        <f>SUM(P48,P57)</f>
        <v>0</v>
      </c>
    </row>
    <row r="60" spans="1:16" ht="17.25" customHeight="1">
      <c r="A60" s="36" t="s">
        <v>65</v>
      </c>
      <c r="F60" s="36" t="s">
        <v>18</v>
      </c>
      <c r="G60" s="107">
        <f>SUM(G59-G13)</f>
        <v>79</v>
      </c>
      <c r="H60" s="108">
        <f>SUM(H59-H13)</f>
        <v>87</v>
      </c>
      <c r="I60" s="109">
        <f>SUM(I59-I13)</f>
        <v>34021</v>
      </c>
      <c r="J60" s="140">
        <f>SUM(J59-J13)</f>
        <v>-8769</v>
      </c>
      <c r="K60" s="107">
        <f t="shared" si="7"/>
        <v>79</v>
      </c>
      <c r="L60" s="108">
        <f t="shared" si="7"/>
        <v>87</v>
      </c>
      <c r="M60" s="109">
        <f>I60+J60</f>
        <v>25252</v>
      </c>
      <c r="N60" s="135">
        <f>SUM(N59-N13)</f>
        <v>0</v>
      </c>
      <c r="O60" s="132">
        <f>SUM(O59-O13)</f>
        <v>0</v>
      </c>
      <c r="P60" s="130">
        <f>SUM(P59-P13)</f>
        <v>0</v>
      </c>
    </row>
    <row r="61" spans="7:16" ht="17.25" customHeight="1">
      <c r="G61" s="104"/>
      <c r="H61" s="104"/>
      <c r="I61" s="104"/>
      <c r="J61" s="104"/>
      <c r="K61" s="104"/>
      <c r="L61" s="104"/>
      <c r="M61" s="104"/>
      <c r="N61" s="104"/>
      <c r="O61" s="104"/>
      <c r="P61" s="104"/>
    </row>
    <row r="62" spans="1:16" ht="17.25" customHeight="1">
      <c r="A62" s="184" t="s">
        <v>120</v>
      </c>
      <c r="B62" s="185"/>
      <c r="C62" s="185"/>
      <c r="D62" s="185"/>
      <c r="E62" s="185"/>
      <c r="F62" s="185"/>
      <c r="G62" s="185"/>
      <c r="H62" s="185"/>
      <c r="I62" s="185"/>
      <c r="J62" s="185"/>
      <c r="K62" s="185"/>
      <c r="L62" s="185"/>
      <c r="M62" s="185"/>
      <c r="N62" s="185"/>
      <c r="O62" s="185"/>
      <c r="P62" s="185"/>
    </row>
    <row r="63" spans="1:255" ht="28.5" customHeight="1">
      <c r="A63" s="180" t="s">
        <v>121</v>
      </c>
      <c r="B63" s="181"/>
      <c r="C63" s="181"/>
      <c r="D63" s="181"/>
      <c r="E63" s="181"/>
      <c r="F63" s="181"/>
      <c r="G63" s="181"/>
      <c r="H63" s="181"/>
      <c r="I63" s="181"/>
      <c r="J63" s="181"/>
      <c r="K63" s="181"/>
      <c r="L63" s="181"/>
      <c r="M63" s="181"/>
      <c r="N63" s="181"/>
      <c r="O63" s="181"/>
      <c r="P63" s="181"/>
      <c r="Q63" s="90"/>
      <c r="R63" s="90"/>
      <c r="S63" s="90"/>
      <c r="T63" s="90"/>
      <c r="V63" s="90"/>
      <c r="W63" s="90"/>
      <c r="X63" s="90"/>
      <c r="Y63" s="90"/>
      <c r="AA63" s="90"/>
      <c r="AB63" s="90"/>
      <c r="AC63" s="90"/>
      <c r="AD63" s="90"/>
      <c r="AF63" s="90"/>
      <c r="AG63" s="90"/>
      <c r="AH63" s="90"/>
      <c r="AI63" s="90"/>
      <c r="AK63" s="90"/>
      <c r="AL63" s="90"/>
      <c r="AM63" s="90"/>
      <c r="AN63" s="90"/>
      <c r="AP63" s="90"/>
      <c r="AQ63" s="90"/>
      <c r="AR63" s="90"/>
      <c r="AS63" s="90"/>
      <c r="AU63" s="90"/>
      <c r="AV63" s="90"/>
      <c r="AW63" s="90"/>
      <c r="AX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row>
    <row r="65" ht="8.25" customHeight="1"/>
    <row r="128" ht="12.75">
      <c r="A128" s="36" t="s">
        <v>37</v>
      </c>
    </row>
    <row r="129" ht="12.75">
      <c r="A129" s="36" t="s">
        <v>38</v>
      </c>
    </row>
    <row r="130" ht="12.75">
      <c r="A130" s="36" t="s">
        <v>39</v>
      </c>
    </row>
    <row r="132" ht="12.75">
      <c r="A132" s="36" t="s">
        <v>40</v>
      </c>
    </row>
    <row r="133" ht="12.75">
      <c r="A133" s="36" t="s">
        <v>41</v>
      </c>
    </row>
  </sheetData>
  <mergeCells count="9">
    <mergeCell ref="A63:P63"/>
    <mergeCell ref="A2:P2"/>
    <mergeCell ref="A3:P3"/>
    <mergeCell ref="A62:P62"/>
    <mergeCell ref="A52:E53"/>
    <mergeCell ref="G5:I6"/>
    <mergeCell ref="J5:J6"/>
    <mergeCell ref="K5:M6"/>
    <mergeCell ref="N5:P6"/>
  </mergeCells>
  <printOptions/>
  <pageMargins left="1.96" right="0.29" top="0.69" bottom="0.38" header="0.5" footer="0.22"/>
  <pageSetup fitToHeight="1" fitToWidth="1" horizontalDpi="600" verticalDpi="600" orientation="landscape" scale="59" r:id="rId1"/>
  <rowBreaks count="1" manualBreakCount="1">
    <brk id="63" max="255" man="1"/>
  </rowBreaks>
</worksheet>
</file>

<file path=xl/worksheets/sheet2.xml><?xml version="1.0" encoding="utf-8"?>
<worksheet xmlns="http://schemas.openxmlformats.org/spreadsheetml/2006/main" xmlns:r="http://schemas.openxmlformats.org/officeDocument/2006/relationships">
  <dimension ref="A1:IV99"/>
  <sheetViews>
    <sheetView zoomScale="66" zoomScaleNormal="66" workbookViewId="0" topLeftCell="A1">
      <selection activeCell="C4" sqref="C4"/>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5.421875" style="2" customWidth="1"/>
    <col min="7" max="7" width="1.7109375" style="2" customWidth="1"/>
    <col min="8" max="8" width="8.8515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9.00390625" style="2" customWidth="1"/>
    <col min="15" max="15" width="1.7109375" style="2" customWidth="1"/>
    <col min="16" max="16" width="8.7109375" style="2" customWidth="1"/>
    <col min="17" max="17" width="1.7109375" style="2" customWidth="1"/>
    <col min="18" max="18" width="14.00390625" style="2" customWidth="1"/>
    <col min="19" max="19" width="1.7109375" style="2" customWidth="1"/>
    <col min="20" max="20" width="9.00390625" style="2" customWidth="1"/>
    <col min="21" max="21" width="1.7109375" style="2" customWidth="1"/>
    <col min="22" max="22" width="8.421875" style="2" customWidth="1"/>
    <col min="23" max="23" width="1.7109375" style="2" customWidth="1"/>
    <col min="24" max="24" width="12.421875" style="2" customWidth="1"/>
    <col min="25" max="25" width="1.28515625" style="2" customWidth="1"/>
    <col min="26" max="26" width="8.7109375" style="2" customWidth="1"/>
    <col min="27" max="27" width="1.7109375" style="2" customWidth="1"/>
    <col min="28" max="28" width="8.7109375" style="2" customWidth="1"/>
    <col min="29" max="29" width="1.8515625" style="2" customWidth="1"/>
    <col min="30" max="30" width="12.140625" style="2" customWidth="1"/>
    <col min="31" max="31" width="3.421875" style="2" customWidth="1"/>
    <col min="32" max="16384" width="8.421875" style="2" customWidth="1"/>
  </cols>
  <sheetData>
    <row r="1" spans="1:30" ht="18">
      <c r="A1" s="31" t="s">
        <v>49</v>
      </c>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1:30" ht="18">
      <c r="A2" s="32" t="s">
        <v>31</v>
      </c>
      <c r="B2" s="6"/>
      <c r="C2" s="8"/>
      <c r="D2" s="6"/>
      <c r="E2" s="6"/>
      <c r="F2" s="6"/>
      <c r="G2" s="6"/>
      <c r="H2" s="6"/>
      <c r="I2" s="6"/>
      <c r="J2" s="6"/>
      <c r="K2" s="6"/>
      <c r="L2" s="6"/>
      <c r="M2" s="6"/>
      <c r="N2" s="6"/>
      <c r="O2" s="6"/>
      <c r="P2" s="6"/>
      <c r="Q2" s="6"/>
      <c r="R2" s="6"/>
      <c r="S2" s="6"/>
      <c r="T2" s="6"/>
      <c r="U2" s="6"/>
      <c r="V2" s="6"/>
      <c r="W2" s="6"/>
      <c r="X2" s="6"/>
      <c r="Y2" s="6"/>
      <c r="Z2" s="6"/>
      <c r="AA2" s="6"/>
      <c r="AB2" s="6"/>
      <c r="AC2" s="6"/>
      <c r="AD2" s="6"/>
    </row>
    <row r="3" spans="1:30" ht="18">
      <c r="A3" s="33" t="s">
        <v>33</v>
      </c>
      <c r="B3" s="6"/>
      <c r="C3" s="6"/>
      <c r="D3" s="6"/>
      <c r="E3" s="6"/>
      <c r="F3" s="6"/>
      <c r="G3" s="6"/>
      <c r="H3" s="6"/>
      <c r="I3" s="6"/>
      <c r="J3" s="6"/>
      <c r="K3" s="6"/>
      <c r="L3" s="6"/>
      <c r="M3" s="6"/>
      <c r="N3" s="6"/>
      <c r="O3" s="6"/>
      <c r="P3" s="6"/>
      <c r="Q3" s="6"/>
      <c r="R3" s="6"/>
      <c r="S3" s="6"/>
      <c r="T3" s="6"/>
      <c r="U3" s="6"/>
      <c r="V3" s="6"/>
      <c r="W3" s="6"/>
      <c r="X3" s="6"/>
      <c r="Y3" s="6"/>
      <c r="Z3" s="6"/>
      <c r="AA3" s="6"/>
      <c r="AB3" s="6"/>
      <c r="AC3" s="6"/>
      <c r="AD3" s="6"/>
    </row>
    <row r="5" ht="15.75">
      <c r="C5" s="46"/>
    </row>
    <row r="7" spans="1:30" ht="46.5" customHeight="1">
      <c r="A7" s="17"/>
      <c r="B7" s="17"/>
      <c r="C7" s="17"/>
      <c r="D7" s="17"/>
      <c r="E7" s="17"/>
      <c r="F7" s="17"/>
      <c r="G7" s="17"/>
      <c r="H7" s="198" t="s">
        <v>101</v>
      </c>
      <c r="I7" s="199"/>
      <c r="J7" s="199"/>
      <c r="K7" s="199"/>
      <c r="L7" s="200"/>
      <c r="M7" s="82"/>
      <c r="N7" s="201" t="s">
        <v>57</v>
      </c>
      <c r="O7" s="202"/>
      <c r="P7" s="202"/>
      <c r="Q7" s="202"/>
      <c r="R7" s="203"/>
      <c r="S7" s="82"/>
      <c r="T7" s="201" t="s">
        <v>58</v>
      </c>
      <c r="U7" s="202"/>
      <c r="V7" s="202"/>
      <c r="W7" s="202"/>
      <c r="X7" s="203"/>
      <c r="Y7" s="82"/>
      <c r="Z7" s="198" t="s">
        <v>102</v>
      </c>
      <c r="AA7" s="199"/>
      <c r="AB7" s="199"/>
      <c r="AC7" s="199"/>
      <c r="AD7" s="200"/>
    </row>
    <row r="8" spans="1:30" ht="18">
      <c r="A8" s="17"/>
      <c r="B8" s="17"/>
      <c r="C8" s="17"/>
      <c r="D8" s="17"/>
      <c r="E8" s="17"/>
      <c r="F8" s="17"/>
      <c r="G8" s="17"/>
      <c r="H8" s="70" t="s">
        <v>27</v>
      </c>
      <c r="I8" s="17"/>
      <c r="J8" s="17"/>
      <c r="K8" s="17"/>
      <c r="L8" s="17"/>
      <c r="M8" s="17"/>
      <c r="N8" s="70" t="s">
        <v>27</v>
      </c>
      <c r="O8" s="17"/>
      <c r="P8" s="17"/>
      <c r="Q8" s="17"/>
      <c r="R8" s="17"/>
      <c r="S8" s="17"/>
      <c r="T8" s="70" t="s">
        <v>27</v>
      </c>
      <c r="U8" s="17"/>
      <c r="V8" s="17"/>
      <c r="W8" s="17"/>
      <c r="X8" s="17"/>
      <c r="Y8" s="17"/>
      <c r="Z8" s="70" t="s">
        <v>27</v>
      </c>
      <c r="AA8" s="17"/>
      <c r="AB8" s="17"/>
      <c r="AC8" s="17"/>
      <c r="AD8" s="17"/>
    </row>
    <row r="9" spans="1:30" ht="18">
      <c r="A9" s="71" t="s">
        <v>24</v>
      </c>
      <c r="B9" s="17"/>
      <c r="C9" s="17"/>
      <c r="D9" s="17"/>
      <c r="E9" s="17"/>
      <c r="F9" s="17"/>
      <c r="G9" s="17"/>
      <c r="H9" s="72" t="s">
        <v>29</v>
      </c>
      <c r="I9" s="17"/>
      <c r="J9" s="72" t="s">
        <v>25</v>
      </c>
      <c r="K9" s="17"/>
      <c r="L9" s="72" t="s">
        <v>23</v>
      </c>
      <c r="M9" s="17"/>
      <c r="N9" s="72" t="s">
        <v>29</v>
      </c>
      <c r="O9" s="17"/>
      <c r="P9" s="72" t="s">
        <v>25</v>
      </c>
      <c r="Q9" s="17"/>
      <c r="R9" s="72" t="s">
        <v>23</v>
      </c>
      <c r="S9" s="17"/>
      <c r="T9" s="72" t="s">
        <v>29</v>
      </c>
      <c r="U9" s="17"/>
      <c r="V9" s="72" t="s">
        <v>25</v>
      </c>
      <c r="W9" s="17"/>
      <c r="X9" s="72" t="s">
        <v>23</v>
      </c>
      <c r="Y9" s="17"/>
      <c r="Z9" s="72" t="s">
        <v>29</v>
      </c>
      <c r="AA9" s="17"/>
      <c r="AB9" s="72" t="s">
        <v>25</v>
      </c>
      <c r="AC9" s="17"/>
      <c r="AD9" s="72" t="s">
        <v>23</v>
      </c>
    </row>
    <row r="10" spans="1:30" ht="18">
      <c r="A10" s="71"/>
      <c r="B10" s="17"/>
      <c r="C10" s="17"/>
      <c r="D10" s="17"/>
      <c r="E10" s="17"/>
      <c r="F10" s="17"/>
      <c r="G10" s="17"/>
      <c r="H10" s="71"/>
      <c r="I10" s="17"/>
      <c r="J10" s="71"/>
      <c r="K10" s="17"/>
      <c r="L10" s="71"/>
      <c r="M10" s="17"/>
      <c r="N10" s="71"/>
      <c r="O10" s="17"/>
      <c r="P10" s="71"/>
      <c r="Q10" s="17"/>
      <c r="R10" s="71"/>
      <c r="S10" s="17"/>
      <c r="T10" s="71"/>
      <c r="U10" s="17"/>
      <c r="V10" s="71"/>
      <c r="W10" s="17"/>
      <c r="X10" s="71"/>
      <c r="Y10" s="17"/>
      <c r="Z10" s="71"/>
      <c r="AA10" s="17"/>
      <c r="AB10" s="71"/>
      <c r="AC10" s="17"/>
      <c r="AD10" s="71"/>
    </row>
    <row r="11" spans="1:30" ht="18">
      <c r="A11" s="78">
        <v>1</v>
      </c>
      <c r="B11" s="17" t="s">
        <v>55</v>
      </c>
      <c r="C11" s="17"/>
      <c r="D11" s="17"/>
      <c r="E11" s="17"/>
      <c r="F11" s="17"/>
      <c r="G11" s="17" t="s">
        <v>18</v>
      </c>
      <c r="H11" s="17">
        <v>1828</v>
      </c>
      <c r="I11" s="17" t="s">
        <v>18</v>
      </c>
      <c r="J11" s="17">
        <v>1790</v>
      </c>
      <c r="K11" s="17"/>
      <c r="L11" s="73">
        <v>324434</v>
      </c>
      <c r="M11" s="17"/>
      <c r="N11" s="17">
        <v>1841</v>
      </c>
      <c r="O11" s="17"/>
      <c r="P11" s="17">
        <v>1816</v>
      </c>
      <c r="Q11" s="17"/>
      <c r="R11" s="56">
        <v>343108</v>
      </c>
      <c r="S11" s="17"/>
      <c r="T11" s="17">
        <v>1890</v>
      </c>
      <c r="U11" s="17"/>
      <c r="V11" s="17">
        <v>1841</v>
      </c>
      <c r="W11" s="17"/>
      <c r="X11" s="73">
        <v>343183</v>
      </c>
      <c r="Y11" s="17"/>
      <c r="Z11" s="17">
        <f>T11-N11</f>
        <v>49</v>
      </c>
      <c r="AA11" s="17"/>
      <c r="AB11" s="17">
        <f>V11-P11</f>
        <v>25</v>
      </c>
      <c r="AC11" s="17"/>
      <c r="AD11" s="73">
        <f>X11-R11</f>
        <v>75</v>
      </c>
    </row>
    <row r="12" spans="1:30" ht="17.25" customHeight="1">
      <c r="A12" s="94"/>
      <c r="B12" s="17"/>
      <c r="C12" s="17"/>
      <c r="D12" s="17"/>
      <c r="E12" s="17"/>
      <c r="F12" s="17"/>
      <c r="G12" s="17"/>
      <c r="H12" s="71"/>
      <c r="I12" s="17"/>
      <c r="J12" s="71"/>
      <c r="K12" s="17"/>
      <c r="L12" s="71"/>
      <c r="M12" s="17"/>
      <c r="N12" s="71"/>
      <c r="O12" s="17"/>
      <c r="P12" s="71"/>
      <c r="Q12" s="17"/>
      <c r="R12" s="71"/>
      <c r="S12" s="17"/>
      <c r="T12" s="71"/>
      <c r="U12" s="17"/>
      <c r="V12" s="71"/>
      <c r="W12" s="17"/>
      <c r="X12" s="71"/>
      <c r="Y12" s="17"/>
      <c r="Z12" s="71"/>
      <c r="AA12" s="17"/>
      <c r="AB12" s="71"/>
      <c r="AC12" s="17"/>
      <c r="AD12" s="71"/>
    </row>
    <row r="13" spans="1:30" ht="18">
      <c r="A13" s="78">
        <v>2</v>
      </c>
      <c r="B13" s="17" t="s">
        <v>46</v>
      </c>
      <c r="C13" s="17"/>
      <c r="D13" s="17"/>
      <c r="E13" s="17"/>
      <c r="F13" s="17"/>
      <c r="G13" s="17" t="s">
        <v>18</v>
      </c>
      <c r="H13" s="17">
        <v>1414</v>
      </c>
      <c r="I13" s="17"/>
      <c r="J13" s="17">
        <v>1365</v>
      </c>
      <c r="K13" s="17"/>
      <c r="L13" s="17">
        <v>241900</v>
      </c>
      <c r="M13" s="17"/>
      <c r="N13" s="17">
        <v>1414</v>
      </c>
      <c r="O13" s="17"/>
      <c r="P13" s="17">
        <v>1393</v>
      </c>
      <c r="Q13" s="17"/>
      <c r="R13" s="17">
        <v>258576</v>
      </c>
      <c r="S13" s="17"/>
      <c r="T13" s="17">
        <v>1423</v>
      </c>
      <c r="U13" s="17" t="s">
        <v>18</v>
      </c>
      <c r="V13" s="17">
        <v>1397</v>
      </c>
      <c r="W13" s="17"/>
      <c r="X13" s="17">
        <v>260183</v>
      </c>
      <c r="Y13" s="17"/>
      <c r="Z13" s="17">
        <f>T13-N13</f>
        <v>9</v>
      </c>
      <c r="AA13" s="17"/>
      <c r="AB13" s="17">
        <f>V13-P13</f>
        <v>4</v>
      </c>
      <c r="AC13" s="17"/>
      <c r="AD13" s="17">
        <f>X13-R13</f>
        <v>1607</v>
      </c>
    </row>
    <row r="14" spans="1:30" ht="18">
      <c r="A14" s="78"/>
      <c r="B14" s="17"/>
      <c r="C14" s="17"/>
      <c r="D14" s="17"/>
      <c r="E14" s="17"/>
      <c r="F14" s="17"/>
      <c r="G14" s="17" t="s">
        <v>18</v>
      </c>
      <c r="H14" s="74"/>
      <c r="I14" s="17"/>
      <c r="J14" s="74"/>
      <c r="K14" s="17"/>
      <c r="L14" s="74"/>
      <c r="M14" s="17"/>
      <c r="N14" s="74"/>
      <c r="O14" s="17"/>
      <c r="P14" s="74"/>
      <c r="Q14" s="17"/>
      <c r="R14" s="74"/>
      <c r="S14" s="17"/>
      <c r="T14" s="74"/>
      <c r="U14" s="17"/>
      <c r="V14" s="74"/>
      <c r="W14" s="17"/>
      <c r="X14" s="74"/>
      <c r="Y14" s="17"/>
      <c r="Z14" s="74"/>
      <c r="AA14" s="17"/>
      <c r="AB14" s="74"/>
      <c r="AC14" s="17"/>
      <c r="AD14" s="74"/>
    </row>
    <row r="15" spans="1:42" ht="18">
      <c r="A15" s="78">
        <v>3</v>
      </c>
      <c r="B15" s="17" t="s">
        <v>54</v>
      </c>
      <c r="C15" s="17"/>
      <c r="D15" s="17"/>
      <c r="E15" s="17"/>
      <c r="F15" s="17"/>
      <c r="G15" s="68" t="s">
        <v>18</v>
      </c>
      <c r="H15" s="75">
        <v>958</v>
      </c>
      <c r="I15" s="76"/>
      <c r="J15" s="75">
        <v>926</v>
      </c>
      <c r="K15" s="76"/>
      <c r="L15" s="75">
        <v>180633</v>
      </c>
      <c r="M15" s="76"/>
      <c r="N15" s="75">
        <v>958</v>
      </c>
      <c r="O15" s="76"/>
      <c r="P15" s="75">
        <v>926</v>
      </c>
      <c r="Q15" s="76"/>
      <c r="R15" s="75">
        <v>162081</v>
      </c>
      <c r="S15" s="76"/>
      <c r="T15" s="75">
        <v>964</v>
      </c>
      <c r="U15" s="76"/>
      <c r="V15" s="75">
        <v>929</v>
      </c>
      <c r="W15" s="76"/>
      <c r="X15" s="75">
        <v>163973</v>
      </c>
      <c r="Y15" s="76"/>
      <c r="Z15" s="75">
        <f>T15-N15</f>
        <v>6</v>
      </c>
      <c r="AA15" s="76"/>
      <c r="AB15" s="75">
        <f>V15-P15</f>
        <v>3</v>
      </c>
      <c r="AC15" s="76"/>
      <c r="AD15" s="75">
        <f>X15-R15</f>
        <v>1892</v>
      </c>
      <c r="AE15" s="65"/>
      <c r="AF15" s="35"/>
      <c r="AG15" s="35"/>
      <c r="AH15" s="35"/>
      <c r="AI15" s="35"/>
      <c r="AJ15" s="35"/>
      <c r="AK15" s="35"/>
      <c r="AL15" s="35"/>
      <c r="AM15" s="35"/>
      <c r="AN15" s="35"/>
      <c r="AO15" s="35"/>
      <c r="AP15" s="35"/>
    </row>
    <row r="16" spans="1:30" ht="18">
      <c r="A16" s="78"/>
      <c r="B16" s="17"/>
      <c r="C16" s="17"/>
      <c r="D16" s="17"/>
      <c r="E16" s="17"/>
      <c r="F16" s="17"/>
      <c r="G16" s="17"/>
      <c r="H16" s="75"/>
      <c r="I16" s="77"/>
      <c r="J16" s="75"/>
      <c r="K16" s="77"/>
      <c r="L16" s="75"/>
      <c r="M16" s="77"/>
      <c r="N16" s="75"/>
      <c r="O16" s="77"/>
      <c r="P16" s="75"/>
      <c r="Q16" s="77"/>
      <c r="R16" s="75"/>
      <c r="S16" s="77"/>
      <c r="T16" s="75"/>
      <c r="U16" s="77"/>
      <c r="V16" s="75"/>
      <c r="W16" s="77"/>
      <c r="X16" s="75"/>
      <c r="Y16" s="77"/>
      <c r="Z16" s="75"/>
      <c r="AA16" s="77"/>
      <c r="AB16" s="75"/>
      <c r="AC16" s="77"/>
      <c r="AD16" s="75"/>
    </row>
    <row r="17" spans="1:42" ht="18">
      <c r="A17" s="78">
        <v>4</v>
      </c>
      <c r="B17" s="17" t="s">
        <v>66</v>
      </c>
      <c r="C17" s="17"/>
      <c r="D17" s="17"/>
      <c r="E17" s="17"/>
      <c r="F17" s="17"/>
      <c r="G17" s="68" t="s">
        <v>18</v>
      </c>
      <c r="H17" s="75">
        <v>213</v>
      </c>
      <c r="I17" s="76"/>
      <c r="J17" s="75">
        <v>213</v>
      </c>
      <c r="K17" s="76"/>
      <c r="L17" s="75">
        <v>25195</v>
      </c>
      <c r="M17" s="76"/>
      <c r="N17" s="75">
        <v>213</v>
      </c>
      <c r="O17" s="76"/>
      <c r="P17" s="75">
        <v>213</v>
      </c>
      <c r="Q17" s="76"/>
      <c r="R17" s="75">
        <v>27484</v>
      </c>
      <c r="S17" s="76"/>
      <c r="T17" s="75">
        <v>213</v>
      </c>
      <c r="U17" s="76"/>
      <c r="V17" s="75">
        <v>213</v>
      </c>
      <c r="W17" s="76"/>
      <c r="X17" s="75">
        <v>27753</v>
      </c>
      <c r="Y17" s="76"/>
      <c r="Z17" s="145">
        <f>T17-N17</f>
        <v>0</v>
      </c>
      <c r="AA17" s="146"/>
      <c r="AB17" s="145">
        <f>V17-P17</f>
        <v>0</v>
      </c>
      <c r="AC17" s="76"/>
      <c r="AD17" s="75">
        <f>X17-R17</f>
        <v>269</v>
      </c>
      <c r="AE17" s="65"/>
      <c r="AF17" s="35"/>
      <c r="AG17" s="35"/>
      <c r="AH17" s="35"/>
      <c r="AI17" s="35"/>
      <c r="AJ17" s="35"/>
      <c r="AK17" s="35"/>
      <c r="AL17" s="35"/>
      <c r="AM17" s="35"/>
      <c r="AN17" s="35"/>
      <c r="AO17" s="35"/>
      <c r="AP17" s="35"/>
    </row>
    <row r="18" spans="1:30" ht="18">
      <c r="A18" s="78"/>
      <c r="B18" s="17"/>
      <c r="C18" s="17"/>
      <c r="D18" s="17"/>
      <c r="E18" s="17"/>
      <c r="F18" s="17"/>
      <c r="G18" s="17"/>
      <c r="H18" s="75"/>
      <c r="I18" s="77"/>
      <c r="J18" s="75"/>
      <c r="K18" s="77"/>
      <c r="L18" s="75"/>
      <c r="M18" s="77"/>
      <c r="N18" s="75"/>
      <c r="O18" s="77"/>
      <c r="P18" s="75"/>
      <c r="Q18" s="77"/>
      <c r="R18" s="75"/>
      <c r="S18" s="77"/>
      <c r="T18" s="75"/>
      <c r="U18" s="77"/>
      <c r="V18" s="75"/>
      <c r="W18" s="77"/>
      <c r="X18" s="75"/>
      <c r="Y18" s="77"/>
      <c r="Z18" s="75"/>
      <c r="AA18" s="77"/>
      <c r="AB18" s="75"/>
      <c r="AC18" s="77"/>
      <c r="AD18" s="75"/>
    </row>
    <row r="19" spans="1:42" ht="18">
      <c r="A19" s="78">
        <v>5</v>
      </c>
      <c r="B19" s="17" t="s">
        <v>56</v>
      </c>
      <c r="C19" s="17"/>
      <c r="D19" s="17"/>
      <c r="E19" s="17"/>
      <c r="F19" s="17"/>
      <c r="G19" s="68" t="s">
        <v>18</v>
      </c>
      <c r="H19" s="79">
        <v>212</v>
      </c>
      <c r="I19" s="69"/>
      <c r="J19" s="79">
        <v>205</v>
      </c>
      <c r="K19" s="69"/>
      <c r="L19" s="79">
        <v>28510</v>
      </c>
      <c r="M19" s="69"/>
      <c r="N19" s="79">
        <v>212</v>
      </c>
      <c r="O19" s="69"/>
      <c r="P19" s="79">
        <v>205</v>
      </c>
      <c r="Q19" s="69"/>
      <c r="R19" s="79">
        <v>30470</v>
      </c>
      <c r="S19" s="69"/>
      <c r="T19" s="79">
        <v>214</v>
      </c>
      <c r="U19" s="69"/>
      <c r="V19" s="79">
        <v>206</v>
      </c>
      <c r="W19" s="69"/>
      <c r="X19" s="79">
        <v>30832</v>
      </c>
      <c r="Y19" s="69"/>
      <c r="Z19" s="79">
        <f>T19-N19</f>
        <v>2</v>
      </c>
      <c r="AA19" s="69"/>
      <c r="AB19" s="79">
        <f>V19-P19</f>
        <v>1</v>
      </c>
      <c r="AC19" s="69"/>
      <c r="AD19" s="79">
        <f>X19-R19</f>
        <v>362</v>
      </c>
      <c r="AE19" s="65"/>
      <c r="AF19" s="35"/>
      <c r="AG19" s="35"/>
      <c r="AH19" s="35"/>
      <c r="AI19" s="35"/>
      <c r="AJ19" s="35"/>
      <c r="AK19" s="35"/>
      <c r="AL19" s="35"/>
      <c r="AM19" s="35"/>
      <c r="AN19" s="35"/>
      <c r="AO19" s="35"/>
      <c r="AP19" s="35"/>
    </row>
    <row r="20" spans="1:30" ht="18">
      <c r="A20" s="17"/>
      <c r="B20" s="17"/>
      <c r="C20" s="17"/>
      <c r="D20" s="17"/>
      <c r="E20" s="17"/>
      <c r="F20" s="17"/>
      <c r="G20" s="17"/>
      <c r="H20" s="77"/>
      <c r="I20" s="17"/>
      <c r="J20" s="77"/>
      <c r="K20" s="17"/>
      <c r="L20" s="77"/>
      <c r="M20" s="17"/>
      <c r="N20" s="77"/>
      <c r="O20" s="17"/>
      <c r="P20" s="77"/>
      <c r="Q20" s="17"/>
      <c r="R20" s="77"/>
      <c r="S20" s="17"/>
      <c r="T20" s="77"/>
      <c r="U20" s="17"/>
      <c r="V20" s="77"/>
      <c r="W20" s="17"/>
      <c r="X20" s="77"/>
      <c r="Y20" s="17"/>
      <c r="Z20" s="77"/>
      <c r="AA20" s="17"/>
      <c r="AB20" s="77"/>
      <c r="AC20" s="17"/>
      <c r="AD20" s="77"/>
    </row>
    <row r="21" spans="1:30" ht="18">
      <c r="A21" s="17"/>
      <c r="B21" s="17" t="s">
        <v>32</v>
      </c>
      <c r="C21" s="17"/>
      <c r="D21" s="17"/>
      <c r="E21" s="17"/>
      <c r="F21" s="17"/>
      <c r="G21" s="17" t="s">
        <v>18</v>
      </c>
      <c r="H21" s="17">
        <f>SUM(H11:H20)</f>
        <v>4625</v>
      </c>
      <c r="I21" s="17"/>
      <c r="J21" s="17">
        <f>SUM(J11:J20)</f>
        <v>4499</v>
      </c>
      <c r="K21" s="17"/>
      <c r="L21" s="17">
        <f>SUM(L11:L20)</f>
        <v>800672</v>
      </c>
      <c r="M21" s="56"/>
      <c r="N21" s="17">
        <f>SUM(N11:N20)</f>
        <v>4638</v>
      </c>
      <c r="O21" s="56"/>
      <c r="P21" s="17">
        <f>SUM(P11:P20)</f>
        <v>4553</v>
      </c>
      <c r="Q21" s="56"/>
      <c r="R21" s="17">
        <f>SUM(R11:R20)</f>
        <v>821719</v>
      </c>
      <c r="S21" s="56"/>
      <c r="T21" s="17">
        <f>SUM(T11:T20)</f>
        <v>4704</v>
      </c>
      <c r="U21" s="56"/>
      <c r="V21" s="17">
        <f>SUM(V11:V20)</f>
        <v>4586</v>
      </c>
      <c r="W21" s="56"/>
      <c r="X21" s="17">
        <f>SUM(X11:X20)</f>
        <v>825924</v>
      </c>
      <c r="Y21" s="56"/>
      <c r="Z21" s="17">
        <f>SUM(Z11:Z20)</f>
        <v>66</v>
      </c>
      <c r="AA21" s="17"/>
      <c r="AB21" s="17">
        <f>SUM(AB11:AB20)</f>
        <v>33</v>
      </c>
      <c r="AC21" s="56"/>
      <c r="AD21" s="17">
        <f>SUM(AD11:AD20)</f>
        <v>4205</v>
      </c>
    </row>
    <row r="22" spans="1:30" ht="18">
      <c r="A22" s="17"/>
      <c r="B22" s="17"/>
      <c r="C22" s="17"/>
      <c r="D22" s="17"/>
      <c r="E22" s="17"/>
      <c r="F22" s="17"/>
      <c r="G22" s="17"/>
      <c r="H22" s="17"/>
      <c r="I22" s="17"/>
      <c r="J22" s="17"/>
      <c r="K22" s="17"/>
      <c r="L22" s="17"/>
      <c r="M22" s="56"/>
      <c r="N22" s="17"/>
      <c r="O22" s="56"/>
      <c r="P22" s="17"/>
      <c r="Q22" s="56"/>
      <c r="R22" s="17"/>
      <c r="S22" s="56"/>
      <c r="T22" s="17"/>
      <c r="U22" s="56"/>
      <c r="V22" s="17"/>
      <c r="W22" s="56"/>
      <c r="X22" s="17"/>
      <c r="Y22" s="56"/>
      <c r="Z22" s="17"/>
      <c r="AA22" s="17"/>
      <c r="AB22" s="17"/>
      <c r="AC22" s="56"/>
      <c r="AD22" s="17"/>
    </row>
    <row r="23" spans="1:30" ht="18">
      <c r="A23" s="17"/>
      <c r="B23" s="17" t="s">
        <v>30</v>
      </c>
      <c r="C23" s="17"/>
      <c r="D23" s="17"/>
      <c r="E23" s="17"/>
      <c r="F23" s="17"/>
      <c r="G23" s="17"/>
      <c r="H23" s="80"/>
      <c r="I23" s="17"/>
      <c r="J23" s="81">
        <v>274</v>
      </c>
      <c r="K23" s="17"/>
      <c r="L23" s="80"/>
      <c r="M23" s="56"/>
      <c r="N23" s="80"/>
      <c r="O23" s="56"/>
      <c r="P23" s="81">
        <v>279</v>
      </c>
      <c r="Q23" s="56"/>
      <c r="R23" s="80"/>
      <c r="S23" s="56"/>
      <c r="T23" s="80"/>
      <c r="U23" s="56"/>
      <c r="V23" s="81">
        <v>279</v>
      </c>
      <c r="W23" s="56"/>
      <c r="X23" s="80"/>
      <c r="Y23" s="56"/>
      <c r="Z23" s="80"/>
      <c r="AA23" s="17"/>
      <c r="AB23" s="147">
        <f>V23-P23</f>
        <v>0</v>
      </c>
      <c r="AC23" s="56"/>
      <c r="AD23" s="80"/>
    </row>
    <row r="24" spans="1:30" ht="18">
      <c r="A24" s="17"/>
      <c r="B24" s="17"/>
      <c r="C24" s="17"/>
      <c r="D24" s="17"/>
      <c r="E24" s="17"/>
      <c r="F24" s="17"/>
      <c r="G24" s="17"/>
      <c r="H24" s="17"/>
      <c r="I24" s="17"/>
      <c r="J24" s="17"/>
      <c r="K24" s="17"/>
      <c r="L24" s="17"/>
      <c r="M24" s="56"/>
      <c r="N24" s="17"/>
      <c r="O24" s="56"/>
      <c r="P24" s="17"/>
      <c r="Q24" s="56"/>
      <c r="R24" s="17"/>
      <c r="S24" s="56"/>
      <c r="T24" s="17"/>
      <c r="U24" s="56"/>
      <c r="V24" s="17"/>
      <c r="W24" s="56"/>
      <c r="X24" s="17"/>
      <c r="Y24" s="56"/>
      <c r="Z24" s="17"/>
      <c r="AA24" s="17"/>
      <c r="AB24" s="17"/>
      <c r="AC24" s="56"/>
      <c r="AD24" s="17"/>
    </row>
    <row r="25" spans="1:30" ht="18">
      <c r="A25" s="17"/>
      <c r="B25" s="17" t="s">
        <v>26</v>
      </c>
      <c r="C25" s="17"/>
      <c r="D25" s="17"/>
      <c r="E25" s="17"/>
      <c r="F25" s="17"/>
      <c r="G25" s="17"/>
      <c r="H25" s="17">
        <f>H21+H23</f>
        <v>4625</v>
      </c>
      <c r="I25" s="17"/>
      <c r="J25" s="17">
        <f>J21+J23</f>
        <v>4773</v>
      </c>
      <c r="K25" s="17"/>
      <c r="L25" s="17">
        <f>L21+L23</f>
        <v>800672</v>
      </c>
      <c r="M25" s="56"/>
      <c r="N25" s="17">
        <f>N21+N23</f>
        <v>4638</v>
      </c>
      <c r="O25" s="56"/>
      <c r="P25" s="17">
        <f>P21+P23</f>
        <v>4832</v>
      </c>
      <c r="Q25" s="56"/>
      <c r="R25" s="17">
        <f>R21+R23</f>
        <v>821719</v>
      </c>
      <c r="S25" s="56"/>
      <c r="T25" s="17">
        <f>T21+T23</f>
        <v>4704</v>
      </c>
      <c r="U25" s="56"/>
      <c r="V25" s="17">
        <f>V21+V23</f>
        <v>4865</v>
      </c>
      <c r="W25" s="56"/>
      <c r="X25" s="17">
        <f>X21+X23</f>
        <v>825924</v>
      </c>
      <c r="Y25" s="56"/>
      <c r="Z25" s="17">
        <f>Z21+Z23</f>
        <v>66</v>
      </c>
      <c r="AA25" s="17"/>
      <c r="AB25" s="17">
        <f>AB21+AB23</f>
        <v>33</v>
      </c>
      <c r="AC25" s="56"/>
      <c r="AD25" s="17">
        <f>AD21+AD23</f>
        <v>4205</v>
      </c>
    </row>
    <row r="26" spans="13:29" ht="15">
      <c r="M26" s="9"/>
      <c r="O26" s="9"/>
      <c r="Q26" s="9"/>
      <c r="S26" s="9"/>
      <c r="U26" s="9"/>
      <c r="W26" s="9"/>
      <c r="Y26" s="9"/>
      <c r="AC26" s="9"/>
    </row>
    <row r="28" spans="2:30" ht="15" customHeight="1">
      <c r="B28" s="221" t="s">
        <v>91</v>
      </c>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3"/>
    </row>
    <row r="29" spans="2:30" ht="15" customHeight="1">
      <c r="B29" s="224"/>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6"/>
    </row>
    <row r="30" spans="2:30" ht="15" customHeight="1">
      <c r="B30" s="224"/>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6"/>
    </row>
    <row r="31" spans="2:30" ht="15" customHeight="1">
      <c r="B31" s="224"/>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6"/>
    </row>
    <row r="32" spans="2:30" ht="15" customHeight="1">
      <c r="B32" s="224"/>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6"/>
    </row>
    <row r="33" spans="2:30" ht="15" customHeight="1">
      <c r="B33" s="224"/>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6"/>
    </row>
    <row r="34" spans="2:30" ht="11.25" customHeight="1">
      <c r="B34" s="227"/>
      <c r="C34" s="228"/>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9"/>
    </row>
    <row r="35" spans="2:30" ht="15" customHeight="1">
      <c r="B35" s="53"/>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5"/>
    </row>
    <row r="36" spans="2:30" ht="15" customHeight="1">
      <c r="B36" s="53"/>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5"/>
    </row>
    <row r="40" spans="1:30" ht="18.75">
      <c r="A40" s="7"/>
      <c r="B40" s="7"/>
      <c r="C40" s="14"/>
      <c r="D40" s="7"/>
      <c r="E40" s="7"/>
      <c r="F40" s="7"/>
      <c r="G40" s="7"/>
      <c r="H40" s="7"/>
      <c r="I40" s="7"/>
      <c r="J40" s="7"/>
      <c r="K40" s="7"/>
      <c r="L40" s="7"/>
      <c r="M40" s="7"/>
      <c r="N40" s="7"/>
      <c r="O40" s="7"/>
      <c r="P40" s="7"/>
      <c r="Q40" s="7"/>
      <c r="R40" s="7"/>
      <c r="S40" s="7"/>
      <c r="T40" s="7"/>
      <c r="U40" s="7"/>
      <c r="V40" s="7"/>
      <c r="W40" s="7"/>
      <c r="X40" s="7"/>
      <c r="Y40" s="7"/>
      <c r="Z40" s="7"/>
      <c r="AA40" s="7"/>
      <c r="AB40" s="7"/>
      <c r="AC40" s="7"/>
      <c r="AD40" s="7"/>
    </row>
    <row r="41" spans="1:256" ht="20.25">
      <c r="A41" s="19"/>
      <c r="B41" s="31" t="s">
        <v>49</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20.25">
      <c r="A42" s="5" t="s">
        <v>31</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20.25">
      <c r="A43" s="66" t="s">
        <v>33</v>
      </c>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2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20.25">
      <c r="A45" s="1"/>
      <c r="B45" s="1"/>
      <c r="C45" s="1"/>
      <c r="D45" s="1"/>
      <c r="E45" s="1"/>
      <c r="F45" s="1"/>
      <c r="G45" s="1"/>
      <c r="H45" s="1"/>
      <c r="I45" s="1"/>
      <c r="J45" s="1"/>
      <c r="K45" s="1"/>
      <c r="L45" s="1"/>
      <c r="M45" s="1"/>
      <c r="N45" s="1"/>
      <c r="O45" s="1"/>
      <c r="P45" s="1"/>
      <c r="Q45" s="1"/>
      <c r="R45" s="1"/>
      <c r="S45" s="1"/>
      <c r="T45" s="1"/>
      <c r="U45" s="1"/>
      <c r="V45" s="1"/>
      <c r="W45" s="1"/>
      <c r="X45" s="1"/>
      <c r="Y45" s="1"/>
      <c r="Z45" s="15" t="s">
        <v>28</v>
      </c>
      <c r="AA45" s="15"/>
      <c r="AB45" s="15"/>
      <c r="AC45" s="1"/>
      <c r="AD45" s="1"/>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20.25">
      <c r="A46" s="234" t="s">
        <v>111</v>
      </c>
      <c r="B46" s="235"/>
      <c r="C46" s="235"/>
      <c r="D46" s="235"/>
      <c r="E46" s="235"/>
      <c r="F46" s="235"/>
      <c r="G46" s="235"/>
      <c r="H46" s="236"/>
      <c r="I46" s="1"/>
      <c r="J46" s="1"/>
      <c r="K46" s="1"/>
      <c r="L46" s="1"/>
      <c r="M46" s="1"/>
      <c r="N46" s="1"/>
      <c r="O46" s="1"/>
      <c r="P46" s="1"/>
      <c r="Q46" s="1"/>
      <c r="R46" s="1"/>
      <c r="S46" s="1"/>
      <c r="T46" s="1"/>
      <c r="U46" s="1"/>
      <c r="V46" s="1"/>
      <c r="W46" s="1"/>
      <c r="X46" s="1"/>
      <c r="Y46" s="1"/>
      <c r="Z46" s="16" t="s">
        <v>29</v>
      </c>
      <c r="AA46" s="15"/>
      <c r="AB46" s="16" t="s">
        <v>25</v>
      </c>
      <c r="AC46" s="1"/>
      <c r="AD46" s="18" t="s">
        <v>23</v>
      </c>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2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20.25">
      <c r="A48" s="210" t="s">
        <v>47</v>
      </c>
      <c r="B48" s="219"/>
      <c r="C48" s="219"/>
      <c r="D48" s="219"/>
      <c r="E48" s="219"/>
      <c r="F48" s="219"/>
      <c r="G48" s="219"/>
      <c r="H48" s="219"/>
      <c r="I48" s="219"/>
      <c r="J48" s="219"/>
      <c r="K48" s="219"/>
      <c r="L48" s="219"/>
      <c r="M48" s="219"/>
      <c r="N48" s="219"/>
      <c r="O48" s="219"/>
      <c r="P48" s="219"/>
      <c r="Q48" s="219"/>
      <c r="R48" s="219"/>
      <c r="S48" s="219"/>
      <c r="T48" s="219"/>
      <c r="U48" s="219"/>
      <c r="V48" s="219"/>
      <c r="W48" s="219"/>
      <c r="X48" s="220"/>
      <c r="Y48" s="1" t="s">
        <v>18</v>
      </c>
      <c r="Z48" s="17">
        <v>66</v>
      </c>
      <c r="AA48" s="1" t="s">
        <v>18</v>
      </c>
      <c r="AB48" s="17">
        <v>33</v>
      </c>
      <c r="AC48" s="1"/>
      <c r="AD48" s="56">
        <v>13619</v>
      </c>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2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0"/>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20.25">
      <c r="A50" s="204" t="s">
        <v>48</v>
      </c>
      <c r="B50" s="230"/>
      <c r="C50" s="230"/>
      <c r="D50" s="230"/>
      <c r="E50" s="230"/>
      <c r="F50" s="230"/>
      <c r="G50" s="230"/>
      <c r="H50" s="231"/>
      <c r="I50" s="1"/>
      <c r="J50" s="1"/>
      <c r="K50" s="1"/>
      <c r="L50" s="1"/>
      <c r="M50" s="1"/>
      <c r="N50" s="1"/>
      <c r="O50" s="1"/>
      <c r="P50" s="1"/>
      <c r="Q50" s="1"/>
      <c r="R50" s="1"/>
      <c r="S50" s="1"/>
      <c r="T50" s="1"/>
      <c r="U50" s="1"/>
      <c r="V50" s="1"/>
      <c r="W50" s="1"/>
      <c r="X50" s="1"/>
      <c r="Y50" s="1"/>
      <c r="Z50" s="1"/>
      <c r="AA50" s="1"/>
      <c r="AB50" s="1"/>
      <c r="AC50" s="1"/>
      <c r="AD50" s="10"/>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20.25">
      <c r="A51" s="1"/>
      <c r="B51"/>
      <c r="C51"/>
      <c r="D51"/>
      <c r="E51"/>
      <c r="F51"/>
      <c r="G51"/>
      <c r="H51"/>
      <c r="I51" s="1"/>
      <c r="J51" s="1"/>
      <c r="K51" s="1"/>
      <c r="L51" s="1"/>
      <c r="M51" s="1"/>
      <c r="N51" s="1"/>
      <c r="O51" s="1"/>
      <c r="P51" s="1"/>
      <c r="Q51" s="1"/>
      <c r="R51" s="1"/>
      <c r="S51" s="1"/>
      <c r="T51" s="1"/>
      <c r="U51" s="1"/>
      <c r="V51" s="1"/>
      <c r="W51" s="1"/>
      <c r="X51" s="1"/>
      <c r="Y51" s="1"/>
      <c r="Z51" s="1"/>
      <c r="AA51" s="1"/>
      <c r="AB51" s="1"/>
      <c r="AC51" s="1"/>
      <c r="AD51" s="10"/>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139.5" customHeight="1">
      <c r="A52" s="207" t="s">
        <v>114</v>
      </c>
      <c r="B52" s="232"/>
      <c r="C52" s="232"/>
      <c r="D52" s="232"/>
      <c r="E52" s="232"/>
      <c r="F52" s="232"/>
      <c r="G52" s="232"/>
      <c r="H52" s="232"/>
      <c r="I52" s="232"/>
      <c r="J52" s="232"/>
      <c r="K52" s="232"/>
      <c r="L52" s="232"/>
      <c r="M52" s="232"/>
      <c r="N52" s="232"/>
      <c r="O52" s="232"/>
      <c r="P52" s="232"/>
      <c r="Q52" s="232"/>
      <c r="R52" s="232"/>
      <c r="S52" s="232"/>
      <c r="T52" s="232"/>
      <c r="U52" s="232"/>
      <c r="V52" s="232"/>
      <c r="W52" s="232"/>
      <c r="X52" s="233"/>
      <c r="Y52" s="1"/>
      <c r="Z52" s="1"/>
      <c r="AA52" s="1"/>
      <c r="AB52" s="1"/>
      <c r="AC52" s="1"/>
      <c r="AD52" s="10"/>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ht="20.25">
      <c r="A53" s="4"/>
      <c r="B53" s="13"/>
      <c r="C53" s="13"/>
      <c r="D53" s="13"/>
      <c r="E53" s="13"/>
      <c r="F53" s="13"/>
      <c r="G53" s="13"/>
      <c r="H53" s="13"/>
      <c r="I53" s="13"/>
      <c r="J53" s="13"/>
      <c r="K53" s="13"/>
      <c r="L53" s="13"/>
      <c r="M53" s="13"/>
      <c r="N53" s="13"/>
      <c r="O53" s="13"/>
      <c r="P53" s="13"/>
      <c r="Q53" s="13"/>
      <c r="R53" s="13"/>
      <c r="S53" s="13"/>
      <c r="T53" s="13"/>
      <c r="U53" s="13"/>
      <c r="V53" s="13"/>
      <c r="W53" s="13"/>
      <c r="X53" s="13"/>
      <c r="Y53" s="1"/>
      <c r="Z53" s="1"/>
      <c r="AA53" s="1"/>
      <c r="AB53" s="1"/>
      <c r="AC53" s="1"/>
      <c r="AD53" s="10"/>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0.25">
      <c r="A54" s="204" t="s">
        <v>0</v>
      </c>
      <c r="B54" s="230"/>
      <c r="C54" s="230"/>
      <c r="D54" s="230"/>
      <c r="E54" s="230"/>
      <c r="F54" s="230"/>
      <c r="G54" s="230"/>
      <c r="H54" s="231"/>
      <c r="I54" s="1"/>
      <c r="J54" s="1"/>
      <c r="K54" s="1"/>
      <c r="L54" s="1"/>
      <c r="M54" s="1"/>
      <c r="N54" s="1"/>
      <c r="O54" s="1"/>
      <c r="P54" s="1"/>
      <c r="Q54" s="1"/>
      <c r="R54" s="1"/>
      <c r="S54" s="1"/>
      <c r="T54" s="1"/>
      <c r="U54" s="1"/>
      <c r="V54" s="1"/>
      <c r="W54" s="1"/>
      <c r="X54" s="1"/>
      <c r="Y54" s="1"/>
      <c r="Z54" s="1"/>
      <c r="AA54" s="1"/>
      <c r="AB54" s="1"/>
      <c r="AC54" s="1"/>
      <c r="AD54" s="10"/>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20.25">
      <c r="A55" s="1"/>
      <c r="B55"/>
      <c r="C55"/>
      <c r="D55"/>
      <c r="E55"/>
      <c r="F55"/>
      <c r="G55"/>
      <c r="H55"/>
      <c r="I55" s="1"/>
      <c r="J55" s="1"/>
      <c r="K55" s="1"/>
      <c r="L55" s="1"/>
      <c r="M55" s="1"/>
      <c r="N55" s="1"/>
      <c r="O55" s="1"/>
      <c r="P55" s="1"/>
      <c r="Q55" s="1"/>
      <c r="R55" s="1"/>
      <c r="S55" s="1"/>
      <c r="T55" s="1"/>
      <c r="U55" s="1"/>
      <c r="V55" s="1"/>
      <c r="W55" s="1"/>
      <c r="X55" s="1"/>
      <c r="Y55" s="1"/>
      <c r="Z55" s="1"/>
      <c r="AA55" s="1"/>
      <c r="AB55" s="1"/>
      <c r="AC55" s="1"/>
      <c r="AD55" s="10"/>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ht="167.25" customHeight="1">
      <c r="A56" s="207" t="s">
        <v>117</v>
      </c>
      <c r="B56" s="208"/>
      <c r="C56" s="208"/>
      <c r="D56" s="208"/>
      <c r="E56" s="208"/>
      <c r="F56" s="208"/>
      <c r="G56" s="208"/>
      <c r="H56" s="208"/>
      <c r="I56" s="208"/>
      <c r="J56" s="208"/>
      <c r="K56" s="208"/>
      <c r="L56" s="208"/>
      <c r="M56" s="208"/>
      <c r="N56" s="208"/>
      <c r="O56" s="208"/>
      <c r="P56" s="208"/>
      <c r="Q56" s="208"/>
      <c r="R56" s="208"/>
      <c r="S56" s="208"/>
      <c r="T56" s="208"/>
      <c r="U56" s="208"/>
      <c r="V56" s="208"/>
      <c r="W56" s="208"/>
      <c r="X56" s="209"/>
      <c r="Y56" s="1"/>
      <c r="Z56" s="1"/>
      <c r="AA56" s="1"/>
      <c r="AB56" s="1"/>
      <c r="AC56" s="1"/>
      <c r="AD56" s="10"/>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ht="2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0"/>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ht="20.25">
      <c r="A58" s="210" t="s">
        <v>59</v>
      </c>
      <c r="B58" s="211"/>
      <c r="C58" s="211"/>
      <c r="D58" s="211"/>
      <c r="E58" s="211"/>
      <c r="F58" s="211"/>
      <c r="G58" s="211"/>
      <c r="H58" s="212"/>
      <c r="I58" s="1"/>
      <c r="J58" s="1"/>
      <c r="K58" s="1"/>
      <c r="L58" s="1"/>
      <c r="M58" s="1"/>
      <c r="N58" s="1"/>
      <c r="O58" s="1"/>
      <c r="P58" s="1"/>
      <c r="Q58" s="1"/>
      <c r="R58" s="1"/>
      <c r="S58" s="1"/>
      <c r="T58" s="1"/>
      <c r="U58" s="1"/>
      <c r="V58" s="1"/>
      <c r="W58" s="1"/>
      <c r="X58" s="1"/>
      <c r="Y58" s="1"/>
      <c r="Z58" s="1"/>
      <c r="AA58" s="1"/>
      <c r="AB58" s="1"/>
      <c r="AC58" s="1"/>
      <c r="AD58" s="1"/>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256" ht="20.25">
      <c r="A59" s="1" t="s">
        <v>18</v>
      </c>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ht="120" customHeight="1">
      <c r="A60" s="207" t="s">
        <v>115</v>
      </c>
      <c r="B60" s="208"/>
      <c r="C60" s="208"/>
      <c r="D60" s="208"/>
      <c r="E60" s="208"/>
      <c r="F60" s="208"/>
      <c r="G60" s="208"/>
      <c r="H60" s="208"/>
      <c r="I60" s="208"/>
      <c r="J60" s="208"/>
      <c r="K60" s="208"/>
      <c r="L60" s="208"/>
      <c r="M60" s="208"/>
      <c r="N60" s="208"/>
      <c r="O60" s="208"/>
      <c r="P60" s="208"/>
      <c r="Q60" s="208"/>
      <c r="R60" s="208"/>
      <c r="S60" s="208"/>
      <c r="T60" s="208"/>
      <c r="U60" s="208"/>
      <c r="V60" s="208"/>
      <c r="W60" s="208"/>
      <c r="X60" s="208"/>
      <c r="Y60" s="209"/>
      <c r="Z60" s="1"/>
      <c r="AA60" s="1"/>
      <c r="AB60" s="1"/>
      <c r="AC60" s="1"/>
      <c r="AD60" s="1"/>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1:256" ht="20.25">
      <c r="A61" s="49"/>
      <c r="B61" s="47"/>
      <c r="C61" s="47"/>
      <c r="D61" s="47"/>
      <c r="E61" s="47"/>
      <c r="F61" s="47"/>
      <c r="G61" s="47"/>
      <c r="H61" s="47"/>
      <c r="I61" s="47"/>
      <c r="J61" s="47"/>
      <c r="K61" s="47"/>
      <c r="L61" s="47"/>
      <c r="M61" s="47"/>
      <c r="N61" s="47"/>
      <c r="O61" s="47"/>
      <c r="P61" s="47"/>
      <c r="Q61" s="47"/>
      <c r="R61" s="47"/>
      <c r="S61" s="47"/>
      <c r="T61" s="47"/>
      <c r="U61" s="47"/>
      <c r="V61" s="47"/>
      <c r="W61" s="47"/>
      <c r="X61" s="47"/>
      <c r="Y61" s="48"/>
      <c r="Z61" s="116"/>
      <c r="AA61" s="1"/>
      <c r="AB61" s="116"/>
      <c r="AC61" s="1"/>
      <c r="AD61" s="116"/>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256" ht="20.25">
      <c r="A62" s="210" t="s">
        <v>103</v>
      </c>
      <c r="B62" s="219"/>
      <c r="C62" s="219"/>
      <c r="D62" s="219"/>
      <c r="E62" s="219"/>
      <c r="F62" s="219"/>
      <c r="G62" s="219"/>
      <c r="H62" s="219"/>
      <c r="I62" s="219"/>
      <c r="J62" s="219"/>
      <c r="K62" s="219"/>
      <c r="L62" s="219"/>
      <c r="M62" s="219"/>
      <c r="N62" s="219"/>
      <c r="O62" s="219"/>
      <c r="P62" s="219"/>
      <c r="Q62" s="219"/>
      <c r="R62" s="219"/>
      <c r="S62" s="219"/>
      <c r="T62" s="219"/>
      <c r="U62" s="219"/>
      <c r="V62" s="219"/>
      <c r="W62" s="219"/>
      <c r="X62" s="220"/>
      <c r="Y62" s="1" t="s">
        <v>18</v>
      </c>
      <c r="Z62" s="77">
        <f>Z48</f>
        <v>66</v>
      </c>
      <c r="AA62" s="1" t="s">
        <v>18</v>
      </c>
      <c r="AB62" s="77">
        <f>AB48</f>
        <v>33</v>
      </c>
      <c r="AC62" s="1"/>
      <c r="AD62" s="117">
        <f>AD48</f>
        <v>13619</v>
      </c>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ht="20.25">
      <c r="A63" s="49"/>
      <c r="B63" s="47"/>
      <c r="C63" s="47"/>
      <c r="D63" s="47"/>
      <c r="E63" s="47"/>
      <c r="F63" s="47"/>
      <c r="G63" s="47"/>
      <c r="H63" s="47"/>
      <c r="I63" s="47"/>
      <c r="J63" s="47"/>
      <c r="K63" s="47"/>
      <c r="L63" s="47"/>
      <c r="M63" s="47"/>
      <c r="N63" s="47"/>
      <c r="O63" s="47"/>
      <c r="P63" s="47"/>
      <c r="Q63" s="47"/>
      <c r="R63" s="47"/>
      <c r="S63" s="47"/>
      <c r="T63" s="47"/>
      <c r="U63" s="47"/>
      <c r="V63" s="47"/>
      <c r="W63" s="47"/>
      <c r="X63" s="47"/>
      <c r="Y63" s="48"/>
      <c r="Z63" s="1"/>
      <c r="AA63" s="1"/>
      <c r="AB63" s="1"/>
      <c r="AC63" s="1"/>
      <c r="AD63" s="1"/>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256" ht="20.25" customHeight="1">
      <c r="A64" s="49"/>
      <c r="B64" s="47"/>
      <c r="C64" s="47"/>
      <c r="D64" s="47"/>
      <c r="E64" s="47"/>
      <c r="F64" s="47"/>
      <c r="G64" s="47"/>
      <c r="H64" s="47"/>
      <c r="I64" s="47"/>
      <c r="J64" s="47"/>
      <c r="K64" s="47"/>
      <c r="L64" s="47"/>
      <c r="M64" s="47"/>
      <c r="N64" s="47"/>
      <c r="O64" s="47"/>
      <c r="P64" s="47"/>
      <c r="Q64" s="47"/>
      <c r="R64" s="47"/>
      <c r="S64" s="47"/>
      <c r="T64" s="47"/>
      <c r="U64" s="47"/>
      <c r="V64" s="47"/>
      <c r="W64" s="47"/>
      <c r="X64" s="47"/>
      <c r="Y64" s="48"/>
      <c r="Z64" s="1"/>
      <c r="AA64" s="1"/>
      <c r="AB64" s="1"/>
      <c r="AC64" s="1"/>
      <c r="AD64" s="1"/>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1:256" ht="20.25" customHeight="1">
      <c r="A65" s="49"/>
      <c r="B65" s="47"/>
      <c r="C65" s="47"/>
      <c r="D65" s="47"/>
      <c r="E65" s="47"/>
      <c r="F65" s="47"/>
      <c r="G65" s="47"/>
      <c r="H65" s="47"/>
      <c r="I65" s="47"/>
      <c r="J65" s="47"/>
      <c r="K65" s="47"/>
      <c r="L65" s="47"/>
      <c r="M65" s="47"/>
      <c r="N65" s="47"/>
      <c r="O65" s="47"/>
      <c r="P65" s="47"/>
      <c r="Q65" s="47"/>
      <c r="R65" s="47"/>
      <c r="S65" s="47"/>
      <c r="T65" s="47"/>
      <c r="U65" s="47"/>
      <c r="V65" s="47"/>
      <c r="W65" s="47"/>
      <c r="X65" s="47"/>
      <c r="Y65" s="48"/>
      <c r="Z65" s="1"/>
      <c r="AA65" s="1"/>
      <c r="AB65" s="1"/>
      <c r="AC65" s="1"/>
      <c r="AD65" s="1"/>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1:256" ht="20.25">
      <c r="A66" s="22" t="s">
        <v>49</v>
      </c>
      <c r="B66" s="23"/>
      <c r="C66" s="23"/>
      <c r="D66" s="23"/>
      <c r="E66" s="23"/>
      <c r="F66" s="23"/>
      <c r="G66" s="23"/>
      <c r="H66" s="23"/>
      <c r="I66" s="23"/>
      <c r="J66" s="23"/>
      <c r="K66" s="23"/>
      <c r="L66" s="23"/>
      <c r="M66" s="23"/>
      <c r="N66" s="23"/>
      <c r="O66" s="23"/>
      <c r="P66" s="23"/>
      <c r="Q66" s="23"/>
      <c r="R66" s="23"/>
      <c r="S66" s="23"/>
      <c r="T66" s="23"/>
      <c r="U66" s="23"/>
      <c r="V66" s="23"/>
      <c r="W66" s="23"/>
      <c r="X66" s="23"/>
      <c r="Y66" s="7"/>
      <c r="Z66" s="7"/>
      <c r="AA66" s="7"/>
      <c r="AB66" s="7"/>
      <c r="AC66" s="7"/>
      <c r="AD66" s="7"/>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row>
    <row r="67" spans="1:256" ht="20.25">
      <c r="A67" s="5" t="s">
        <v>31</v>
      </c>
      <c r="B67" s="23"/>
      <c r="C67" s="23"/>
      <c r="D67" s="23"/>
      <c r="E67" s="23"/>
      <c r="F67" s="23"/>
      <c r="G67" s="23"/>
      <c r="H67" s="23"/>
      <c r="I67" s="23"/>
      <c r="J67" s="23"/>
      <c r="K67" s="23"/>
      <c r="L67" s="23"/>
      <c r="M67" s="23"/>
      <c r="N67" s="23"/>
      <c r="O67" s="23"/>
      <c r="P67" s="23"/>
      <c r="Q67" s="23"/>
      <c r="R67" s="23"/>
      <c r="S67" s="23"/>
      <c r="T67" s="23"/>
      <c r="U67" s="23"/>
      <c r="V67" s="23"/>
      <c r="W67" s="23"/>
      <c r="X67" s="23"/>
      <c r="Y67" s="7"/>
      <c r="Z67" s="7"/>
      <c r="AA67" s="7"/>
      <c r="AB67" s="7"/>
      <c r="AC67" s="7"/>
      <c r="AD67" s="7"/>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1:256" ht="20.25">
      <c r="A68" s="216" t="s">
        <v>33</v>
      </c>
      <c r="B68" s="217"/>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8"/>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row>
    <row r="69" spans="1:256" ht="20.2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2"/>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0" spans="1:256" ht="20.25">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29" t="s">
        <v>16</v>
      </c>
      <c r="AA70" s="25"/>
      <c r="AB70" s="25"/>
      <c r="AC70" s="25"/>
      <c r="AD70" s="25"/>
      <c r="AE70" s="52"/>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row>
    <row r="71" spans="1:256" ht="20.25">
      <c r="A71" s="1"/>
      <c r="B71" s="1"/>
      <c r="C71" s="1"/>
      <c r="D71" s="1"/>
      <c r="E71" s="1"/>
      <c r="F71" s="1"/>
      <c r="G71" s="1"/>
      <c r="H71" s="1"/>
      <c r="I71" s="1"/>
      <c r="J71" s="1"/>
      <c r="K71" s="1"/>
      <c r="L71" s="1"/>
      <c r="M71" s="1"/>
      <c r="N71" s="1"/>
      <c r="O71" s="1"/>
      <c r="P71" s="1"/>
      <c r="Q71" s="1"/>
      <c r="R71" s="1"/>
      <c r="S71" s="1"/>
      <c r="T71" s="1"/>
      <c r="U71" s="1"/>
      <c r="V71" s="1"/>
      <c r="W71" s="1"/>
      <c r="X71" s="1"/>
      <c r="Y71" s="1"/>
      <c r="Z71" s="30" t="s">
        <v>15</v>
      </c>
      <c r="AA71" s="20"/>
      <c r="AB71" s="27" t="s">
        <v>25</v>
      </c>
      <c r="AC71" s="1"/>
      <c r="AD71" s="27" t="s">
        <v>23</v>
      </c>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row>
    <row r="72" spans="1:256" ht="20.25">
      <c r="A72" s="1"/>
      <c r="B72" s="1"/>
      <c r="C72" s="1"/>
      <c r="D72" s="1"/>
      <c r="E72" s="1"/>
      <c r="F72" s="1"/>
      <c r="G72" s="1"/>
      <c r="H72" s="1"/>
      <c r="I72" s="1"/>
      <c r="J72" s="1"/>
      <c r="K72" s="1"/>
      <c r="L72" s="1"/>
      <c r="M72" s="1"/>
      <c r="N72" s="1"/>
      <c r="O72" s="1"/>
      <c r="P72" s="1"/>
      <c r="Q72" s="1"/>
      <c r="R72" s="1"/>
      <c r="S72" s="1"/>
      <c r="T72" s="1"/>
      <c r="U72" s="1"/>
      <c r="V72" s="1"/>
      <c r="W72" s="1"/>
      <c r="X72" s="1"/>
      <c r="Y72" s="1"/>
      <c r="Z72" s="30"/>
      <c r="AA72" s="20"/>
      <c r="AB72" s="27"/>
      <c r="AC72" s="1"/>
      <c r="AD72" s="27"/>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row>
    <row r="73" spans="1:256" ht="20.25">
      <c r="A73" s="17" t="s">
        <v>14</v>
      </c>
      <c r="B73" s="1"/>
      <c r="C73" s="1"/>
      <c r="D73" s="1"/>
      <c r="E73" s="1"/>
      <c r="F73" s="1"/>
      <c r="G73" s="1"/>
      <c r="H73" s="1"/>
      <c r="I73" s="1"/>
      <c r="J73" s="1"/>
      <c r="K73" s="1"/>
      <c r="L73" s="1"/>
      <c r="M73" s="1"/>
      <c r="N73" s="1"/>
      <c r="O73" s="1"/>
      <c r="P73" s="1"/>
      <c r="Q73" s="1"/>
      <c r="R73" s="1"/>
      <c r="S73" s="1"/>
      <c r="T73" s="1"/>
      <c r="U73" s="1"/>
      <c r="V73" s="1"/>
      <c r="W73" s="1"/>
      <c r="X73" s="1"/>
      <c r="Y73" s="1" t="s">
        <v>18</v>
      </c>
      <c r="Z73" s="148">
        <v>0</v>
      </c>
      <c r="AA73" s="149"/>
      <c r="AB73" s="149">
        <v>0</v>
      </c>
      <c r="AD73" s="166">
        <v>-9414</v>
      </c>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row>
    <row r="74" spans="1:256" ht="20.25">
      <c r="A74" s="17"/>
      <c r="B74" s="1"/>
      <c r="C74" s="1"/>
      <c r="D74" s="1"/>
      <c r="E74" s="1"/>
      <c r="F74" s="1"/>
      <c r="G74" s="1"/>
      <c r="H74" s="1"/>
      <c r="I74" s="1"/>
      <c r="J74" s="1"/>
      <c r="K74" s="1"/>
      <c r="L74" s="1"/>
      <c r="M74" s="1"/>
      <c r="N74" s="1"/>
      <c r="O74" s="1"/>
      <c r="P74" s="1"/>
      <c r="Q74" s="1"/>
      <c r="R74" s="1"/>
      <c r="S74" s="1"/>
      <c r="T74" s="1"/>
      <c r="U74" s="1"/>
      <c r="V74" s="1"/>
      <c r="W74" s="1"/>
      <c r="X74" s="1"/>
      <c r="Y74" s="1"/>
      <c r="Z74" s="21"/>
      <c r="AA74" s="1"/>
      <c r="AB74" s="1"/>
      <c r="AD74" s="28"/>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row>
    <row r="75" spans="25:256" ht="20.25">
      <c r="Y75" s="1"/>
      <c r="Z75" s="1"/>
      <c r="AA75" s="1"/>
      <c r="AB75" s="1"/>
      <c r="AC75" s="1"/>
      <c r="AD75" s="1"/>
      <c r="AE75" s="3"/>
      <c r="AF75" s="3"/>
      <c r="AG75" s="3"/>
      <c r="AH75" s="3"/>
      <c r="AI75" s="3"/>
      <c r="AJ75" s="3"/>
      <c r="AK75" s="3"/>
      <c r="AL75" s="3"/>
      <c r="AM75" s="3"/>
      <c r="AN75" s="3"/>
      <c r="AO75" s="3"/>
      <c r="AP75" s="3"/>
      <c r="AQ75" s="3"/>
      <c r="AR75" s="3"/>
      <c r="AS75" s="3"/>
      <c r="AT75" s="3"/>
      <c r="AU75" s="3"/>
      <c r="AV75" s="3"/>
      <c r="AW75" s="3"/>
      <c r="AX75" s="3"/>
      <c r="AY75" s="3"/>
      <c r="AZ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6" spans="1:256" ht="20.25">
      <c r="A76" s="17" t="s">
        <v>60</v>
      </c>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row>
    <row r="77" spans="25:256" ht="20.25">
      <c r="Y77" s="1"/>
      <c r="Z77" s="1"/>
      <c r="AA77" s="1"/>
      <c r="AB77" s="1"/>
      <c r="AC77" s="1"/>
      <c r="AD77" s="1"/>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row>
    <row r="78" spans="1:256" ht="90" customHeight="1">
      <c r="A78" s="213" t="s">
        <v>118</v>
      </c>
      <c r="B78" s="214"/>
      <c r="C78" s="214"/>
      <c r="D78" s="214"/>
      <c r="E78" s="214"/>
      <c r="F78" s="214"/>
      <c r="G78" s="214"/>
      <c r="H78" s="214"/>
      <c r="I78" s="214"/>
      <c r="J78" s="214"/>
      <c r="K78" s="214"/>
      <c r="L78" s="214"/>
      <c r="M78" s="214"/>
      <c r="N78" s="214"/>
      <c r="O78" s="214"/>
      <c r="P78" s="214"/>
      <c r="Q78" s="214"/>
      <c r="R78" s="214"/>
      <c r="S78" s="214"/>
      <c r="T78" s="214"/>
      <c r="U78" s="214"/>
      <c r="V78" s="214"/>
      <c r="W78" s="214"/>
      <c r="X78" s="215"/>
      <c r="Y78" s="1"/>
      <c r="Z78" s="116"/>
      <c r="AA78" s="1"/>
      <c r="AB78" s="116"/>
      <c r="AC78" s="1"/>
      <c r="AD78" s="116"/>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row>
    <row r="79" spans="1:256" ht="20.25">
      <c r="A79" s="17" t="s">
        <v>104</v>
      </c>
      <c r="B79" s="1"/>
      <c r="C79" s="1"/>
      <c r="D79" s="1"/>
      <c r="E79" s="1"/>
      <c r="F79" s="1"/>
      <c r="G79" s="1"/>
      <c r="H79" s="1"/>
      <c r="I79" s="1"/>
      <c r="J79" s="1"/>
      <c r="K79" s="1"/>
      <c r="L79" s="1"/>
      <c r="M79" s="1"/>
      <c r="N79" s="1"/>
      <c r="O79" s="1"/>
      <c r="P79" s="1"/>
      <c r="Q79" s="1"/>
      <c r="R79" s="1"/>
      <c r="S79" s="1"/>
      <c r="T79" s="1"/>
      <c r="U79" s="1"/>
      <c r="V79" s="1"/>
      <c r="W79" s="1"/>
      <c r="X79" s="1"/>
      <c r="Y79" s="1" t="s">
        <v>18</v>
      </c>
      <c r="Z79" s="148">
        <f>Z73</f>
        <v>0</v>
      </c>
      <c r="AA79" s="149"/>
      <c r="AB79" s="148">
        <f>AB73</f>
        <v>0</v>
      </c>
      <c r="AD79" s="165">
        <f>AD73</f>
        <v>-9414</v>
      </c>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row>
    <row r="80" spans="1:256" ht="20.25">
      <c r="A80" s="24"/>
      <c r="B80" s="25"/>
      <c r="C80" s="25"/>
      <c r="D80" s="25"/>
      <c r="E80" s="25"/>
      <c r="F80" s="25"/>
      <c r="G80" s="25"/>
      <c r="H80" s="25"/>
      <c r="I80" s="25"/>
      <c r="J80" s="25"/>
      <c r="K80" s="25"/>
      <c r="L80" s="25"/>
      <c r="M80" s="25"/>
      <c r="N80" s="25"/>
      <c r="O80" s="25"/>
      <c r="P80" s="25"/>
      <c r="Q80" s="25"/>
      <c r="R80" s="25"/>
      <c r="S80" s="25"/>
      <c r="T80" s="25"/>
      <c r="U80" s="25"/>
      <c r="V80" s="25"/>
      <c r="W80" s="25"/>
      <c r="X80" s="25"/>
      <c r="Y80" s="25"/>
      <c r="AE80" s="26"/>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row>
    <row r="81" spans="1:30" ht="18.75" thickBot="1">
      <c r="A81" s="12"/>
      <c r="B81" s="1"/>
      <c r="C81" s="1"/>
      <c r="D81" s="1"/>
      <c r="E81" s="1"/>
      <c r="F81" s="1"/>
      <c r="G81" s="1"/>
      <c r="H81" s="1"/>
      <c r="I81" s="1"/>
      <c r="J81" s="1"/>
      <c r="K81" s="1"/>
      <c r="L81" s="1"/>
      <c r="M81" s="1"/>
      <c r="N81" s="1"/>
      <c r="O81" s="1"/>
      <c r="P81" s="1"/>
      <c r="Q81" s="1"/>
      <c r="R81" s="1"/>
      <c r="S81" s="1"/>
      <c r="T81" s="1"/>
      <c r="U81" s="1"/>
      <c r="V81" s="1"/>
      <c r="W81" s="1"/>
      <c r="X81" s="1"/>
      <c r="Y81" s="1"/>
      <c r="Z81" s="119"/>
      <c r="AB81" s="119"/>
      <c r="AD81" s="119"/>
    </row>
    <row r="82" spans="1:256" ht="18.75" thickTop="1">
      <c r="A82" s="204" t="s">
        <v>105</v>
      </c>
      <c r="B82" s="205"/>
      <c r="C82" s="205"/>
      <c r="D82" s="205"/>
      <c r="E82" s="205"/>
      <c r="F82" s="205"/>
      <c r="G82" s="205"/>
      <c r="H82" s="205"/>
      <c r="I82" s="205"/>
      <c r="J82" s="205"/>
      <c r="K82" s="205"/>
      <c r="L82" s="205"/>
      <c r="M82" s="205"/>
      <c r="N82" s="205"/>
      <c r="O82" s="205"/>
      <c r="P82" s="205"/>
      <c r="Q82" s="205"/>
      <c r="R82" s="205"/>
      <c r="S82" s="205"/>
      <c r="T82" s="205"/>
      <c r="U82" s="205"/>
      <c r="V82" s="205"/>
      <c r="W82" s="205"/>
      <c r="X82" s="206"/>
      <c r="Y82" s="1" t="s">
        <v>18</v>
      </c>
      <c r="Z82" s="21">
        <f>Z62+Z79</f>
        <v>66</v>
      </c>
      <c r="AA82" s="1">
        <f>SUM(AA48:AA78)</f>
        <v>0</v>
      </c>
      <c r="AB82" s="21">
        <f>AB62+AB79</f>
        <v>33</v>
      </c>
      <c r="AC82" s="1">
        <f>SUM(AC48:AC78)</f>
        <v>0</v>
      </c>
      <c r="AD82" s="118">
        <f>AD62+AD79</f>
        <v>4205</v>
      </c>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30" ht="1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1:30" ht="1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ht="1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2:30" ht="18">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1:30" ht="1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1:30" ht="18">
      <c r="A88" s="1"/>
      <c r="B88" s="1"/>
      <c r="C88" s="1"/>
      <c r="D88" s="1"/>
      <c r="E88" s="1"/>
      <c r="F88" s="1"/>
      <c r="G88" s="1"/>
      <c r="H88" s="1"/>
      <c r="I88" s="1"/>
      <c r="J88" s="1"/>
      <c r="K88" s="1"/>
      <c r="L88" s="1"/>
      <c r="M88" s="1"/>
      <c r="N88" s="1"/>
      <c r="O88" s="1"/>
      <c r="P88" s="1"/>
      <c r="Q88" s="1"/>
      <c r="R88" s="1"/>
      <c r="S88" s="1"/>
      <c r="T88" s="1"/>
      <c r="U88" s="1"/>
      <c r="V88" s="1"/>
      <c r="W88" s="1"/>
      <c r="X88" s="1"/>
      <c r="Y88" s="1"/>
      <c r="Z88" s="11"/>
      <c r="AA88" s="1"/>
      <c r="AB88" s="11"/>
      <c r="AC88" s="1"/>
      <c r="AD88" s="1"/>
    </row>
    <row r="89" spans="1:30" ht="1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ht="1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1:30" ht="1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1:30" ht="18">
      <c r="A92" s="6"/>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row>
    <row r="93" spans="1:30" ht="18">
      <c r="A93" s="6"/>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row>
    <row r="94" spans="1:30" ht="1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ht="1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1:30" ht="1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ht="1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ht="1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1:30" ht="1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sheetData>
  <mergeCells count="17">
    <mergeCell ref="B28:AD34"/>
    <mergeCell ref="A50:H50"/>
    <mergeCell ref="A52:X52"/>
    <mergeCell ref="A54:H54"/>
    <mergeCell ref="A48:X48"/>
    <mergeCell ref="A46:H46"/>
    <mergeCell ref="A82:X82"/>
    <mergeCell ref="A56:X56"/>
    <mergeCell ref="A60:Y60"/>
    <mergeCell ref="A58:H58"/>
    <mergeCell ref="A78:X78"/>
    <mergeCell ref="A68:AE68"/>
    <mergeCell ref="A62:X62"/>
    <mergeCell ref="Z7:AD7"/>
    <mergeCell ref="T7:X7"/>
    <mergeCell ref="N7:R7"/>
    <mergeCell ref="H7:L7"/>
  </mergeCells>
  <printOptions horizontalCentered="1"/>
  <pageMargins left="0.75" right="0.75" top="1" bottom="1" header="0.5" footer="0.5"/>
  <pageSetup horizontalDpi="600" verticalDpi="600" orientation="landscape" scale="55" r:id="rId1"/>
  <rowBreaks count="2" manualBreakCount="2">
    <brk id="39" max="30" man="1"/>
    <brk id="63" max="30" man="1"/>
  </rowBreaks>
  <ignoredErrors>
    <ignoredError sqref="AB82:AC82 AA82"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2:AO41"/>
  <sheetViews>
    <sheetView tabSelected="1" zoomScale="66" zoomScaleNormal="66" zoomScaleSheetLayoutView="100" workbookViewId="0" topLeftCell="A1">
      <selection activeCell="E7" sqref="E7"/>
    </sheetView>
  </sheetViews>
  <sheetFormatPr defaultColWidth="9.140625" defaultRowHeight="12.75"/>
  <cols>
    <col min="1" max="1" width="3.00390625" style="43" customWidth="1"/>
    <col min="2" max="2" width="1.8515625" style="43" customWidth="1"/>
    <col min="3" max="5" width="9.140625" style="43" customWidth="1"/>
    <col min="6" max="6" width="4.7109375" style="43" customWidth="1"/>
    <col min="7" max="7" width="8.140625" style="43" customWidth="1"/>
    <col min="8" max="8" width="1.7109375" style="43" customWidth="1"/>
    <col min="9" max="9" width="8.28125" style="43" customWidth="1"/>
    <col min="10" max="10" width="1.7109375" style="43" customWidth="1"/>
    <col min="11" max="11" width="11.57421875" style="43" customWidth="1"/>
    <col min="12" max="12" width="1.421875" style="43" customWidth="1"/>
    <col min="13" max="13" width="8.00390625" style="43" customWidth="1"/>
    <col min="14" max="14" width="1.7109375" style="43" customWidth="1"/>
    <col min="15" max="15" width="7.57421875" style="43" customWidth="1"/>
    <col min="16" max="16" width="1.7109375" style="43" customWidth="1"/>
    <col min="17" max="17" width="11.00390625" style="43" customWidth="1"/>
    <col min="18" max="18" width="0.9921875" style="43" customWidth="1"/>
    <col min="19" max="19" width="8.140625" style="43" customWidth="1"/>
    <col min="20" max="20" width="1.7109375" style="43" customWidth="1"/>
    <col min="21" max="21" width="8.28125" style="43" customWidth="1"/>
    <col min="22" max="22" width="1.7109375" style="43" customWidth="1"/>
    <col min="23" max="23" width="12.00390625" style="43" customWidth="1"/>
    <col min="24" max="24" width="1.28515625" style="43" customWidth="1"/>
    <col min="25" max="25" width="8.00390625" style="43" customWidth="1"/>
    <col min="26" max="26" width="1.7109375" style="43" customWidth="1"/>
    <col min="27" max="27" width="8.28125" style="43" customWidth="1"/>
    <col min="28" max="28" width="1.7109375" style="43" customWidth="1"/>
    <col min="29" max="29" width="10.7109375" style="43" customWidth="1"/>
    <col min="30" max="30" width="0.9921875" style="43" customWidth="1"/>
    <col min="31" max="31" width="7.7109375" style="43" customWidth="1"/>
    <col min="32" max="32" width="1.7109375" style="43" customWidth="1"/>
    <col min="33" max="33" width="7.7109375" style="43" customWidth="1"/>
    <col min="34" max="34" width="1.7109375" style="43" customWidth="1"/>
    <col min="35" max="35" width="10.7109375" style="43" customWidth="1"/>
    <col min="36" max="36" width="0.9921875" style="43" customWidth="1"/>
    <col min="37" max="37" width="7.7109375" style="43" customWidth="1"/>
    <col min="38" max="38" width="1.7109375" style="43" customWidth="1"/>
    <col min="39" max="39" width="7.8515625" style="43" customWidth="1"/>
    <col min="40" max="40" width="1.7109375" style="43" customWidth="1"/>
    <col min="41" max="41" width="11.00390625" style="43" customWidth="1"/>
    <col min="42" max="16384" width="9.140625" style="43" customWidth="1"/>
  </cols>
  <sheetData>
    <row r="12" spans="1:41" ht="15.75">
      <c r="A12" s="237" t="s">
        <v>49</v>
      </c>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9"/>
    </row>
    <row r="13" spans="1:41" ht="15.75">
      <c r="A13" s="240" t="s">
        <v>42</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2"/>
    </row>
    <row r="14" spans="1:41" ht="15">
      <c r="A14" s="243" t="s">
        <v>33</v>
      </c>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5"/>
    </row>
    <row r="15" spans="1:41" ht="15">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2"/>
      <c r="AE15" s="41"/>
      <c r="AF15" s="41"/>
      <c r="AG15" s="41"/>
      <c r="AH15" s="41"/>
      <c r="AI15" s="41"/>
      <c r="AK15" s="41"/>
      <c r="AL15" s="41"/>
      <c r="AM15" s="41"/>
      <c r="AN15" s="41"/>
      <c r="AO15" s="41"/>
    </row>
    <row r="16" spans="1:41" ht="15">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E16" s="35"/>
      <c r="AF16" s="35"/>
      <c r="AG16" s="35"/>
      <c r="AH16" s="35"/>
      <c r="AI16" s="35"/>
      <c r="AK16" s="35"/>
      <c r="AL16" s="35"/>
      <c r="AM16" s="35"/>
      <c r="AN16" s="35"/>
      <c r="AO16" s="35"/>
    </row>
    <row r="17" spans="1:41" ht="15.75">
      <c r="A17" s="35"/>
      <c r="B17" s="35"/>
      <c r="C17" s="35"/>
      <c r="D17" s="35"/>
      <c r="E17" s="35"/>
      <c r="F17" s="35"/>
      <c r="G17" s="35"/>
      <c r="H17" s="35"/>
      <c r="I17" s="35"/>
      <c r="J17" s="35"/>
      <c r="K17" s="35"/>
      <c r="L17" s="35"/>
      <c r="M17" s="249" t="s">
        <v>43</v>
      </c>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1"/>
    </row>
    <row r="18" spans="1:41" ht="32.25" customHeight="1">
      <c r="A18" s="44"/>
      <c r="B18" s="35"/>
      <c r="C18" s="35"/>
      <c r="D18" s="35"/>
      <c r="E18" s="35"/>
      <c r="F18" s="35"/>
      <c r="G18" s="252" t="s">
        <v>106</v>
      </c>
      <c r="H18" s="253"/>
      <c r="I18" s="253"/>
      <c r="J18" s="253"/>
      <c r="K18" s="254"/>
      <c r="L18" s="46"/>
      <c r="M18" s="246" t="s">
        <v>61</v>
      </c>
      <c r="N18" s="247"/>
      <c r="O18" s="247"/>
      <c r="P18" s="247"/>
      <c r="Q18" s="248"/>
      <c r="R18" s="58"/>
      <c r="S18" s="246" t="s">
        <v>1</v>
      </c>
      <c r="T18" s="247"/>
      <c r="U18" s="247"/>
      <c r="V18" s="247"/>
      <c r="W18" s="248"/>
      <c r="X18" s="58"/>
      <c r="Y18" s="246" t="s">
        <v>62</v>
      </c>
      <c r="Z18" s="247"/>
      <c r="AA18" s="247"/>
      <c r="AB18" s="247"/>
      <c r="AC18" s="248"/>
      <c r="AD18" s="95"/>
      <c r="AE18" s="246" t="s">
        <v>67</v>
      </c>
      <c r="AF18" s="247"/>
      <c r="AG18" s="247"/>
      <c r="AH18" s="247"/>
      <c r="AI18" s="248"/>
      <c r="AJ18" s="96"/>
      <c r="AK18" s="246" t="s">
        <v>63</v>
      </c>
      <c r="AL18" s="247"/>
      <c r="AM18" s="247"/>
      <c r="AN18" s="247"/>
      <c r="AO18" s="248"/>
    </row>
    <row r="19" spans="1:41" ht="15.75">
      <c r="A19" s="45" t="s">
        <v>44</v>
      </c>
      <c r="B19" s="35"/>
      <c r="C19" s="35"/>
      <c r="D19" s="35"/>
      <c r="E19" s="35"/>
      <c r="F19" s="35"/>
      <c r="G19" s="59" t="s">
        <v>27</v>
      </c>
      <c r="H19" s="59"/>
      <c r="I19" s="59"/>
      <c r="J19" s="59"/>
      <c r="K19" s="59"/>
      <c r="L19" s="59"/>
      <c r="M19" s="59" t="s">
        <v>27</v>
      </c>
      <c r="N19" s="59"/>
      <c r="O19" s="59"/>
      <c r="P19" s="59"/>
      <c r="Q19" s="59"/>
      <c r="R19" s="59"/>
      <c r="S19" s="59" t="s">
        <v>27</v>
      </c>
      <c r="T19" s="59"/>
      <c r="U19" s="59"/>
      <c r="V19" s="59"/>
      <c r="W19" s="59"/>
      <c r="X19" s="59"/>
      <c r="Y19" s="59" t="s">
        <v>27</v>
      </c>
      <c r="Z19" s="59"/>
      <c r="AA19" s="59"/>
      <c r="AB19" s="59"/>
      <c r="AC19" s="59"/>
      <c r="AD19" s="61"/>
      <c r="AE19" s="59" t="s">
        <v>27</v>
      </c>
      <c r="AF19" s="59"/>
      <c r="AG19" s="59"/>
      <c r="AH19" s="59"/>
      <c r="AI19" s="59"/>
      <c r="AK19" s="59" t="s">
        <v>27</v>
      </c>
      <c r="AL19" s="59"/>
      <c r="AM19" s="59"/>
      <c r="AN19" s="59"/>
      <c r="AO19" s="59"/>
    </row>
    <row r="20" spans="1:41" ht="15.75">
      <c r="A20" s="44" t="s">
        <v>24</v>
      </c>
      <c r="B20" s="35"/>
      <c r="C20" s="35"/>
      <c r="D20" s="35"/>
      <c r="E20" s="35"/>
      <c r="F20" s="35"/>
      <c r="G20" s="60" t="s">
        <v>29</v>
      </c>
      <c r="H20" s="60"/>
      <c r="I20" s="60" t="s">
        <v>25</v>
      </c>
      <c r="J20" s="60"/>
      <c r="K20" s="60" t="s">
        <v>23</v>
      </c>
      <c r="L20" s="59"/>
      <c r="M20" s="60" t="s">
        <v>29</v>
      </c>
      <c r="N20" s="60"/>
      <c r="O20" s="60" t="s">
        <v>25</v>
      </c>
      <c r="P20" s="60"/>
      <c r="Q20" s="60" t="s">
        <v>23</v>
      </c>
      <c r="R20" s="59"/>
      <c r="S20" s="60" t="s">
        <v>29</v>
      </c>
      <c r="T20" s="60"/>
      <c r="U20" s="60" t="s">
        <v>25</v>
      </c>
      <c r="V20" s="60"/>
      <c r="W20" s="60" t="s">
        <v>23</v>
      </c>
      <c r="X20" s="59"/>
      <c r="Y20" s="60" t="s">
        <v>29</v>
      </c>
      <c r="Z20" s="60"/>
      <c r="AA20" s="60" t="s">
        <v>25</v>
      </c>
      <c r="AB20" s="60"/>
      <c r="AC20" s="60" t="s">
        <v>23</v>
      </c>
      <c r="AD20" s="61"/>
      <c r="AE20" s="60" t="s">
        <v>29</v>
      </c>
      <c r="AF20" s="60"/>
      <c r="AG20" s="60" t="s">
        <v>25</v>
      </c>
      <c r="AH20" s="60"/>
      <c r="AI20" s="60" t="s">
        <v>23</v>
      </c>
      <c r="AK20" s="60" t="s">
        <v>29</v>
      </c>
      <c r="AL20" s="60"/>
      <c r="AM20" s="60" t="s">
        <v>25</v>
      </c>
      <c r="AN20" s="60"/>
      <c r="AO20" s="60" t="s">
        <v>23</v>
      </c>
    </row>
    <row r="21" spans="1:41" ht="15.75">
      <c r="A21" s="44"/>
      <c r="B21" s="35"/>
      <c r="C21" s="35"/>
      <c r="D21" s="35"/>
      <c r="E21" s="35"/>
      <c r="F21" s="35"/>
      <c r="G21" s="45"/>
      <c r="H21" s="45"/>
      <c r="I21" s="44"/>
      <c r="J21" s="45"/>
      <c r="K21" s="44"/>
      <c r="L21" s="35"/>
      <c r="M21" s="44"/>
      <c r="N21" s="45"/>
      <c r="O21" s="44"/>
      <c r="P21" s="45"/>
      <c r="Q21" s="44"/>
      <c r="R21" s="35"/>
      <c r="S21" s="44"/>
      <c r="T21" s="45"/>
      <c r="U21" s="44"/>
      <c r="V21" s="45"/>
      <c r="W21" s="44"/>
      <c r="X21" s="35"/>
      <c r="Y21" s="44"/>
      <c r="Z21" s="45"/>
      <c r="AA21" s="44"/>
      <c r="AB21" s="45"/>
      <c r="AC21" s="44"/>
      <c r="AE21" s="44"/>
      <c r="AF21" s="45"/>
      <c r="AG21" s="44"/>
      <c r="AH21" s="45"/>
      <c r="AI21" s="44"/>
      <c r="AK21" s="44"/>
      <c r="AL21" s="45"/>
      <c r="AM21" s="44"/>
      <c r="AN21" s="45"/>
      <c r="AO21" s="44"/>
    </row>
    <row r="22" spans="1:41" ht="15">
      <c r="A22" s="35" t="s">
        <v>19</v>
      </c>
      <c r="B22" s="35" t="s">
        <v>3</v>
      </c>
      <c r="C22" s="35"/>
      <c r="D22" s="35"/>
      <c r="E22" s="35"/>
      <c r="F22" s="35"/>
      <c r="G22" s="97">
        <f aca="true" t="shared" si="0" ref="G22:G32">M22+S22+Y22+AE22+AK22</f>
        <v>2716</v>
      </c>
      <c r="H22" s="97"/>
      <c r="I22" s="97">
        <f aca="true" t="shared" si="1" ref="I22:I32">O22+U22+AA22+AG22+AM22</f>
        <v>2647</v>
      </c>
      <c r="J22" s="97"/>
      <c r="K22" s="62">
        <f>Q22+W22+AC22+AI22+AO22</f>
        <v>429544</v>
      </c>
      <c r="L22" s="97"/>
      <c r="M22" s="152">
        <v>1598</v>
      </c>
      <c r="N22" s="97"/>
      <c r="O22" s="152">
        <v>1565</v>
      </c>
      <c r="P22" s="97"/>
      <c r="Q22" s="62">
        <v>267090</v>
      </c>
      <c r="R22" s="97"/>
      <c r="S22" s="152">
        <v>0</v>
      </c>
      <c r="T22" s="97"/>
      <c r="U22" s="152">
        <v>0</v>
      </c>
      <c r="V22" s="97"/>
      <c r="W22" s="159">
        <v>0</v>
      </c>
      <c r="X22" s="97"/>
      <c r="Y22" s="156">
        <v>738</v>
      </c>
      <c r="Z22" s="97"/>
      <c r="AA22" s="156">
        <v>709</v>
      </c>
      <c r="AB22" s="97"/>
      <c r="AC22" s="102">
        <v>117135</v>
      </c>
      <c r="AD22" s="97"/>
      <c r="AE22" s="156">
        <v>195</v>
      </c>
      <c r="AF22" s="97"/>
      <c r="AG22" s="156">
        <v>195</v>
      </c>
      <c r="AH22" s="97"/>
      <c r="AI22" s="102">
        <v>21205</v>
      </c>
      <c r="AJ22" s="97"/>
      <c r="AK22" s="156">
        <v>185</v>
      </c>
      <c r="AL22" s="97"/>
      <c r="AM22" s="156">
        <v>178</v>
      </c>
      <c r="AN22" s="97"/>
      <c r="AO22" s="102">
        <v>24114</v>
      </c>
    </row>
    <row r="23" spans="1:41" ht="15">
      <c r="A23" s="35"/>
      <c r="B23" s="35"/>
      <c r="C23" s="35" t="s">
        <v>68</v>
      </c>
      <c r="D23" s="35"/>
      <c r="E23" s="35"/>
      <c r="F23" s="35"/>
      <c r="G23" s="152">
        <f t="shared" si="0"/>
        <v>0</v>
      </c>
      <c r="H23" s="152"/>
      <c r="I23" s="152">
        <f t="shared" si="1"/>
        <v>0</v>
      </c>
      <c r="J23" s="152"/>
      <c r="K23" s="152">
        <v>9000</v>
      </c>
      <c r="L23" s="97"/>
      <c r="M23" s="152">
        <f>S23+Y23+AE23</f>
        <v>0</v>
      </c>
      <c r="N23" s="152"/>
      <c r="O23" s="152">
        <f>U23+AA23+AG23</f>
        <v>0</v>
      </c>
      <c r="P23" s="152"/>
      <c r="Q23" s="152">
        <v>9000</v>
      </c>
      <c r="R23" s="97"/>
      <c r="S23" s="156">
        <v>0</v>
      </c>
      <c r="T23" s="152"/>
      <c r="U23" s="156">
        <v>0</v>
      </c>
      <c r="V23" s="152"/>
      <c r="W23" s="156">
        <v>0</v>
      </c>
      <c r="X23" s="97"/>
      <c r="Y23" s="156">
        <v>0</v>
      </c>
      <c r="Z23" s="152"/>
      <c r="AA23" s="156">
        <v>0</v>
      </c>
      <c r="AB23" s="152"/>
      <c r="AC23" s="156">
        <v>0</v>
      </c>
      <c r="AD23" s="152"/>
      <c r="AE23" s="156">
        <v>0</v>
      </c>
      <c r="AF23" s="152"/>
      <c r="AG23" s="156">
        <v>0</v>
      </c>
      <c r="AH23" s="152"/>
      <c r="AI23" s="151">
        <v>0</v>
      </c>
      <c r="AJ23" s="150"/>
      <c r="AK23" s="156">
        <v>0</v>
      </c>
      <c r="AL23" s="152"/>
      <c r="AM23" s="156">
        <v>0</v>
      </c>
      <c r="AN23" s="152"/>
      <c r="AO23" s="156">
        <v>0</v>
      </c>
    </row>
    <row r="24" spans="1:41" ht="15">
      <c r="A24" s="35"/>
      <c r="B24" s="35"/>
      <c r="C24" s="35" t="s">
        <v>4</v>
      </c>
      <c r="D24" s="35"/>
      <c r="E24" s="35"/>
      <c r="F24" s="35"/>
      <c r="G24" s="152">
        <f t="shared" si="0"/>
        <v>0</v>
      </c>
      <c r="H24" s="152"/>
      <c r="I24" s="152">
        <f t="shared" si="1"/>
        <v>0</v>
      </c>
      <c r="J24" s="152"/>
      <c r="K24" s="152">
        <v>8769</v>
      </c>
      <c r="L24" s="97"/>
      <c r="M24" s="156">
        <v>0</v>
      </c>
      <c r="N24" s="152"/>
      <c r="O24" s="156">
        <v>0</v>
      </c>
      <c r="P24" s="152"/>
      <c r="Q24" s="156">
        <v>8769</v>
      </c>
      <c r="R24" s="97"/>
      <c r="S24" s="156">
        <v>0</v>
      </c>
      <c r="T24" s="152"/>
      <c r="U24" s="156">
        <v>0</v>
      </c>
      <c r="V24" s="152"/>
      <c r="W24" s="156">
        <v>0</v>
      </c>
      <c r="X24" s="97"/>
      <c r="Y24" s="156">
        <v>0</v>
      </c>
      <c r="Z24" s="152"/>
      <c r="AA24" s="156">
        <v>0</v>
      </c>
      <c r="AB24" s="152"/>
      <c r="AC24" s="156">
        <v>0</v>
      </c>
      <c r="AD24" s="152"/>
      <c r="AE24" s="156">
        <v>0</v>
      </c>
      <c r="AF24" s="152"/>
      <c r="AG24" s="156">
        <v>0</v>
      </c>
      <c r="AH24" s="152"/>
      <c r="AI24" s="151">
        <v>0</v>
      </c>
      <c r="AJ24" s="150"/>
      <c r="AK24" s="156">
        <v>0</v>
      </c>
      <c r="AL24" s="152"/>
      <c r="AM24" s="156">
        <v>0</v>
      </c>
      <c r="AN24" s="152"/>
      <c r="AO24" s="156">
        <v>0</v>
      </c>
    </row>
    <row r="25" spans="1:41" ht="15">
      <c r="A25" s="57" t="s">
        <v>20</v>
      </c>
      <c r="B25" s="255" t="s">
        <v>5</v>
      </c>
      <c r="C25" s="256"/>
      <c r="D25" s="256"/>
      <c r="E25" s="257"/>
      <c r="F25" s="35"/>
      <c r="G25" s="152">
        <f t="shared" si="0"/>
        <v>89</v>
      </c>
      <c r="H25" s="152"/>
      <c r="I25" s="152">
        <f t="shared" si="1"/>
        <v>87</v>
      </c>
      <c r="J25" s="152"/>
      <c r="K25" s="152">
        <f aca="true" t="shared" si="2" ref="K25:K32">Q25+W25+AC25+AI25+AO25</f>
        <v>39522</v>
      </c>
      <c r="L25" s="97"/>
      <c r="M25" s="156">
        <v>0</v>
      </c>
      <c r="N25" s="152"/>
      <c r="O25" s="156">
        <v>0</v>
      </c>
      <c r="P25" s="152"/>
      <c r="Q25" s="156">
        <v>0</v>
      </c>
      <c r="R25" s="97"/>
      <c r="S25" s="156">
        <v>0</v>
      </c>
      <c r="T25" s="152"/>
      <c r="U25" s="156">
        <v>0</v>
      </c>
      <c r="V25" s="152"/>
      <c r="W25" s="156">
        <v>0</v>
      </c>
      <c r="X25" s="97"/>
      <c r="Y25" s="156">
        <v>89</v>
      </c>
      <c r="Z25" s="152"/>
      <c r="AA25" s="156">
        <v>87</v>
      </c>
      <c r="AB25" s="152"/>
      <c r="AC25" s="156">
        <v>39522</v>
      </c>
      <c r="AD25" s="152"/>
      <c r="AE25" s="156">
        <v>0</v>
      </c>
      <c r="AF25" s="152"/>
      <c r="AG25" s="156">
        <v>0</v>
      </c>
      <c r="AH25" s="152"/>
      <c r="AI25" s="151">
        <v>0</v>
      </c>
      <c r="AJ25" s="150"/>
      <c r="AK25" s="156">
        <v>0</v>
      </c>
      <c r="AL25" s="152"/>
      <c r="AM25" s="156">
        <v>0</v>
      </c>
      <c r="AN25" s="152"/>
      <c r="AO25" s="156">
        <v>0</v>
      </c>
    </row>
    <row r="26" spans="1:41" ht="15">
      <c r="A26" s="57" t="s">
        <v>21</v>
      </c>
      <c r="B26" s="35" t="s">
        <v>9</v>
      </c>
      <c r="C26" s="35"/>
      <c r="D26" s="35"/>
      <c r="E26" s="35"/>
      <c r="F26" s="35"/>
      <c r="G26" s="152">
        <f t="shared" si="0"/>
        <v>1037</v>
      </c>
      <c r="H26" s="152"/>
      <c r="I26" s="152">
        <f t="shared" si="1"/>
        <v>993</v>
      </c>
      <c r="J26" s="152"/>
      <c r="K26" s="152">
        <f t="shared" si="2"/>
        <v>180201</v>
      </c>
      <c r="L26" s="97"/>
      <c r="M26" s="152">
        <v>0</v>
      </c>
      <c r="N26" s="152"/>
      <c r="O26" s="152">
        <v>0</v>
      </c>
      <c r="P26" s="152"/>
      <c r="Q26" s="152">
        <v>0</v>
      </c>
      <c r="R26" s="97"/>
      <c r="S26" s="152">
        <v>1037</v>
      </c>
      <c r="T26" s="152"/>
      <c r="U26" s="152">
        <v>993</v>
      </c>
      <c r="V26" s="152"/>
      <c r="W26" s="152">
        <v>180201</v>
      </c>
      <c r="X26" s="97"/>
      <c r="Y26" s="152">
        <v>0</v>
      </c>
      <c r="Z26" s="152"/>
      <c r="AA26" s="152">
        <v>0</v>
      </c>
      <c r="AB26" s="152"/>
      <c r="AC26" s="152">
        <v>0</v>
      </c>
      <c r="AD26" s="152"/>
      <c r="AE26" s="152">
        <v>0</v>
      </c>
      <c r="AF26" s="152"/>
      <c r="AG26" s="152">
        <v>0</v>
      </c>
      <c r="AH26" s="152"/>
      <c r="AI26" s="150">
        <v>0</v>
      </c>
      <c r="AJ26" s="150"/>
      <c r="AK26" s="152">
        <v>0</v>
      </c>
      <c r="AL26" s="152"/>
      <c r="AM26" s="152">
        <v>0</v>
      </c>
      <c r="AN26" s="152"/>
      <c r="AO26" s="152">
        <v>0</v>
      </c>
    </row>
    <row r="27" spans="1:41" ht="15">
      <c r="A27" s="57" t="s">
        <v>22</v>
      </c>
      <c r="B27" s="35" t="s">
        <v>2</v>
      </c>
      <c r="C27" s="35"/>
      <c r="D27" s="35"/>
      <c r="E27" s="35"/>
      <c r="F27" s="35"/>
      <c r="G27" s="152">
        <f t="shared" si="0"/>
        <v>50</v>
      </c>
      <c r="H27" s="152"/>
      <c r="I27" s="152">
        <f t="shared" si="1"/>
        <v>50</v>
      </c>
      <c r="J27" s="152"/>
      <c r="K27" s="152">
        <f t="shared" si="2"/>
        <v>5661</v>
      </c>
      <c r="L27" s="97"/>
      <c r="M27" s="152">
        <v>0</v>
      </c>
      <c r="N27" s="152"/>
      <c r="O27" s="152">
        <v>0</v>
      </c>
      <c r="P27" s="152"/>
      <c r="Q27" s="152">
        <v>0</v>
      </c>
      <c r="R27" s="97"/>
      <c r="S27" s="152">
        <v>50</v>
      </c>
      <c r="T27" s="152"/>
      <c r="U27" s="152">
        <v>50</v>
      </c>
      <c r="V27" s="152"/>
      <c r="W27" s="152">
        <v>5661</v>
      </c>
      <c r="X27" s="97"/>
      <c r="Y27" s="152">
        <v>0</v>
      </c>
      <c r="Z27" s="152"/>
      <c r="AA27" s="152">
        <v>0</v>
      </c>
      <c r="AB27" s="152"/>
      <c r="AC27" s="152">
        <v>0</v>
      </c>
      <c r="AD27" s="152"/>
      <c r="AE27" s="152">
        <v>0</v>
      </c>
      <c r="AF27" s="152"/>
      <c r="AG27" s="152">
        <v>0</v>
      </c>
      <c r="AH27" s="152"/>
      <c r="AI27" s="150">
        <v>0</v>
      </c>
      <c r="AJ27" s="150"/>
      <c r="AK27" s="152">
        <v>0</v>
      </c>
      <c r="AL27" s="152"/>
      <c r="AM27" s="152">
        <v>0</v>
      </c>
      <c r="AN27" s="152"/>
      <c r="AO27" s="152">
        <v>0</v>
      </c>
    </row>
    <row r="28" spans="1:41" ht="15">
      <c r="A28" s="57" t="s">
        <v>6</v>
      </c>
      <c r="B28" s="35" t="s">
        <v>10</v>
      </c>
      <c r="C28" s="35"/>
      <c r="D28" s="35"/>
      <c r="E28" s="35"/>
      <c r="F28" s="35"/>
      <c r="G28" s="152">
        <f t="shared" si="0"/>
        <v>211</v>
      </c>
      <c r="H28" s="152"/>
      <c r="I28" s="152">
        <f t="shared" si="1"/>
        <v>208</v>
      </c>
      <c r="J28" s="152"/>
      <c r="K28" s="152">
        <f t="shared" si="2"/>
        <v>23554</v>
      </c>
      <c r="L28" s="97"/>
      <c r="M28" s="152">
        <v>79</v>
      </c>
      <c r="N28" s="152"/>
      <c r="O28" s="152">
        <v>77</v>
      </c>
      <c r="P28" s="152"/>
      <c r="Q28" s="152">
        <v>8738</v>
      </c>
      <c r="R28" s="97"/>
      <c r="S28" s="152">
        <v>76</v>
      </c>
      <c r="T28" s="152"/>
      <c r="U28" s="152">
        <v>75</v>
      </c>
      <c r="V28" s="152"/>
      <c r="W28" s="152">
        <v>8503</v>
      </c>
      <c r="X28" s="97"/>
      <c r="Y28" s="152">
        <v>47</v>
      </c>
      <c r="Z28" s="152"/>
      <c r="AA28" s="152">
        <v>47</v>
      </c>
      <c r="AB28" s="152"/>
      <c r="AC28" s="152">
        <v>5300</v>
      </c>
      <c r="AD28" s="152"/>
      <c r="AE28" s="152">
        <v>0</v>
      </c>
      <c r="AF28" s="152"/>
      <c r="AG28" s="152">
        <v>0</v>
      </c>
      <c r="AH28" s="152"/>
      <c r="AI28" s="150">
        <v>0</v>
      </c>
      <c r="AJ28" s="97"/>
      <c r="AK28" s="152">
        <v>9</v>
      </c>
      <c r="AL28" s="152"/>
      <c r="AM28" s="152">
        <v>9</v>
      </c>
      <c r="AN28" s="152"/>
      <c r="AO28" s="152">
        <v>1013</v>
      </c>
    </row>
    <row r="29" spans="1:41" ht="15">
      <c r="A29" s="57" t="s">
        <v>7</v>
      </c>
      <c r="B29" s="35" t="s">
        <v>11</v>
      </c>
      <c r="C29" s="35"/>
      <c r="D29" s="35"/>
      <c r="E29" s="35"/>
      <c r="F29" s="35"/>
      <c r="G29" s="152">
        <f t="shared" si="0"/>
        <v>125</v>
      </c>
      <c r="H29" s="152"/>
      <c r="I29" s="152">
        <f t="shared" si="1"/>
        <v>123</v>
      </c>
      <c r="J29" s="152"/>
      <c r="K29" s="152">
        <f t="shared" si="2"/>
        <v>17677</v>
      </c>
      <c r="L29" s="98"/>
      <c r="M29" s="156">
        <v>0</v>
      </c>
      <c r="N29" s="152"/>
      <c r="O29" s="156">
        <v>0</v>
      </c>
      <c r="P29" s="152"/>
      <c r="Q29" s="156">
        <v>0</v>
      </c>
      <c r="R29" s="98"/>
      <c r="S29" s="152">
        <v>125</v>
      </c>
      <c r="T29" s="152"/>
      <c r="U29" s="152">
        <v>123</v>
      </c>
      <c r="V29" s="152"/>
      <c r="W29" s="152">
        <v>17677</v>
      </c>
      <c r="X29" s="98"/>
      <c r="Y29" s="152">
        <v>0</v>
      </c>
      <c r="Z29" s="152"/>
      <c r="AA29" s="152">
        <v>0</v>
      </c>
      <c r="AB29" s="152"/>
      <c r="AC29" s="152">
        <v>0</v>
      </c>
      <c r="AD29" s="157"/>
      <c r="AE29" s="152">
        <v>0</v>
      </c>
      <c r="AF29" s="152"/>
      <c r="AG29" s="152">
        <v>0</v>
      </c>
      <c r="AH29" s="152"/>
      <c r="AI29" s="150">
        <v>0</v>
      </c>
      <c r="AJ29" s="150"/>
      <c r="AK29" s="152">
        <v>0</v>
      </c>
      <c r="AL29" s="152"/>
      <c r="AM29" s="152">
        <v>0</v>
      </c>
      <c r="AN29" s="152"/>
      <c r="AO29" s="152">
        <v>0</v>
      </c>
    </row>
    <row r="30" spans="1:41" ht="15">
      <c r="A30" s="57" t="s">
        <v>8</v>
      </c>
      <c r="B30" s="35" t="s">
        <v>12</v>
      </c>
      <c r="C30" s="35"/>
      <c r="D30" s="35"/>
      <c r="E30" s="35"/>
      <c r="F30" s="35"/>
      <c r="G30" s="152">
        <f t="shared" si="0"/>
        <v>31</v>
      </c>
      <c r="H30" s="152"/>
      <c r="I30" s="152">
        <f t="shared" si="1"/>
        <v>31</v>
      </c>
      <c r="J30" s="152"/>
      <c r="K30" s="152">
        <f t="shared" si="2"/>
        <v>3514</v>
      </c>
      <c r="L30" s="99"/>
      <c r="M30" s="152">
        <v>12</v>
      </c>
      <c r="N30" s="152"/>
      <c r="O30" s="152">
        <v>12</v>
      </c>
      <c r="P30" s="152"/>
      <c r="Q30" s="152">
        <v>1248</v>
      </c>
      <c r="R30" s="99"/>
      <c r="S30" s="152">
        <v>10</v>
      </c>
      <c r="T30" s="152"/>
      <c r="U30" s="152">
        <v>10</v>
      </c>
      <c r="V30" s="152"/>
      <c r="W30" s="152">
        <v>1210</v>
      </c>
      <c r="X30" s="99"/>
      <c r="Y30" s="152">
        <v>7</v>
      </c>
      <c r="Z30" s="152"/>
      <c r="AA30" s="152">
        <v>7</v>
      </c>
      <c r="AB30" s="152"/>
      <c r="AC30" s="152">
        <v>757</v>
      </c>
      <c r="AD30" s="160"/>
      <c r="AE30" s="152">
        <v>1</v>
      </c>
      <c r="AF30" s="152"/>
      <c r="AG30" s="152">
        <v>1</v>
      </c>
      <c r="AH30" s="152"/>
      <c r="AI30" s="97">
        <v>162</v>
      </c>
      <c r="AJ30" s="97"/>
      <c r="AK30" s="152">
        <v>1</v>
      </c>
      <c r="AL30" s="152"/>
      <c r="AM30" s="152">
        <v>1</v>
      </c>
      <c r="AN30" s="152"/>
      <c r="AO30" s="152">
        <v>137</v>
      </c>
    </row>
    <row r="31" spans="1:41" ht="15">
      <c r="A31" s="57" t="s">
        <v>50</v>
      </c>
      <c r="B31" s="35" t="s">
        <v>52</v>
      </c>
      <c r="C31" s="35"/>
      <c r="D31" s="35"/>
      <c r="E31" s="35"/>
      <c r="F31" s="35"/>
      <c r="G31" s="152">
        <f t="shared" si="0"/>
        <v>100</v>
      </c>
      <c r="H31" s="152"/>
      <c r="I31" s="152">
        <f t="shared" si="1"/>
        <v>98</v>
      </c>
      <c r="J31" s="152"/>
      <c r="K31" s="152">
        <f t="shared" si="2"/>
        <v>33550</v>
      </c>
      <c r="L31" s="99"/>
      <c r="M31" s="157">
        <v>37</v>
      </c>
      <c r="N31" s="152"/>
      <c r="O31" s="157">
        <v>36</v>
      </c>
      <c r="P31" s="152"/>
      <c r="Q31" s="157">
        <v>11928</v>
      </c>
      <c r="R31" s="99"/>
      <c r="S31" s="157">
        <v>32</v>
      </c>
      <c r="T31" s="152"/>
      <c r="U31" s="157">
        <v>31</v>
      </c>
      <c r="V31" s="152"/>
      <c r="W31" s="157">
        <v>11548</v>
      </c>
      <c r="X31" s="99"/>
      <c r="Y31" s="157">
        <v>21</v>
      </c>
      <c r="Z31" s="152"/>
      <c r="AA31" s="157">
        <v>21</v>
      </c>
      <c r="AB31" s="152"/>
      <c r="AC31" s="157">
        <v>7223</v>
      </c>
      <c r="AD31" s="160"/>
      <c r="AE31" s="157">
        <v>5</v>
      </c>
      <c r="AF31" s="152"/>
      <c r="AG31" s="157">
        <v>5</v>
      </c>
      <c r="AH31" s="152"/>
      <c r="AI31" s="98">
        <v>1543</v>
      </c>
      <c r="AJ31" s="97"/>
      <c r="AK31" s="157">
        <v>5</v>
      </c>
      <c r="AL31" s="152"/>
      <c r="AM31" s="157">
        <v>5</v>
      </c>
      <c r="AN31" s="152"/>
      <c r="AO31" s="157">
        <v>1308</v>
      </c>
    </row>
    <row r="32" spans="1:41" ht="15">
      <c r="A32" s="57" t="s">
        <v>51</v>
      </c>
      <c r="B32" s="35" t="s">
        <v>13</v>
      </c>
      <c r="C32" s="35"/>
      <c r="D32" s="35"/>
      <c r="E32" s="35"/>
      <c r="F32" s="35"/>
      <c r="G32" s="153">
        <f t="shared" si="0"/>
        <v>266</v>
      </c>
      <c r="H32" s="153"/>
      <c r="I32" s="153">
        <f t="shared" si="1"/>
        <v>262</v>
      </c>
      <c r="J32" s="153"/>
      <c r="K32" s="153">
        <f t="shared" si="2"/>
        <v>49680</v>
      </c>
      <c r="L32" s="100"/>
      <c r="M32" s="158">
        <v>102</v>
      </c>
      <c r="N32" s="153"/>
      <c r="O32" s="158">
        <v>100</v>
      </c>
      <c r="P32" s="153"/>
      <c r="Q32" s="158">
        <v>17661</v>
      </c>
      <c r="R32" s="100"/>
      <c r="S32" s="158">
        <v>84</v>
      </c>
      <c r="T32" s="153"/>
      <c r="U32" s="158">
        <v>83</v>
      </c>
      <c r="V32" s="153"/>
      <c r="W32" s="158">
        <v>17100</v>
      </c>
      <c r="X32" s="100"/>
      <c r="Y32" s="158">
        <v>56</v>
      </c>
      <c r="Z32" s="153"/>
      <c r="AA32" s="158">
        <v>55</v>
      </c>
      <c r="AB32" s="153"/>
      <c r="AC32" s="158">
        <v>10696</v>
      </c>
      <c r="AD32" s="161"/>
      <c r="AE32" s="158">
        <v>12</v>
      </c>
      <c r="AF32" s="153"/>
      <c r="AG32" s="158">
        <v>12</v>
      </c>
      <c r="AH32" s="153"/>
      <c r="AI32" s="101">
        <v>2285</v>
      </c>
      <c r="AJ32" s="97"/>
      <c r="AK32" s="158">
        <v>12</v>
      </c>
      <c r="AL32" s="153"/>
      <c r="AM32" s="158">
        <v>12</v>
      </c>
      <c r="AN32" s="153"/>
      <c r="AO32" s="158">
        <v>1938</v>
      </c>
    </row>
    <row r="33" spans="1:41" ht="15">
      <c r="A33" s="35"/>
      <c r="B33" s="35"/>
      <c r="C33" s="35" t="s">
        <v>53</v>
      </c>
      <c r="D33" s="35"/>
      <c r="E33" s="35"/>
      <c r="F33" s="35"/>
      <c r="G33" s="154">
        <f>SUM(G22:G32)</f>
        <v>4625</v>
      </c>
      <c r="H33" s="154"/>
      <c r="I33" s="154">
        <f>SUM(I22:I32)</f>
        <v>4499</v>
      </c>
      <c r="J33" s="154"/>
      <c r="K33" s="155">
        <f>SUM(K22:K32)</f>
        <v>800672</v>
      </c>
      <c r="L33" s="97"/>
      <c r="M33" s="152">
        <f>SUM(M22:M32)</f>
        <v>1828</v>
      </c>
      <c r="N33" s="154"/>
      <c r="O33" s="152">
        <f>SUM(O22:O32)</f>
        <v>1790</v>
      </c>
      <c r="P33" s="154"/>
      <c r="Q33" s="159">
        <f>SUM(Q22:Q32)</f>
        <v>324434</v>
      </c>
      <c r="R33" s="97"/>
      <c r="S33" s="152">
        <f>SUM(S22:S32)</f>
        <v>1414</v>
      </c>
      <c r="T33" s="154"/>
      <c r="U33" s="152">
        <f>SUM(U22:U32)</f>
        <v>1365</v>
      </c>
      <c r="V33" s="154"/>
      <c r="W33" s="159">
        <f>SUM(W22:W32)</f>
        <v>241900</v>
      </c>
      <c r="X33" s="97"/>
      <c r="Y33" s="152">
        <f>SUM(Y22:Y32)</f>
        <v>958</v>
      </c>
      <c r="Z33" s="154"/>
      <c r="AA33" s="152">
        <f>SUM(AA22:AA32)</f>
        <v>926</v>
      </c>
      <c r="AB33" s="154"/>
      <c r="AC33" s="159">
        <f>SUM(AC22:AC32)</f>
        <v>180633</v>
      </c>
      <c r="AD33" s="97"/>
      <c r="AE33" s="152">
        <f>SUM(AE22:AE32)</f>
        <v>213</v>
      </c>
      <c r="AF33" s="154"/>
      <c r="AG33" s="152">
        <f>SUM(AG22:AG32)</f>
        <v>213</v>
      </c>
      <c r="AH33" s="154"/>
      <c r="AI33" s="159">
        <f>SUM(AI22:AI32)</f>
        <v>25195</v>
      </c>
      <c r="AJ33" s="97"/>
      <c r="AK33" s="152">
        <f>SUM(AK22:AK32)</f>
        <v>212</v>
      </c>
      <c r="AL33" s="154"/>
      <c r="AM33" s="152">
        <f>SUM(AM22:AM32)</f>
        <v>205</v>
      </c>
      <c r="AN33" s="154"/>
      <c r="AO33" s="159">
        <f>SUM(AO22:AO32)</f>
        <v>28510</v>
      </c>
    </row>
    <row r="34" spans="1:41" ht="15">
      <c r="A34" s="35"/>
      <c r="B34" s="35"/>
      <c r="C34" s="35"/>
      <c r="D34" s="35"/>
      <c r="E34" s="35"/>
      <c r="F34" s="35"/>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row>
    <row r="35" spans="1:41" ht="15">
      <c r="A35" s="35"/>
      <c r="B35" s="35"/>
      <c r="C35" s="35"/>
      <c r="D35" s="35"/>
      <c r="E35" s="35"/>
      <c r="F35" s="35"/>
      <c r="G35" s="97"/>
      <c r="H35" s="98"/>
      <c r="I35" s="97"/>
      <c r="J35" s="98"/>
      <c r="K35" s="97"/>
      <c r="L35" s="97"/>
      <c r="M35" s="97"/>
      <c r="N35" s="98"/>
      <c r="O35" s="97"/>
      <c r="P35" s="98"/>
      <c r="Q35" s="97"/>
      <c r="R35" s="97"/>
      <c r="S35" s="97"/>
      <c r="T35" s="98"/>
      <c r="U35" s="97"/>
      <c r="V35" s="98"/>
      <c r="W35" s="97"/>
      <c r="X35" s="97"/>
      <c r="Y35" s="97"/>
      <c r="Z35" s="98"/>
      <c r="AA35" s="97"/>
      <c r="AB35" s="98"/>
      <c r="AC35" s="97"/>
      <c r="AD35" s="97"/>
      <c r="AE35" s="97"/>
      <c r="AF35" s="98"/>
      <c r="AG35" s="97"/>
      <c r="AH35" s="98"/>
      <c r="AI35" s="97"/>
      <c r="AJ35" s="97"/>
      <c r="AK35" s="97"/>
      <c r="AL35" s="98"/>
      <c r="AM35" s="97"/>
      <c r="AN35" s="98"/>
      <c r="AO35" s="97"/>
    </row>
    <row r="36" spans="1:41" ht="15">
      <c r="A36" s="35"/>
      <c r="B36" s="35"/>
      <c r="C36" s="35" t="s">
        <v>123</v>
      </c>
      <c r="D36" s="35"/>
      <c r="E36" s="35"/>
      <c r="F36" s="35"/>
      <c r="G36" s="168"/>
      <c r="H36" s="170"/>
      <c r="I36" s="169">
        <v>274</v>
      </c>
      <c r="J36" s="170"/>
      <c r="K36" s="163"/>
      <c r="L36" s="156"/>
      <c r="M36" s="163"/>
      <c r="N36" s="170"/>
      <c r="O36" s="162">
        <v>54</v>
      </c>
      <c r="P36" s="170"/>
      <c r="Q36" s="163"/>
      <c r="R36" s="156"/>
      <c r="S36" s="163"/>
      <c r="T36" s="170"/>
      <c r="U36" s="162">
        <v>180</v>
      </c>
      <c r="V36" s="170"/>
      <c r="W36" s="163"/>
      <c r="X36" s="156"/>
      <c r="Y36" s="163"/>
      <c r="Z36" s="170"/>
      <c r="AA36" s="162">
        <v>0</v>
      </c>
      <c r="AB36" s="170"/>
      <c r="AC36" s="163"/>
      <c r="AD36" s="152"/>
      <c r="AE36" s="163"/>
      <c r="AF36" s="170"/>
      <c r="AG36" s="162">
        <v>0</v>
      </c>
      <c r="AH36" s="170"/>
      <c r="AI36" s="163"/>
      <c r="AJ36" s="152"/>
      <c r="AK36" s="163"/>
      <c r="AL36" s="170"/>
      <c r="AM36" s="162">
        <v>40</v>
      </c>
      <c r="AN36" s="170"/>
      <c r="AO36" s="163"/>
    </row>
    <row r="37" spans="1:41" ht="15">
      <c r="A37" s="35"/>
      <c r="B37" s="35"/>
      <c r="C37" s="35"/>
      <c r="D37" s="35"/>
      <c r="E37" s="35"/>
      <c r="F37" s="35"/>
      <c r="G37" s="97"/>
      <c r="H37" s="100"/>
      <c r="I37" s="97"/>
      <c r="J37" s="100"/>
      <c r="K37" s="97"/>
      <c r="L37" s="97"/>
      <c r="M37" s="97"/>
      <c r="N37" s="100"/>
      <c r="O37" s="97"/>
      <c r="P37" s="100"/>
      <c r="Q37" s="97"/>
      <c r="R37" s="97"/>
      <c r="S37" s="97"/>
      <c r="T37" s="100"/>
      <c r="U37" s="97"/>
      <c r="V37" s="100"/>
      <c r="W37" s="97"/>
      <c r="X37" s="97"/>
      <c r="Y37" s="97"/>
      <c r="Z37" s="100"/>
      <c r="AA37" s="97"/>
      <c r="AB37" s="100"/>
      <c r="AC37" s="97"/>
      <c r="AD37" s="97"/>
      <c r="AE37" s="97"/>
      <c r="AF37" s="100"/>
      <c r="AG37" s="97"/>
      <c r="AH37" s="100"/>
      <c r="AI37" s="97"/>
      <c r="AJ37" s="97"/>
      <c r="AK37" s="97"/>
      <c r="AL37" s="100"/>
      <c r="AM37" s="97"/>
      <c r="AN37" s="100"/>
      <c r="AO37" s="97"/>
    </row>
    <row r="38" spans="1:41" ht="15">
      <c r="A38" s="35"/>
      <c r="B38" s="35" t="s">
        <v>45</v>
      </c>
      <c r="C38" s="35"/>
      <c r="D38" s="35"/>
      <c r="E38" s="35"/>
      <c r="F38" s="35"/>
      <c r="G38" s="152">
        <f>G33+G36</f>
        <v>4625</v>
      </c>
      <c r="H38" s="152"/>
      <c r="I38" s="152">
        <f>I33+I36</f>
        <v>4773</v>
      </c>
      <c r="J38" s="152"/>
      <c r="K38" s="159">
        <f>K33+K36</f>
        <v>800672</v>
      </c>
      <c r="L38" s="97"/>
      <c r="M38" s="152">
        <f>M33+M36</f>
        <v>1828</v>
      </c>
      <c r="N38" s="152"/>
      <c r="O38" s="152">
        <f>O33+O36</f>
        <v>1844</v>
      </c>
      <c r="P38" s="152"/>
      <c r="Q38" s="159">
        <f>Q33+Q36</f>
        <v>324434</v>
      </c>
      <c r="R38" s="97"/>
      <c r="S38" s="152">
        <f>S33+S36</f>
        <v>1414</v>
      </c>
      <c r="T38" s="152"/>
      <c r="U38" s="152">
        <f>U33+U36</f>
        <v>1545</v>
      </c>
      <c r="V38" s="152"/>
      <c r="W38" s="159">
        <f>W33+W36</f>
        <v>241900</v>
      </c>
      <c r="X38" s="97"/>
      <c r="Y38" s="152">
        <f>Y33+Y36</f>
        <v>958</v>
      </c>
      <c r="Z38" s="152"/>
      <c r="AA38" s="152">
        <f>AA33+AA36</f>
        <v>926</v>
      </c>
      <c r="AB38" s="152"/>
      <c r="AC38" s="159">
        <f>AC33+AC36</f>
        <v>180633</v>
      </c>
      <c r="AD38" s="97"/>
      <c r="AE38" s="152">
        <f>AE33+AE36</f>
        <v>213</v>
      </c>
      <c r="AF38" s="152"/>
      <c r="AG38" s="152">
        <f>AG33+AG36</f>
        <v>213</v>
      </c>
      <c r="AH38" s="152"/>
      <c r="AI38" s="159">
        <f>AI33+AI36</f>
        <v>25195</v>
      </c>
      <c r="AJ38" s="97"/>
      <c r="AK38" s="152">
        <f>AK33+AK36</f>
        <v>212</v>
      </c>
      <c r="AL38" s="152"/>
      <c r="AM38" s="152">
        <f>AM33+AM36</f>
        <v>245</v>
      </c>
      <c r="AN38" s="152"/>
      <c r="AO38" s="159">
        <f>AO33+AO36</f>
        <v>28510</v>
      </c>
    </row>
    <row r="39" spans="1:41" ht="15">
      <c r="A39" s="35"/>
      <c r="B39" s="35"/>
      <c r="C39" s="35"/>
      <c r="D39" s="35"/>
      <c r="E39" s="35"/>
      <c r="F39" s="35"/>
      <c r="G39" s="35"/>
      <c r="H39" s="35"/>
      <c r="I39" s="35"/>
      <c r="J39" s="35"/>
      <c r="K39" s="35"/>
      <c r="L39" s="35"/>
      <c r="M39" s="35"/>
      <c r="N39" s="35"/>
      <c r="O39" s="35"/>
      <c r="P39" s="35"/>
      <c r="Q39" s="35"/>
      <c r="R39" s="35"/>
      <c r="S39" s="35"/>
      <c r="T39" s="35"/>
      <c r="U39" s="35"/>
      <c r="V39" s="35"/>
      <c r="W39" s="35"/>
      <c r="X39" s="35"/>
      <c r="Y39" s="35" t="s">
        <v>18</v>
      </c>
      <c r="Z39" s="35"/>
      <c r="AA39" s="35"/>
      <c r="AB39" s="35"/>
      <c r="AC39" s="35"/>
      <c r="AE39" s="35" t="s">
        <v>18</v>
      </c>
      <c r="AF39" s="35"/>
      <c r="AG39" s="35"/>
      <c r="AH39" s="35"/>
      <c r="AI39" s="35"/>
      <c r="AK39" s="35" t="s">
        <v>18</v>
      </c>
      <c r="AL39" s="35"/>
      <c r="AM39" s="35"/>
      <c r="AN39" s="35"/>
      <c r="AO39" s="35"/>
    </row>
    <row r="40" spans="1:41" ht="1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E40" s="35"/>
      <c r="AF40" s="35"/>
      <c r="AG40" s="35"/>
      <c r="AH40" s="35"/>
      <c r="AI40" s="35"/>
      <c r="AK40" s="35"/>
      <c r="AL40" s="35"/>
      <c r="AM40" s="35"/>
      <c r="AN40" s="35"/>
      <c r="AO40" s="35"/>
    </row>
    <row r="41" spans="1:41" ht="1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E41" s="35"/>
      <c r="AF41" s="35"/>
      <c r="AG41" s="35"/>
      <c r="AH41" s="35"/>
      <c r="AI41" s="35"/>
      <c r="AK41" s="35"/>
      <c r="AL41" s="35"/>
      <c r="AM41" s="35"/>
      <c r="AN41" s="35"/>
      <c r="AO41" s="35"/>
    </row>
  </sheetData>
  <mergeCells count="11">
    <mergeCell ref="B25:E25"/>
    <mergeCell ref="M18:Q18"/>
    <mergeCell ref="S18:W18"/>
    <mergeCell ref="Y18:AC18"/>
    <mergeCell ref="A12:AO12"/>
    <mergeCell ref="A13:AO13"/>
    <mergeCell ref="A14:AO14"/>
    <mergeCell ref="AE18:AI18"/>
    <mergeCell ref="AK18:AO18"/>
    <mergeCell ref="M17:AO17"/>
    <mergeCell ref="G18:K18"/>
  </mergeCells>
  <printOptions horizontalCentered="1"/>
  <pageMargins left="0.75" right="0.75" top="1" bottom="1" header="0.5" footer="0.5"/>
  <pageSetup fitToHeight="1" fitToWidth="1" horizontalDpi="600" verticalDpi="600" orientation="landscape" scale="5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nsterganos</cp:lastModifiedBy>
  <cp:lastPrinted>2006-01-31T22:19:02Z</cp:lastPrinted>
  <dcterms:created xsi:type="dcterms:W3CDTF">2003-12-29T19:39:16Z</dcterms:created>
  <dcterms:modified xsi:type="dcterms:W3CDTF">2006-02-06T17:20:08Z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-2014475384</vt:i4>
  </property>
  <property fmtid="{D5CDD505-2E9C-101B-9397-08002B2CF9AE}" pid="3" name="_EmailSubject">
    <vt:lpwstr>FY 2007 Budget Summary Template</vt:lpwstr>
  </property>
  <property fmtid="{D5CDD505-2E9C-101B-9397-08002B2CF9AE}" pid="4" name="_AuthorEmail">
    <vt:lpwstr>MPan@usms.doj.gov</vt:lpwstr>
  </property>
  <property fmtid="{D5CDD505-2E9C-101B-9397-08002B2CF9AE}" pid="5" name="_AuthorEmailDisplayName">
    <vt:lpwstr>Pan, Maureen (USMS)</vt:lpwstr>
  </property>
  <property fmtid="{D5CDD505-2E9C-101B-9397-08002B2CF9AE}" pid="6" name="_NewReviewCycle">
    <vt:lpwstr/>
  </property>
  <property fmtid="{D5CDD505-2E9C-101B-9397-08002B2CF9AE}" pid="7" name="_PreviousAdHocReviewCycleID">
    <vt:i4>575063989</vt:i4>
  </property>
  <property fmtid="{D5CDD505-2E9C-101B-9397-08002B2CF9AE}" pid="8" name="_ReviewingToolsShownOnce">
    <vt:lpwstr/>
  </property>
</Properties>
</file>