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510" windowWidth="10830" windowHeight="6375" tabRatio="889" activeTab="2"/>
  </bookViews>
  <sheets>
    <sheet name="A. Organization Chart" sheetId="1" r:id="rId1"/>
    <sheet name="B. Summary of Requirements " sheetId="2" r:id="rId2"/>
    <sheet name="D. Strategic Goals &amp; Objectives" sheetId="3" r:id="rId3"/>
    <sheet name="E. ATB Justification" sheetId="4" r:id="rId4"/>
    <sheet name="F. 2008 Crosswalk" sheetId="5" r:id="rId5"/>
    <sheet name="G. 2009 Crosswalk" sheetId="6" r:id="rId6"/>
    <sheet name="I. Permanent Positions" sheetId="7" r:id="rId7"/>
    <sheet name="K. Summary by Grade" sheetId="8" r:id="rId8"/>
    <sheet name="L. Summary by Object Class" sheetId="9" r:id="rId9"/>
  </sheets>
  <externalReferences>
    <externalReference r:id="rId12"/>
  </externalReferences>
  <definedNames>
    <definedName name="ATTORNEYSUPP" localSheetId="1">#REF!</definedName>
    <definedName name="ATTORNEYSUPP">#REF!</definedName>
    <definedName name="DL" localSheetId="1">'B. Summary of Requirements '!$A$3:$AF$53</definedName>
    <definedName name="DL">#REF!</definedName>
    <definedName name="EXECSUPP" localSheetId="1">'B. Summary of Requirements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GAROLLUP" localSheetId="1">'B. Summary of Requirements '!#REF!</definedName>
    <definedName name="GAROLLUP">#REF!</definedName>
    <definedName name="hlhl0" localSheetId="3">'E. ATB Justification'!#REF!</definedName>
    <definedName name="INTEL" localSheetId="1">'B. Summary of Requirements '!#REF!</definedName>
    <definedName name="INTEL">#REF!</definedName>
    <definedName name="JMD" localSheetId="1">'B. Summary of Requirements '!#REF!</definedName>
    <definedName name="JMD">#REF!</definedName>
    <definedName name="OLE_LINK7" localSheetId="3">'E. ATB Justification'!#REF!</definedName>
    <definedName name="PART">#REF!</definedName>
    <definedName name="POSBYCAT" localSheetId="1">#REF!</definedName>
    <definedName name="POSBYCAT">#REF!</definedName>
    <definedName name="_xlnm.Print_Area" localSheetId="0">'A. Organization Chart'!$A$1:$M$29</definedName>
    <definedName name="_xlnm.Print_Area" localSheetId="1">'B. Summary of Requirements '!$A$1:$AB$62</definedName>
    <definedName name="_xlnm.Print_Area" localSheetId="2">'D. Strategic Goals &amp; Objectives'!$A$1:$P$44</definedName>
    <definedName name="_xlnm.Print_Area" localSheetId="3">'E. ATB Justification'!$A$1:$M$23</definedName>
    <definedName name="_xlnm.Print_Area" localSheetId="4">'F. 2008 Crosswalk'!$A$1:$T$21</definedName>
    <definedName name="_xlnm.Print_Area" localSheetId="5">'G. 2009 Crosswalk'!$A$1:$T$30</definedName>
    <definedName name="_xlnm.Print_Area" localSheetId="6">'I. Permanent Positions'!$A$1:$M$33</definedName>
    <definedName name="_xlnm.Print_Area" localSheetId="7">'K. Summary by Grade'!$B$1:$J$18</definedName>
    <definedName name="_xlnm.Print_Area" localSheetId="8">'L. Summary by Object Class'!$A$1:$L$33</definedName>
    <definedName name="REIMPRO">#REF!</definedName>
    <definedName name="REIMSOR">#REF!</definedName>
  </definedNames>
  <calcPr fullCalcOnLoad="1"/>
</workbook>
</file>

<file path=xl/sharedStrings.xml><?xml version="1.0" encoding="utf-8"?>
<sst xmlns="http://schemas.openxmlformats.org/spreadsheetml/2006/main" count="600" uniqueCount="206">
  <si>
    <r>
      <t>Annualization of 2009 pay raise</t>
    </r>
    <r>
      <rPr>
        <sz val="9"/>
        <rFont val="Times New Roman"/>
        <family val="1"/>
      </rPr>
      <t>.  This pay annualization represents first quarter amounts (October through December) of the 2009 pay increase of 3.9 percent included in the 2009 President's Budget.  The amount requested $</t>
    </r>
    <r>
      <rPr>
        <u val="single"/>
        <sz val="9"/>
        <rFont val="Times New Roman"/>
        <family val="1"/>
      </rPr>
      <t>214,000</t>
    </r>
    <r>
      <rPr>
        <sz val="9"/>
        <rFont val="Times New Roman"/>
        <family val="1"/>
      </rPr>
      <t>, represents the pay amounts for 1/4 of the fiscal year plus appropriate benefits ($</t>
    </r>
    <r>
      <rPr>
        <u val="single"/>
        <sz val="9"/>
        <rFont val="Times New Roman"/>
        <family val="1"/>
      </rPr>
      <t>156,680</t>
    </r>
    <r>
      <rPr>
        <sz val="9"/>
        <rFont val="Times New Roman"/>
        <family val="1"/>
      </rPr>
      <t xml:space="preserve"> for pay and $</t>
    </r>
    <r>
      <rPr>
        <u val="single"/>
        <sz val="9"/>
        <rFont val="Times New Roman"/>
        <family val="1"/>
      </rPr>
      <t>57,320</t>
    </r>
    <r>
      <rPr>
        <sz val="9"/>
        <rFont val="Times New Roman"/>
        <family val="1"/>
      </rPr>
      <t xml:space="preserve"> for benefits).</t>
    </r>
  </si>
  <si>
    <t>GS-15, $120,830-153,200</t>
  </si>
  <si>
    <t>GS-11, $60,989-79,230</t>
  </si>
  <si>
    <t>SES, $117,787-177,000</t>
  </si>
  <si>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</si>
  <si>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</si>
  <si>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</si>
  <si>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</si>
  <si>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</si>
  <si>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</si>
  <si>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</si>
  <si>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3.7  Uphold the rights and improve services to America’s crime victims </t>
  </si>
  <si>
    <t xml:space="preserve">             31.0  Equipment</t>
  </si>
  <si>
    <t>Total Adjustments to Base and Technical Adjustments</t>
  </si>
  <si>
    <t xml:space="preserve">Total Adjustments to Base </t>
  </si>
  <si>
    <t>Increases:</t>
  </si>
  <si>
    <t>Decreases:</t>
  </si>
  <si>
    <t>Increase/Decrease</t>
  </si>
  <si>
    <t>Decision Unit</t>
  </si>
  <si>
    <t xml:space="preserve">     Total</t>
  </si>
  <si>
    <t>atb</t>
  </si>
  <si>
    <t>enhance</t>
  </si>
  <si>
    <t>FTE</t>
  </si>
  <si>
    <t>Total</t>
  </si>
  <si>
    <t>Detail of Permanent Positions by Category</t>
  </si>
  <si>
    <t>Category</t>
  </si>
  <si>
    <t>Program</t>
  </si>
  <si>
    <t>Transfers</t>
  </si>
  <si>
    <t>Grades and Salary Ranges</t>
  </si>
  <si>
    <t>LEAP</t>
  </si>
  <si>
    <t>11.5  Total, Other personnel compensation</t>
  </si>
  <si>
    <t xml:space="preserve">     Other Compensation</t>
  </si>
  <si>
    <t xml:space="preserve">     Overtime</t>
  </si>
  <si>
    <t>12.0  Personnel benefits</t>
  </si>
  <si>
    <t>21.0  Travel and transportation of persons</t>
  </si>
  <si>
    <t>22.0  Transportation of things</t>
  </si>
  <si>
    <t>23.3  Comm., util., &amp; other misc. charges</t>
  </si>
  <si>
    <t>24.0  Printing and reproduction</t>
  </si>
  <si>
    <t>25.2 Other services</t>
  </si>
  <si>
    <t>26.0  Supplies and materials</t>
  </si>
  <si>
    <t xml:space="preserve">          Total obligations</t>
  </si>
  <si>
    <t>Unobligated balance, start of year</t>
  </si>
  <si>
    <t>Unobligated balance, end of year</t>
  </si>
  <si>
    <t>Recoveries of prior year obligations</t>
  </si>
  <si>
    <t>11.3  Other than full-time permanent</t>
  </si>
  <si>
    <t xml:space="preserve">     Total, appropriated positions</t>
  </si>
  <si>
    <t>Average GS Salary</t>
  </si>
  <si>
    <t>Average GS Grade</t>
  </si>
  <si>
    <t>Object Classes</t>
  </si>
  <si>
    <t>Other Object Classes:</t>
  </si>
  <si>
    <t>Decision Unit 1</t>
  </si>
  <si>
    <t>Decision Unit 2</t>
  </si>
  <si>
    <t>Decision Unit 3</t>
  </si>
  <si>
    <t>Decision Unit 4</t>
  </si>
  <si>
    <t>Summary of Requirements by Object Class</t>
  </si>
  <si>
    <t>Overtime</t>
  </si>
  <si>
    <t>Technical Adjustments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</si>
  <si>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</si>
  <si>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</si>
  <si>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</si>
  <si>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</si>
  <si>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</si>
  <si>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</si>
  <si>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</si>
  <si>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</si>
  <si>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</si>
  <si>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</si>
  <si>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 xml:space="preserve">   3.3  Provide for the safe, secure, and humane confinement of detained persons awaiting trial and/or sentencing, and those in the custody of the Federal Prison System </t>
  </si>
  <si>
    <t xml:space="preserve">   3.6  Promote and strengthen innovative strategies in the administration of State and local justice systems </t>
  </si>
  <si>
    <t>Information Technology Mgmt  (2210)</t>
  </si>
  <si>
    <t>A-11: Summary of Requirements by Grade</t>
  </si>
  <si>
    <t>23.1  GSA rent</t>
  </si>
  <si>
    <t>25.4  Operation and maintenance of facilities</t>
  </si>
  <si>
    <t>2005 Enacted</t>
  </si>
  <si>
    <t>2006 President's</t>
  </si>
  <si>
    <t>Strategic Goal and Strategic Objective</t>
  </si>
  <si>
    <t>L: Summary of Requirements by Object Class</t>
  </si>
  <si>
    <t>K: Summary of Requirements by Grade</t>
  </si>
  <si>
    <t>Program Increases</t>
  </si>
  <si>
    <t>2008 Enacted (with Rescissions, direct only)</t>
  </si>
  <si>
    <t>Annualization of 2009 pay raise</t>
  </si>
  <si>
    <t>Health Insurance</t>
  </si>
  <si>
    <t>GSA Rent</t>
  </si>
  <si>
    <t>Government Printing Office</t>
  </si>
  <si>
    <t>Security Investigations</t>
  </si>
  <si>
    <r>
      <t>2010 pay raise</t>
    </r>
    <r>
      <rPr>
        <sz val="9"/>
        <rFont val="Times New Roman"/>
        <family val="1"/>
      </rPr>
      <t>.  This request provides for a proposed 2.0 percent pay raise to be effective in January of 2010  (This percentage is likely to change as the budget formulation process progresses.)  This increase includes locality pay adjustments as well as the general pay raise.  The amount requested, $</t>
    </r>
    <r>
      <rPr>
        <u val="single"/>
        <sz val="9"/>
        <rFont val="Times New Roman"/>
        <family val="1"/>
      </rPr>
      <t>6,000</t>
    </r>
    <r>
      <rPr>
        <sz val="9"/>
        <rFont val="Times New Roman"/>
        <family val="1"/>
      </rPr>
      <t>, represents the pay amounts for 3/4 of the fiscal year plus appropriate benefits ($</t>
    </r>
    <r>
      <rPr>
        <u val="single"/>
        <sz val="9"/>
        <rFont val="Times New Roman"/>
        <family val="1"/>
      </rPr>
      <t>4,320</t>
    </r>
    <r>
      <rPr>
        <sz val="9"/>
        <rFont val="Times New Roman"/>
        <family val="1"/>
      </rPr>
      <t xml:space="preserve"> for pay and $</t>
    </r>
    <r>
      <rPr>
        <u val="single"/>
        <sz val="9"/>
        <rFont val="Times New Roman"/>
        <family val="1"/>
      </rPr>
      <t>1,680</t>
    </r>
    <r>
      <rPr>
        <sz val="9"/>
        <rFont val="Times New Roman"/>
        <family val="1"/>
      </rPr>
      <t xml:space="preserve"> for benefits).</t>
    </r>
  </si>
  <si>
    <r>
      <t>Health Insurance</t>
    </r>
    <r>
      <rPr>
        <sz val="9"/>
        <rFont val="Times New Roman"/>
        <family val="1"/>
      </rPr>
      <t>:  Effective January 2008, this component's contribution to Federal employees' health insurance premiums increased by .025 percent.  Applied against the 2009 estimate of $</t>
    </r>
    <r>
      <rPr>
        <u val="single"/>
        <sz val="9"/>
        <rFont val="Times New Roman"/>
        <family val="1"/>
      </rPr>
      <t>39,000</t>
    </r>
    <r>
      <rPr>
        <sz val="9"/>
        <rFont val="Times New Roman"/>
        <family val="1"/>
      </rPr>
      <t>, the additional amount required is $</t>
    </r>
    <r>
      <rPr>
        <u val="single"/>
        <sz val="9"/>
        <rFont val="Times New Roman"/>
        <family val="1"/>
      </rPr>
      <t>1,000</t>
    </r>
    <r>
      <rPr>
        <sz val="9"/>
        <rFont val="Times New Roman"/>
        <family val="1"/>
      </rPr>
      <t>.</t>
    </r>
  </si>
  <si>
    <r>
      <t>General Services Administration (GSA) Rent.</t>
    </r>
    <r>
      <rPr>
        <sz val="9"/>
        <color indexed="8"/>
        <rFont val="Times New Roman"/>
        <family val="1"/>
      </rPr>
      <t xml:space="preserve">  GSA will continue to charge rental rates that approximate those charged to commercial tenants for equivalent space and related services.  The requested increase of $</t>
    </r>
    <r>
      <rPr>
        <u val="single"/>
        <sz val="9"/>
        <color indexed="8"/>
        <rFont val="Times New Roman"/>
        <family val="1"/>
      </rPr>
      <t>1,000</t>
    </r>
    <r>
      <rPr>
        <sz val="9"/>
        <color indexed="8"/>
        <rFont val="Times New Roman"/>
        <family val="1"/>
      </rPr>
      <t xml:space="preserve"> is required to meet our commitment to GSA.  The costs associated with GSA rent were derived through the use of an automated system, which uses the latest inventory data, including rate increases to be effective in FY 2010 for each building currently occupied by Department of Justice components, as well as the costs of new space to be occupied.  GSA provided data on the rate increases.</t>
    </r>
  </si>
  <si>
    <r>
      <t>Security Investigations:</t>
    </r>
    <r>
      <rPr>
        <sz val="9"/>
        <color indexed="8"/>
        <rFont val="Times New Roman"/>
        <family val="1"/>
      </rPr>
      <t xml:space="preserve">  The $</t>
    </r>
    <r>
      <rPr>
        <u val="single"/>
        <sz val="9"/>
        <color indexed="8"/>
        <rFont val="Times New Roman"/>
        <family val="1"/>
      </rPr>
      <t>5,000</t>
    </r>
    <r>
      <rPr>
        <sz val="9"/>
        <color indexed="8"/>
        <rFont val="Times New Roman"/>
        <family val="1"/>
      </rPr>
      <t xml:space="preserve"> increase reflects payments to the Office of Personnel Management for security reinvestigations for employees requiring security clearances.</t>
    </r>
  </si>
  <si>
    <r>
      <t>Government Printing Office (GPO):</t>
    </r>
    <r>
      <rPr>
        <sz val="9"/>
        <rFont val="Times New Roman"/>
        <family val="1"/>
      </rPr>
      <t xml:space="preserve">  GOP provides an estimated rate increase of 4%.  This percentage was applied to the FY 2009 estimate of $</t>
    </r>
    <r>
      <rPr>
        <u val="single"/>
        <sz val="9"/>
        <rFont val="Times New Roman"/>
        <family val="1"/>
      </rPr>
      <t>25,000</t>
    </r>
    <r>
      <rPr>
        <sz val="9"/>
        <rFont val="Times New Roman"/>
        <family val="1"/>
      </rPr>
      <t xml:space="preserve"> to arrive at an increase of $</t>
    </r>
    <r>
      <rPr>
        <u val="single"/>
        <sz val="9"/>
        <rFont val="Times New Roman"/>
        <family val="1"/>
      </rPr>
      <t>1,000</t>
    </r>
    <r>
      <rPr>
        <sz val="9"/>
        <rFont val="Times New Roman"/>
        <family val="1"/>
      </rPr>
      <t>.</t>
    </r>
  </si>
  <si>
    <t>FY 2008 Enacted Without Rescissions</t>
  </si>
  <si>
    <t>2008 Actuals</t>
  </si>
  <si>
    <t>Office of Dispute Resolution</t>
  </si>
  <si>
    <t>11.7  Special Achievement award</t>
  </si>
  <si>
    <t>25.7 Operation and maintenance of equipment</t>
  </si>
  <si>
    <t>Justification for Base Adjustments</t>
  </si>
  <si>
    <t>List and justify separately each item for your organization.  Your explanation should show specifically the reason for the transfer, arithmetic calculations, and the current services to which the transfer applies.</t>
  </si>
  <si>
    <t>(Dollars in Thousands)</t>
  </si>
  <si>
    <t>Salaries and Expenses</t>
  </si>
  <si>
    <t>A: Organizational Chart</t>
  </si>
  <si>
    <t xml:space="preserve">     Reimbursable FTE</t>
  </si>
  <si>
    <t>Other FTE:</t>
  </si>
  <si>
    <t>Total Comp. FTE</t>
  </si>
  <si>
    <t>Total FTE</t>
  </si>
  <si>
    <t>Reimbursable FTE</t>
  </si>
  <si>
    <t>Other FTE</t>
  </si>
  <si>
    <t>Total Compensable FTE</t>
  </si>
  <si>
    <t>Headquarters (Washington, D.C.)</t>
  </si>
  <si>
    <t>Summary of Requirements</t>
  </si>
  <si>
    <t>95% Budget</t>
  </si>
  <si>
    <t>95% BUDGET</t>
  </si>
  <si>
    <t>Budget</t>
  </si>
  <si>
    <t>w/Rescissions</t>
  </si>
  <si>
    <t>Rescissions</t>
  </si>
  <si>
    <t>Supplementals</t>
  </si>
  <si>
    <t xml:space="preserve">     Subtotal Increases</t>
  </si>
  <si>
    <t>Request</t>
  </si>
  <si>
    <t>Estimates by budget activity</t>
  </si>
  <si>
    <t>Pos.</t>
  </si>
  <si>
    <t xml:space="preserve"> </t>
  </si>
  <si>
    <t>Amount</t>
  </si>
  <si>
    <t>Perm.</t>
  </si>
  <si>
    <t>Total Change</t>
  </si>
  <si>
    <t>Current Services</t>
  </si>
  <si>
    <t>Increases</t>
  </si>
  <si>
    <t>Personnel Management (200-299)</t>
  </si>
  <si>
    <t>Clerical and Office Services (300-399)</t>
  </si>
  <si>
    <t>Accounting and Budget (500-599)</t>
  </si>
  <si>
    <t>U.S. Field</t>
  </si>
  <si>
    <t>Foreign Field</t>
  </si>
  <si>
    <t>Offsets</t>
  </si>
  <si>
    <t>TOTAL</t>
  </si>
  <si>
    <t>Summary of Requirements by Grade</t>
  </si>
  <si>
    <t>25.3 Purchases of goods &amp; services from Government accounts (Antennas, DHS Sec. Etc..)</t>
  </si>
  <si>
    <t>end of line</t>
  </si>
  <si>
    <t xml:space="preserve">          Total DIRECT requirements</t>
  </si>
  <si>
    <t>Total 2008 Revised Continuing Appropriations Resolution (with Rescissions)</t>
  </si>
  <si>
    <t>2010 Current Services</t>
  </si>
  <si>
    <t>2010 Total Request</t>
  </si>
  <si>
    <t>2010 Adjustments to Base and Technical Adjustments</t>
  </si>
  <si>
    <t>2010 Increases</t>
  </si>
  <si>
    <t>2010 Offsets</t>
  </si>
  <si>
    <t>2010 Request</t>
  </si>
  <si>
    <t>FY 2010 Request</t>
  </si>
  <si>
    <t>2009 Enacted</t>
  </si>
  <si>
    <t>2009 Enacted (with Rescissions, direct only)</t>
  </si>
  <si>
    <t>2009 Supplementals</t>
  </si>
  <si>
    <t>Total 2009 Enacted (with Rescissions and Supplementals)</t>
  </si>
  <si>
    <t>2009 - 2010 Total Change</t>
  </si>
  <si>
    <t xml:space="preserve">2010 pay raise (2.0%)     </t>
  </si>
  <si>
    <t>2008 Appropriation Enacted w/Rescissions and Supplementals</t>
  </si>
  <si>
    <t>2006-2008</t>
  </si>
  <si>
    <t>This technical adjustment in the amount of $___________ provides base program resources to offset shortfalls in the 2009 Enacted apprproriation.</t>
  </si>
  <si>
    <t>Crosswalk of 2009 Availability</t>
  </si>
  <si>
    <t>FY 2009 Enacted</t>
  </si>
  <si>
    <t>2009 Availability</t>
  </si>
  <si>
    <t>F: Crosswalk of 2008 Availability</t>
  </si>
  <si>
    <t>G: Crosswalk of 2009 Availability</t>
  </si>
  <si>
    <t xml:space="preserve">2008 Enacted w/Rescissions and Supplementals </t>
  </si>
  <si>
    <t>2008 Enacted w/Rescissions and Supplementals</t>
  </si>
  <si>
    <t>Crosswalk of 2008 Availability</t>
  </si>
  <si>
    <t>2008 Availability</t>
  </si>
  <si>
    <t>end of page</t>
  </si>
  <si>
    <t>Name of Budget Account</t>
  </si>
  <si>
    <t>Resources by Department of Justice Strategic Goal/Objective</t>
  </si>
  <si>
    <t xml:space="preserve">1.2: </t>
  </si>
  <si>
    <t>Adjustments to Base</t>
  </si>
  <si>
    <t>Goal 1: Prevent Terrorism and Promote the Nation's Security</t>
  </si>
  <si>
    <t>Subtotal, Goal 1</t>
  </si>
  <si>
    <t>Subtotal, Goal 2</t>
  </si>
  <si>
    <t>3.2: Drug Prevention and Treatment</t>
  </si>
  <si>
    <t>3.3: Crime Victim Services</t>
  </si>
  <si>
    <t>Subtotal, Goal 3</t>
  </si>
  <si>
    <t>GRAND TOTAL</t>
  </si>
  <si>
    <t>Direct, Reimb. Other FTE</t>
  </si>
  <si>
    <t>Direct Amount $000s</t>
  </si>
  <si>
    <t>ATBs</t>
  </si>
  <si>
    <t>11.1  Direct FTE &amp; personnel compensation</t>
  </si>
  <si>
    <t xml:space="preserve">       Total </t>
  </si>
  <si>
    <t>Average SES Salary</t>
  </si>
  <si>
    <t xml:space="preserve">   1.3  Prosecute those who have committed, or intend to commit, terrorist acts in                                                                                                                                                                                                                                                                                                                             the United States  </t>
  </si>
  <si>
    <t>Perm. Pos.</t>
  </si>
  <si>
    <t>Reprogrammings / Transfers</t>
  </si>
  <si>
    <t>Carryover/ Recoveries</t>
  </si>
  <si>
    <t>end of sheet</t>
  </si>
  <si>
    <t>Program Decreases</t>
  </si>
  <si>
    <t>Total Pr. Changes</t>
  </si>
  <si>
    <t>Total Authorized</t>
  </si>
  <si>
    <t>Total Reimbursable</t>
  </si>
  <si>
    <t>I: Detail of Permanent Positions by Category</t>
  </si>
  <si>
    <t>E.  Justification for Base Adjustments</t>
  </si>
  <si>
    <t>D: Resources by DOJ Strategic Goal and Strategic Objective</t>
  </si>
  <si>
    <t>B: Summary of Requirements</t>
  </si>
  <si>
    <t>Intelligence Series (132)</t>
  </si>
  <si>
    <t>Miscellaeous Inspectors Series (1802)</t>
  </si>
  <si>
    <t>Criminal Investigative Series (1811)</t>
  </si>
  <si>
    <t>Goal 2: Prevent Crime, Enforce Federal Laws and Represent the 
              Rights and Interests of the American People</t>
  </si>
  <si>
    <t xml:space="preserve">Goal 3: Ensure the Fair and Efficient Administration of Justice
           </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</si>
  <si>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</si>
  <si>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</si>
  <si>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 xml:space="preserve">    1.4  Combat espionage against the United States </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</si>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</sst>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
    <numFmt numFmtId="165" formatCode="&quot;$&quot;#,##0"/>
    <numFmt numFmtId="166" formatCode="#,##0;[Red]\-#,##0"/>
    <numFmt numFmtId="167" formatCode="&quot;$&quot;#,##0;[Red]\-&quot;$&quot;#,##0"/>
    <numFmt numFmtId="168" formatCode="#,##0.000;[Red]\-#,##0.000"/>
    <numFmt numFmtId="169" formatCode="#,##0.0;[Red]\-#,##0.0"/>
    <numFmt numFmtId="170" formatCode="[$$-409]#,##0;[Red]\-[$$-409]#,##0"/>
    <numFmt numFmtId="171" formatCode="#,##0.00;[Red]\-#,##0.00"/>
    <numFmt numFmtId="172" formatCode="#,##0.00000"/>
    <numFmt numFmtId="173" formatCode="0.00%;[Red]\-0.00%"/>
    <numFmt numFmtId="174" formatCode="#,##0.0"/>
    <numFmt numFmtId="175" formatCode="mm/dd/yy"/>
    <numFmt numFmtId="176" formatCode="hh:mm\ AM/PM"/>
    <numFmt numFmtId="177" formatCode="_(* #,##0_);_(* \(#,##0\);_(* &quot;....&quot;_);_(@_)"/>
    <numFmt numFmtId="178" formatCode="0.0"/>
    <numFmt numFmtId="179" formatCode="&quot;Yes&quot;;&quot;Yes&quot;;&quot;No&quot;"/>
    <numFmt numFmtId="180" formatCode="&quot;True&quot;;&quot;True&quot;;&quot;False&quot;"/>
    <numFmt numFmtId="181" formatCode="&quot;On&quot;;&quot;On&quot;;&quot;Off&quot;"/>
    <numFmt numFmtId="182" formatCode="0.000"/>
    <numFmt numFmtId="183" formatCode="_(* #,##0_);_(* \(#,##0\);_(* &quot;-&quot;??_);_(@_)"/>
    <numFmt numFmtId="184" formatCode="#,##0.00000_);[Red]\(#,##0.00000\)"/>
    <numFmt numFmtId="185" formatCode="_(&quot;$&quot;* #,##0_);_(&quot;$&quot;* \(#,##0\);_(&quot;$&quot;* &quot;-&quot;??_);_(@_)"/>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_(* #,##0.000_);_(* \(#,##0.000\);_(* &quot;-&quot;??_);_(@_)"/>
    <numFmt numFmtId="197" formatCode="_(* #,##0.0000_);_(* \(#,##0.0000\);_(* &quot;-&quot;??_);_(@_)"/>
    <numFmt numFmtId="198" formatCode="_(* #,##0.0_);_(* \(#,##0.0\);_(* &quot;-&quot;??_);_(@_)"/>
    <numFmt numFmtId="199" formatCode="_(* #,##0.0_);_(* \(#,##0.0\);_(* &quot;-&quot;?_);_(@_)"/>
    <numFmt numFmtId="200" formatCode="#,##0.000"/>
    <numFmt numFmtId="201" formatCode="#,##0.0000"/>
    <numFmt numFmtId="202" formatCode="#,##0.0_);[Red]\(#,##0.0\)"/>
    <numFmt numFmtId="203" formatCode="#,##0.000_);[Red]\(#,##0.000\)"/>
    <numFmt numFmtId="204" formatCode="mmmm\ d\,\ yyyy"/>
    <numFmt numFmtId="205" formatCode="_(&quot;$&quot;* #,##0.0_);_(&quot;$&quot;* \(#,##0.0\);_(&quot;$&quot;* &quot;-&quot;??_);_(@_)"/>
    <numFmt numFmtId="206" formatCode="0_);\(0\)"/>
    <numFmt numFmtId="207" formatCode="_(* #,##0.0000_);_(* \(#,##0.0000\);_(* &quot;-&quot;????_);_(@_)"/>
    <numFmt numFmtId="208" formatCode="_(* #,##0.000_);_(* \(#,##0.000\);_(* &quot;-&quot;???_);_(@_)"/>
    <numFmt numFmtId="209" formatCode="00000"/>
    <numFmt numFmtId="210" formatCode="_(&quot;$&quot;* #,##0_);_(&quot;$&quot;* \(#,##0\);_(&quot;$&quot;* &quot;---&quot;_);_(@_)"/>
    <numFmt numFmtId="211" formatCode="&quot;$&quot;#,##0.00"/>
    <numFmt numFmtId="212" formatCode="_(* #,##0_);_(* \(#,##0\);_(* &quot;---&quot;_);_(@_)"/>
    <numFmt numFmtId="213" formatCode="_(&quot;$&quot;* #,##0.000_);_(&quot;$&quot;* \(#,##0.000\);_(&quot;$&quot;* &quot;-&quot;???_);_(@_)"/>
    <numFmt numFmtId="214" formatCode="[$€-2]\ #,##0.00_);[Red]\([$€-2]\ #,##0.00\)"/>
    <numFmt numFmtId="215" formatCode="dddd&quot;&quot;mmmm&quot; &quot;d&quot;, &quot;yyyy"/>
    <numFmt numFmtId="216" formatCode="#,##0.0_);\(#,##0.0\)"/>
    <numFmt numFmtId="217" formatCode="[$-409]m/d/yy\ h:mm\ AM/PM;@"/>
  </numFmts>
  <fonts count="60">
    <font>
      <sz val="12"/>
      <name val="Arial"/>
      <family val="0"/>
    </font>
    <font>
      <b/>
      <sz val="10"/>
      <name val="Arial"/>
      <family val="0"/>
    </font>
    <font>
      <i/>
      <sz val="10"/>
      <name val="Arial"/>
      <family val="0"/>
    </font>
    <font>
      <b/>
      <i/>
      <sz val="10"/>
      <name val="Arial"/>
      <family val="0"/>
    </font>
    <font>
      <u val="single"/>
      <sz val="12"/>
      <name val="TimesNewRomanPS"/>
      <family val="0"/>
    </font>
    <font>
      <sz val="12"/>
      <name val="TimesNewRomanPS"/>
      <family val="0"/>
    </font>
    <font>
      <sz val="12"/>
      <name val="Times New Roman"/>
      <family val="0"/>
    </font>
    <font>
      <sz val="12"/>
      <name val="Arial MT"/>
      <family val="0"/>
    </font>
    <font>
      <sz val="10"/>
      <color indexed="8"/>
      <name val="TMS"/>
      <family val="0"/>
    </font>
    <font>
      <u val="single"/>
      <sz val="7.2"/>
      <color indexed="12"/>
      <name val="Arial"/>
      <family val="0"/>
    </font>
    <font>
      <u val="single"/>
      <sz val="7.2"/>
      <color indexed="36"/>
      <name val="Arial"/>
      <family val="0"/>
    </font>
    <font>
      <b/>
      <sz val="14"/>
      <name val="TimesNewRomanPS"/>
      <family val="0"/>
    </font>
    <font>
      <sz val="13"/>
      <name val="TimesNewRomanPS"/>
      <family val="0"/>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i/>
      <sz val="11"/>
      <name val="Times New Roman"/>
      <family val="1"/>
    </font>
    <font>
      <sz val="8"/>
      <color indexed="8"/>
      <name val="Times New Roman"/>
      <family val="1"/>
    </font>
    <font>
      <u val="single"/>
      <sz val="12"/>
      <name val="Times New Roman"/>
      <family val="1"/>
    </font>
    <font>
      <u val="singleAccounting"/>
      <sz val="12"/>
      <name val="Times New Roman"/>
      <family val="1"/>
    </font>
    <font>
      <b/>
      <sz val="12"/>
      <name val="Times New Roman"/>
      <family val="1"/>
    </font>
    <font>
      <b/>
      <sz val="16"/>
      <name val="Times New Roman"/>
      <family val="1"/>
    </font>
    <font>
      <sz val="10"/>
      <name val="TimesNewRomanPS"/>
      <family val="0"/>
    </font>
    <font>
      <sz val="10"/>
      <name val="Arial"/>
      <family val="0"/>
    </font>
    <font>
      <b/>
      <sz val="10"/>
      <name val="Times New Roman"/>
      <family val="1"/>
    </font>
    <font>
      <u val="single"/>
      <sz val="10"/>
      <name val="Times New Roman"/>
      <family val="1"/>
    </font>
    <font>
      <i/>
      <sz val="10"/>
      <name val="Times New Roman"/>
      <family val="1"/>
    </font>
    <font>
      <sz val="12"/>
      <color indexed="8"/>
      <name val="Times New Roman"/>
      <family val="1"/>
    </font>
    <font>
      <b/>
      <sz val="12"/>
      <color indexed="8"/>
      <name val="Times New Roman"/>
      <family val="1"/>
    </font>
    <font>
      <b/>
      <sz val="12"/>
      <name val="TimesNewRomanPS"/>
      <family val="0"/>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val="single"/>
      <sz val="9"/>
      <name val="Times New Roman"/>
      <family val="1"/>
    </font>
    <font>
      <b/>
      <sz val="9"/>
      <name val="Times New Roman"/>
      <family val="1"/>
    </font>
    <font>
      <u val="single"/>
      <sz val="9"/>
      <color indexed="8"/>
      <name val="Times New Roman"/>
      <family val="1"/>
    </font>
    <font>
      <sz val="12"/>
      <color indexed="8"/>
      <name val="Arial"/>
      <family val="0"/>
    </font>
    <font>
      <sz val="12"/>
      <color indexed="9"/>
      <name val="Arial"/>
      <family val="0"/>
    </font>
    <font>
      <sz val="9"/>
      <color indexed="9"/>
      <name val="Times New Roman"/>
      <family val="1"/>
    </font>
    <font>
      <sz val="12"/>
      <color indexed="9"/>
      <name val="TimesNewRomanPS"/>
      <family val="0"/>
    </font>
    <font>
      <sz val="12"/>
      <color indexed="9"/>
      <name val="Times New Roman"/>
      <family val="1"/>
    </font>
    <font>
      <sz val="10"/>
      <color indexed="9"/>
      <name val="Times New Roman"/>
      <family val="1"/>
    </font>
    <font>
      <sz val="10"/>
      <color indexed="9"/>
      <name val="Arial"/>
      <family val="0"/>
    </font>
    <font>
      <sz val="8"/>
      <color indexed="9"/>
      <name val="Arial"/>
      <family val="2"/>
    </font>
    <font>
      <sz val="8"/>
      <name val="Times New Roman"/>
      <family val="1"/>
    </font>
    <font>
      <sz val="8"/>
      <color indexed="9"/>
      <name val="Times New Roman"/>
      <family val="1"/>
    </font>
    <font>
      <b/>
      <sz val="12"/>
      <name val="Arial"/>
      <family val="0"/>
    </font>
    <font>
      <b/>
      <sz val="8"/>
      <color indexed="9"/>
      <name val="Times New Roman"/>
      <family val="1"/>
    </font>
    <font>
      <sz val="16"/>
      <name val="Arial"/>
      <family val="0"/>
    </font>
    <font>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0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style="hair"/>
    </border>
    <border>
      <left style="thin"/>
      <right>
        <color indexed="63"/>
      </right>
      <top>
        <color indexed="63"/>
      </top>
      <bottom style="thin"/>
    </border>
    <border>
      <left style="medium"/>
      <right style="medium"/>
      <top style="medium"/>
      <bottom style="medium"/>
    </border>
    <border>
      <left style="medium"/>
      <right style="medium"/>
      <top>
        <color indexed="63"/>
      </top>
      <bottom>
        <color indexed="63"/>
      </bottom>
    </border>
    <border>
      <left style="thin"/>
      <right>
        <color indexed="63"/>
      </right>
      <top style="thin"/>
      <bottom style="thin"/>
    </border>
    <border>
      <left style="thin"/>
      <right>
        <color indexed="63"/>
      </right>
      <top style="hair"/>
      <bottom style="medium"/>
    </border>
    <border>
      <left style="thin"/>
      <right style="thin"/>
      <top style="thin"/>
      <bottom style="thin"/>
    </border>
    <border>
      <left style="thin">
        <color indexed="23"/>
      </left>
      <right>
        <color indexed="63"/>
      </right>
      <top style="thin">
        <color indexed="23"/>
      </top>
      <bottom style="thin">
        <color indexed="23"/>
      </bottom>
    </border>
    <border>
      <left style="thin"/>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24"/>
      </top>
      <bottom>
        <color indexed="24"/>
      </bottom>
    </border>
    <border>
      <left style="thin"/>
      <right>
        <color indexed="63"/>
      </right>
      <top style="hair"/>
      <bottom>
        <color indexed="63"/>
      </bottom>
    </border>
    <border>
      <left>
        <color indexed="63"/>
      </left>
      <right>
        <color indexed="63"/>
      </right>
      <top style="hair"/>
      <bottom>
        <color indexed="63"/>
      </bottom>
    </border>
    <border>
      <left style="thin"/>
      <right style="thin"/>
      <top>
        <color indexed="63"/>
      </top>
      <bottom style="thin">
        <color indexed="8"/>
      </bottom>
    </border>
    <border>
      <left style="thin"/>
      <right style="thin"/>
      <top>
        <color indexed="63"/>
      </top>
      <bottom style="thin">
        <color indexed="23"/>
      </bottom>
    </border>
    <border>
      <left style="thin"/>
      <right style="thin"/>
      <top style="thin">
        <color indexed="23"/>
      </top>
      <bottom style="thin">
        <color indexed="23"/>
      </bottom>
    </border>
    <border>
      <left>
        <color indexed="63"/>
      </left>
      <right style="thin"/>
      <top style="thin">
        <color indexed="23"/>
      </top>
      <bottom style="thin">
        <color indexed="23"/>
      </bottom>
    </border>
    <border>
      <left style="thin"/>
      <right style="thin"/>
      <top style="thin">
        <color indexed="23"/>
      </top>
      <bottom style="thin"/>
    </border>
    <border>
      <left style="thin"/>
      <right style="thin"/>
      <top style="hair"/>
      <bottom>
        <color indexed="63"/>
      </bottom>
    </border>
    <border>
      <left>
        <color indexed="63"/>
      </left>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color indexed="23"/>
      </top>
      <bottom style="hair"/>
    </border>
    <border>
      <left style="thin">
        <color indexed="23"/>
      </left>
      <right style="thin"/>
      <top style="thin">
        <color indexed="23"/>
      </top>
      <bottom style="hair"/>
    </border>
    <border>
      <left style="thin">
        <color indexed="8"/>
      </left>
      <right style="thin"/>
      <top style="thin">
        <color indexed="8"/>
      </top>
      <bottom style="medium"/>
    </border>
    <border>
      <left style="thin"/>
      <right style="thin"/>
      <top style="thin">
        <color indexed="8"/>
      </top>
      <bottom style="medium"/>
    </border>
    <border>
      <left>
        <color indexed="63"/>
      </left>
      <right style="thin"/>
      <top style="thin">
        <color indexed="8"/>
      </top>
      <bottom style="medium"/>
    </border>
    <border>
      <left style="thin"/>
      <right style="thin">
        <color indexed="8"/>
      </right>
      <top style="thin">
        <color indexed="8"/>
      </top>
      <bottom style="medium"/>
    </border>
    <border>
      <left style="thin"/>
      <right style="thin"/>
      <top>
        <color indexed="24"/>
      </top>
      <bottom style="hair"/>
    </border>
    <border>
      <left>
        <color indexed="63"/>
      </left>
      <right style="thin"/>
      <top>
        <color indexed="24"/>
      </top>
      <bottom style="hair"/>
    </border>
    <border>
      <left style="thin"/>
      <right style="thin">
        <color indexed="8"/>
      </right>
      <top>
        <color indexed="63"/>
      </top>
      <bottom style="hair"/>
    </border>
    <border>
      <left style="thin"/>
      <right style="thin">
        <color indexed="8"/>
      </right>
      <top style="thin"/>
      <bottom style="thin"/>
    </border>
    <border>
      <left>
        <color indexed="63"/>
      </left>
      <right style="thin"/>
      <top style="hair"/>
      <bottom style="medium"/>
    </border>
    <border>
      <left>
        <color indexed="63"/>
      </left>
      <right>
        <color indexed="63"/>
      </right>
      <top style="hair"/>
      <bottom style="medium"/>
    </border>
    <border>
      <left>
        <color indexed="63"/>
      </left>
      <right>
        <color indexed="63"/>
      </right>
      <top style="thin"/>
      <bottom style="mediu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medium"/>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style="thin"/>
      <right>
        <color indexed="63"/>
      </right>
      <top style="thin">
        <color indexed="23"/>
      </top>
      <bottom style="hair"/>
    </border>
    <border>
      <left>
        <color indexed="63"/>
      </left>
      <right>
        <color indexed="63"/>
      </right>
      <top style="thin">
        <color indexed="23"/>
      </top>
      <bottom style="hair"/>
    </border>
    <border>
      <left style="thin"/>
      <right>
        <color indexed="63"/>
      </right>
      <top style="thin">
        <color indexed="23"/>
      </top>
      <bottom style="thin"/>
    </border>
    <border>
      <left>
        <color indexed="63"/>
      </left>
      <right>
        <color indexed="63"/>
      </right>
      <top style="thin">
        <color indexed="23"/>
      </top>
      <bottom style="thin"/>
    </border>
    <border>
      <left>
        <color indexed="63"/>
      </left>
      <right>
        <color indexed="63"/>
      </right>
      <top style="medium"/>
      <bottom style="hair"/>
    </border>
    <border>
      <left>
        <color indexed="63"/>
      </left>
      <right style="thin"/>
      <top style="hair"/>
      <bottom style="hair"/>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23"/>
      </top>
      <bottom style="thin">
        <color indexed="2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23"/>
      </top>
      <bottom style="thin">
        <color indexed="23"/>
      </bottom>
    </border>
    <border>
      <left>
        <color indexed="63"/>
      </left>
      <right style="thin">
        <color indexed="8"/>
      </right>
      <top style="thin"/>
      <bottom>
        <color indexed="63"/>
      </bottom>
    </border>
    <border>
      <left>
        <color indexed="63"/>
      </left>
      <right style="thin">
        <color indexed="8"/>
      </right>
      <top>
        <color indexed="63"/>
      </top>
      <bottom style="thin"/>
    </border>
    <border>
      <left style="thin"/>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23"/>
      </right>
      <top style="thin">
        <color indexed="23"/>
      </top>
      <bottom style="hair"/>
    </border>
    <border>
      <left>
        <color indexed="63"/>
      </left>
      <right>
        <color indexed="24"/>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style="hair"/>
      <bottom style="medium"/>
    </border>
    <border>
      <left style="thin">
        <color indexed="8"/>
      </left>
      <right>
        <color indexed="63"/>
      </right>
      <top style="thin"/>
      <bottom>
        <color indexed="63"/>
      </bottom>
    </border>
    <border>
      <left style="thin">
        <color indexed="8"/>
      </left>
      <right>
        <color indexed="63"/>
      </right>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6" fillId="0" borderId="0">
      <alignment/>
      <protection/>
    </xf>
    <xf numFmtId="9" fontId="26" fillId="0" borderId="0" applyFont="0" applyFill="0" applyBorder="0" applyAlignment="0" applyProtection="0"/>
  </cellStyleXfs>
  <cellXfs count="729">
    <xf numFmtId="0" fontId="0" fillId="0" borderId="0" xfId="0" applyAlignment="1">
      <alignment/>
    </xf>
    <xf numFmtId="177" fontId="5" fillId="0" borderId="0" xfId="0" applyNumberFormat="1" applyFont="1" applyAlignment="1">
      <alignment/>
    </xf>
    <xf numFmtId="177" fontId="5" fillId="0" borderId="0" xfId="0" applyNumberFormat="1" applyFont="1" applyBorder="1" applyAlignment="1">
      <alignment/>
    </xf>
    <xf numFmtId="177" fontId="6" fillId="0" borderId="0" xfId="0" applyNumberFormat="1" applyFont="1" applyAlignment="1">
      <alignment/>
    </xf>
    <xf numFmtId="177" fontId="6" fillId="0" borderId="0" xfId="0" applyNumberFormat="1" applyFont="1" applyBorder="1" applyAlignment="1">
      <alignment/>
    </xf>
    <xf numFmtId="3" fontId="6" fillId="0" borderId="0" xfId="0" applyNumberFormat="1" applyFont="1" applyAlignment="1">
      <alignment/>
    </xf>
    <xf numFmtId="3" fontId="15" fillId="0" borderId="0" xfId="0" applyNumberFormat="1" applyFont="1" applyAlignment="1">
      <alignment/>
    </xf>
    <xf numFmtId="3" fontId="6" fillId="0" borderId="0" xfId="0" applyNumberFormat="1" applyFont="1" applyAlignment="1">
      <alignment horizontal="centerContinuous"/>
    </xf>
    <xf numFmtId="3" fontId="6" fillId="0" borderId="0" xfId="0" applyNumberFormat="1" applyFont="1" applyAlignment="1">
      <alignment horizontal="fill"/>
    </xf>
    <xf numFmtId="3" fontId="6" fillId="0" borderId="0" xfId="0" applyNumberFormat="1" applyFont="1" applyBorder="1" applyAlignment="1">
      <alignment/>
    </xf>
    <xf numFmtId="177" fontId="15" fillId="0" borderId="0" xfId="0" applyNumberFormat="1" applyFont="1" applyAlignment="1">
      <alignment/>
    </xf>
    <xf numFmtId="177" fontId="6" fillId="0" borderId="0" xfId="0" applyNumberFormat="1" applyFont="1" applyAlignment="1">
      <alignment/>
    </xf>
    <xf numFmtId="177" fontId="16" fillId="0" borderId="0" xfId="0" applyNumberFormat="1" applyFont="1" applyAlignment="1">
      <alignment horizontal="centerContinuous"/>
    </xf>
    <xf numFmtId="177" fontId="6" fillId="0" borderId="0" xfId="0" applyNumberFormat="1" applyFont="1" applyAlignment="1">
      <alignment horizontal="centerContinuous"/>
    </xf>
    <xf numFmtId="177" fontId="18" fillId="0" borderId="0" xfId="0" applyNumberFormat="1" applyFont="1" applyAlignment="1">
      <alignment horizontal="centerContinuous"/>
    </xf>
    <xf numFmtId="177" fontId="19" fillId="0" borderId="0" xfId="0" applyNumberFormat="1" applyFont="1" applyAlignment="1">
      <alignment horizontal="centerContinuous"/>
    </xf>
    <xf numFmtId="177" fontId="6" fillId="0" borderId="0" xfId="0" applyNumberFormat="1" applyFont="1" applyAlignment="1">
      <alignment horizontal="fill"/>
    </xf>
    <xf numFmtId="177" fontId="6" fillId="0" borderId="0" xfId="0" applyNumberFormat="1" applyFont="1" applyAlignment="1">
      <alignment/>
    </xf>
    <xf numFmtId="177" fontId="5" fillId="0" borderId="0" xfId="0" applyNumberFormat="1" applyFont="1" applyAlignment="1">
      <alignment horizontal="centerContinuous"/>
    </xf>
    <xf numFmtId="177" fontId="7" fillId="0" borderId="0" xfId="0" applyNumberFormat="1" applyFont="1" applyAlignment="1">
      <alignment/>
    </xf>
    <xf numFmtId="177" fontId="6" fillId="0" borderId="0" xfId="0" applyNumberFormat="1" applyFont="1" applyBorder="1" applyAlignment="1">
      <alignment/>
    </xf>
    <xf numFmtId="177" fontId="0" fillId="0" borderId="0" xfId="0" applyNumberFormat="1" applyAlignment="1">
      <alignment/>
    </xf>
    <xf numFmtId="177" fontId="8" fillId="2" borderId="0" xfId="0" applyNumberFormat="1" applyFont="1" applyFill="1" applyAlignment="1">
      <alignment/>
    </xf>
    <xf numFmtId="177" fontId="0" fillId="0" borderId="0" xfId="0" applyNumberFormat="1" applyBorder="1" applyAlignment="1">
      <alignment/>
    </xf>
    <xf numFmtId="177" fontId="0" fillId="0" borderId="0" xfId="0" applyNumberFormat="1" applyBorder="1" applyAlignment="1">
      <alignment/>
    </xf>
    <xf numFmtId="177" fontId="13" fillId="2" borderId="0" xfId="0" applyNumberFormat="1" applyFont="1" applyFill="1" applyAlignment="1">
      <alignment/>
    </xf>
    <xf numFmtId="177" fontId="13" fillId="2" borderId="0" xfId="0" applyNumberFormat="1" applyFont="1" applyFill="1" applyBorder="1" applyAlignment="1">
      <alignment/>
    </xf>
    <xf numFmtId="177" fontId="13" fillId="2" borderId="0" xfId="0" applyNumberFormat="1" applyFont="1" applyFill="1" applyAlignment="1">
      <alignment horizontal="centerContinuous"/>
    </xf>
    <xf numFmtId="177" fontId="6" fillId="0" borderId="0" xfId="0" applyNumberFormat="1" applyFont="1" applyBorder="1" applyAlignment="1">
      <alignment horizontal="centerContinuous"/>
    </xf>
    <xf numFmtId="177" fontId="14" fillId="2" borderId="0" xfId="0" applyNumberFormat="1" applyFont="1" applyFill="1" applyBorder="1" applyAlignment="1">
      <alignment/>
    </xf>
    <xf numFmtId="177" fontId="20" fillId="2" borderId="0" xfId="0" applyNumberFormat="1" applyFont="1" applyFill="1" applyAlignment="1">
      <alignment/>
    </xf>
    <xf numFmtId="177" fontId="6" fillId="0" borderId="0" xfId="0" applyNumberFormat="1" applyFont="1" applyAlignment="1">
      <alignment horizontal="right"/>
    </xf>
    <xf numFmtId="3" fontId="24" fillId="0" borderId="0" xfId="0" applyNumberFormat="1" applyFont="1" applyAlignment="1">
      <alignment/>
    </xf>
    <xf numFmtId="177" fontId="6" fillId="0" borderId="0" xfId="0" applyNumberFormat="1" applyFont="1" applyBorder="1" applyAlignment="1">
      <alignment/>
    </xf>
    <xf numFmtId="177" fontId="6" fillId="0" borderId="0" xfId="0" applyNumberFormat="1" applyFont="1" applyBorder="1" applyAlignment="1">
      <alignment/>
    </xf>
    <xf numFmtId="0" fontId="26" fillId="0" borderId="0" xfId="21">
      <alignment/>
      <protection/>
    </xf>
    <xf numFmtId="0" fontId="1" fillId="0" borderId="0" xfId="21" applyFont="1">
      <alignment/>
      <protection/>
    </xf>
    <xf numFmtId="0" fontId="1" fillId="0" borderId="0" xfId="21" applyFont="1" applyAlignment="1">
      <alignment horizontal="left"/>
      <protection/>
    </xf>
    <xf numFmtId="0" fontId="23" fillId="0" borderId="0" xfId="21" applyFont="1">
      <alignment/>
      <protection/>
    </xf>
    <xf numFmtId="0" fontId="15" fillId="0" borderId="0" xfId="21" applyFont="1">
      <alignment/>
      <protection/>
    </xf>
    <xf numFmtId="0" fontId="15" fillId="0" borderId="1" xfId="21" applyFont="1" applyBorder="1">
      <alignment/>
      <protection/>
    </xf>
    <xf numFmtId="0" fontId="27" fillId="0" borderId="1" xfId="21" applyFont="1" applyBorder="1">
      <alignment/>
      <protection/>
    </xf>
    <xf numFmtId="0" fontId="15" fillId="0" borderId="1" xfId="21" applyFont="1" applyBorder="1" applyAlignment="1">
      <alignment horizontal="left" indent="1"/>
      <protection/>
    </xf>
    <xf numFmtId="0" fontId="27" fillId="0" borderId="1" xfId="21" applyFont="1" applyBorder="1" applyAlignment="1">
      <alignment wrapText="1"/>
      <protection/>
    </xf>
    <xf numFmtId="0" fontId="27" fillId="0" borderId="2" xfId="21" applyFont="1" applyBorder="1">
      <alignment/>
      <protection/>
    </xf>
    <xf numFmtId="0" fontId="27" fillId="0" borderId="0" xfId="21" applyFont="1" applyBorder="1" applyAlignment="1">
      <alignment horizontal="left"/>
      <protection/>
    </xf>
    <xf numFmtId="183" fontId="27" fillId="0" borderId="0" xfId="21" applyNumberFormat="1" applyFont="1" applyBorder="1" applyAlignment="1">
      <alignment horizontal="left"/>
      <protection/>
    </xf>
    <xf numFmtId="185" fontId="27" fillId="0" borderId="0" xfId="17" applyNumberFormat="1" applyFont="1" applyBorder="1" applyAlignment="1">
      <alignment horizontal="left"/>
    </xf>
    <xf numFmtId="177" fontId="33" fillId="2" borderId="3" xfId="0" applyNumberFormat="1" applyFont="1" applyFill="1" applyBorder="1" applyAlignment="1">
      <alignment horizontal="center"/>
    </xf>
    <xf numFmtId="177" fontId="33" fillId="2" borderId="1" xfId="0" applyNumberFormat="1" applyFont="1" applyFill="1" applyBorder="1" applyAlignment="1">
      <alignment horizontal="center"/>
    </xf>
    <xf numFmtId="0" fontId="0" fillId="0" borderId="0" xfId="0" applyBorder="1" applyAlignment="1">
      <alignment vertical="top" wrapText="1"/>
    </xf>
    <xf numFmtId="3" fontId="15" fillId="0" borderId="0" xfId="0" applyNumberFormat="1" applyFont="1" applyAlignment="1">
      <alignment horizontal="centerContinuous"/>
    </xf>
    <xf numFmtId="0" fontId="37" fillId="0" borderId="0" xfId="0" applyFont="1" applyAlignment="1">
      <alignment/>
    </xf>
    <xf numFmtId="0" fontId="6" fillId="0" borderId="0" xfId="0" applyFont="1" applyBorder="1" applyAlignment="1">
      <alignment vertical="top" wrapText="1"/>
    </xf>
    <xf numFmtId="177" fontId="5" fillId="0" borderId="0" xfId="0" applyNumberFormat="1" applyFont="1" applyFill="1" applyAlignment="1">
      <alignment/>
    </xf>
    <xf numFmtId="177" fontId="5" fillId="0" borderId="4" xfId="0" applyNumberFormat="1" applyFont="1" applyBorder="1" applyAlignment="1">
      <alignment/>
    </xf>
    <xf numFmtId="5" fontId="32" fillId="0" borderId="5" xfId="0" applyNumberFormat="1" applyFont="1" applyBorder="1" applyAlignment="1">
      <alignment/>
    </xf>
    <xf numFmtId="5" fontId="32" fillId="0" borderId="6" xfId="0" applyNumberFormat="1" applyFont="1" applyBorder="1" applyAlignment="1">
      <alignment/>
    </xf>
    <xf numFmtId="177" fontId="5" fillId="0" borderId="7" xfId="0" applyNumberFormat="1" applyFont="1" applyBorder="1" applyAlignment="1">
      <alignment/>
    </xf>
    <xf numFmtId="177" fontId="5" fillId="0" borderId="8" xfId="0" applyNumberFormat="1" applyFont="1" applyBorder="1" applyAlignment="1">
      <alignment/>
    </xf>
    <xf numFmtId="177" fontId="5" fillId="0" borderId="9" xfId="0" applyNumberFormat="1" applyFont="1" applyBorder="1" applyAlignment="1">
      <alignment/>
    </xf>
    <xf numFmtId="177" fontId="32" fillId="0" borderId="10" xfId="0" applyNumberFormat="1" applyFont="1" applyBorder="1" applyAlignment="1">
      <alignment horizontal="right"/>
    </xf>
    <xf numFmtId="177" fontId="32" fillId="0" borderId="11" xfId="0" applyNumberFormat="1" applyFont="1" applyBorder="1" applyAlignment="1">
      <alignment/>
    </xf>
    <xf numFmtId="177" fontId="6" fillId="0" borderId="4" xfId="0" applyNumberFormat="1" applyFont="1" applyBorder="1" applyAlignment="1">
      <alignment/>
    </xf>
    <xf numFmtId="177" fontId="22" fillId="0" borderId="4" xfId="0" applyNumberFormat="1" applyFont="1" applyBorder="1" applyAlignment="1">
      <alignment/>
    </xf>
    <xf numFmtId="177" fontId="6" fillId="0" borderId="6" xfId="0" applyNumberFormat="1" applyFont="1" applyBorder="1" applyAlignment="1">
      <alignment/>
    </xf>
    <xf numFmtId="177" fontId="6" fillId="0" borderId="12" xfId="0" applyNumberFormat="1" applyFont="1" applyBorder="1" applyAlignment="1">
      <alignment/>
    </xf>
    <xf numFmtId="177" fontId="6" fillId="0" borderId="5" xfId="0" applyNumberFormat="1" applyFont="1" applyBorder="1" applyAlignment="1">
      <alignment horizontal="fill"/>
    </xf>
    <xf numFmtId="3" fontId="6" fillId="0" borderId="7" xfId="0" applyNumberFormat="1" applyFont="1" applyBorder="1" applyAlignment="1">
      <alignment/>
    </xf>
    <xf numFmtId="3" fontId="6" fillId="0" borderId="13" xfId="0" applyNumberFormat="1" applyFont="1" applyBorder="1" applyAlignment="1">
      <alignment/>
    </xf>
    <xf numFmtId="3" fontId="6" fillId="0" borderId="14" xfId="0" applyNumberFormat="1" applyFont="1" applyBorder="1" applyAlignment="1">
      <alignment/>
    </xf>
    <xf numFmtId="177" fontId="6" fillId="0" borderId="14" xfId="0" applyNumberFormat="1" applyFont="1" applyBorder="1" applyAlignment="1">
      <alignment horizontal="fill"/>
    </xf>
    <xf numFmtId="177" fontId="6" fillId="0" borderId="15" xfId="0" applyNumberFormat="1" applyFont="1" applyBorder="1" applyAlignment="1">
      <alignment/>
    </xf>
    <xf numFmtId="3" fontId="6" fillId="0" borderId="10" xfId="0" applyNumberFormat="1" applyFont="1" applyBorder="1" applyAlignment="1">
      <alignment/>
    </xf>
    <xf numFmtId="177" fontId="6" fillId="0" borderId="10" xfId="0" applyNumberFormat="1" applyFont="1" applyBorder="1" applyAlignment="1">
      <alignment/>
    </xf>
    <xf numFmtId="177" fontId="21" fillId="0" borderId="10" xfId="0" applyNumberFormat="1" applyFont="1" applyBorder="1" applyAlignment="1">
      <alignment/>
    </xf>
    <xf numFmtId="177" fontId="23" fillId="0" borderId="12" xfId="0" applyNumberFormat="1" applyFont="1" applyBorder="1" applyAlignment="1">
      <alignment/>
    </xf>
    <xf numFmtId="177" fontId="23" fillId="0" borderId="16" xfId="0" applyNumberFormat="1" applyFont="1" applyBorder="1" applyAlignment="1">
      <alignment horizontal="right"/>
    </xf>
    <xf numFmtId="177" fontId="23" fillId="0" borderId="17" xfId="0" applyNumberFormat="1" applyFont="1" applyBorder="1" applyAlignment="1">
      <alignment horizontal="center"/>
    </xf>
    <xf numFmtId="177" fontId="23" fillId="0" borderId="18" xfId="0" applyNumberFormat="1" applyFont="1" applyBorder="1" applyAlignment="1">
      <alignment horizontal="center"/>
    </xf>
    <xf numFmtId="177" fontId="6" fillId="0" borderId="1" xfId="0" applyNumberFormat="1" applyFont="1" applyBorder="1" applyAlignment="1">
      <alignment/>
    </xf>
    <xf numFmtId="177" fontId="6" fillId="0" borderId="19" xfId="0" applyNumberFormat="1" applyFont="1" applyBorder="1" applyAlignment="1">
      <alignment/>
    </xf>
    <xf numFmtId="177" fontId="22" fillId="0" borderId="1" xfId="0" applyNumberFormat="1" applyFont="1" applyBorder="1" applyAlignment="1">
      <alignment/>
    </xf>
    <xf numFmtId="177" fontId="6" fillId="0" borderId="2" xfId="0" applyNumberFormat="1" applyFont="1" applyBorder="1" applyAlignment="1">
      <alignment/>
    </xf>
    <xf numFmtId="177" fontId="23" fillId="0" borderId="17" xfId="0" applyNumberFormat="1" applyFont="1" applyBorder="1" applyAlignment="1">
      <alignment/>
    </xf>
    <xf numFmtId="3" fontId="39" fillId="0" borderId="0" xfId="0" applyNumberFormat="1" applyFont="1" applyAlignment="1">
      <alignment horizontal="centerContinuous"/>
    </xf>
    <xf numFmtId="177" fontId="23" fillId="0" borderId="6" xfId="0" applyNumberFormat="1" applyFont="1" applyBorder="1" applyAlignment="1">
      <alignment/>
    </xf>
    <xf numFmtId="177" fontId="23" fillId="0" borderId="5" xfId="0" applyNumberFormat="1" applyFont="1" applyBorder="1" applyAlignment="1">
      <alignment horizontal="fill"/>
    </xf>
    <xf numFmtId="177" fontId="23" fillId="0" borderId="2" xfId="0" applyNumberFormat="1" applyFont="1" applyBorder="1" applyAlignment="1">
      <alignment/>
    </xf>
    <xf numFmtId="165" fontId="23" fillId="0" borderId="6" xfId="0" applyNumberFormat="1" applyFont="1" applyBorder="1" applyAlignment="1">
      <alignment/>
    </xf>
    <xf numFmtId="177" fontId="33" fillId="2" borderId="11" xfId="0" applyNumberFormat="1" applyFont="1" applyFill="1" applyBorder="1" applyAlignment="1">
      <alignment horizontal="right"/>
    </xf>
    <xf numFmtId="177" fontId="33" fillId="2" borderId="10" xfId="0" applyNumberFormat="1" applyFont="1" applyFill="1" applyBorder="1" applyAlignment="1">
      <alignment horizontal="right"/>
    </xf>
    <xf numFmtId="177" fontId="33" fillId="2" borderId="16" xfId="0" applyNumberFormat="1" applyFont="1" applyFill="1" applyBorder="1" applyAlignment="1">
      <alignment horizontal="right"/>
    </xf>
    <xf numFmtId="177" fontId="32" fillId="0" borderId="11" xfId="0" applyNumberFormat="1" applyFont="1" applyBorder="1" applyAlignment="1">
      <alignment horizontal="right"/>
    </xf>
    <xf numFmtId="177" fontId="32" fillId="0" borderId="16" xfId="0" applyNumberFormat="1" applyFont="1" applyBorder="1" applyAlignment="1">
      <alignment horizontal="right"/>
    </xf>
    <xf numFmtId="177" fontId="30" fillId="2" borderId="7" xfId="0" applyNumberFormat="1" applyFont="1" applyFill="1" applyBorder="1" applyAlignment="1">
      <alignment/>
    </xf>
    <xf numFmtId="177" fontId="30" fillId="2" borderId="20" xfId="0" applyNumberFormat="1" applyFont="1" applyFill="1" applyBorder="1" applyAlignment="1">
      <alignment/>
    </xf>
    <xf numFmtId="177" fontId="30" fillId="2" borderId="8" xfId="0" applyNumberFormat="1" applyFont="1" applyFill="1" applyBorder="1" applyAlignment="1">
      <alignment/>
    </xf>
    <xf numFmtId="177" fontId="31" fillId="2" borderId="11" xfId="0" applyNumberFormat="1" applyFont="1" applyFill="1" applyBorder="1" applyAlignment="1">
      <alignment/>
    </xf>
    <xf numFmtId="177" fontId="31" fillId="2" borderId="10" xfId="0" applyNumberFormat="1" applyFont="1" applyFill="1" applyBorder="1" applyAlignment="1">
      <alignment horizontal="right"/>
    </xf>
    <xf numFmtId="177" fontId="31" fillId="2" borderId="11" xfId="0" applyNumberFormat="1" applyFont="1" applyFill="1" applyBorder="1" applyAlignment="1">
      <alignment horizontal="right"/>
    </xf>
    <xf numFmtId="177" fontId="31" fillId="2" borderId="16" xfId="0" applyNumberFormat="1" applyFont="1" applyFill="1" applyBorder="1" applyAlignment="1">
      <alignment horizontal="right"/>
    </xf>
    <xf numFmtId="177" fontId="40" fillId="2" borderId="0" xfId="0" applyNumberFormat="1" applyFont="1" applyFill="1" applyAlignment="1">
      <alignment/>
    </xf>
    <xf numFmtId="177" fontId="30" fillId="2" borderId="13" xfId="0" applyNumberFormat="1" applyFont="1" applyFill="1" applyBorder="1" applyAlignment="1">
      <alignment horizontal="left"/>
    </xf>
    <xf numFmtId="0" fontId="27" fillId="0" borderId="21" xfId="21" applyFont="1" applyBorder="1" applyAlignment="1">
      <alignment horizontal="left"/>
      <protection/>
    </xf>
    <xf numFmtId="0" fontId="27" fillId="0" borderId="22" xfId="21" applyFont="1" applyBorder="1" applyAlignment="1">
      <alignment horizontal="left"/>
      <protection/>
    </xf>
    <xf numFmtId="177" fontId="6" fillId="0" borderId="0" xfId="0" applyNumberFormat="1" applyFont="1" applyFill="1" applyAlignment="1">
      <alignment/>
    </xf>
    <xf numFmtId="177" fontId="4" fillId="0" borderId="10" xfId="0" applyNumberFormat="1" applyFont="1" applyBorder="1" applyAlignment="1">
      <alignment/>
    </xf>
    <xf numFmtId="177" fontId="31" fillId="2" borderId="23" xfId="0" applyNumberFormat="1" applyFont="1" applyFill="1" applyBorder="1" applyAlignment="1">
      <alignment horizontal="left"/>
    </xf>
    <xf numFmtId="177" fontId="31" fillId="2" borderId="13" xfId="0" applyNumberFormat="1" applyFont="1" applyFill="1" applyBorder="1" applyAlignment="1">
      <alignment horizontal="left"/>
    </xf>
    <xf numFmtId="0" fontId="15" fillId="0" borderId="0" xfId="21" applyFont="1" applyFill="1">
      <alignment/>
      <protection/>
    </xf>
    <xf numFmtId="0" fontId="15" fillId="0" borderId="7" xfId="21" applyFont="1" applyFill="1" applyBorder="1" applyAlignment="1">
      <alignment horizontal="center"/>
      <protection/>
    </xf>
    <xf numFmtId="0" fontId="15" fillId="0" borderId="4" xfId="21" applyFont="1" applyFill="1" applyBorder="1" applyAlignment="1">
      <alignment horizontal="center"/>
      <protection/>
    </xf>
    <xf numFmtId="3" fontId="37" fillId="0" borderId="8" xfId="0" applyNumberFormat="1" applyFont="1" applyBorder="1" applyAlignment="1">
      <alignment/>
    </xf>
    <xf numFmtId="3" fontId="37" fillId="0" borderId="9" xfId="0" applyNumberFormat="1" applyFont="1" applyBorder="1" applyAlignment="1">
      <alignment/>
    </xf>
    <xf numFmtId="177" fontId="37" fillId="0" borderId="8" xfId="0" applyNumberFormat="1" applyFont="1" applyBorder="1" applyAlignment="1">
      <alignment horizontal="centerContinuous"/>
    </xf>
    <xf numFmtId="177" fontId="37" fillId="0" borderId="9" xfId="0" applyNumberFormat="1" applyFont="1" applyBorder="1" applyAlignment="1">
      <alignment horizontal="centerContinuous"/>
    </xf>
    <xf numFmtId="177" fontId="37" fillId="0" borderId="9" xfId="0" applyNumberFormat="1" applyFont="1" applyBorder="1" applyAlignment="1">
      <alignment/>
    </xf>
    <xf numFmtId="1" fontId="37" fillId="0" borderId="8" xfId="0" applyNumberFormat="1" applyFont="1" applyBorder="1" applyAlignment="1">
      <alignment horizontal="centerContinuous"/>
    </xf>
    <xf numFmtId="1" fontId="37" fillId="0" borderId="9" xfId="0" applyNumberFormat="1" applyFont="1" applyBorder="1" applyAlignment="1">
      <alignment horizontal="centerContinuous"/>
    </xf>
    <xf numFmtId="177" fontId="37" fillId="0" borderId="12" xfId="0" applyNumberFormat="1" applyFont="1" applyBorder="1" applyAlignment="1">
      <alignment horizontal="centerContinuous"/>
    </xf>
    <xf numFmtId="3" fontId="37" fillId="0" borderId="7" xfId="0" applyNumberFormat="1" applyFont="1" applyBorder="1" applyAlignment="1">
      <alignment/>
    </xf>
    <xf numFmtId="3" fontId="43" fillId="0" borderId="0" xfId="0" applyNumberFormat="1" applyFont="1" applyAlignment="1">
      <alignment horizontal="centerContinuous"/>
    </xf>
    <xf numFmtId="3" fontId="37" fillId="0" borderId="0" xfId="0" applyNumberFormat="1" applyFont="1" applyAlignment="1">
      <alignment horizontal="centerContinuous"/>
    </xf>
    <xf numFmtId="3" fontId="37" fillId="0" borderId="0" xfId="0" applyNumberFormat="1" applyFont="1" applyAlignment="1">
      <alignment/>
    </xf>
    <xf numFmtId="177" fontId="37" fillId="0" borderId="20" xfId="0" applyNumberFormat="1" applyFont="1" applyBorder="1" applyAlignment="1">
      <alignment horizontal="centerContinuous"/>
    </xf>
    <xf numFmtId="177" fontId="37" fillId="0" borderId="5" xfId="0" applyNumberFormat="1" applyFont="1" applyBorder="1" applyAlignment="1">
      <alignment horizontal="centerContinuous"/>
    </xf>
    <xf numFmtId="177" fontId="37" fillId="0" borderId="5" xfId="0" applyNumberFormat="1" applyFont="1" applyBorder="1" applyAlignment="1">
      <alignment/>
    </xf>
    <xf numFmtId="177" fontId="43" fillId="0" borderId="5" xfId="0" applyNumberFormat="1" applyFont="1" applyBorder="1" applyAlignment="1">
      <alignment horizontal="centerContinuous"/>
    </xf>
    <xf numFmtId="177" fontId="37" fillId="0" borderId="6" xfId="0" applyNumberFormat="1" applyFont="1" applyBorder="1" applyAlignment="1">
      <alignment horizontal="centerContinuous"/>
    </xf>
    <xf numFmtId="3" fontId="44" fillId="0" borderId="11" xfId="0" applyNumberFormat="1" applyFont="1" applyBorder="1" applyAlignment="1">
      <alignment/>
    </xf>
    <xf numFmtId="3" fontId="37" fillId="0" borderId="10" xfId="0" applyNumberFormat="1" applyFont="1" applyBorder="1" applyAlignment="1">
      <alignment/>
    </xf>
    <xf numFmtId="177" fontId="37" fillId="0" borderId="11" xfId="0" applyNumberFormat="1" applyFont="1" applyBorder="1" applyAlignment="1">
      <alignment horizontal="right"/>
    </xf>
    <xf numFmtId="177" fontId="37" fillId="0" borderId="10" xfId="0" applyNumberFormat="1" applyFont="1" applyBorder="1" applyAlignment="1">
      <alignment horizontal="center"/>
    </xf>
    <xf numFmtId="177" fontId="37" fillId="0" borderId="10" xfId="0" applyNumberFormat="1" applyFont="1" applyBorder="1" applyAlignment="1">
      <alignment horizontal="right"/>
    </xf>
    <xf numFmtId="177" fontId="37" fillId="0" borderId="10" xfId="0" applyNumberFormat="1" applyFont="1" applyBorder="1" applyAlignment="1">
      <alignment/>
    </xf>
    <xf numFmtId="177" fontId="37" fillId="0" borderId="16" xfId="0" applyNumberFormat="1" applyFont="1" applyBorder="1" applyAlignment="1">
      <alignment horizontal="right"/>
    </xf>
    <xf numFmtId="3" fontId="37" fillId="0" borderId="13" xfId="0" applyNumberFormat="1" applyFont="1" applyBorder="1" applyAlignment="1">
      <alignment/>
    </xf>
    <xf numFmtId="3" fontId="37" fillId="0" borderId="14" xfId="0" applyNumberFormat="1" applyFont="1" applyBorder="1" applyAlignment="1">
      <alignment/>
    </xf>
    <xf numFmtId="3" fontId="37" fillId="0" borderId="14" xfId="0" applyNumberFormat="1" applyFont="1" applyBorder="1" applyAlignment="1">
      <alignment horizontal="fill"/>
    </xf>
    <xf numFmtId="177" fontId="37" fillId="0" borderId="13" xfId="0" applyNumberFormat="1" applyFont="1" applyBorder="1" applyAlignment="1">
      <alignment/>
    </xf>
    <xf numFmtId="177" fontId="37" fillId="0" borderId="14" xfId="0" applyNumberFormat="1" applyFont="1" applyBorder="1" applyAlignment="1">
      <alignment/>
    </xf>
    <xf numFmtId="165" fontId="37" fillId="0" borderId="14" xfId="0" applyNumberFormat="1" applyFont="1" applyBorder="1" applyAlignment="1">
      <alignment/>
    </xf>
    <xf numFmtId="165" fontId="37" fillId="0" borderId="15" xfId="0" applyNumberFormat="1" applyFont="1" applyBorder="1" applyAlignment="1">
      <alignment/>
    </xf>
    <xf numFmtId="177" fontId="37" fillId="0" borderId="15" xfId="0" applyNumberFormat="1" applyFont="1" applyBorder="1" applyAlignment="1">
      <alignment/>
    </xf>
    <xf numFmtId="3" fontId="37" fillId="0" borderId="20" xfId="0" applyNumberFormat="1" applyFont="1" applyFill="1" applyBorder="1" applyAlignment="1">
      <alignment/>
    </xf>
    <xf numFmtId="3" fontId="37" fillId="0" borderId="5" xfId="0" applyNumberFormat="1" applyFont="1" applyBorder="1" applyAlignment="1">
      <alignment/>
    </xf>
    <xf numFmtId="3" fontId="37" fillId="0" borderId="5" xfId="0" applyNumberFormat="1" applyFont="1" applyBorder="1" applyAlignment="1">
      <alignment horizontal="fill"/>
    </xf>
    <xf numFmtId="177" fontId="37" fillId="0" borderId="20" xfId="0" applyNumberFormat="1" applyFont="1" applyBorder="1" applyAlignment="1">
      <alignment/>
    </xf>
    <xf numFmtId="177" fontId="37" fillId="0" borderId="6" xfId="0" applyNumberFormat="1" applyFont="1" applyBorder="1" applyAlignment="1">
      <alignment/>
    </xf>
    <xf numFmtId="3" fontId="37" fillId="0" borderId="20" xfId="0" applyNumberFormat="1" applyFont="1" applyBorder="1" applyAlignment="1">
      <alignment/>
    </xf>
    <xf numFmtId="3" fontId="44" fillId="0" borderId="5" xfId="0" applyNumberFormat="1" applyFont="1" applyBorder="1" applyAlignment="1">
      <alignment/>
    </xf>
    <xf numFmtId="3" fontId="44" fillId="0" borderId="5" xfId="0" applyNumberFormat="1" applyFont="1" applyBorder="1" applyAlignment="1">
      <alignment horizontal="fill"/>
    </xf>
    <xf numFmtId="177" fontId="44" fillId="0" borderId="20" xfId="0" applyNumberFormat="1" applyFont="1" applyBorder="1" applyAlignment="1">
      <alignment/>
    </xf>
    <xf numFmtId="177" fontId="44" fillId="0" borderId="5" xfId="0" applyNumberFormat="1" applyFont="1" applyBorder="1" applyAlignment="1">
      <alignment/>
    </xf>
    <xf numFmtId="177" fontId="44" fillId="0" borderId="6" xfId="0" applyNumberFormat="1" applyFont="1" applyBorder="1" applyAlignment="1">
      <alignment/>
    </xf>
    <xf numFmtId="177" fontId="37" fillId="0" borderId="7" xfId="0" applyNumberFormat="1" applyFont="1" applyBorder="1" applyAlignment="1">
      <alignment/>
    </xf>
    <xf numFmtId="177" fontId="37" fillId="0" borderId="0" xfId="0" applyNumberFormat="1" applyFont="1" applyAlignment="1">
      <alignment/>
    </xf>
    <xf numFmtId="177" fontId="37" fillId="0" borderId="4" xfId="0" applyNumberFormat="1" applyFont="1" applyBorder="1" applyAlignment="1">
      <alignment/>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7" fillId="0" borderId="0" xfId="21" applyFont="1" applyBorder="1" applyAlignment="1">
      <alignment horizontal="center"/>
      <protection/>
    </xf>
    <xf numFmtId="0" fontId="37" fillId="0" borderId="0" xfId="0" applyFont="1" applyBorder="1" applyAlignment="1">
      <alignment horizontal="center"/>
    </xf>
    <xf numFmtId="0" fontId="37" fillId="0" borderId="0" xfId="0" applyFont="1" applyBorder="1" applyAlignment="1">
      <alignment horizontal="center"/>
    </xf>
    <xf numFmtId="0" fontId="37" fillId="0" borderId="0" xfId="0" applyFont="1" applyBorder="1" applyAlignment="1">
      <alignment horizontal="center"/>
    </xf>
    <xf numFmtId="0" fontId="0" fillId="0" borderId="0" xfId="0" applyAlignment="1">
      <alignment horizontal="center"/>
    </xf>
    <xf numFmtId="177" fontId="30" fillId="0" borderId="13" xfId="0" applyNumberFormat="1" applyFont="1" applyFill="1" applyBorder="1" applyAlignment="1">
      <alignment horizontal="left"/>
    </xf>
    <xf numFmtId="177" fontId="31" fillId="2" borderId="24" xfId="0" applyNumberFormat="1" applyFont="1" applyFill="1" applyBorder="1" applyAlignment="1">
      <alignment horizontal="left"/>
    </xf>
    <xf numFmtId="177" fontId="23" fillId="0" borderId="25" xfId="0" applyNumberFormat="1" applyFont="1" applyBorder="1" applyAlignment="1">
      <alignment horizontal="centerContinuous"/>
    </xf>
    <xf numFmtId="3" fontId="23" fillId="0" borderId="0" xfId="0" applyNumberFormat="1" applyFont="1" applyAlignment="1">
      <alignment horizontal="centerContinuous"/>
    </xf>
    <xf numFmtId="177" fontId="23" fillId="0" borderId="0" xfId="0" applyNumberFormat="1" applyFont="1" applyAlignment="1">
      <alignment horizontal="centerContinuous"/>
    </xf>
    <xf numFmtId="0" fontId="27" fillId="0" borderId="0" xfId="21" applyFont="1">
      <alignment/>
      <protection/>
    </xf>
    <xf numFmtId="177" fontId="0" fillId="3" borderId="0" xfId="0" applyNumberFormat="1" applyFont="1" applyFill="1" applyAlignment="1">
      <alignment/>
    </xf>
    <xf numFmtId="177" fontId="13" fillId="0" borderId="0" xfId="0" applyNumberFormat="1" applyFont="1" applyFill="1" applyBorder="1" applyAlignment="1">
      <alignment/>
    </xf>
    <xf numFmtId="0" fontId="15" fillId="0" borderId="0" xfId="21" applyFont="1" applyFill="1" applyBorder="1" applyAlignment="1">
      <alignment horizontal="center"/>
      <protection/>
    </xf>
    <xf numFmtId="0" fontId="15" fillId="0" borderId="0" xfId="21" applyFont="1" applyBorder="1">
      <alignment/>
      <protection/>
    </xf>
    <xf numFmtId="183" fontId="27" fillId="0" borderId="0" xfId="21" applyNumberFormat="1" applyFont="1" applyBorder="1">
      <alignment/>
      <protection/>
    </xf>
    <xf numFmtId="183" fontId="28" fillId="0" borderId="0" xfId="15" applyNumberFormat="1" applyFont="1" applyBorder="1" applyAlignment="1">
      <alignment/>
    </xf>
    <xf numFmtId="183" fontId="15" fillId="0" borderId="0" xfId="15" applyNumberFormat="1" applyFont="1" applyBorder="1" applyAlignment="1">
      <alignment/>
    </xf>
    <xf numFmtId="177" fontId="6" fillId="0" borderId="0" xfId="0" applyNumberFormat="1" applyFont="1" applyBorder="1" applyAlignment="1">
      <alignment horizontal="fill"/>
    </xf>
    <xf numFmtId="177" fontId="23" fillId="0" borderId="0" xfId="0" applyNumberFormat="1" applyFont="1" applyBorder="1" applyAlignment="1">
      <alignment horizontal="fill"/>
    </xf>
    <xf numFmtId="177" fontId="23" fillId="0" borderId="1" xfId="0" applyNumberFormat="1" applyFont="1" applyBorder="1" applyAlignment="1">
      <alignment/>
    </xf>
    <xf numFmtId="177" fontId="23" fillId="0" borderId="4" xfId="0" applyNumberFormat="1" applyFont="1" applyBorder="1" applyAlignment="1">
      <alignment/>
    </xf>
    <xf numFmtId="177" fontId="6" fillId="0" borderId="0" xfId="0" applyNumberFormat="1" applyFont="1" applyBorder="1" applyAlignment="1">
      <alignment/>
    </xf>
    <xf numFmtId="1" fontId="27" fillId="0" borderId="0" xfId="21" applyNumberFormat="1" applyFont="1" applyFill="1" applyBorder="1" applyAlignment="1">
      <alignment horizontal="centerContinuous"/>
      <protection/>
    </xf>
    <xf numFmtId="0" fontId="27" fillId="0" borderId="0" xfId="21" applyFont="1" applyFill="1" applyBorder="1" applyAlignment="1">
      <alignment horizontal="centerContinuous"/>
      <protection/>
    </xf>
    <xf numFmtId="0" fontId="28" fillId="0" borderId="0" xfId="21" applyFont="1" applyFill="1" applyBorder="1" applyAlignment="1">
      <alignment horizontal="center"/>
      <protection/>
    </xf>
    <xf numFmtId="185" fontId="27" fillId="0" borderId="0" xfId="17" applyNumberFormat="1" applyFont="1" applyBorder="1" applyAlignment="1">
      <alignment/>
    </xf>
    <xf numFmtId="183" fontId="27" fillId="0" borderId="0" xfId="15" applyNumberFormat="1" applyFont="1" applyBorder="1" applyAlignment="1">
      <alignment/>
    </xf>
    <xf numFmtId="0" fontId="1" fillId="0" borderId="0" xfId="21" applyFont="1" applyBorder="1" applyAlignment="1">
      <alignment horizontal="left"/>
      <protection/>
    </xf>
    <xf numFmtId="0" fontId="6" fillId="0" borderId="0" xfId="0" applyFont="1" applyAlignment="1">
      <alignment/>
    </xf>
    <xf numFmtId="3" fontId="21" fillId="0" borderId="10" xfId="0" applyNumberFormat="1" applyFont="1" applyBorder="1" applyAlignment="1">
      <alignment/>
    </xf>
    <xf numFmtId="0" fontId="6" fillId="0" borderId="0" xfId="21" applyFont="1">
      <alignment/>
      <protection/>
    </xf>
    <xf numFmtId="0" fontId="15" fillId="0" borderId="20" xfId="21" applyFont="1" applyFill="1" applyBorder="1" applyAlignment="1">
      <alignment horizontal="center" wrapText="1"/>
      <protection/>
    </xf>
    <xf numFmtId="0" fontId="15" fillId="0" borderId="6" xfId="21" applyFont="1" applyFill="1" applyBorder="1" applyAlignment="1">
      <alignment horizontal="center" wrapText="1"/>
      <protection/>
    </xf>
    <xf numFmtId="177" fontId="13" fillId="2" borderId="26" xfId="0" applyNumberFormat="1" applyFont="1" applyFill="1" applyBorder="1" applyAlignment="1">
      <alignment/>
    </xf>
    <xf numFmtId="177" fontId="13" fillId="2" borderId="27" xfId="0" applyNumberFormat="1" applyFont="1" applyFill="1" applyBorder="1" applyAlignment="1">
      <alignment horizontal="left"/>
    </xf>
    <xf numFmtId="177" fontId="13" fillId="2" borderId="28" xfId="0" applyNumberFormat="1" applyFont="1" applyFill="1" applyBorder="1" applyAlignment="1">
      <alignment/>
    </xf>
    <xf numFmtId="0" fontId="15" fillId="0" borderId="17" xfId="21" applyFont="1" applyBorder="1">
      <alignment/>
      <protection/>
    </xf>
    <xf numFmtId="0" fontId="15" fillId="0" borderId="29" xfId="0" applyFont="1" applyBorder="1" applyAlignment="1">
      <alignment/>
    </xf>
    <xf numFmtId="0" fontId="15" fillId="0" borderId="29" xfId="0" applyFont="1" applyBorder="1" applyAlignment="1">
      <alignment wrapText="1"/>
    </xf>
    <xf numFmtId="0" fontId="36" fillId="0" borderId="0" xfId="0" applyFont="1" applyAlignment="1">
      <alignment/>
    </xf>
    <xf numFmtId="177" fontId="13" fillId="0" borderId="0" xfId="0" applyNumberFormat="1" applyFont="1" applyFill="1" applyBorder="1" applyAlignment="1">
      <alignment horizontal="left"/>
    </xf>
    <xf numFmtId="0" fontId="0" fillId="0" borderId="0" xfId="0" applyFill="1" applyBorder="1" applyAlignment="1">
      <alignment/>
    </xf>
    <xf numFmtId="165" fontId="31" fillId="2" borderId="14" xfId="0" applyNumberFormat="1" applyFont="1" applyFill="1" applyBorder="1" applyAlignment="1">
      <alignment/>
    </xf>
    <xf numFmtId="3" fontId="23" fillId="0" borderId="30" xfId="0" applyNumberFormat="1" applyFont="1" applyBorder="1" applyAlignment="1">
      <alignment/>
    </xf>
    <xf numFmtId="0" fontId="0" fillId="0" borderId="31" xfId="0" applyBorder="1" applyAlignment="1">
      <alignment/>
    </xf>
    <xf numFmtId="177" fontId="50" fillId="0" borderId="0" xfId="0" applyNumberFormat="1" applyFont="1" applyAlignment="1">
      <alignment/>
    </xf>
    <xf numFmtId="177" fontId="50" fillId="0" borderId="0" xfId="0" applyNumberFormat="1" applyFont="1" applyFill="1" applyAlignment="1">
      <alignment/>
    </xf>
    <xf numFmtId="0" fontId="52" fillId="0" borderId="0" xfId="21" applyFont="1">
      <alignment/>
      <protection/>
    </xf>
    <xf numFmtId="0" fontId="15" fillId="0" borderId="0" xfId="21" applyFont="1" applyFill="1" applyAlignment="1">
      <alignment vertical="center"/>
      <protection/>
    </xf>
    <xf numFmtId="0" fontId="0" fillId="0" borderId="0" xfId="0" applyAlignment="1">
      <alignment/>
    </xf>
    <xf numFmtId="206" fontId="15" fillId="0" borderId="0" xfId="21" applyNumberFormat="1" applyFont="1">
      <alignment/>
      <protection/>
    </xf>
    <xf numFmtId="0" fontId="51" fillId="0" borderId="0" xfId="21" applyFont="1" applyAlignment="1">
      <alignment horizontal="left"/>
      <protection/>
    </xf>
    <xf numFmtId="0" fontId="53" fillId="0" borderId="0" xfId="0" applyFont="1" applyAlignment="1">
      <alignment/>
    </xf>
    <xf numFmtId="177" fontId="53" fillId="0" borderId="0" xfId="0" applyNumberFormat="1" applyFont="1" applyAlignment="1">
      <alignment/>
    </xf>
    <xf numFmtId="177" fontId="36" fillId="0" borderId="0" xfId="0" applyNumberFormat="1" applyFont="1" applyAlignment="1">
      <alignment/>
    </xf>
    <xf numFmtId="177" fontId="53" fillId="0" borderId="0" xfId="0" applyNumberFormat="1" applyFont="1" applyAlignment="1">
      <alignment/>
    </xf>
    <xf numFmtId="177" fontId="36" fillId="0" borderId="0" xfId="0" applyNumberFormat="1" applyFont="1" applyAlignment="1">
      <alignment/>
    </xf>
    <xf numFmtId="177" fontId="53" fillId="0" borderId="0" xfId="0" applyNumberFormat="1" applyFont="1" applyAlignment="1">
      <alignment/>
    </xf>
    <xf numFmtId="177" fontId="53" fillId="0" borderId="0" xfId="0" applyNumberFormat="1" applyFont="1" applyBorder="1" applyAlignment="1">
      <alignment/>
    </xf>
    <xf numFmtId="177" fontId="55" fillId="0" borderId="0" xfId="0" applyNumberFormat="1" applyFont="1" applyAlignment="1">
      <alignment/>
    </xf>
    <xf numFmtId="177" fontId="54" fillId="0" borderId="0" xfId="0" applyNumberFormat="1" applyFont="1" applyAlignment="1">
      <alignment/>
    </xf>
    <xf numFmtId="0" fontId="55" fillId="0" borderId="0" xfId="0" applyFont="1" applyAlignment="1">
      <alignment/>
    </xf>
    <xf numFmtId="3" fontId="55" fillId="0" borderId="0" xfId="0" applyNumberFormat="1" applyFont="1" applyAlignment="1">
      <alignment/>
    </xf>
    <xf numFmtId="3" fontId="55" fillId="0" borderId="0" xfId="0" applyNumberFormat="1" applyFont="1" applyAlignment="1">
      <alignment/>
    </xf>
    <xf numFmtId="3" fontId="55" fillId="0" borderId="0" xfId="0" applyNumberFormat="1" applyFont="1" applyBorder="1" applyAlignment="1">
      <alignment/>
    </xf>
    <xf numFmtId="3" fontId="54" fillId="0" borderId="0" xfId="0" applyNumberFormat="1" applyFont="1" applyAlignment="1">
      <alignment/>
    </xf>
    <xf numFmtId="3" fontId="54" fillId="0" borderId="0" xfId="0" applyNumberFormat="1" applyFont="1" applyFill="1" applyAlignment="1">
      <alignment/>
    </xf>
    <xf numFmtId="177" fontId="57" fillId="0" borderId="0" xfId="0" applyNumberFormat="1" applyFont="1" applyAlignment="1">
      <alignment/>
    </xf>
    <xf numFmtId="177" fontId="23" fillId="0" borderId="0" xfId="0" applyNumberFormat="1" applyFont="1" applyAlignment="1">
      <alignment/>
    </xf>
    <xf numFmtId="177" fontId="15" fillId="0" borderId="0" xfId="0" applyNumberFormat="1" applyFont="1" applyFill="1" applyAlignment="1">
      <alignment/>
    </xf>
    <xf numFmtId="37" fontId="6" fillId="0" borderId="19" xfId="0" applyNumberFormat="1" applyFont="1" applyBorder="1" applyAlignment="1">
      <alignment/>
    </xf>
    <xf numFmtId="37" fontId="6" fillId="0" borderId="15" xfId="0" applyNumberFormat="1" applyFont="1" applyBorder="1" applyAlignment="1">
      <alignment/>
    </xf>
    <xf numFmtId="37" fontId="6" fillId="0" borderId="1" xfId="0" applyNumberFormat="1" applyFont="1" applyBorder="1" applyAlignment="1">
      <alignment/>
    </xf>
    <xf numFmtId="37" fontId="6" fillId="0" borderId="4" xfId="0" applyNumberFormat="1" applyFont="1" applyBorder="1" applyAlignment="1">
      <alignment/>
    </xf>
    <xf numFmtId="37" fontId="6" fillId="0" borderId="32" xfId="0" applyNumberFormat="1" applyFont="1" applyBorder="1" applyAlignment="1">
      <alignment/>
    </xf>
    <xf numFmtId="37" fontId="6" fillId="0" borderId="33" xfId="0" applyNumberFormat="1" applyFont="1" applyBorder="1" applyAlignment="1">
      <alignment/>
    </xf>
    <xf numFmtId="37" fontId="23" fillId="0" borderId="34" xfId="0" applyNumberFormat="1" applyFont="1" applyBorder="1" applyAlignment="1">
      <alignment/>
    </xf>
    <xf numFmtId="37" fontId="23" fillId="0" borderId="35" xfId="0" applyNumberFormat="1" applyFont="1" applyBorder="1" applyAlignment="1">
      <alignment/>
    </xf>
    <xf numFmtId="37" fontId="23" fillId="0" borderId="36" xfId="0" applyNumberFormat="1" applyFont="1" applyBorder="1" applyAlignment="1">
      <alignment/>
    </xf>
    <xf numFmtId="37" fontId="6" fillId="0" borderId="2" xfId="0" applyNumberFormat="1" applyFont="1" applyBorder="1" applyAlignment="1">
      <alignment/>
    </xf>
    <xf numFmtId="37" fontId="6" fillId="0" borderId="6" xfId="0" applyNumberFormat="1" applyFont="1" applyBorder="1" applyAlignment="1">
      <alignment/>
    </xf>
    <xf numFmtId="37" fontId="23" fillId="0" borderId="37" xfId="0" applyNumberFormat="1" applyFont="1" applyBorder="1" applyAlignment="1">
      <alignment/>
    </xf>
    <xf numFmtId="3" fontId="44" fillId="0" borderId="20" xfId="0" applyNumberFormat="1" applyFont="1" applyBorder="1" applyAlignment="1">
      <alignment/>
    </xf>
    <xf numFmtId="3" fontId="15" fillId="0" borderId="0" xfId="21" applyNumberFormat="1" applyFont="1">
      <alignment/>
      <protection/>
    </xf>
    <xf numFmtId="3" fontId="15" fillId="0" borderId="7" xfId="15" applyNumberFormat="1" applyFont="1" applyBorder="1" applyAlignment="1">
      <alignment/>
    </xf>
    <xf numFmtId="3" fontId="15" fillId="0" borderId="1" xfId="15" applyNumberFormat="1" applyFont="1" applyBorder="1" applyAlignment="1">
      <alignment/>
    </xf>
    <xf numFmtId="3" fontId="15" fillId="0" borderId="0" xfId="15" applyNumberFormat="1" applyFont="1" applyAlignment="1">
      <alignment/>
    </xf>
    <xf numFmtId="3" fontId="27" fillId="0" borderId="7" xfId="15" applyNumberFormat="1" applyFont="1" applyBorder="1" applyAlignment="1">
      <alignment/>
    </xf>
    <xf numFmtId="3" fontId="27" fillId="0" borderId="1" xfId="15" applyNumberFormat="1" applyFont="1" applyBorder="1" applyAlignment="1">
      <alignment/>
    </xf>
    <xf numFmtId="37" fontId="15" fillId="0" borderId="7" xfId="21" applyNumberFormat="1" applyFont="1" applyBorder="1">
      <alignment/>
      <protection/>
    </xf>
    <xf numFmtId="37" fontId="15" fillId="0" borderId="4" xfId="21" applyNumberFormat="1" applyFont="1" applyBorder="1">
      <alignment/>
      <protection/>
    </xf>
    <xf numFmtId="37" fontId="15" fillId="0" borderId="0" xfId="21" applyNumberFormat="1" applyFont="1">
      <alignment/>
      <protection/>
    </xf>
    <xf numFmtId="37" fontId="15" fillId="0" borderId="0" xfId="21" applyNumberFormat="1" applyFont="1" applyBorder="1">
      <alignment/>
      <protection/>
    </xf>
    <xf numFmtId="37" fontId="15" fillId="0" borderId="7" xfId="21" applyNumberFormat="1" applyFont="1" applyBorder="1" applyAlignment="1">
      <alignment/>
      <protection/>
    </xf>
    <xf numFmtId="37" fontId="15" fillId="0" borderId="4" xfId="21" applyNumberFormat="1" applyFont="1" applyBorder="1" applyAlignment="1">
      <alignment/>
      <protection/>
    </xf>
    <xf numFmtId="37" fontId="15" fillId="0" borderId="20" xfId="15" applyNumberFormat="1" applyFont="1" applyBorder="1" applyAlignment="1">
      <alignment/>
    </xf>
    <xf numFmtId="37" fontId="15" fillId="0" borderId="6" xfId="15" applyNumberFormat="1" applyFont="1" applyBorder="1" applyAlignment="1">
      <alignment/>
    </xf>
    <xf numFmtId="37" fontId="15" fillId="0" borderId="7" xfId="15" applyNumberFormat="1" applyFont="1" applyBorder="1" applyAlignment="1">
      <alignment/>
    </xf>
    <xf numFmtId="37" fontId="15" fillId="0" borderId="1" xfId="15" applyNumberFormat="1" applyFont="1" applyBorder="1" applyAlignment="1">
      <alignment/>
    </xf>
    <xf numFmtId="37" fontId="15" fillId="0" borderId="5" xfId="15" applyNumberFormat="1" applyFont="1" applyBorder="1" applyAlignment="1">
      <alignment/>
    </xf>
    <xf numFmtId="37" fontId="15" fillId="0" borderId="6" xfId="21" applyNumberFormat="1" applyFont="1" applyBorder="1">
      <alignment/>
      <protection/>
    </xf>
    <xf numFmtId="37" fontId="27" fillId="0" borderId="20" xfId="15" applyNumberFormat="1" applyFont="1" applyBorder="1" applyAlignment="1">
      <alignment/>
    </xf>
    <xf numFmtId="37" fontId="27" fillId="0" borderId="6" xfId="15" applyNumberFormat="1" applyFont="1" applyBorder="1" applyAlignment="1">
      <alignment/>
    </xf>
    <xf numFmtId="37" fontId="27" fillId="0" borderId="7" xfId="15" applyNumberFormat="1" applyFont="1" applyBorder="1" applyAlignment="1">
      <alignment/>
    </xf>
    <xf numFmtId="37" fontId="27" fillId="0" borderId="1" xfId="15" applyNumberFormat="1" applyFont="1" applyBorder="1" applyAlignment="1">
      <alignment/>
    </xf>
    <xf numFmtId="37" fontId="27" fillId="0" borderId="23" xfId="15" applyNumberFormat="1" applyFont="1" applyBorder="1" applyAlignment="1">
      <alignment/>
    </xf>
    <xf numFmtId="37" fontId="27" fillId="0" borderId="5" xfId="15" applyNumberFormat="1" applyFont="1" applyBorder="1" applyAlignment="1">
      <alignment/>
    </xf>
    <xf numFmtId="37" fontId="5" fillId="0" borderId="13" xfId="0" applyNumberFormat="1" applyFont="1" applyBorder="1" applyAlignment="1">
      <alignment/>
    </xf>
    <xf numFmtId="37" fontId="5" fillId="0" borderId="14" xfId="0" applyNumberFormat="1" applyFont="1" applyBorder="1" applyAlignment="1">
      <alignment/>
    </xf>
    <xf numFmtId="37" fontId="5" fillId="0" borderId="15" xfId="0" applyNumberFormat="1" applyFont="1" applyBorder="1" applyAlignment="1">
      <alignment/>
    </xf>
    <xf numFmtId="37" fontId="32" fillId="0" borderId="20" xfId="0" applyNumberFormat="1" applyFont="1" applyBorder="1" applyAlignment="1">
      <alignment/>
    </xf>
    <xf numFmtId="37" fontId="32" fillId="0" borderId="5" xfId="0" applyNumberFormat="1" applyFont="1" applyBorder="1" applyAlignment="1">
      <alignment/>
    </xf>
    <xf numFmtId="37" fontId="5" fillId="0" borderId="20" xfId="0" applyNumberFormat="1" applyFont="1" applyBorder="1" applyAlignment="1">
      <alignment/>
    </xf>
    <xf numFmtId="37" fontId="5" fillId="0" borderId="5" xfId="0" applyNumberFormat="1" applyFont="1" applyBorder="1" applyAlignment="1">
      <alignment/>
    </xf>
    <xf numFmtId="37" fontId="5" fillId="0" borderId="6" xfId="0" applyNumberFormat="1" applyFont="1" applyBorder="1" applyAlignment="1">
      <alignment/>
    </xf>
    <xf numFmtId="37" fontId="5" fillId="0" borderId="23" xfId="0" applyNumberFormat="1" applyFont="1" applyBorder="1" applyAlignment="1">
      <alignment/>
    </xf>
    <xf numFmtId="37" fontId="5" fillId="0" borderId="38" xfId="0" applyNumberFormat="1" applyFont="1" applyBorder="1" applyAlignment="1">
      <alignment/>
    </xf>
    <xf numFmtId="37" fontId="5" fillId="0" borderId="39" xfId="0" applyNumberFormat="1" applyFont="1" applyBorder="1" applyAlignment="1">
      <alignment/>
    </xf>
    <xf numFmtId="5" fontId="5" fillId="0" borderId="5" xfId="0" applyNumberFormat="1" applyFont="1" applyBorder="1" applyAlignment="1">
      <alignment/>
    </xf>
    <xf numFmtId="5" fontId="5" fillId="0" borderId="6" xfId="0" applyNumberFormat="1" applyFont="1" applyBorder="1" applyAlignment="1">
      <alignment/>
    </xf>
    <xf numFmtId="37" fontId="13" fillId="2" borderId="40" xfId="0" applyNumberFormat="1" applyFont="1" applyFill="1" applyBorder="1" applyAlignment="1">
      <alignment/>
    </xf>
    <xf numFmtId="37" fontId="13" fillId="2" borderId="41" xfId="0" applyNumberFormat="1" applyFont="1" applyFill="1" applyBorder="1" applyAlignment="1">
      <alignment/>
    </xf>
    <xf numFmtId="37" fontId="13" fillId="2" borderId="42" xfId="0" applyNumberFormat="1" applyFont="1" applyFill="1" applyBorder="1" applyAlignment="1">
      <alignment/>
    </xf>
    <xf numFmtId="37" fontId="13" fillId="2" borderId="43" xfId="0" applyNumberFormat="1" applyFont="1" applyFill="1" applyBorder="1" applyAlignment="1">
      <alignment/>
    </xf>
    <xf numFmtId="37" fontId="34" fillId="2" borderId="44" xfId="0" applyNumberFormat="1" applyFont="1" applyFill="1" applyBorder="1" applyAlignment="1">
      <alignment/>
    </xf>
    <xf numFmtId="37" fontId="34" fillId="2" borderId="45" xfId="0" applyNumberFormat="1" applyFont="1" applyFill="1" applyBorder="1" applyAlignment="1">
      <alignment/>
    </xf>
    <xf numFmtId="37" fontId="34" fillId="2" borderId="46" xfId="0" applyNumberFormat="1" applyFont="1" applyFill="1" applyBorder="1" applyAlignment="1">
      <alignment/>
    </xf>
    <xf numFmtId="37" fontId="34" fillId="2" borderId="47" xfId="0" applyNumberFormat="1" applyFont="1" applyFill="1" applyBorder="1" applyAlignment="1">
      <alignment/>
    </xf>
    <xf numFmtId="37" fontId="15" fillId="0" borderId="48" xfId="0" applyNumberFormat="1" applyFont="1" applyBorder="1" applyAlignment="1">
      <alignment/>
    </xf>
    <xf numFmtId="37" fontId="15" fillId="0" borderId="49" xfId="0" applyNumberFormat="1" applyFont="1" applyBorder="1" applyAlignment="1">
      <alignment/>
    </xf>
    <xf numFmtId="37" fontId="15" fillId="0" borderId="19" xfId="0" applyNumberFormat="1" applyFont="1" applyBorder="1" applyAlignment="1">
      <alignment/>
    </xf>
    <xf numFmtId="37" fontId="13" fillId="2" borderId="19" xfId="0" applyNumberFormat="1" applyFont="1" applyFill="1" applyBorder="1" applyAlignment="1">
      <alignment/>
    </xf>
    <xf numFmtId="37" fontId="13" fillId="2" borderId="50" xfId="0" applyNumberFormat="1" applyFont="1" applyFill="1" applyBorder="1" applyAlignment="1">
      <alignment/>
    </xf>
    <xf numFmtId="37" fontId="13" fillId="2" borderId="15" xfId="0" applyNumberFormat="1" applyFont="1" applyFill="1" applyBorder="1" applyAlignment="1">
      <alignment/>
    </xf>
    <xf numFmtId="37" fontId="15" fillId="0" borderId="15" xfId="0" applyNumberFormat="1" applyFont="1" applyBorder="1" applyAlignment="1">
      <alignment/>
    </xf>
    <xf numFmtId="37" fontId="35" fillId="0" borderId="25" xfId="0" applyNumberFormat="1" applyFont="1" applyBorder="1" applyAlignment="1">
      <alignment/>
    </xf>
    <xf numFmtId="37" fontId="35" fillId="0" borderId="51" xfId="0" applyNumberFormat="1" applyFont="1" applyBorder="1" applyAlignment="1">
      <alignment/>
    </xf>
    <xf numFmtId="37" fontId="35" fillId="0" borderId="39" xfId="0" applyNumberFormat="1" applyFont="1" applyBorder="1" applyAlignment="1">
      <alignment/>
    </xf>
    <xf numFmtId="37" fontId="30" fillId="2" borderId="13" xfId="0" applyNumberFormat="1" applyFont="1" applyFill="1" applyBorder="1" applyAlignment="1">
      <alignment/>
    </xf>
    <xf numFmtId="37" fontId="30" fillId="2" borderId="14" xfId="0" applyNumberFormat="1" applyFont="1" applyFill="1" applyBorder="1" applyAlignment="1">
      <alignment/>
    </xf>
    <xf numFmtId="37" fontId="30" fillId="2" borderId="15" xfId="0" applyNumberFormat="1" applyFont="1" applyFill="1" applyBorder="1" applyAlignment="1">
      <alignment/>
    </xf>
    <xf numFmtId="37" fontId="31" fillId="2" borderId="23" xfId="0" applyNumberFormat="1" applyFont="1" applyFill="1" applyBorder="1" applyAlignment="1">
      <alignment/>
    </xf>
    <xf numFmtId="37" fontId="30" fillId="2" borderId="38" xfId="0" applyNumberFormat="1" applyFont="1" applyFill="1" applyBorder="1" applyAlignment="1">
      <alignment/>
    </xf>
    <xf numFmtId="37" fontId="30" fillId="2" borderId="39" xfId="0" applyNumberFormat="1" applyFont="1" applyFill="1" applyBorder="1" applyAlignment="1">
      <alignment/>
    </xf>
    <xf numFmtId="4" fontId="30" fillId="2" borderId="13" xfId="0" applyNumberFormat="1" applyFont="1" applyFill="1" applyBorder="1" applyAlignment="1">
      <alignment/>
    </xf>
    <xf numFmtId="4" fontId="30" fillId="2" borderId="13" xfId="0" applyNumberFormat="1" applyFont="1" applyFill="1" applyBorder="1" applyAlignment="1">
      <alignment horizontal="right"/>
    </xf>
    <xf numFmtId="4" fontId="30" fillId="2" borderId="24" xfId="0" applyNumberFormat="1" applyFont="1" applyFill="1" applyBorder="1" applyAlignment="1">
      <alignment/>
    </xf>
    <xf numFmtId="4" fontId="6" fillId="0" borderId="13" xfId="0" applyNumberFormat="1" applyFont="1" applyBorder="1" applyAlignment="1">
      <alignment/>
    </xf>
    <xf numFmtId="4" fontId="30" fillId="2" borderId="15" xfId="0" applyNumberFormat="1" applyFont="1" applyFill="1" applyBorder="1" applyAlignment="1">
      <alignment/>
    </xf>
    <xf numFmtId="4" fontId="30" fillId="2" borderId="52" xfId="0" applyNumberFormat="1" applyFont="1" applyFill="1" applyBorder="1" applyAlignment="1">
      <alignment/>
    </xf>
    <xf numFmtId="37" fontId="13" fillId="2" borderId="13" xfId="0" applyNumberFormat="1" applyFont="1" applyFill="1" applyBorder="1" applyAlignment="1">
      <alignment/>
    </xf>
    <xf numFmtId="37" fontId="13" fillId="2" borderId="14" xfId="0" applyNumberFormat="1" applyFont="1" applyFill="1" applyBorder="1" applyAlignment="1">
      <alignment/>
    </xf>
    <xf numFmtId="37" fontId="13" fillId="2" borderId="13" xfId="0" applyNumberFormat="1" applyFont="1" applyFill="1" applyBorder="1" applyAlignment="1">
      <alignment horizontal="right"/>
    </xf>
    <xf numFmtId="37" fontId="13" fillId="0" borderId="13" xfId="0" applyNumberFormat="1" applyFont="1" applyFill="1" applyBorder="1" applyAlignment="1">
      <alignment/>
    </xf>
    <xf numFmtId="37" fontId="13" fillId="0" borderId="14" xfId="0" applyNumberFormat="1" applyFont="1" applyFill="1" applyBorder="1" applyAlignment="1">
      <alignment/>
    </xf>
    <xf numFmtId="37" fontId="13" fillId="0" borderId="15" xfId="0" applyNumberFormat="1" applyFont="1" applyFill="1" applyBorder="1" applyAlignment="1">
      <alignment/>
    </xf>
    <xf numFmtId="37" fontId="14" fillId="2" borderId="13" xfId="0" applyNumberFormat="1" applyFont="1" applyFill="1" applyBorder="1" applyAlignment="1">
      <alignment/>
    </xf>
    <xf numFmtId="37" fontId="14" fillId="2" borderId="14" xfId="0" applyNumberFormat="1" applyFont="1" applyFill="1" applyBorder="1" applyAlignment="1">
      <alignment/>
    </xf>
    <xf numFmtId="37" fontId="13" fillId="2" borderId="7" xfId="0" applyNumberFormat="1" applyFont="1" applyFill="1" applyBorder="1" applyAlignment="1">
      <alignment/>
    </xf>
    <xf numFmtId="37" fontId="13" fillId="2" borderId="0" xfId="0" applyNumberFormat="1" applyFont="1" applyFill="1" applyBorder="1" applyAlignment="1">
      <alignment/>
    </xf>
    <xf numFmtId="37" fontId="13" fillId="2" borderId="4" xfId="0" applyNumberFormat="1" applyFont="1" applyFill="1" applyBorder="1" applyAlignment="1">
      <alignment/>
    </xf>
    <xf numFmtId="37" fontId="13" fillId="2" borderId="23" xfId="0" applyNumberFormat="1" applyFont="1" applyFill="1" applyBorder="1" applyAlignment="1">
      <alignment/>
    </xf>
    <xf numFmtId="37" fontId="13" fillId="2" borderId="38" xfId="0" applyNumberFormat="1" applyFont="1" applyFill="1" applyBorder="1" applyAlignment="1">
      <alignment/>
    </xf>
    <xf numFmtId="37" fontId="13" fillId="2" borderId="39" xfId="0" applyNumberFormat="1" applyFont="1" applyFill="1" applyBorder="1" applyAlignment="1">
      <alignment/>
    </xf>
    <xf numFmtId="37" fontId="33" fillId="0" borderId="24" xfId="0" applyNumberFormat="1" applyFont="1" applyFill="1" applyBorder="1" applyAlignment="1">
      <alignment/>
    </xf>
    <xf numFmtId="37" fontId="33" fillId="0" borderId="53" xfId="0" applyNumberFormat="1" applyFont="1" applyFill="1" applyBorder="1" applyAlignment="1">
      <alignment/>
    </xf>
    <xf numFmtId="37" fontId="33" fillId="0" borderId="52" xfId="0" applyNumberFormat="1" applyFont="1" applyFill="1" applyBorder="1" applyAlignment="1">
      <alignment/>
    </xf>
    <xf numFmtId="5" fontId="44" fillId="0" borderId="5" xfId="0" applyNumberFormat="1" applyFont="1" applyBorder="1" applyAlignment="1">
      <alignment/>
    </xf>
    <xf numFmtId="37" fontId="37" fillId="0" borderId="13" xfId="0" applyNumberFormat="1" applyFont="1" applyBorder="1" applyAlignment="1">
      <alignment/>
    </xf>
    <xf numFmtId="37" fontId="37" fillId="0" borderId="14" xfId="0" applyNumberFormat="1" applyFont="1" applyBorder="1" applyAlignment="1">
      <alignment/>
    </xf>
    <xf numFmtId="37" fontId="37" fillId="0" borderId="15" xfId="0" applyNumberFormat="1" applyFont="1" applyBorder="1" applyAlignment="1">
      <alignment/>
    </xf>
    <xf numFmtId="37" fontId="37" fillId="0" borderId="20" xfId="0" applyNumberFormat="1" applyFont="1" applyBorder="1" applyAlignment="1">
      <alignment/>
    </xf>
    <xf numFmtId="37" fontId="37" fillId="0" borderId="5" xfId="0" applyNumberFormat="1" applyFont="1" applyBorder="1" applyAlignment="1">
      <alignment/>
    </xf>
    <xf numFmtId="37" fontId="37" fillId="0" borderId="6" xfId="0" applyNumberFormat="1" applyFont="1" applyBorder="1" applyAlignment="1">
      <alignment/>
    </xf>
    <xf numFmtId="37" fontId="44" fillId="0" borderId="20" xfId="0" applyNumberFormat="1" applyFont="1" applyBorder="1" applyAlignment="1">
      <alignment/>
    </xf>
    <xf numFmtId="37" fontId="44" fillId="0" borderId="5" xfId="0" applyNumberFormat="1" applyFont="1" applyBorder="1" applyAlignment="1">
      <alignment/>
    </xf>
    <xf numFmtId="5" fontId="44" fillId="0" borderId="6" xfId="0" applyNumberFormat="1" applyFont="1" applyBorder="1" applyAlignment="1">
      <alignment/>
    </xf>
    <xf numFmtId="37" fontId="15" fillId="0" borderId="4" xfId="17" applyNumberFormat="1" applyFont="1" applyBorder="1" applyAlignment="1">
      <alignment/>
    </xf>
    <xf numFmtId="37" fontId="28" fillId="0" borderId="7" xfId="15" applyNumberFormat="1" applyFont="1" applyBorder="1" applyAlignment="1">
      <alignment/>
    </xf>
    <xf numFmtId="37" fontId="28" fillId="0" borderId="4" xfId="15" applyNumberFormat="1" applyFont="1" applyBorder="1" applyAlignment="1">
      <alignment/>
    </xf>
    <xf numFmtId="37" fontId="15" fillId="0" borderId="4" xfId="15" applyNumberFormat="1" applyFont="1" applyBorder="1" applyAlignment="1">
      <alignment/>
    </xf>
    <xf numFmtId="37" fontId="28" fillId="0" borderId="0" xfId="15" applyNumberFormat="1" applyFont="1" applyBorder="1" applyAlignment="1">
      <alignment/>
    </xf>
    <xf numFmtId="37" fontId="15" fillId="0" borderId="0" xfId="15" applyNumberFormat="1" applyFont="1" applyBorder="1" applyAlignment="1">
      <alignment/>
    </xf>
    <xf numFmtId="37" fontId="15" fillId="0" borderId="8" xfId="21" applyNumberFormat="1" applyFont="1" applyBorder="1">
      <alignment/>
      <protection/>
    </xf>
    <xf numFmtId="0" fontId="15" fillId="0" borderId="0" xfId="21" applyNumberFormat="1" applyFont="1">
      <alignment/>
      <protection/>
    </xf>
    <xf numFmtId="37" fontId="15" fillId="0" borderId="54" xfId="21" applyNumberFormat="1" applyFont="1" applyBorder="1">
      <alignment/>
      <protection/>
    </xf>
    <xf numFmtId="3" fontId="6" fillId="0" borderId="23" xfId="0" applyNumberFormat="1" applyFont="1" applyBorder="1" applyAlignment="1">
      <alignment/>
    </xf>
    <xf numFmtId="177" fontId="53" fillId="0" borderId="0" xfId="0" applyNumberFormat="1" applyFont="1" applyBorder="1" applyAlignment="1">
      <alignment/>
    </xf>
    <xf numFmtId="177" fontId="33" fillId="2" borderId="55" xfId="0" applyNumberFormat="1" applyFont="1" applyFill="1" applyBorder="1" applyAlignment="1">
      <alignment horizontal="center" wrapText="1"/>
    </xf>
    <xf numFmtId="0" fontId="0" fillId="0" borderId="56" xfId="0" applyBorder="1" applyAlignment="1">
      <alignment wrapText="1"/>
    </xf>
    <xf numFmtId="0" fontId="50" fillId="0" borderId="0" xfId="0" applyFont="1" applyAlignment="1">
      <alignment/>
    </xf>
    <xf numFmtId="177" fontId="23" fillId="0" borderId="8" xfId="0" applyNumberFormat="1" applyFont="1" applyBorder="1" applyAlignment="1">
      <alignment/>
    </xf>
    <xf numFmtId="177" fontId="23" fillId="0" borderId="9" xfId="0" applyNumberFormat="1" applyFont="1" applyBorder="1" applyAlignment="1">
      <alignment/>
    </xf>
    <xf numFmtId="177" fontId="23" fillId="0" borderId="7" xfId="0" applyNumberFormat="1" applyFont="1" applyBorder="1" applyAlignment="1">
      <alignment/>
    </xf>
    <xf numFmtId="177" fontId="23" fillId="0" borderId="0" xfId="0" applyNumberFormat="1" applyFont="1" applyBorder="1" applyAlignment="1">
      <alignment/>
    </xf>
    <xf numFmtId="177" fontId="23" fillId="0" borderId="11" xfId="0" applyNumberFormat="1" applyFont="1" applyBorder="1" applyAlignment="1">
      <alignment/>
    </xf>
    <xf numFmtId="177" fontId="23" fillId="0" borderId="10" xfId="0" applyNumberFormat="1" applyFont="1" applyBorder="1" applyAlignment="1">
      <alignment/>
    </xf>
    <xf numFmtId="177" fontId="23" fillId="0" borderId="11" xfId="0" applyNumberFormat="1" applyFont="1" applyBorder="1" applyAlignment="1">
      <alignment horizontal="right"/>
    </xf>
    <xf numFmtId="177" fontId="23" fillId="0" borderId="10" xfId="0" applyNumberFormat="1" applyFont="1" applyBorder="1" applyAlignment="1">
      <alignment horizontal="right"/>
    </xf>
    <xf numFmtId="3" fontId="6" fillId="0" borderId="15" xfId="0" applyNumberFormat="1" applyFont="1" applyBorder="1" applyAlignment="1">
      <alignment/>
    </xf>
    <xf numFmtId="177" fontId="6" fillId="0" borderId="7" xfId="0" applyNumberFormat="1" applyFont="1" applyBorder="1" applyAlignment="1">
      <alignment/>
    </xf>
    <xf numFmtId="3" fontId="6" fillId="0" borderId="4" xfId="0" applyNumberFormat="1" applyFont="1" applyBorder="1" applyAlignment="1">
      <alignment/>
    </xf>
    <xf numFmtId="3" fontId="23" fillId="0" borderId="20" xfId="0" applyNumberFormat="1" applyFont="1" applyBorder="1" applyAlignment="1">
      <alignment/>
    </xf>
    <xf numFmtId="3" fontId="23" fillId="0" borderId="5" xfId="0" applyNumberFormat="1" applyFont="1" applyBorder="1" applyAlignment="1">
      <alignment/>
    </xf>
    <xf numFmtId="3" fontId="6" fillId="0" borderId="20" xfId="0" applyNumberFormat="1" applyFont="1" applyBorder="1" applyAlignment="1">
      <alignment/>
    </xf>
    <xf numFmtId="3" fontId="6" fillId="0" borderId="5" xfId="0" applyNumberFormat="1" applyFont="1" applyBorder="1" applyAlignment="1">
      <alignment/>
    </xf>
    <xf numFmtId="3" fontId="6" fillId="0" borderId="6" xfId="0" applyNumberFormat="1" applyFont="1" applyBorder="1" applyAlignment="1">
      <alignment/>
    </xf>
    <xf numFmtId="3" fontId="6" fillId="0" borderId="38" xfId="0" applyNumberFormat="1" applyFont="1" applyBorder="1" applyAlignment="1">
      <alignment/>
    </xf>
    <xf numFmtId="3" fontId="6" fillId="0" borderId="39" xfId="0" applyNumberFormat="1" applyFont="1" applyBorder="1" applyAlignment="1">
      <alignment/>
    </xf>
    <xf numFmtId="0" fontId="24" fillId="0" borderId="0" xfId="0" applyFont="1" applyAlignment="1">
      <alignment/>
    </xf>
    <xf numFmtId="0" fontId="43" fillId="0" borderId="0" xfId="0" applyFont="1" applyBorder="1" applyAlignment="1">
      <alignment vertical="top" wrapText="1"/>
    </xf>
    <xf numFmtId="0" fontId="53" fillId="0" borderId="0" xfId="0" applyFont="1" applyAlignment="1">
      <alignment vertical="top"/>
    </xf>
    <xf numFmtId="0" fontId="37" fillId="0" borderId="0" xfId="0" applyFont="1" applyBorder="1" applyAlignment="1">
      <alignment vertical="top" wrapText="1"/>
    </xf>
    <xf numFmtId="0" fontId="0" fillId="0" borderId="0" xfId="0" applyAlignment="1">
      <alignment vertical="top"/>
    </xf>
    <xf numFmtId="0" fontId="37" fillId="0" borderId="0" xfId="0" applyFont="1" applyAlignment="1">
      <alignment vertical="top"/>
    </xf>
    <xf numFmtId="0" fontId="37" fillId="0" borderId="0" xfId="0" applyFont="1" applyBorder="1" applyAlignment="1">
      <alignment horizontal="center" vertical="top"/>
    </xf>
    <xf numFmtId="0" fontId="0" fillId="0" borderId="0" xfId="0" applyBorder="1" applyAlignment="1">
      <alignment vertical="top" wrapText="1"/>
    </xf>
    <xf numFmtId="0" fontId="37" fillId="0" borderId="0" xfId="0" applyFont="1" applyBorder="1" applyAlignment="1">
      <alignment vertical="top" wrapText="1"/>
    </xf>
    <xf numFmtId="0" fontId="48" fillId="0" borderId="0" xfId="0" applyFont="1" applyBorder="1" applyAlignment="1">
      <alignment horizontal="center" vertical="top"/>
    </xf>
    <xf numFmtId="0" fontId="55" fillId="0" borderId="0" xfId="0" applyFont="1" applyAlignment="1">
      <alignment vertical="top"/>
    </xf>
    <xf numFmtId="37" fontId="13" fillId="2" borderId="57" xfId="0" applyNumberFormat="1" applyFont="1" applyFill="1" applyBorder="1" applyAlignment="1">
      <alignment/>
    </xf>
    <xf numFmtId="37" fontId="13" fillId="2" borderId="58" xfId="0" applyNumberFormat="1" applyFont="1" applyFill="1" applyBorder="1" applyAlignment="1">
      <alignment/>
    </xf>
    <xf numFmtId="37" fontId="13" fillId="0" borderId="57" xfId="0" applyNumberFormat="1" applyFont="1" applyFill="1" applyBorder="1" applyAlignment="1">
      <alignment/>
    </xf>
    <xf numFmtId="37" fontId="13" fillId="2" borderId="59" xfId="0" applyNumberFormat="1" applyFont="1" applyFill="1" applyBorder="1" applyAlignment="1">
      <alignment/>
    </xf>
    <xf numFmtId="37" fontId="23" fillId="0" borderId="25" xfId="0" applyNumberFormat="1" applyFont="1" applyBorder="1" applyAlignment="1">
      <alignment/>
    </xf>
    <xf numFmtId="5" fontId="23" fillId="0" borderId="25" xfId="0" applyNumberFormat="1" applyFont="1" applyBorder="1" applyAlignment="1">
      <alignment/>
    </xf>
    <xf numFmtId="177" fontId="32" fillId="0" borderId="0" xfId="0" applyNumberFormat="1" applyFont="1" applyBorder="1" applyAlignment="1">
      <alignment horizontal="right"/>
    </xf>
    <xf numFmtId="37" fontId="5" fillId="0" borderId="60" xfId="0" applyNumberFormat="1" applyFont="1" applyBorder="1" applyAlignment="1">
      <alignment/>
    </xf>
    <xf numFmtId="3" fontId="30" fillId="2" borderId="13" xfId="0" applyNumberFormat="1" applyFont="1" applyFill="1" applyBorder="1" applyAlignment="1">
      <alignment/>
    </xf>
    <xf numFmtId="3" fontId="31" fillId="2" borderId="14" xfId="0" applyNumberFormat="1" applyFont="1" applyFill="1" applyBorder="1" applyAlignment="1">
      <alignment/>
    </xf>
    <xf numFmtId="3" fontId="31" fillId="2" borderId="53" xfId="0" applyNumberFormat="1" applyFont="1" applyFill="1" applyBorder="1" applyAlignment="1">
      <alignment/>
    </xf>
    <xf numFmtId="37" fontId="23" fillId="0" borderId="33" xfId="0" applyNumberFormat="1" applyFont="1" applyBorder="1" applyAlignment="1">
      <alignment/>
    </xf>
    <xf numFmtId="37" fontId="27" fillId="0" borderId="61" xfId="21" applyNumberFormat="1" applyFont="1" applyBorder="1" applyAlignment="1">
      <alignment horizontal="right"/>
      <protection/>
    </xf>
    <xf numFmtId="5" fontId="27" fillId="0" borderId="62" xfId="17" applyNumberFormat="1" applyFont="1" applyBorder="1" applyAlignment="1">
      <alignment horizontal="right"/>
    </xf>
    <xf numFmtId="3" fontId="31" fillId="2" borderId="53" xfId="0" applyNumberFormat="1" applyFont="1" applyFill="1" applyBorder="1" applyAlignment="1">
      <alignment horizontal="right"/>
    </xf>
    <xf numFmtId="177" fontId="6" fillId="0" borderId="24" xfId="0" applyNumberFormat="1" applyFont="1" applyBorder="1" applyAlignment="1">
      <alignment/>
    </xf>
    <xf numFmtId="206" fontId="33" fillId="2" borderId="24" xfId="0" applyNumberFormat="1" applyFont="1" applyFill="1" applyBorder="1" applyAlignment="1">
      <alignment/>
    </xf>
    <xf numFmtId="5" fontId="33" fillId="2" borderId="53" xfId="0" applyNumberFormat="1" applyFont="1" applyFill="1" applyBorder="1" applyAlignment="1">
      <alignment/>
    </xf>
    <xf numFmtId="5" fontId="33" fillId="2" borderId="52" xfId="0" applyNumberFormat="1" applyFont="1" applyFill="1" applyBorder="1" applyAlignment="1">
      <alignment/>
    </xf>
    <xf numFmtId="0" fontId="47" fillId="0" borderId="0" xfId="0" applyFont="1" applyBorder="1" applyAlignment="1">
      <alignment horizontal="center"/>
    </xf>
    <xf numFmtId="0" fontId="47" fillId="0" borderId="0" xfId="0" applyFont="1" applyBorder="1" applyAlignment="1">
      <alignment horizontal="center"/>
    </xf>
    <xf numFmtId="177" fontId="50" fillId="0" borderId="0" xfId="0" applyNumberFormat="1" applyFont="1" applyBorder="1" applyAlignment="1">
      <alignment horizontal="center"/>
    </xf>
    <xf numFmtId="0" fontId="0" fillId="0" borderId="0" xfId="0" applyBorder="1" applyAlignment="1">
      <alignment/>
    </xf>
    <xf numFmtId="0" fontId="0" fillId="0" borderId="4"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7" xfId="0" applyBorder="1" applyAlignment="1">
      <alignment/>
    </xf>
    <xf numFmtId="3" fontId="37" fillId="0" borderId="8" xfId="0" applyNumberFormat="1" applyFont="1" applyBorder="1" applyAlignment="1">
      <alignment/>
    </xf>
    <xf numFmtId="0" fontId="0" fillId="0" borderId="20" xfId="0" applyBorder="1" applyAlignment="1">
      <alignment/>
    </xf>
    <xf numFmtId="3" fontId="44" fillId="0" borderId="8" xfId="0" applyNumberFormat="1" applyFont="1" applyBorder="1" applyAlignment="1">
      <alignment/>
    </xf>
    <xf numFmtId="0" fontId="0" fillId="0" borderId="6" xfId="0" applyBorder="1" applyAlignment="1">
      <alignment vertical="center"/>
    </xf>
    <xf numFmtId="0" fontId="0" fillId="0" borderId="20" xfId="0" applyBorder="1" applyAlignment="1">
      <alignment vertical="center"/>
    </xf>
    <xf numFmtId="0" fontId="0" fillId="0" borderId="5" xfId="0" applyBorder="1" applyAlignment="1">
      <alignment vertical="center"/>
    </xf>
    <xf numFmtId="177" fontId="37" fillId="0" borderId="8" xfId="0" applyNumberFormat="1"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6" xfId="0" applyBorder="1" applyAlignment="1">
      <alignment horizontal="left" wrapText="1" indent="1"/>
    </xf>
    <xf numFmtId="3" fontId="23" fillId="0" borderId="6" xfId="0" applyNumberFormat="1" applyFont="1" applyBorder="1" applyAlignment="1">
      <alignment/>
    </xf>
    <xf numFmtId="0" fontId="51"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177" fontId="37" fillId="0" borderId="8" xfId="0" applyNumberFormat="1" applyFont="1" applyBorder="1" applyAlignment="1">
      <alignment horizontal="center" vertical="center" wrapText="1"/>
    </xf>
    <xf numFmtId="0" fontId="0" fillId="0" borderId="9" xfId="0" applyBorder="1" applyAlignment="1">
      <alignment vertical="center" wrapText="1"/>
    </xf>
    <xf numFmtId="0" fontId="0" fillId="0" borderId="20" xfId="0" applyBorder="1" applyAlignment="1">
      <alignment vertical="center" wrapText="1"/>
    </xf>
    <xf numFmtId="0" fontId="0" fillId="0" borderId="5" xfId="0" applyBorder="1" applyAlignment="1">
      <alignment vertical="center" wrapText="1"/>
    </xf>
    <xf numFmtId="0" fontId="0" fillId="0" borderId="9"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3" fontId="37" fillId="0" borderId="8" xfId="0" applyNumberFormat="1" applyFont="1" applyBorder="1" applyAlignment="1">
      <alignment horizontal="left" wrapText="1" indent="1"/>
    </xf>
    <xf numFmtId="0" fontId="0" fillId="0" borderId="9" xfId="0" applyBorder="1" applyAlignment="1">
      <alignment horizontal="left" wrapText="1" indent="1"/>
    </xf>
    <xf numFmtId="0" fontId="0" fillId="0" borderId="12" xfId="0" applyBorder="1" applyAlignment="1">
      <alignment horizontal="left" wrapText="1" indent="1"/>
    </xf>
    <xf numFmtId="0" fontId="0" fillId="0" borderId="20" xfId="0" applyBorder="1" applyAlignment="1">
      <alignment horizontal="left" wrapText="1" indent="1"/>
    </xf>
    <xf numFmtId="0" fontId="0" fillId="0" borderId="5" xfId="0" applyBorder="1" applyAlignment="1">
      <alignment horizontal="left" wrapText="1" indent="1"/>
    </xf>
    <xf numFmtId="0" fontId="0" fillId="0" borderId="10" xfId="0" applyBorder="1" applyAlignment="1">
      <alignment/>
    </xf>
    <xf numFmtId="0" fontId="0" fillId="0" borderId="16" xfId="0" applyBorder="1" applyAlignment="1">
      <alignment/>
    </xf>
    <xf numFmtId="3" fontId="44" fillId="0" borderId="20" xfId="0" applyNumberFormat="1" applyFont="1" applyBorder="1" applyAlignment="1">
      <alignment horizontal="left" indent="4"/>
    </xf>
    <xf numFmtId="0" fontId="0" fillId="0" borderId="5" xfId="0" applyBorder="1" applyAlignment="1">
      <alignment horizontal="left" indent="4"/>
    </xf>
    <xf numFmtId="0" fontId="0" fillId="0" borderId="6" xfId="0" applyBorder="1" applyAlignment="1">
      <alignment horizontal="left" indent="4"/>
    </xf>
    <xf numFmtId="3" fontId="37" fillId="0" borderId="63" xfId="0" applyNumberFormat="1" applyFont="1" applyBorder="1" applyAlignment="1">
      <alignment horizontal="left" indent="2"/>
    </xf>
    <xf numFmtId="0" fontId="0" fillId="0" borderId="64" xfId="0" applyBorder="1" applyAlignment="1">
      <alignment horizontal="left" indent="2"/>
    </xf>
    <xf numFmtId="0" fontId="0" fillId="0" borderId="65" xfId="0" applyBorder="1" applyAlignment="1">
      <alignment horizontal="left" indent="2"/>
    </xf>
    <xf numFmtId="3" fontId="37" fillId="0" borderId="30" xfId="0" applyNumberFormat="1" applyFont="1" applyBorder="1" applyAlignment="1">
      <alignment horizontal="left" indent="2"/>
    </xf>
    <xf numFmtId="0" fontId="0" fillId="0" borderId="31" xfId="0" applyBorder="1" applyAlignment="1">
      <alignment horizontal="left" indent="2"/>
    </xf>
    <xf numFmtId="0" fontId="0" fillId="0" borderId="66" xfId="0" applyBorder="1" applyAlignment="1">
      <alignment horizontal="left" indent="2"/>
    </xf>
    <xf numFmtId="0" fontId="0" fillId="0" borderId="13" xfId="0" applyBorder="1" applyAlignment="1">
      <alignment horizontal="left" indent="2"/>
    </xf>
    <xf numFmtId="0" fontId="0" fillId="0" borderId="14" xfId="0" applyBorder="1" applyAlignment="1">
      <alignment horizontal="left" indent="2"/>
    </xf>
    <xf numFmtId="0" fontId="0" fillId="0" borderId="15" xfId="0" applyBorder="1" applyAlignment="1">
      <alignment horizontal="left" indent="2"/>
    </xf>
    <xf numFmtId="3" fontId="37" fillId="0" borderId="67" xfId="0" applyNumberFormat="1" applyFont="1" applyBorder="1" applyAlignment="1">
      <alignment horizontal="left" indent="2"/>
    </xf>
    <xf numFmtId="0" fontId="0" fillId="0" borderId="68" xfId="0" applyBorder="1" applyAlignment="1">
      <alignment horizontal="left" indent="2"/>
    </xf>
    <xf numFmtId="0" fontId="0" fillId="0" borderId="69" xfId="0" applyBorder="1" applyAlignment="1">
      <alignment horizontal="left" indent="2"/>
    </xf>
    <xf numFmtId="3" fontId="6" fillId="0" borderId="70" xfId="0" applyNumberFormat="1" applyFont="1" applyBorder="1" applyAlignment="1">
      <alignment horizontal="left" indent="2"/>
    </xf>
    <xf numFmtId="0" fontId="0" fillId="0" borderId="71" xfId="0" applyBorder="1" applyAlignment="1">
      <alignment horizontal="left" indent="2"/>
    </xf>
    <xf numFmtId="177" fontId="23" fillId="0" borderId="17" xfId="0" applyNumberFormat="1" applyFont="1" applyBorder="1" applyAlignment="1">
      <alignment horizontal="right"/>
    </xf>
    <xf numFmtId="0" fontId="0" fillId="0" borderId="18" xfId="0" applyBorder="1" applyAlignment="1">
      <alignment/>
    </xf>
    <xf numFmtId="177" fontId="23" fillId="0" borderId="17" xfId="0" applyNumberFormat="1" applyFont="1" applyBorder="1" applyAlignment="1">
      <alignment horizontal="center"/>
    </xf>
    <xf numFmtId="177" fontId="23" fillId="0" borderId="17" xfId="0" applyNumberFormat="1" applyFont="1" applyBorder="1" applyAlignment="1">
      <alignment horizontal="center" wrapText="1"/>
    </xf>
    <xf numFmtId="0" fontId="0" fillId="0" borderId="18" xfId="0" applyBorder="1" applyAlignment="1">
      <alignment horizontal="center" wrapText="1"/>
    </xf>
    <xf numFmtId="3" fontId="6" fillId="0" borderId="13" xfId="0" applyNumberFormat="1" applyFont="1" applyBorder="1" applyAlignment="1">
      <alignment/>
    </xf>
    <xf numFmtId="0" fontId="0" fillId="0" borderId="14" xfId="0" applyBorder="1" applyAlignment="1">
      <alignment/>
    </xf>
    <xf numFmtId="3" fontId="6" fillId="0" borderId="70" xfId="0" applyNumberFormat="1" applyFont="1" applyBorder="1" applyAlignment="1">
      <alignment horizontal="left" indent="4"/>
    </xf>
    <xf numFmtId="0" fontId="0" fillId="0" borderId="71" xfId="0" applyBorder="1" applyAlignment="1">
      <alignment horizontal="left" indent="4"/>
    </xf>
    <xf numFmtId="3" fontId="6" fillId="0" borderId="7" xfId="0" applyNumberFormat="1" applyFont="1" applyBorder="1" applyAlignment="1">
      <alignment horizontal="left" indent="4"/>
    </xf>
    <xf numFmtId="0" fontId="0" fillId="0" borderId="0" xfId="0" applyBorder="1" applyAlignment="1">
      <alignment horizontal="left" indent="4"/>
    </xf>
    <xf numFmtId="3" fontId="6" fillId="0" borderId="23" xfId="0" applyNumberFormat="1" applyFont="1" applyBorder="1" applyAlignment="1">
      <alignment/>
    </xf>
    <xf numFmtId="0" fontId="0" fillId="0" borderId="38" xfId="0" applyBorder="1" applyAlignment="1">
      <alignment/>
    </xf>
    <xf numFmtId="3" fontId="23" fillId="0" borderId="23" xfId="0" applyNumberFormat="1" applyFont="1" applyBorder="1" applyAlignment="1">
      <alignment/>
    </xf>
    <xf numFmtId="0" fontId="6" fillId="0" borderId="70" xfId="0" applyFont="1" applyBorder="1" applyAlignment="1">
      <alignment horizontal="left" indent="2"/>
    </xf>
    <xf numFmtId="3" fontId="6" fillId="0" borderId="13" xfId="0" applyNumberFormat="1" applyFont="1" applyBorder="1" applyAlignment="1">
      <alignment horizontal="left" indent="4"/>
    </xf>
    <xf numFmtId="0" fontId="0" fillId="0" borderId="14" xfId="0" applyBorder="1" applyAlignment="1">
      <alignment horizontal="left" indent="4"/>
    </xf>
    <xf numFmtId="177" fontId="23" fillId="0" borderId="23" xfId="0" applyNumberFormat="1" applyFont="1" applyBorder="1" applyAlignment="1">
      <alignment horizontal="center"/>
    </xf>
    <xf numFmtId="177" fontId="23" fillId="0" borderId="38" xfId="0" applyNumberFormat="1" applyFont="1" applyBorder="1" applyAlignment="1">
      <alignment horizontal="center"/>
    </xf>
    <xf numFmtId="177" fontId="23" fillId="0" borderId="39" xfId="0" applyNumberFormat="1" applyFont="1" applyBorder="1" applyAlignment="1">
      <alignment horizontal="center"/>
    </xf>
    <xf numFmtId="3" fontId="6" fillId="0" borderId="72" xfId="0" applyNumberFormat="1" applyFont="1" applyBorder="1" applyAlignment="1">
      <alignment/>
    </xf>
    <xf numFmtId="0" fontId="0" fillId="0" borderId="73" xfId="0" applyBorder="1" applyAlignment="1">
      <alignment/>
    </xf>
    <xf numFmtId="3" fontId="6" fillId="0" borderId="70" xfId="0" applyNumberFormat="1" applyFont="1" applyBorder="1" applyAlignment="1">
      <alignment/>
    </xf>
    <xf numFmtId="0" fontId="0" fillId="0" borderId="71" xfId="0" applyBorder="1" applyAlignment="1">
      <alignment/>
    </xf>
    <xf numFmtId="3" fontId="6" fillId="0" borderId="70" xfId="0" applyNumberFormat="1" applyFont="1" applyFill="1" applyBorder="1" applyAlignment="1">
      <alignment horizontal="left" indent="4"/>
    </xf>
    <xf numFmtId="3" fontId="23" fillId="0" borderId="74" xfId="0" applyNumberFormat="1" applyFont="1" applyBorder="1" applyAlignment="1">
      <alignment horizontal="left" indent="2"/>
    </xf>
    <xf numFmtId="0" fontId="0" fillId="0" borderId="75" xfId="0" applyBorder="1" applyAlignment="1">
      <alignment horizontal="left" indent="2"/>
    </xf>
    <xf numFmtId="0" fontId="6" fillId="0" borderId="70" xfId="0" applyFont="1" applyBorder="1" applyAlignment="1">
      <alignment horizontal="left" indent="4"/>
    </xf>
    <xf numFmtId="3" fontId="37" fillId="0" borderId="76" xfId="0" applyNumberFormat="1" applyFont="1" applyBorder="1" applyAlignment="1">
      <alignment/>
    </xf>
    <xf numFmtId="3" fontId="37" fillId="0" borderId="60" xfId="0" applyNumberFormat="1" applyFont="1" applyBorder="1" applyAlignment="1">
      <alignment/>
    </xf>
    <xf numFmtId="3" fontId="37" fillId="0" borderId="58" xfId="0" applyNumberFormat="1" applyFont="1" applyBorder="1" applyAlignment="1">
      <alignment/>
    </xf>
    <xf numFmtId="3" fontId="37" fillId="0" borderId="59" xfId="0" applyNumberFormat="1" applyFont="1" applyBorder="1" applyAlignment="1">
      <alignment/>
    </xf>
    <xf numFmtId="3" fontId="37" fillId="0" borderId="71" xfId="0" applyNumberFormat="1" applyFont="1" applyBorder="1" applyAlignment="1">
      <alignment/>
    </xf>
    <xf numFmtId="3" fontId="37" fillId="0" borderId="77" xfId="0" applyNumberFormat="1" applyFont="1" applyBorder="1" applyAlignment="1">
      <alignment/>
    </xf>
    <xf numFmtId="3" fontId="38" fillId="0" borderId="0" xfId="0" applyNumberFormat="1" applyFont="1" applyAlignment="1">
      <alignment horizontal="center"/>
    </xf>
    <xf numFmtId="0" fontId="0" fillId="0" borderId="0" xfId="0" applyAlignment="1">
      <alignment horizontal="center"/>
    </xf>
    <xf numFmtId="3" fontId="39" fillId="0" borderId="0" xfId="0" applyNumberFormat="1" applyFont="1" applyAlignment="1">
      <alignment horizontal="center"/>
    </xf>
    <xf numFmtId="0" fontId="0" fillId="0" borderId="0" xfId="0" applyBorder="1" applyAlignment="1">
      <alignment horizontal="center"/>
    </xf>
    <xf numFmtId="3" fontId="37" fillId="0" borderId="57" xfId="0" applyNumberFormat="1" applyFont="1" applyBorder="1" applyAlignment="1">
      <alignment horizontal="left" indent="4"/>
    </xf>
    <xf numFmtId="0" fontId="0" fillId="0" borderId="58" xfId="0" applyBorder="1" applyAlignment="1">
      <alignment horizontal="left" indent="4"/>
    </xf>
    <xf numFmtId="0" fontId="0" fillId="0" borderId="59" xfId="0" applyBorder="1" applyAlignment="1">
      <alignment horizontal="left" indent="4"/>
    </xf>
    <xf numFmtId="3" fontId="37" fillId="0" borderId="23" xfId="0" applyNumberFormat="1" applyFont="1" applyBorder="1" applyAlignment="1">
      <alignment horizontal="left" indent="2"/>
    </xf>
    <xf numFmtId="0" fontId="0" fillId="0" borderId="38" xfId="0" applyBorder="1" applyAlignment="1">
      <alignment horizontal="left" indent="2"/>
    </xf>
    <xf numFmtId="0" fontId="0" fillId="0" borderId="39" xfId="0" applyBorder="1" applyAlignment="1">
      <alignment horizontal="left" indent="2"/>
    </xf>
    <xf numFmtId="3" fontId="37" fillId="0" borderId="70" xfId="0" applyNumberFormat="1" applyFont="1" applyBorder="1" applyAlignment="1">
      <alignment horizontal="left" indent="4"/>
    </xf>
    <xf numFmtId="0" fontId="0" fillId="0" borderId="77" xfId="0" applyBorder="1" applyAlignment="1">
      <alignment horizontal="left" indent="4"/>
    </xf>
    <xf numFmtId="3" fontId="24" fillId="0" borderId="0" xfId="0" applyNumberFormat="1" applyFont="1" applyAlignment="1">
      <alignment/>
    </xf>
    <xf numFmtId="0" fontId="58" fillId="0" borderId="0" xfId="0" applyFont="1" applyAlignment="1">
      <alignment/>
    </xf>
    <xf numFmtId="3" fontId="23" fillId="0" borderId="78" xfId="0" applyNumberFormat="1" applyFont="1" applyBorder="1" applyAlignment="1">
      <alignment/>
    </xf>
    <xf numFmtId="0" fontId="0" fillId="0" borderId="79" xfId="0" applyBorder="1" applyAlignment="1">
      <alignment/>
    </xf>
    <xf numFmtId="3" fontId="37" fillId="0" borderId="12" xfId="0" applyNumberFormat="1" applyFont="1" applyBorder="1" applyAlignment="1">
      <alignment/>
    </xf>
    <xf numFmtId="0" fontId="0" fillId="0" borderId="6" xfId="0" applyBorder="1" applyAlignment="1">
      <alignment/>
    </xf>
    <xf numFmtId="3" fontId="37" fillId="0" borderId="9" xfId="0" applyNumberFormat="1" applyFont="1" applyBorder="1" applyAlignment="1">
      <alignment/>
    </xf>
    <xf numFmtId="0" fontId="0" fillId="0" borderId="5" xfId="0" applyBorder="1" applyAlignment="1">
      <alignment/>
    </xf>
    <xf numFmtId="3" fontId="50" fillId="0" borderId="0" xfId="0" applyNumberFormat="1" applyFont="1" applyAlignment="1">
      <alignment horizontal="center"/>
    </xf>
    <xf numFmtId="0" fontId="47" fillId="0" borderId="0" xfId="0" applyFont="1" applyBorder="1" applyAlignment="1">
      <alignment horizontal="center"/>
    </xf>
    <xf numFmtId="0" fontId="47" fillId="0" borderId="0" xfId="0" applyFont="1" applyBorder="1" applyAlignment="1">
      <alignment horizontal="center"/>
    </xf>
    <xf numFmtId="3" fontId="23" fillId="0" borderId="80" xfId="0" applyNumberFormat="1" applyFont="1" applyBorder="1" applyAlignment="1">
      <alignment horizontal="left" indent="2"/>
    </xf>
    <xf numFmtId="0" fontId="0" fillId="0" borderId="81" xfId="0" applyBorder="1" applyAlignment="1">
      <alignment horizontal="left" indent="2"/>
    </xf>
    <xf numFmtId="3" fontId="6" fillId="0" borderId="27" xfId="0" applyNumberFormat="1" applyFont="1" applyBorder="1" applyAlignment="1">
      <alignment/>
    </xf>
    <xf numFmtId="0" fontId="0" fillId="0" borderId="82" xfId="0" applyBorder="1" applyAlignment="1">
      <alignment/>
    </xf>
    <xf numFmtId="3" fontId="37" fillId="0" borderId="30" xfId="0" applyNumberFormat="1" applyFont="1" applyBorder="1" applyAlignment="1">
      <alignment/>
    </xf>
    <xf numFmtId="0" fontId="0" fillId="0" borderId="13" xfId="0" applyBorder="1" applyAlignment="1">
      <alignment/>
    </xf>
    <xf numFmtId="37" fontId="37" fillId="0" borderId="31" xfId="0" applyNumberFormat="1" applyFont="1" applyBorder="1" applyAlignment="1">
      <alignment/>
    </xf>
    <xf numFmtId="37" fontId="0" fillId="0" borderId="14" xfId="0" applyNumberFormat="1" applyBorder="1" applyAlignment="1">
      <alignment/>
    </xf>
    <xf numFmtId="37" fontId="37" fillId="0" borderId="66" xfId="0" applyNumberFormat="1" applyFont="1" applyBorder="1" applyAlignment="1">
      <alignment/>
    </xf>
    <xf numFmtId="37" fontId="0" fillId="0" borderId="15" xfId="0" applyNumberFormat="1" applyBorder="1" applyAlignment="1">
      <alignment/>
    </xf>
    <xf numFmtId="37" fontId="37" fillId="0" borderId="30" xfId="0" applyNumberFormat="1" applyFont="1" applyBorder="1" applyAlignment="1">
      <alignment/>
    </xf>
    <xf numFmtId="37" fontId="0" fillId="0" borderId="13" xfId="0" applyNumberFormat="1" applyBorder="1" applyAlignment="1">
      <alignment/>
    </xf>
    <xf numFmtId="0" fontId="29"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7" fillId="0" borderId="9" xfId="21" applyFont="1" applyFill="1" applyBorder="1" applyAlignment="1">
      <alignment/>
      <protection/>
    </xf>
    <xf numFmtId="0" fontId="15" fillId="0" borderId="5" xfId="21" applyFont="1" applyFill="1" applyBorder="1" applyAlignment="1">
      <alignment/>
      <protection/>
    </xf>
    <xf numFmtId="0" fontId="51" fillId="0" borderId="0" xfId="21" applyFont="1" applyBorder="1" applyAlignment="1">
      <alignment horizontal="center"/>
      <protection/>
    </xf>
    <xf numFmtId="1" fontId="27" fillId="0" borderId="83" xfId="21" applyNumberFormat="1" applyFont="1" applyFill="1" applyBorder="1" applyAlignment="1">
      <alignment horizontal="center" vertical="center" wrapText="1"/>
      <protection/>
    </xf>
    <xf numFmtId="0" fontId="0" fillId="0" borderId="84" xfId="0" applyBorder="1" applyAlignment="1">
      <alignment horizontal="center" vertical="center" wrapText="1"/>
    </xf>
    <xf numFmtId="0" fontId="44" fillId="0" borderId="83" xfId="21" applyFont="1" applyFill="1" applyBorder="1" applyAlignment="1">
      <alignment horizontal="center" vertical="center" wrapText="1"/>
      <protection/>
    </xf>
    <xf numFmtId="0" fontId="0" fillId="0" borderId="6" xfId="0" applyBorder="1" applyAlignment="1">
      <alignment vertical="center" wrapText="1"/>
    </xf>
    <xf numFmtId="1" fontId="27" fillId="0" borderId="67" xfId="21" applyNumberFormat="1" applyFont="1" applyFill="1" applyBorder="1" applyAlignment="1">
      <alignment horizontal="center" vertical="center" wrapText="1"/>
      <protection/>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27" fillId="0" borderId="23" xfId="21" applyFont="1" applyFill="1" applyBorder="1" applyAlignment="1">
      <alignment horizontal="center"/>
      <protection/>
    </xf>
    <xf numFmtId="0" fontId="0" fillId="0" borderId="39" xfId="0" applyBorder="1" applyAlignment="1">
      <alignment horizontal="center"/>
    </xf>
    <xf numFmtId="0" fontId="27" fillId="0" borderId="20" xfId="21" applyFont="1" applyFill="1" applyBorder="1" applyAlignment="1">
      <alignment horizontal="center"/>
      <protection/>
    </xf>
    <xf numFmtId="0" fontId="27" fillId="0" borderId="6" xfId="21" applyFont="1" applyFill="1" applyBorder="1" applyAlignment="1">
      <alignment horizontal="center"/>
      <protection/>
    </xf>
    <xf numFmtId="0" fontId="24" fillId="0" borderId="0" xfId="21" applyFont="1" applyAlignment="1">
      <alignment/>
      <protection/>
    </xf>
    <xf numFmtId="0" fontId="59" fillId="0" borderId="0" xfId="0" applyFont="1" applyBorder="1" applyAlignment="1">
      <alignment/>
    </xf>
    <xf numFmtId="0" fontId="59" fillId="0" borderId="0" xfId="0" applyFont="1" applyBorder="1" applyAlignment="1">
      <alignment/>
    </xf>
    <xf numFmtId="0" fontId="23" fillId="0" borderId="0" xfId="21" applyFont="1" applyAlignment="1">
      <alignment horizontal="center"/>
      <protection/>
    </xf>
    <xf numFmtId="0" fontId="0" fillId="0" borderId="0" xfId="0" applyBorder="1" applyAlignment="1">
      <alignment horizontal="center"/>
    </xf>
    <xf numFmtId="3" fontId="23" fillId="0" borderId="0" xfId="21" applyNumberFormat="1" applyFont="1" applyAlignment="1">
      <alignment horizontal="center"/>
      <protection/>
    </xf>
    <xf numFmtId="0" fontId="15" fillId="0" borderId="0" xfId="21" applyFont="1" applyAlignment="1">
      <alignment horizontal="center"/>
      <protection/>
    </xf>
    <xf numFmtId="0" fontId="43" fillId="0" borderId="0" xfId="0" applyFont="1" applyBorder="1" applyAlignment="1">
      <alignment horizontal="center" vertical="top"/>
    </xf>
    <xf numFmtId="0" fontId="0" fillId="0" borderId="0" xfId="0" applyBorder="1" applyAlignment="1">
      <alignment horizontal="center" vertical="top"/>
    </xf>
    <xf numFmtId="0" fontId="37" fillId="0" borderId="0" xfId="0" applyFont="1" applyBorder="1" applyAlignment="1">
      <alignment vertical="top" wrapText="1"/>
    </xf>
    <xf numFmtId="0" fontId="0" fillId="0" borderId="0" xfId="0" applyBorder="1" applyAlignment="1">
      <alignment vertical="top" wrapText="1"/>
    </xf>
    <xf numFmtId="0" fontId="43" fillId="0" borderId="0" xfId="0" applyFont="1" applyBorder="1" applyAlignment="1">
      <alignment vertical="top" wrapText="1"/>
    </xf>
    <xf numFmtId="0" fontId="0" fillId="0" borderId="0" xfId="0" applyBorder="1" applyAlignment="1">
      <alignment vertical="top" wrapText="1"/>
    </xf>
    <xf numFmtId="0" fontId="45" fillId="0" borderId="0" xfId="0" applyFont="1" applyBorder="1" applyAlignment="1">
      <alignment vertical="top" wrapText="1"/>
    </xf>
    <xf numFmtId="0" fontId="17" fillId="0" borderId="0" xfId="0" applyFont="1" applyBorder="1" applyAlignment="1">
      <alignment vertical="top" wrapText="1"/>
    </xf>
    <xf numFmtId="0" fontId="17" fillId="0" borderId="0" xfId="0" applyFont="1" applyBorder="1" applyAlignment="1">
      <alignment vertical="top" wrapText="1"/>
    </xf>
    <xf numFmtId="0" fontId="58" fillId="0" borderId="0" xfId="0" applyFont="1" applyBorder="1" applyAlignment="1">
      <alignment/>
    </xf>
    <xf numFmtId="0" fontId="58" fillId="0" borderId="0" xfId="0" applyFont="1" applyBorder="1" applyAlignment="1">
      <alignment/>
    </xf>
    <xf numFmtId="0" fontId="46" fillId="0" borderId="0" xfId="0" applyFont="1" applyBorder="1" applyAlignment="1">
      <alignment vertical="top" wrapText="1"/>
    </xf>
    <xf numFmtId="0" fontId="46" fillId="0" borderId="0" xfId="0" applyFont="1" applyBorder="1" applyAlignment="1">
      <alignment vertical="top" wrapText="1"/>
    </xf>
    <xf numFmtId="0" fontId="0" fillId="0" borderId="0" xfId="0" applyFont="1" applyBorder="1" applyAlignment="1">
      <alignment vertical="top" wrapText="1"/>
    </xf>
    <xf numFmtId="0" fontId="43" fillId="0" borderId="0" xfId="0" applyFont="1" applyBorder="1" applyAlignment="1">
      <alignment vertical="top" wrapText="1"/>
    </xf>
    <xf numFmtId="0" fontId="43" fillId="0" borderId="0" xfId="0" applyFont="1" applyBorder="1" applyAlignment="1">
      <alignment vertical="top" wrapText="1"/>
    </xf>
    <xf numFmtId="0" fontId="43" fillId="0" borderId="0" xfId="0" applyFont="1" applyBorder="1" applyAlignment="1">
      <alignment horizontal="center"/>
    </xf>
    <xf numFmtId="0" fontId="0" fillId="0" borderId="0" xfId="0" applyBorder="1" applyAlignment="1">
      <alignment horizontal="center"/>
    </xf>
    <xf numFmtId="177" fontId="32" fillId="0" borderId="8" xfId="0" applyNumberFormat="1" applyFont="1" applyBorder="1" applyAlignment="1">
      <alignment horizontal="center"/>
    </xf>
    <xf numFmtId="177" fontId="32" fillId="0" borderId="8" xfId="0" applyNumberFormat="1" applyFont="1" applyBorder="1" applyAlignment="1">
      <alignment horizontal="center" wrapText="1"/>
    </xf>
    <xf numFmtId="0" fontId="0" fillId="0" borderId="9" xfId="0" applyBorder="1" applyAlignment="1">
      <alignment horizontal="center" wrapText="1"/>
    </xf>
    <xf numFmtId="0" fontId="0" fillId="0" borderId="12" xfId="0" applyBorder="1"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177" fontId="5" fillId="0" borderId="57" xfId="0" applyNumberFormat="1" applyFont="1" applyBorder="1" applyAlignment="1">
      <alignment horizontal="left" indent="3"/>
    </xf>
    <xf numFmtId="0" fontId="0" fillId="0" borderId="59" xfId="0" applyBorder="1" applyAlignment="1">
      <alignment horizontal="left" indent="3"/>
    </xf>
    <xf numFmtId="177" fontId="6" fillId="0" borderId="23" xfId="0" applyNumberFormat="1" applyFont="1" applyBorder="1" applyAlignment="1">
      <alignment/>
    </xf>
    <xf numFmtId="0" fontId="0" fillId="0" borderId="39" xfId="0" applyBorder="1" applyAlignment="1">
      <alignment/>
    </xf>
    <xf numFmtId="177" fontId="5" fillId="0" borderId="85" xfId="0" applyNumberFormat="1" applyFont="1" applyBorder="1" applyAlignment="1">
      <alignment/>
    </xf>
    <xf numFmtId="0" fontId="0" fillId="0" borderId="60" xfId="0" applyBorder="1" applyAlignment="1">
      <alignment/>
    </xf>
    <xf numFmtId="177" fontId="5" fillId="0" borderId="23" xfId="0" applyNumberFormat="1" applyFont="1" applyBorder="1" applyAlignment="1">
      <alignment/>
    </xf>
    <xf numFmtId="177" fontId="32" fillId="0" borderId="20" xfId="0" applyNumberFormat="1" applyFont="1" applyBorder="1" applyAlignment="1">
      <alignment horizontal="left" indent="3"/>
    </xf>
    <xf numFmtId="0" fontId="0" fillId="0" borderId="6" xfId="0" applyBorder="1" applyAlignment="1">
      <alignment horizontal="left" indent="3"/>
    </xf>
    <xf numFmtId="177" fontId="5" fillId="0" borderId="70" xfId="0" applyNumberFormat="1" applyFont="1" applyBorder="1" applyAlignment="1">
      <alignment horizontal="left" indent="3"/>
    </xf>
    <xf numFmtId="0" fontId="0" fillId="0" borderId="77" xfId="0" applyBorder="1" applyAlignment="1">
      <alignment horizontal="left" indent="3"/>
    </xf>
    <xf numFmtId="0" fontId="6" fillId="0" borderId="0" xfId="0" applyFont="1" applyBorder="1" applyAlignment="1">
      <alignment vertical="top" wrapText="1"/>
    </xf>
    <xf numFmtId="0" fontId="0" fillId="0" borderId="0" xfId="0" applyBorder="1" applyAlignment="1">
      <alignment vertical="top" wrapText="1"/>
    </xf>
    <xf numFmtId="177" fontId="25" fillId="0" borderId="0" xfId="0" applyNumberFormat="1" applyFont="1" applyAlignment="1">
      <alignment horizontal="center"/>
    </xf>
    <xf numFmtId="177" fontId="49" fillId="0" borderId="0" xfId="0" applyNumberFormat="1" applyFont="1" applyAlignment="1">
      <alignment horizontal="center"/>
    </xf>
    <xf numFmtId="177" fontId="11" fillId="0" borderId="0" xfId="0" applyNumberFormat="1" applyFont="1" applyAlignment="1">
      <alignment horizontal="center"/>
    </xf>
    <xf numFmtId="177" fontId="12" fillId="0" borderId="0" xfId="0" applyNumberFormat="1" applyFont="1" applyAlignment="1">
      <alignment horizontal="center"/>
    </xf>
    <xf numFmtId="177" fontId="6" fillId="0" borderId="63" xfId="0" applyNumberFormat="1" applyFont="1" applyBorder="1" applyAlignment="1">
      <alignment/>
    </xf>
    <xf numFmtId="0" fontId="0" fillId="0" borderId="65" xfId="0" applyBorder="1" applyAlignment="1">
      <alignment/>
    </xf>
    <xf numFmtId="0" fontId="6" fillId="0" borderId="0" xfId="0" applyFont="1" applyBorder="1" applyAlignment="1">
      <alignment vertical="top" wrapText="1"/>
    </xf>
    <xf numFmtId="177" fontId="6" fillId="0" borderId="0" xfId="0" applyNumberFormat="1" applyFont="1" applyAlignment="1">
      <alignment horizontal="center"/>
    </xf>
    <xf numFmtId="177" fontId="6" fillId="0" borderId="63" xfId="0" applyNumberFormat="1" applyFont="1" applyBorder="1" applyAlignment="1">
      <alignment/>
    </xf>
    <xf numFmtId="0" fontId="6" fillId="0" borderId="65" xfId="0" applyFont="1" applyBorder="1" applyAlignment="1">
      <alignment/>
    </xf>
    <xf numFmtId="177" fontId="6" fillId="0" borderId="70" xfId="0" applyNumberFormat="1" applyFont="1" applyBorder="1" applyAlignment="1">
      <alignment horizontal="left" indent="3"/>
    </xf>
    <xf numFmtId="0" fontId="6" fillId="0" borderId="77" xfId="0" applyFont="1" applyBorder="1" applyAlignment="1">
      <alignment horizontal="left" indent="3"/>
    </xf>
    <xf numFmtId="177" fontId="6" fillId="0" borderId="57" xfId="0" applyNumberFormat="1" applyFont="1" applyBorder="1" applyAlignment="1">
      <alignment horizontal="left" indent="3"/>
    </xf>
    <xf numFmtId="0" fontId="6" fillId="0" borderId="59" xfId="0" applyFont="1" applyBorder="1" applyAlignment="1">
      <alignment horizontal="left" indent="3"/>
    </xf>
    <xf numFmtId="177" fontId="6" fillId="0" borderId="23" xfId="0" applyNumberFormat="1" applyFont="1" applyBorder="1" applyAlignment="1">
      <alignment/>
    </xf>
    <xf numFmtId="0" fontId="6" fillId="0" borderId="39" xfId="0" applyFont="1" applyBorder="1" applyAlignment="1">
      <alignment/>
    </xf>
    <xf numFmtId="177" fontId="6" fillId="0" borderId="85" xfId="0" applyNumberFormat="1" applyFont="1" applyBorder="1" applyAlignment="1">
      <alignment wrapText="1"/>
    </xf>
    <xf numFmtId="0" fontId="6" fillId="0" borderId="60" xfId="0" applyFont="1" applyBorder="1" applyAlignment="1">
      <alignment wrapText="1"/>
    </xf>
    <xf numFmtId="177" fontId="23" fillId="0" borderId="20" xfId="0" applyNumberFormat="1" applyFont="1" applyBorder="1" applyAlignment="1">
      <alignment horizontal="left" indent="3"/>
    </xf>
    <xf numFmtId="0" fontId="23" fillId="0" borderId="6" xfId="0" applyFont="1" applyBorder="1" applyAlignment="1">
      <alignment horizontal="left" indent="3"/>
    </xf>
    <xf numFmtId="177" fontId="15" fillId="0" borderId="0" xfId="0" applyNumberFormat="1" applyFont="1" applyAlignment="1">
      <alignment horizontal="center"/>
    </xf>
    <xf numFmtId="0" fontId="15" fillId="0" borderId="0" xfId="0" applyFont="1" applyBorder="1" applyAlignment="1">
      <alignment horizontal="center"/>
    </xf>
    <xf numFmtId="177" fontId="23" fillId="0" borderId="8" xfId="0" applyNumberFormat="1" applyFont="1" applyBorder="1" applyAlignment="1">
      <alignment horizontal="center" wrapText="1"/>
    </xf>
    <xf numFmtId="0" fontId="23" fillId="0" borderId="9" xfId="0" applyFont="1" applyBorder="1" applyAlignment="1">
      <alignment horizontal="center" wrapText="1"/>
    </xf>
    <xf numFmtId="0" fontId="23" fillId="0" borderId="12" xfId="0" applyFont="1" applyBorder="1" applyAlignment="1">
      <alignment horizontal="center" wrapText="1"/>
    </xf>
    <xf numFmtId="0" fontId="23" fillId="0" borderId="7" xfId="0" applyFont="1" applyBorder="1" applyAlignment="1">
      <alignment horizontal="center" wrapText="1"/>
    </xf>
    <xf numFmtId="0" fontId="23" fillId="0" borderId="0" xfId="0" applyFont="1" applyBorder="1" applyAlignment="1">
      <alignment horizontal="center" wrapText="1"/>
    </xf>
    <xf numFmtId="0" fontId="23" fillId="0" borderId="4" xfId="0" applyFont="1" applyBorder="1" applyAlignment="1">
      <alignment horizontal="center" wrapText="1"/>
    </xf>
    <xf numFmtId="177" fontId="23" fillId="0" borderId="8" xfId="0" applyNumberFormat="1" applyFont="1" applyBorder="1" applyAlignment="1">
      <alignment horizontal="center"/>
    </xf>
    <xf numFmtId="0" fontId="23" fillId="0" borderId="9" xfId="0" applyFont="1" applyBorder="1" applyAlignment="1">
      <alignment/>
    </xf>
    <xf numFmtId="0" fontId="23" fillId="0" borderId="12" xfId="0" applyFont="1" applyBorder="1" applyAlignment="1">
      <alignment/>
    </xf>
    <xf numFmtId="0" fontId="23" fillId="0" borderId="7" xfId="0" applyFont="1" applyBorder="1" applyAlignment="1">
      <alignment/>
    </xf>
    <xf numFmtId="0" fontId="23" fillId="0" borderId="0" xfId="0" applyFont="1" applyBorder="1" applyAlignment="1">
      <alignment/>
    </xf>
    <xf numFmtId="0" fontId="23" fillId="0" borderId="4" xfId="0" applyFont="1" applyBorder="1" applyAlignment="1">
      <alignment/>
    </xf>
    <xf numFmtId="3" fontId="24" fillId="0" borderId="0" xfId="0" applyNumberFormat="1" applyFont="1" applyBorder="1" applyAlignment="1">
      <alignment/>
    </xf>
    <xf numFmtId="0" fontId="24" fillId="0" borderId="0" xfId="0" applyFont="1" applyBorder="1" applyAlignment="1">
      <alignment/>
    </xf>
    <xf numFmtId="0" fontId="24" fillId="0" borderId="0" xfId="0" applyFont="1" applyBorder="1" applyAlignment="1">
      <alignment/>
    </xf>
    <xf numFmtId="177" fontId="16" fillId="0" borderId="0" xfId="0" applyNumberFormat="1" applyFont="1" applyAlignment="1">
      <alignment horizontal="center"/>
    </xf>
    <xf numFmtId="0" fontId="16" fillId="0" borderId="0" xfId="0" applyFont="1" applyAlignment="1">
      <alignment horizontal="center"/>
    </xf>
    <xf numFmtId="0" fontId="6" fillId="0" borderId="0" xfId="0" applyFont="1" applyBorder="1" applyAlignment="1">
      <alignment horizontal="center"/>
    </xf>
    <xf numFmtId="0" fontId="6" fillId="0" borderId="0" xfId="0" applyFont="1" applyAlignment="1">
      <alignment horizontal="center"/>
    </xf>
    <xf numFmtId="1" fontId="33" fillId="2" borderId="86" xfId="0" applyNumberFormat="1" applyFont="1" applyFill="1" applyBorder="1" applyAlignment="1">
      <alignment horizontal="center"/>
    </xf>
    <xf numFmtId="1" fontId="33" fillId="2" borderId="87" xfId="0" applyNumberFormat="1" applyFont="1" applyFill="1" applyBorder="1" applyAlignment="1">
      <alignment horizontal="center"/>
    </xf>
    <xf numFmtId="1" fontId="33" fillId="2" borderId="88" xfId="0" applyNumberFormat="1" applyFont="1" applyFill="1" applyBorder="1" applyAlignment="1">
      <alignment horizontal="center"/>
    </xf>
    <xf numFmtId="177" fontId="15" fillId="0" borderId="89" xfId="0" applyNumberFormat="1" applyFont="1" applyFill="1" applyBorder="1" applyAlignment="1">
      <alignment/>
    </xf>
    <xf numFmtId="0" fontId="0" fillId="0" borderId="28" xfId="0" applyBorder="1" applyAlignment="1">
      <alignment/>
    </xf>
    <xf numFmtId="177" fontId="33" fillId="2" borderId="3" xfId="0" applyNumberFormat="1" applyFont="1" applyFill="1" applyBorder="1" applyAlignment="1">
      <alignment horizontal="center" wrapText="1"/>
    </xf>
    <xf numFmtId="0" fontId="0" fillId="0" borderId="32" xfId="0" applyBorder="1" applyAlignment="1">
      <alignment horizontal="center" wrapText="1"/>
    </xf>
    <xf numFmtId="177" fontId="13" fillId="2" borderId="27" xfId="0" applyNumberFormat="1" applyFont="1" applyFill="1" applyBorder="1" applyAlignment="1">
      <alignment horizontal="left"/>
    </xf>
    <xf numFmtId="177" fontId="15" fillId="0" borderId="27" xfId="0" applyNumberFormat="1" applyFont="1" applyBorder="1" applyAlignment="1">
      <alignment/>
    </xf>
    <xf numFmtId="177" fontId="33" fillId="2" borderId="90" xfId="0" applyNumberFormat="1" applyFont="1" applyFill="1" applyBorder="1" applyAlignment="1">
      <alignment horizontal="center" wrapText="1"/>
    </xf>
    <xf numFmtId="0" fontId="0" fillId="0" borderId="91" xfId="0" applyBorder="1" applyAlignment="1">
      <alignment horizontal="center" wrapText="1"/>
    </xf>
    <xf numFmtId="177" fontId="33" fillId="2" borderId="92" xfId="0" applyNumberFormat="1" applyFont="1" applyFill="1" applyBorder="1" applyAlignment="1">
      <alignment horizontal="center" wrapText="1"/>
    </xf>
    <xf numFmtId="0" fontId="0" fillId="0" borderId="93" xfId="0" applyBorder="1" applyAlignment="1">
      <alignment wrapText="1"/>
    </xf>
    <xf numFmtId="0" fontId="0" fillId="0" borderId="7" xfId="0" applyBorder="1" applyAlignment="1">
      <alignment wrapText="1"/>
    </xf>
    <xf numFmtId="0" fontId="0" fillId="0" borderId="94" xfId="0" applyBorder="1" applyAlignment="1">
      <alignment wrapText="1"/>
    </xf>
    <xf numFmtId="0" fontId="0" fillId="0" borderId="80" xfId="0" applyBorder="1" applyAlignment="1">
      <alignment wrapText="1"/>
    </xf>
    <xf numFmtId="0" fontId="0" fillId="0" borderId="95" xfId="0" applyBorder="1" applyAlignment="1">
      <alignment wrapText="1"/>
    </xf>
    <xf numFmtId="1" fontId="33" fillId="2" borderId="96" xfId="0" applyNumberFormat="1" applyFont="1" applyFill="1" applyBorder="1" applyAlignment="1">
      <alignment horizontal="center" wrapText="1"/>
    </xf>
    <xf numFmtId="0" fontId="0" fillId="0" borderId="97" xfId="0" applyBorder="1" applyAlignment="1">
      <alignment horizontal="center" wrapText="1"/>
    </xf>
    <xf numFmtId="177" fontId="34" fillId="2" borderId="23" xfId="0" applyNumberFormat="1" applyFont="1" applyFill="1" applyBorder="1" applyAlignment="1">
      <alignment horizontal="left" indent="5"/>
    </xf>
    <xf numFmtId="0" fontId="0" fillId="0" borderId="39" xfId="0" applyBorder="1" applyAlignment="1">
      <alignment horizontal="left" indent="5"/>
    </xf>
    <xf numFmtId="177" fontId="13" fillId="2" borderId="57" xfId="0" applyNumberFormat="1" applyFont="1" applyFill="1" applyBorder="1" applyAlignment="1">
      <alignment horizontal="left"/>
    </xf>
    <xf numFmtId="0" fontId="0" fillId="0" borderId="59" xfId="0" applyBorder="1" applyAlignment="1">
      <alignment/>
    </xf>
    <xf numFmtId="177" fontId="13" fillId="2" borderId="70" xfId="0" applyNumberFormat="1" applyFont="1" applyFill="1" applyBorder="1" applyAlignment="1">
      <alignment horizontal="left"/>
    </xf>
    <xf numFmtId="0" fontId="0" fillId="0" borderId="77" xfId="0" applyBorder="1" applyAlignment="1">
      <alignment/>
    </xf>
    <xf numFmtId="177" fontId="13" fillId="2" borderId="72" xfId="0" applyNumberFormat="1" applyFont="1" applyFill="1" applyBorder="1" applyAlignment="1">
      <alignment horizontal="left"/>
    </xf>
    <xf numFmtId="0" fontId="0" fillId="0" borderId="98" xfId="0" applyBorder="1" applyAlignment="1">
      <alignment/>
    </xf>
    <xf numFmtId="177" fontId="13" fillId="2" borderId="89" xfId="0" applyNumberFormat="1" applyFont="1" applyFill="1" applyBorder="1" applyAlignment="1">
      <alignment horizontal="left"/>
    </xf>
    <xf numFmtId="177" fontId="47" fillId="0" borderId="9" xfId="0" applyNumberFormat="1" applyFont="1" applyBorder="1" applyAlignment="1">
      <alignment horizontal="center"/>
    </xf>
    <xf numFmtId="177" fontId="47" fillId="0" borderId="99" xfId="0" applyNumberFormat="1" applyFont="1" applyBorder="1" applyAlignment="1">
      <alignment horizontal="center"/>
    </xf>
    <xf numFmtId="177" fontId="33" fillId="2" borderId="100" xfId="0" applyNumberFormat="1" applyFont="1" applyFill="1" applyBorder="1" applyAlignment="1">
      <alignment horizontal="center" wrapText="1"/>
    </xf>
    <xf numFmtId="0" fontId="0" fillId="0" borderId="101" xfId="0" applyBorder="1" applyAlignment="1">
      <alignment horizontal="center" wrapText="1"/>
    </xf>
    <xf numFmtId="177" fontId="33" fillId="2" borderId="102" xfId="0" applyNumberFormat="1" applyFont="1" applyFill="1" applyBorder="1" applyAlignment="1">
      <alignment horizontal="center" wrapText="1"/>
    </xf>
    <xf numFmtId="0" fontId="0" fillId="0" borderId="103" xfId="0" applyBorder="1" applyAlignment="1">
      <alignment horizontal="center" wrapText="1"/>
    </xf>
    <xf numFmtId="0" fontId="0" fillId="0" borderId="0" xfId="0" applyBorder="1" applyAlignment="1">
      <alignment/>
    </xf>
    <xf numFmtId="177" fontId="12" fillId="0" borderId="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77" fontId="13" fillId="2" borderId="85" xfId="0" applyNumberFormat="1" applyFont="1" applyFill="1" applyBorder="1" applyAlignment="1">
      <alignment horizontal="left"/>
    </xf>
    <xf numFmtId="177" fontId="34" fillId="2" borderId="24" xfId="0" applyNumberFormat="1" applyFont="1" applyFill="1" applyBorder="1" applyAlignment="1">
      <alignment horizontal="left" indent="5"/>
    </xf>
    <xf numFmtId="0" fontId="0" fillId="0" borderId="104" xfId="0" applyBorder="1" applyAlignment="1">
      <alignment horizontal="left" indent="5"/>
    </xf>
    <xf numFmtId="177" fontId="33" fillId="2" borderId="105" xfId="0" applyNumberFormat="1" applyFont="1" applyFill="1" applyBorder="1" applyAlignment="1">
      <alignment horizontal="center" wrapText="1"/>
    </xf>
    <xf numFmtId="0" fontId="0" fillId="0" borderId="106" xfId="0" applyBorder="1" applyAlignment="1">
      <alignment horizontal="center" wrapText="1"/>
    </xf>
    <xf numFmtId="177" fontId="31" fillId="2" borderId="107" xfId="0" applyNumberFormat="1" applyFont="1" applyFill="1" applyBorder="1" applyAlignment="1">
      <alignment wrapText="1"/>
    </xf>
    <xf numFmtId="0" fontId="0" fillId="0" borderId="1" xfId="0" applyBorder="1" applyAlignment="1">
      <alignment wrapText="1"/>
    </xf>
    <xf numFmtId="0" fontId="0" fillId="0" borderId="18" xfId="0" applyBorder="1" applyAlignment="1">
      <alignment wrapText="1"/>
    </xf>
    <xf numFmtId="177" fontId="51" fillId="2" borderId="0" xfId="0" applyNumberFormat="1" applyFont="1" applyFill="1" applyAlignment="1">
      <alignment horizontal="center"/>
    </xf>
    <xf numFmtId="177" fontId="31" fillId="2" borderId="83" xfId="0" applyNumberFormat="1" applyFont="1" applyFill="1" applyBorder="1" applyAlignment="1">
      <alignment horizontal="center" wrapText="1"/>
    </xf>
    <xf numFmtId="0" fontId="0" fillId="0" borderId="84" xfId="0" applyBorder="1" applyAlignment="1">
      <alignment horizontal="center" wrapText="1"/>
    </xf>
    <xf numFmtId="0" fontId="0" fillId="0" borderId="20" xfId="0" applyBorder="1" applyAlignment="1">
      <alignment horizontal="center" wrapText="1"/>
    </xf>
    <xf numFmtId="0" fontId="0" fillId="0" borderId="6" xfId="0" applyBorder="1" applyAlignment="1">
      <alignment horizontal="center" wrapText="1"/>
    </xf>
    <xf numFmtId="0" fontId="0" fillId="0" borderId="84" xfId="0" applyBorder="1" applyAlignment="1">
      <alignment wrapText="1"/>
    </xf>
    <xf numFmtId="0" fontId="0" fillId="0" borderId="20" xfId="0" applyBorder="1" applyAlignment="1">
      <alignment wrapText="1"/>
    </xf>
    <xf numFmtId="0" fontId="0" fillId="0" borderId="6" xfId="0" applyBorder="1" applyAlignment="1">
      <alignment wrapText="1"/>
    </xf>
    <xf numFmtId="177" fontId="42" fillId="2" borderId="0" xfId="0" applyNumberFormat="1" applyFont="1" applyFill="1" applyAlignment="1">
      <alignment horizontal="center"/>
    </xf>
    <xf numFmtId="177" fontId="41" fillId="2" borderId="0" xfId="0" applyNumberFormat="1" applyFont="1" applyFill="1" applyAlignment="1">
      <alignment horizontal="center"/>
    </xf>
    <xf numFmtId="177" fontId="41" fillId="2" borderId="0" xfId="0" applyNumberFormat="1" applyFont="1" applyFill="1" applyAlignment="1">
      <alignment/>
    </xf>
    <xf numFmtId="0" fontId="0" fillId="0" borderId="0" xfId="0" applyAlignment="1">
      <alignment/>
    </xf>
    <xf numFmtId="0" fontId="15" fillId="0" borderId="70" xfId="0" applyFont="1" applyBorder="1" applyAlignment="1">
      <alignment/>
    </xf>
    <xf numFmtId="177" fontId="14" fillId="2" borderId="70" xfId="0" applyNumberFormat="1" applyFont="1" applyFill="1" applyBorder="1" applyAlignment="1">
      <alignment horizontal="left" indent="2"/>
    </xf>
    <xf numFmtId="0" fontId="0" fillId="0" borderId="77" xfId="0" applyBorder="1" applyAlignment="1">
      <alignment horizontal="left" indent="2"/>
    </xf>
    <xf numFmtId="177" fontId="33" fillId="2" borderId="23" xfId="0" applyNumberFormat="1" applyFont="1" applyFill="1" applyBorder="1" applyAlignment="1">
      <alignment horizontal="center" wrapText="1"/>
    </xf>
    <xf numFmtId="0" fontId="0" fillId="0" borderId="38" xfId="0" applyBorder="1" applyAlignment="1">
      <alignment horizontal="center" wrapText="1"/>
    </xf>
    <xf numFmtId="177" fontId="13" fillId="2" borderId="70" xfId="0" applyNumberFormat="1" applyFont="1" applyFill="1" applyBorder="1" applyAlignment="1">
      <alignment horizontal="left" indent="2"/>
    </xf>
    <xf numFmtId="177" fontId="13" fillId="2" borderId="70" xfId="0" applyNumberFormat="1" applyFont="1" applyFill="1" applyBorder="1" applyAlignment="1">
      <alignment horizontal="left" indent="1"/>
    </xf>
    <xf numFmtId="0" fontId="0" fillId="0" borderId="71" xfId="0" applyBorder="1" applyAlignment="1">
      <alignment horizontal="left" indent="1"/>
    </xf>
    <xf numFmtId="0" fontId="0" fillId="0" borderId="77" xfId="0" applyBorder="1" applyAlignment="1">
      <alignment horizontal="left" indent="1"/>
    </xf>
    <xf numFmtId="177" fontId="18" fillId="0" borderId="0" xfId="0" applyNumberFormat="1" applyFont="1" applyBorder="1" applyAlignment="1">
      <alignment horizontal="center"/>
    </xf>
    <xf numFmtId="177" fontId="13" fillId="2" borderId="8" xfId="0" applyNumberFormat="1" applyFont="1" applyFill="1" applyBorder="1" applyAlignment="1">
      <alignment/>
    </xf>
    <xf numFmtId="177" fontId="13" fillId="2" borderId="85" xfId="0" applyNumberFormat="1" applyFont="1" applyFill="1" applyBorder="1" applyAlignment="1">
      <alignment horizontal="left" indent="1"/>
    </xf>
    <xf numFmtId="0" fontId="0" fillId="0" borderId="76" xfId="0" applyBorder="1" applyAlignment="1">
      <alignment horizontal="left" indent="1"/>
    </xf>
    <xf numFmtId="0" fontId="0" fillId="0" borderId="60" xfId="0" applyBorder="1" applyAlignment="1">
      <alignment horizontal="left" indent="1"/>
    </xf>
    <xf numFmtId="177" fontId="13" fillId="2" borderId="63" xfId="0" applyNumberFormat="1" applyFont="1" applyFill="1" applyBorder="1" applyAlignment="1">
      <alignment horizontal="left" indent="2"/>
    </xf>
    <xf numFmtId="177" fontId="15" fillId="0" borderId="0" xfId="0" applyNumberFormat="1" applyFont="1" applyBorder="1" applyAlignment="1">
      <alignment horizontal="center"/>
    </xf>
    <xf numFmtId="177" fontId="33" fillId="2" borderId="23" xfId="0" applyNumberFormat="1" applyFont="1" applyFill="1" applyBorder="1" applyAlignment="1">
      <alignment horizontal="center"/>
    </xf>
    <xf numFmtId="177" fontId="33" fillId="2" borderId="39" xfId="0" applyNumberFormat="1" applyFont="1" applyFill="1" applyBorder="1" applyAlignment="1">
      <alignment horizontal="center"/>
    </xf>
    <xf numFmtId="0" fontId="27" fillId="0" borderId="23" xfId="0" applyFont="1" applyBorder="1" applyAlignment="1">
      <alignment horizontal="center" wrapText="1"/>
    </xf>
    <xf numFmtId="0" fontId="27" fillId="0" borderId="39" xfId="0" applyFont="1" applyBorder="1" applyAlignment="1">
      <alignment horizontal="center" wrapText="1"/>
    </xf>
    <xf numFmtId="0" fontId="0" fillId="0" borderId="0" xfId="0" applyBorder="1" applyAlignment="1">
      <alignment/>
    </xf>
    <xf numFmtId="0" fontId="0" fillId="0" borderId="0" xfId="0" applyBorder="1" applyAlignment="1">
      <alignment/>
    </xf>
    <xf numFmtId="177" fontId="16" fillId="0" borderId="0" xfId="0" applyNumberFormat="1" applyFont="1" applyBorder="1" applyAlignment="1">
      <alignment horizontal="center"/>
    </xf>
    <xf numFmtId="0" fontId="0" fillId="0" borderId="0" xfId="0" applyBorder="1" applyAlignment="1">
      <alignment/>
    </xf>
    <xf numFmtId="0" fontId="0" fillId="0" borderId="0" xfId="0" applyBorder="1" applyAlignment="1">
      <alignment/>
    </xf>
    <xf numFmtId="177" fontId="13" fillId="2" borderId="57" xfId="0" applyNumberFormat="1" applyFont="1" applyFill="1"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0" fontId="46" fillId="0" borderId="71" xfId="0" applyFont="1" applyBorder="1" applyAlignment="1">
      <alignment horizontal="left" indent="2"/>
    </xf>
    <xf numFmtId="0" fontId="46" fillId="0" borderId="77" xfId="0" applyFont="1" applyBorder="1" applyAlignment="1">
      <alignment horizontal="left" indent="2"/>
    </xf>
    <xf numFmtId="0" fontId="46" fillId="0" borderId="58" xfId="0" applyFont="1" applyBorder="1" applyAlignment="1">
      <alignment horizontal="left" indent="1"/>
    </xf>
    <xf numFmtId="0" fontId="46" fillId="0" borderId="59" xfId="0" applyFont="1" applyBorder="1" applyAlignment="1">
      <alignment horizontal="left" indent="1"/>
    </xf>
    <xf numFmtId="177" fontId="33" fillId="2" borderId="24" xfId="0" applyNumberFormat="1" applyFont="1" applyFill="1" applyBorder="1" applyAlignment="1">
      <alignment horizontal="left" indent="3"/>
    </xf>
    <xf numFmtId="177" fontId="33" fillId="2" borderId="53" xfId="0" applyNumberFormat="1" applyFont="1" applyFill="1" applyBorder="1" applyAlignment="1">
      <alignment horizontal="left" indent="3"/>
    </xf>
    <xf numFmtId="177" fontId="33" fillId="2" borderId="52" xfId="0" applyNumberFormat="1" applyFont="1" applyFill="1" applyBorder="1" applyAlignment="1">
      <alignment horizontal="left" indent="3"/>
    </xf>
    <xf numFmtId="177" fontId="13" fillId="0" borderId="13" xfId="0" applyNumberFormat="1" applyFont="1" applyFill="1" applyBorder="1" applyAlignment="1">
      <alignment horizontal="left" indent="2"/>
    </xf>
    <xf numFmtId="177" fontId="13" fillId="0" borderId="70" xfId="0" applyNumberFormat="1" applyFont="1" applyFill="1" applyBorder="1" applyAlignment="1">
      <alignment horizontal="left" indent="2"/>
    </xf>
    <xf numFmtId="177" fontId="33" fillId="0" borderId="24" xfId="0" applyNumberFormat="1" applyFont="1" applyFill="1" applyBorder="1" applyAlignment="1">
      <alignment horizontal="left" indent="2"/>
    </xf>
    <xf numFmtId="0" fontId="56" fillId="0" borderId="53" xfId="0" applyFont="1" applyBorder="1" applyAlignment="1">
      <alignment horizontal="left" indent="2"/>
    </xf>
    <xf numFmtId="0" fontId="56" fillId="0" borderId="52" xfId="0" applyFont="1" applyBorder="1" applyAlignment="1">
      <alignment horizontal="left" indent="2"/>
    </xf>
  </cellXfs>
  <cellStyles count="9">
    <cellStyle name="Normal" xfId="0"/>
    <cellStyle name="Comma" xfId="15"/>
    <cellStyle name="Comma [0]" xfId="16"/>
    <cellStyle name="Currency" xfId="17"/>
    <cellStyle name="Currency [0]" xfId="18"/>
    <cellStyle name="Followed Hyperlink" xfId="19"/>
    <cellStyle name="Hyperlink" xfId="20"/>
    <cellStyle name="Normal_Rsrcs_X_ DOJ Goal  Obj"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76200</xdr:rowOff>
    </xdr:from>
    <xdr:to>
      <xdr:col>9</xdr:col>
      <xdr:colOff>571500</xdr:colOff>
      <xdr:row>28</xdr:row>
      <xdr:rowOff>28575</xdr:rowOff>
    </xdr:to>
    <xdr:pic>
      <xdr:nvPicPr>
        <xdr:cNvPr id="1" name="Picture 1"/>
        <xdr:cNvPicPr preferRelativeResize="1">
          <a:picLocks noChangeAspect="1"/>
        </xdr:cNvPicPr>
      </xdr:nvPicPr>
      <xdr:blipFill>
        <a:blip r:embed="rId1"/>
        <a:stretch>
          <a:fillRect/>
        </a:stretch>
      </xdr:blipFill>
      <xdr:spPr>
        <a:xfrm>
          <a:off x="381000" y="314325"/>
          <a:ext cx="7048500" cy="506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_Staff\2006%20Congressional%20Submission\Instructions\excel%20templa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5 X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N29"/>
  <sheetViews>
    <sheetView zoomScale="75" zoomScaleNormal="75" workbookViewId="0" topLeftCell="A1">
      <selection activeCell="A1" sqref="A1"/>
    </sheetView>
  </sheetViews>
  <sheetFormatPr defaultColWidth="8.88671875" defaultRowHeight="15"/>
  <cols>
    <col min="14" max="14" width="7.6640625" style="216" bestFit="1" customWidth="1"/>
  </cols>
  <sheetData>
    <row r="1" spans="1:14" ht="20.25">
      <c r="A1" s="373" t="s">
        <v>99</v>
      </c>
      <c r="N1" s="216" t="s">
        <v>134</v>
      </c>
    </row>
    <row r="29" spans="1:14" ht="15">
      <c r="A29" s="423"/>
      <c r="B29" s="424"/>
      <c r="C29" s="424"/>
      <c r="D29" s="424"/>
      <c r="E29" s="424"/>
      <c r="F29" s="424"/>
      <c r="G29" s="424"/>
      <c r="H29" s="424"/>
      <c r="I29" s="424"/>
      <c r="J29" s="424"/>
      <c r="K29" s="424"/>
      <c r="L29" s="424"/>
      <c r="M29" s="425"/>
      <c r="N29" s="216" t="s">
        <v>184</v>
      </c>
    </row>
  </sheetData>
  <mergeCells count="1">
    <mergeCell ref="A29:M29"/>
  </mergeCells>
  <printOptions horizontalCentered="1"/>
  <pageMargins left="0.75" right="0.75" top="1" bottom="1" header="0.5" footer="0.5"/>
  <pageSetup fitToHeight="1" fitToWidth="1" horizontalDpi="600" verticalDpi="600" orientation="landscape" scale="87" r:id="rId2"/>
  <headerFooter alignWithMargins="0">
    <oddFooter>&amp;C&amp;"Times New Roman,Regular"Exhibit A - Organizational Chart</oddFooter>
  </headerFooter>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AG87"/>
  <sheetViews>
    <sheetView showGridLines="0" showOutlineSymbols="0" zoomScale="75" zoomScaleNormal="75" zoomScaleSheetLayoutView="65" workbookViewId="0" topLeftCell="A19">
      <selection activeCell="A1" sqref="A1:AB1"/>
    </sheetView>
  </sheetViews>
  <sheetFormatPr defaultColWidth="8.88671875" defaultRowHeight="15"/>
  <cols>
    <col min="1" max="2" width="2.5546875" style="5" customWidth="1"/>
    <col min="3" max="3" width="24.99609375" style="5" customWidth="1"/>
    <col min="4" max="4" width="6.6640625" style="5" customWidth="1"/>
    <col min="5" max="5" width="1.66796875" style="5" customWidth="1"/>
    <col min="6" max="6" width="1.99609375" style="5" customWidth="1"/>
    <col min="7" max="7" width="1.77734375" style="5" customWidth="1"/>
    <col min="8" max="8" width="6.88671875" style="11" customWidth="1"/>
    <col min="9" max="9" width="6.21484375" style="11" customWidth="1"/>
    <col min="10" max="10" width="10.21484375" style="11" customWidth="1"/>
    <col min="11" max="11" width="5.6640625" style="11" customWidth="1"/>
    <col min="12" max="12" width="6.21484375" style="11" customWidth="1"/>
    <col min="13" max="13" width="9.77734375" style="11" customWidth="1"/>
    <col min="14" max="15" width="5.6640625" style="11" customWidth="1"/>
    <col min="16" max="16" width="7.6640625" style="11" customWidth="1"/>
    <col min="17" max="17" width="5.6640625" style="11" customWidth="1"/>
    <col min="18" max="18" width="6.10546875" style="11" customWidth="1"/>
    <col min="19" max="19" width="9.77734375" style="11" customWidth="1"/>
    <col min="20" max="21" width="5.6640625" style="11" customWidth="1"/>
    <col min="22" max="22" width="8.5546875" style="11" customWidth="1"/>
    <col min="23" max="23" width="6.10546875" style="11" customWidth="1"/>
    <col min="24" max="24" width="5.6640625" style="11" customWidth="1"/>
    <col min="25" max="25" width="6.99609375" style="11" customWidth="1"/>
    <col min="26" max="26" width="9.5546875" style="11" customWidth="1"/>
    <col min="27" max="27" width="6.21484375" style="11" customWidth="1"/>
    <col min="28" max="28" width="11.88671875" style="11" customWidth="1"/>
    <col min="29" max="29" width="3.3359375" style="11" hidden="1" customWidth="1"/>
    <col min="30" max="30" width="0.23046875" style="11" hidden="1" customWidth="1"/>
    <col min="31" max="31" width="8.4453125" style="11" hidden="1" customWidth="1"/>
    <col min="32" max="32" width="7.99609375" style="11" hidden="1" customWidth="1"/>
    <col min="33" max="33" width="0.9921875" style="229" customWidth="1"/>
    <col min="34" max="34" width="5.6640625" style="5" customWidth="1"/>
    <col min="35" max="35" width="7.6640625" style="5" customWidth="1"/>
    <col min="36" max="16384" width="9.6640625" style="5" customWidth="1"/>
  </cols>
  <sheetData>
    <row r="1" spans="1:33" ht="20.25">
      <c r="A1" s="505" t="s">
        <v>192</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G1" s="226" t="s">
        <v>134</v>
      </c>
    </row>
    <row r="2" ht="15.75">
      <c r="AG2" s="226"/>
    </row>
    <row r="3" spans="1:33" ht="15.75">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226"/>
    </row>
    <row r="4" spans="1:33" ht="22.5">
      <c r="A4" s="493" t="s">
        <v>108</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13"/>
      <c r="AD4" s="13"/>
      <c r="AE4" s="13"/>
      <c r="AF4" s="13"/>
      <c r="AG4" s="226" t="s">
        <v>134</v>
      </c>
    </row>
    <row r="5" spans="1:33" ht="23.25">
      <c r="A5" s="495" t="s">
        <v>92</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13"/>
      <c r="AD5" s="13"/>
      <c r="AE5" s="13"/>
      <c r="AF5" s="13"/>
      <c r="AG5" s="226" t="s">
        <v>134</v>
      </c>
    </row>
    <row r="6" spans="1:33" ht="23.25">
      <c r="A6" s="495" t="s">
        <v>98</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13"/>
      <c r="AD6" s="13"/>
      <c r="AE6" s="13"/>
      <c r="AF6" s="13"/>
      <c r="AG6" s="226" t="s">
        <v>134</v>
      </c>
    </row>
    <row r="7" spans="1:33" ht="23.25">
      <c r="A7" s="495" t="s">
        <v>97</v>
      </c>
      <c r="B7" s="496"/>
      <c r="C7" s="496"/>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13"/>
      <c r="AD7" s="13"/>
      <c r="AE7" s="13"/>
      <c r="AF7" s="13"/>
      <c r="AG7" s="226" t="s">
        <v>134</v>
      </c>
    </row>
    <row r="8" spans="1:33" ht="23.25">
      <c r="A8" s="85"/>
      <c r="B8" s="7"/>
      <c r="C8" s="7"/>
      <c r="D8" s="7"/>
      <c r="E8" s="7"/>
      <c r="F8" s="7"/>
      <c r="G8" s="7"/>
      <c r="H8" s="13"/>
      <c r="I8" s="13"/>
      <c r="J8" s="13"/>
      <c r="K8" s="13"/>
      <c r="L8" s="13"/>
      <c r="M8" s="13"/>
      <c r="N8" s="13"/>
      <c r="O8" s="13"/>
      <c r="P8" s="13"/>
      <c r="Q8" s="13"/>
      <c r="R8" s="13"/>
      <c r="S8" s="13"/>
      <c r="T8" s="13"/>
      <c r="U8" s="13"/>
      <c r="V8" s="13"/>
      <c r="W8" s="13"/>
      <c r="X8" s="13"/>
      <c r="Y8" s="13"/>
      <c r="Z8" s="13"/>
      <c r="AA8" s="13"/>
      <c r="AB8" s="13"/>
      <c r="AC8" s="13"/>
      <c r="AD8" s="13"/>
      <c r="AE8" s="13"/>
      <c r="AF8" s="13"/>
      <c r="AG8" s="226"/>
    </row>
    <row r="9" spans="1:33" ht="23.25">
      <c r="A9" s="85"/>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226"/>
    </row>
    <row r="10" spans="1:33" ht="23.25">
      <c r="A10" s="85"/>
      <c r="B10" s="7"/>
      <c r="C10" s="7"/>
      <c r="D10" s="7"/>
      <c r="E10" s="7"/>
      <c r="F10" s="7"/>
      <c r="G10" s="7"/>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226"/>
    </row>
    <row r="11" spans="1:33" ht="15.75">
      <c r="A11" s="51"/>
      <c r="B11" s="7"/>
      <c r="C11" s="7"/>
      <c r="D11" s="7"/>
      <c r="E11" s="7"/>
      <c r="F11" s="7"/>
      <c r="G11" s="7"/>
      <c r="H11" s="13"/>
      <c r="I11" s="13"/>
      <c r="J11" s="13"/>
      <c r="K11" s="13"/>
      <c r="L11" s="13"/>
      <c r="M11" s="13"/>
      <c r="N11" s="13"/>
      <c r="O11" s="13"/>
      <c r="P11" s="13"/>
      <c r="Q11" s="13"/>
      <c r="R11" s="13"/>
      <c r="S11" s="13"/>
      <c r="T11" s="13"/>
      <c r="U11" s="13"/>
      <c r="V11" s="13"/>
      <c r="W11" s="13"/>
      <c r="X11" s="13"/>
      <c r="Y11" s="13"/>
      <c r="Z11" s="476" t="s">
        <v>143</v>
      </c>
      <c r="AA11" s="477"/>
      <c r="AB11" s="478"/>
      <c r="AC11" s="170"/>
      <c r="AD11" s="476" t="s">
        <v>109</v>
      </c>
      <c r="AE11" s="477"/>
      <c r="AF11" s="478"/>
      <c r="AG11" s="226" t="s">
        <v>134</v>
      </c>
    </row>
    <row r="12" spans="1:33" ht="15.75">
      <c r="A12" s="9"/>
      <c r="B12" s="9"/>
      <c r="C12" s="9"/>
      <c r="D12" s="9"/>
      <c r="E12" s="9"/>
      <c r="F12" s="9"/>
      <c r="G12" s="9"/>
      <c r="H12" s="185"/>
      <c r="I12" s="185"/>
      <c r="J12" s="185"/>
      <c r="K12" s="185"/>
      <c r="L12" s="185"/>
      <c r="M12" s="185"/>
      <c r="N12" s="185"/>
      <c r="O12" s="185"/>
      <c r="P12" s="185"/>
      <c r="Q12" s="185"/>
      <c r="R12" s="185"/>
      <c r="S12" s="185"/>
      <c r="T12" s="185"/>
      <c r="U12" s="185"/>
      <c r="V12" s="185"/>
      <c r="W12" s="185"/>
      <c r="X12" s="185"/>
      <c r="Y12" s="63"/>
      <c r="Z12" s="462" t="s">
        <v>181</v>
      </c>
      <c r="AA12" s="461" t="s">
        <v>22</v>
      </c>
      <c r="AB12" s="459" t="s">
        <v>120</v>
      </c>
      <c r="AC12" s="66"/>
      <c r="AD12" s="78" t="s">
        <v>121</v>
      </c>
      <c r="AE12" s="84"/>
      <c r="AF12" s="76"/>
      <c r="AG12" s="226" t="s">
        <v>134</v>
      </c>
    </row>
    <row r="13" spans="1:33" ht="16.5" thickBot="1">
      <c r="A13" s="193"/>
      <c r="B13" s="73"/>
      <c r="C13" s="73"/>
      <c r="D13" s="73"/>
      <c r="E13" s="73"/>
      <c r="F13" s="73"/>
      <c r="G13" s="73"/>
      <c r="H13" s="74"/>
      <c r="I13" s="74"/>
      <c r="J13" s="74"/>
      <c r="K13" s="74"/>
      <c r="L13" s="74"/>
      <c r="M13" s="74"/>
      <c r="N13" s="74"/>
      <c r="O13" s="74"/>
      <c r="P13" s="74"/>
      <c r="Q13" s="74"/>
      <c r="R13" s="74"/>
      <c r="S13" s="74"/>
      <c r="T13" s="74"/>
      <c r="U13" s="74"/>
      <c r="V13" s="74"/>
      <c r="W13" s="74"/>
      <c r="X13" s="74"/>
      <c r="Y13" s="74"/>
      <c r="Z13" s="463"/>
      <c r="AA13" s="460"/>
      <c r="AB13" s="460"/>
      <c r="AC13" s="75"/>
      <c r="AD13" s="79" t="s">
        <v>118</v>
      </c>
      <c r="AE13" s="79" t="s">
        <v>22</v>
      </c>
      <c r="AF13" s="77" t="s">
        <v>120</v>
      </c>
      <c r="AG13" s="226" t="s">
        <v>134</v>
      </c>
    </row>
    <row r="14" spans="1:33" ht="15.75">
      <c r="A14" s="507" t="s">
        <v>79</v>
      </c>
      <c r="B14" s="508"/>
      <c r="C14" s="508"/>
      <c r="D14" s="508"/>
      <c r="E14" s="508"/>
      <c r="F14" s="508"/>
      <c r="G14" s="508"/>
      <c r="H14" s="508"/>
      <c r="I14" s="508"/>
      <c r="J14" s="508"/>
      <c r="K14" s="508"/>
      <c r="L14" s="508"/>
      <c r="M14" s="508"/>
      <c r="N14" s="508"/>
      <c r="O14" s="508"/>
      <c r="P14" s="508"/>
      <c r="Q14" s="508"/>
      <c r="R14" s="508"/>
      <c r="S14" s="508"/>
      <c r="T14" s="508"/>
      <c r="U14" s="508"/>
      <c r="V14" s="508"/>
      <c r="W14" s="508"/>
      <c r="X14" s="508"/>
      <c r="Y14" s="508"/>
      <c r="Z14" s="395">
        <v>3</v>
      </c>
      <c r="AA14" s="395">
        <v>3</v>
      </c>
      <c r="AB14" s="395">
        <v>541</v>
      </c>
      <c r="AC14" s="87"/>
      <c r="AD14" s="88"/>
      <c r="AE14" s="88"/>
      <c r="AF14" s="89">
        <v>0</v>
      </c>
      <c r="AG14" s="226" t="s">
        <v>134</v>
      </c>
    </row>
    <row r="15" spans="1:33" ht="20.25" customHeight="1">
      <c r="A15" s="479"/>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c r="Z15" s="234"/>
      <c r="AA15" s="234"/>
      <c r="AB15" s="235"/>
      <c r="AC15" s="71"/>
      <c r="AD15" s="81"/>
      <c r="AE15" s="81"/>
      <c r="AF15" s="72"/>
      <c r="AG15" s="226" t="s">
        <v>134</v>
      </c>
    </row>
    <row r="16" spans="1:33" ht="18">
      <c r="A16" s="516" t="s">
        <v>136</v>
      </c>
      <c r="B16" s="517"/>
      <c r="C16" s="517"/>
      <c r="D16" s="517"/>
      <c r="E16" s="517"/>
      <c r="F16" s="517"/>
      <c r="G16" s="517"/>
      <c r="H16" s="517"/>
      <c r="I16" s="517"/>
      <c r="J16" s="517"/>
      <c r="K16" s="517"/>
      <c r="L16" s="517"/>
      <c r="M16" s="517"/>
      <c r="N16" s="517"/>
      <c r="O16" s="517"/>
      <c r="P16" s="517"/>
      <c r="Q16" s="517"/>
      <c r="R16" s="517"/>
      <c r="S16" s="517"/>
      <c r="T16" s="517"/>
      <c r="U16" s="517"/>
      <c r="V16" s="517"/>
      <c r="W16" s="517"/>
      <c r="X16" s="517"/>
      <c r="Y16" s="517"/>
      <c r="Z16" s="238">
        <f>+Z15+Z14</f>
        <v>3</v>
      </c>
      <c r="AA16" s="238">
        <f>+AA15+AA14</f>
        <v>3</v>
      </c>
      <c r="AB16" s="238">
        <f>+AB15+AB14</f>
        <v>541</v>
      </c>
      <c r="AC16" s="16"/>
      <c r="AD16" s="82"/>
      <c r="AE16" s="82"/>
      <c r="AF16" s="64"/>
      <c r="AG16" s="226" t="s">
        <v>134</v>
      </c>
    </row>
    <row r="17" spans="1:33" ht="15.75">
      <c r="A17" s="507" t="s">
        <v>145</v>
      </c>
      <c r="B17" s="508"/>
      <c r="C17" s="508"/>
      <c r="D17" s="508"/>
      <c r="E17" s="508"/>
      <c r="F17" s="508"/>
      <c r="G17" s="508"/>
      <c r="H17" s="508"/>
      <c r="I17" s="508"/>
      <c r="J17" s="508"/>
      <c r="K17" s="508"/>
      <c r="L17" s="508"/>
      <c r="M17" s="508"/>
      <c r="N17" s="508"/>
      <c r="O17" s="508"/>
      <c r="P17" s="508"/>
      <c r="Q17" s="508"/>
      <c r="R17" s="508"/>
      <c r="S17" s="508"/>
      <c r="T17" s="508"/>
      <c r="U17" s="508"/>
      <c r="V17" s="508"/>
      <c r="W17" s="508"/>
      <c r="X17" s="508"/>
      <c r="Y17" s="508"/>
      <c r="Z17" s="239">
        <v>3</v>
      </c>
      <c r="AA17" s="239">
        <v>3</v>
      </c>
      <c r="AB17" s="239">
        <v>574</v>
      </c>
      <c r="AC17" s="87" t="s">
        <v>119</v>
      </c>
      <c r="AD17" s="88"/>
      <c r="AE17" s="88"/>
      <c r="AF17" s="86"/>
      <c r="AG17" s="226" t="s">
        <v>134</v>
      </c>
    </row>
    <row r="18" spans="1:33" ht="18.75" customHeight="1">
      <c r="A18" s="518" t="s">
        <v>146</v>
      </c>
      <c r="B18" s="519"/>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240"/>
      <c r="AA18" s="240"/>
      <c r="AB18" s="241"/>
      <c r="AC18" s="182"/>
      <c r="AD18" s="183"/>
      <c r="AE18" s="183"/>
      <c r="AF18" s="184"/>
      <c r="AG18" s="226" t="s">
        <v>134</v>
      </c>
    </row>
    <row r="19" spans="1:33" ht="15.75">
      <c r="A19" s="484" t="s">
        <v>147</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242">
        <v>3</v>
      </c>
      <c r="AA19" s="242">
        <v>3</v>
      </c>
      <c r="AB19" s="242">
        <v>574</v>
      </c>
      <c r="AC19" s="182"/>
      <c r="AD19" s="183"/>
      <c r="AE19" s="183"/>
      <c r="AF19" s="184"/>
      <c r="AG19" s="226" t="s">
        <v>134</v>
      </c>
    </row>
    <row r="20" spans="1:33" ht="15.75">
      <c r="A20" s="479" t="s">
        <v>56</v>
      </c>
      <c r="B20" s="48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234"/>
      <c r="AA20" s="234"/>
      <c r="AB20" s="235"/>
      <c r="AC20" s="71"/>
      <c r="AD20" s="81"/>
      <c r="AE20" s="81"/>
      <c r="AF20" s="72"/>
      <c r="AG20" s="226" t="s">
        <v>134</v>
      </c>
    </row>
    <row r="21" spans="1:33" ht="15.75">
      <c r="A21" s="486"/>
      <c r="B21" s="467"/>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234"/>
      <c r="AA21" s="234"/>
      <c r="AB21" s="235"/>
      <c r="AC21" s="71"/>
      <c r="AD21" s="81"/>
      <c r="AE21" s="81"/>
      <c r="AF21" s="72"/>
      <c r="AG21" s="226" t="s">
        <v>134</v>
      </c>
    </row>
    <row r="22" spans="1:33" ht="15.75">
      <c r="A22" s="481" t="s">
        <v>166</v>
      </c>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234"/>
      <c r="AA22" s="234"/>
      <c r="AB22" s="235"/>
      <c r="AC22" s="71"/>
      <c r="AD22" s="81"/>
      <c r="AE22" s="81"/>
      <c r="AF22" s="72"/>
      <c r="AG22" s="226" t="s">
        <v>134</v>
      </c>
    </row>
    <row r="23" spans="1:33" ht="15.75">
      <c r="A23" s="457" t="s">
        <v>15</v>
      </c>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234"/>
      <c r="AA23" s="234"/>
      <c r="AB23" s="235"/>
      <c r="AC23" s="71"/>
      <c r="AD23" s="81"/>
      <c r="AE23" s="81"/>
      <c r="AF23" s="72"/>
      <c r="AG23" s="226" t="s">
        <v>134</v>
      </c>
    </row>
    <row r="24" spans="1:33" ht="15.75">
      <c r="A24" s="483" t="s">
        <v>149</v>
      </c>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234"/>
      <c r="AA24" s="234"/>
      <c r="AB24" s="235">
        <v>6</v>
      </c>
      <c r="AC24" s="71"/>
      <c r="AD24" s="81"/>
      <c r="AE24" s="81"/>
      <c r="AF24" s="72"/>
      <c r="AG24" s="226" t="s">
        <v>134</v>
      </c>
    </row>
    <row r="25" spans="1:33" ht="15.75">
      <c r="A25" s="474" t="s">
        <v>80</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234"/>
      <c r="AA25" s="234"/>
      <c r="AB25" s="235">
        <v>214</v>
      </c>
      <c r="AC25" s="71"/>
      <c r="AD25" s="81"/>
      <c r="AE25" s="81"/>
      <c r="AF25" s="72"/>
      <c r="AG25" s="226" t="s">
        <v>134</v>
      </c>
    </row>
    <row r="26" spans="1:33" ht="15.75">
      <c r="A26" s="466" t="s">
        <v>81</v>
      </c>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234"/>
      <c r="AA26" s="234"/>
      <c r="AB26" s="235">
        <v>1</v>
      </c>
      <c r="AC26" s="71"/>
      <c r="AD26" s="81"/>
      <c r="AE26" s="81"/>
      <c r="AF26" s="72"/>
      <c r="AG26" s="226" t="s">
        <v>134</v>
      </c>
    </row>
    <row r="27" spans="1:33" ht="15.75">
      <c r="A27" s="466" t="s">
        <v>82</v>
      </c>
      <c r="B27" s="467"/>
      <c r="C27" s="467"/>
      <c r="D27" s="467"/>
      <c r="E27" s="467"/>
      <c r="F27" s="467"/>
      <c r="G27" s="467"/>
      <c r="H27" s="467"/>
      <c r="I27" s="467"/>
      <c r="J27" s="467"/>
      <c r="K27" s="467"/>
      <c r="L27" s="467"/>
      <c r="M27" s="467"/>
      <c r="N27" s="467"/>
      <c r="O27" s="467"/>
      <c r="P27" s="467"/>
      <c r="Q27" s="467"/>
      <c r="R27" s="467"/>
      <c r="S27" s="467"/>
      <c r="T27" s="467"/>
      <c r="U27" s="467"/>
      <c r="V27" s="467"/>
      <c r="W27" s="467"/>
      <c r="X27" s="467"/>
      <c r="Y27" s="467"/>
      <c r="Z27" s="234"/>
      <c r="AA27" s="234"/>
      <c r="AB27" s="235">
        <v>1</v>
      </c>
      <c r="AC27" s="71"/>
      <c r="AD27" s="81"/>
      <c r="AE27" s="81"/>
      <c r="AF27" s="72"/>
      <c r="AG27" s="226" t="s">
        <v>134</v>
      </c>
    </row>
    <row r="28" spans="1:33" ht="15.75">
      <c r="A28" s="466" t="s">
        <v>83</v>
      </c>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234"/>
      <c r="AA28" s="234"/>
      <c r="AB28" s="235">
        <v>1</v>
      </c>
      <c r="AC28" s="71"/>
      <c r="AD28" s="81"/>
      <c r="AE28" s="81"/>
      <c r="AF28" s="72"/>
      <c r="AG28" s="226" t="s">
        <v>134</v>
      </c>
    </row>
    <row r="29" spans="1:33" ht="18" customHeight="1">
      <c r="A29" s="468" t="s">
        <v>84</v>
      </c>
      <c r="B29" s="469"/>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236"/>
      <c r="AA29" s="236"/>
      <c r="AB29" s="237">
        <v>5</v>
      </c>
      <c r="AC29" s="16"/>
      <c r="AD29" s="80"/>
      <c r="AE29" s="80"/>
      <c r="AF29" s="63"/>
      <c r="AG29" s="226" t="s">
        <v>134</v>
      </c>
    </row>
    <row r="30" spans="1:33" ht="0.75" customHeight="1">
      <c r="A30" s="464"/>
      <c r="B30" s="465"/>
      <c r="C30" s="465"/>
      <c r="D30" s="465"/>
      <c r="E30" s="465"/>
      <c r="F30" s="465"/>
      <c r="G30" s="465"/>
      <c r="H30" s="465"/>
      <c r="I30" s="465"/>
      <c r="J30" s="465"/>
      <c r="K30" s="465"/>
      <c r="L30" s="465"/>
      <c r="M30" s="465"/>
      <c r="N30" s="465"/>
      <c r="O30" s="465"/>
      <c r="P30" s="465"/>
      <c r="Q30" s="465"/>
      <c r="R30" s="465"/>
      <c r="S30" s="465"/>
      <c r="T30" s="465"/>
      <c r="U30" s="465"/>
      <c r="V30" s="465"/>
      <c r="W30" s="465"/>
      <c r="X30" s="465"/>
      <c r="Y30" s="465"/>
      <c r="Z30" s="234"/>
      <c r="AA30" s="234"/>
      <c r="AB30" s="235"/>
      <c r="AC30" s="71"/>
      <c r="AD30" s="81"/>
      <c r="AE30" s="81"/>
      <c r="AF30" s="72"/>
      <c r="AG30" s="226" t="s">
        <v>134</v>
      </c>
    </row>
    <row r="31" spans="1:33" ht="16.5" customHeight="1">
      <c r="A31" s="466" t="s">
        <v>115</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234">
        <f>SUM(Z24:Z30)</f>
        <v>0</v>
      </c>
      <c r="AA31" s="234">
        <f>SUM(AA24:AA30)</f>
        <v>0</v>
      </c>
      <c r="AB31" s="234">
        <f>SUM(AB24:AB30)</f>
        <v>228</v>
      </c>
      <c r="AC31" s="71"/>
      <c r="AD31" s="81">
        <f>SUM(AD24:AD28)</f>
        <v>0</v>
      </c>
      <c r="AE31" s="81">
        <f>SUM(AE24:AE28)</f>
        <v>0</v>
      </c>
      <c r="AF31" s="72">
        <f>SUM(AF24:AF28)</f>
        <v>0</v>
      </c>
      <c r="AG31" s="226" t="s">
        <v>134</v>
      </c>
    </row>
    <row r="32" spans="1:33" ht="15.75">
      <c r="A32" s="457" t="s">
        <v>16</v>
      </c>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234"/>
      <c r="AA32" s="234"/>
      <c r="AB32" s="235"/>
      <c r="AC32" s="71"/>
      <c r="AD32" s="81"/>
      <c r="AE32" s="81"/>
      <c r="AF32" s="72"/>
      <c r="AG32" s="226" t="s">
        <v>134</v>
      </c>
    </row>
    <row r="33" spans="1:33" ht="15.75">
      <c r="A33" s="473" t="s">
        <v>14</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234">
        <f>+Z31</f>
        <v>0</v>
      </c>
      <c r="AA33" s="234">
        <f>+AA31</f>
        <v>0</v>
      </c>
      <c r="AB33" s="234">
        <f>+AB31</f>
        <v>228</v>
      </c>
      <c r="AC33" s="71"/>
      <c r="AD33" s="81" t="e">
        <f>#REF!+AD31+#REF!</f>
        <v>#REF!</v>
      </c>
      <c r="AE33" s="81" t="e">
        <f>#REF!+AE31+#REF!</f>
        <v>#REF!</v>
      </c>
      <c r="AF33" s="72" t="e">
        <f>#REF!+AF31+#REF!</f>
        <v>#REF!</v>
      </c>
      <c r="AG33" s="226" t="s">
        <v>134</v>
      </c>
    </row>
    <row r="34" spans="1:33" ht="15.75">
      <c r="A34" s="473" t="s">
        <v>13</v>
      </c>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234">
        <f>Z33+Z21</f>
        <v>0</v>
      </c>
      <c r="AA34" s="234">
        <f>AA33+AA21</f>
        <v>0</v>
      </c>
      <c r="AB34" s="234">
        <f>AB33+AB21</f>
        <v>228</v>
      </c>
      <c r="AC34" s="71"/>
      <c r="AD34" s="81"/>
      <c r="AE34" s="81"/>
      <c r="AF34" s="72"/>
      <c r="AG34" s="226" t="s">
        <v>134</v>
      </c>
    </row>
    <row r="35" spans="1:33" ht="15.75">
      <c r="A35" s="207" t="s">
        <v>137</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45">
        <f>Z34+Z17</f>
        <v>3</v>
      </c>
      <c r="AA35" s="245">
        <f>AA34+AA17</f>
        <v>3</v>
      </c>
      <c r="AB35" s="245">
        <v>574</v>
      </c>
      <c r="AC35" s="181"/>
      <c r="AD35" s="80"/>
      <c r="AE35" s="80"/>
      <c r="AF35" s="63"/>
      <c r="AG35" s="226" t="s">
        <v>134</v>
      </c>
    </row>
    <row r="36" spans="1:33" ht="15.75">
      <c r="A36" s="472" t="s">
        <v>138</v>
      </c>
      <c r="B36" s="471"/>
      <c r="C36" s="471"/>
      <c r="D36" s="471"/>
      <c r="E36" s="471"/>
      <c r="F36" s="471"/>
      <c r="G36" s="471"/>
      <c r="H36" s="471"/>
      <c r="I36" s="471"/>
      <c r="J36" s="471"/>
      <c r="K36" s="471"/>
      <c r="L36" s="471"/>
      <c r="M36" s="471"/>
      <c r="N36" s="471"/>
      <c r="O36" s="471"/>
      <c r="P36" s="471"/>
      <c r="Q36" s="471"/>
      <c r="R36" s="471"/>
      <c r="S36" s="471"/>
      <c r="T36" s="471"/>
      <c r="U36" s="471"/>
      <c r="V36" s="471"/>
      <c r="W36" s="471"/>
      <c r="X36" s="471"/>
      <c r="Y36" s="471"/>
      <c r="Z36" s="388">
        <f>Z35</f>
        <v>3</v>
      </c>
      <c r="AA36" s="388">
        <f>AA35</f>
        <v>3</v>
      </c>
      <c r="AB36" s="389">
        <v>802</v>
      </c>
      <c r="AC36" s="87"/>
      <c r="AD36" s="88"/>
      <c r="AE36" s="88"/>
      <c r="AF36" s="86"/>
      <c r="AG36" s="226" t="s">
        <v>134</v>
      </c>
    </row>
    <row r="37" spans="1:33" ht="15.75">
      <c r="A37" s="470" t="s">
        <v>148</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243">
        <f>Z36-Z17</f>
        <v>0</v>
      </c>
      <c r="AA37" s="243">
        <f>AA36-AA17</f>
        <v>0</v>
      </c>
      <c r="AB37" s="244">
        <v>228</v>
      </c>
      <c r="AC37" s="67"/>
      <c r="AD37" s="83" t="e">
        <f>#REF!-AD17</f>
        <v>#REF!</v>
      </c>
      <c r="AE37" s="83" t="e">
        <f>#REF!-AE17</f>
        <v>#REF!</v>
      </c>
      <c r="AF37" s="65" t="e">
        <f>#REF!-AF17</f>
        <v>#REF!</v>
      </c>
      <c r="AG37" s="226" t="s">
        <v>134</v>
      </c>
    </row>
    <row r="38" ht="15.75">
      <c r="AG38" s="226"/>
    </row>
    <row r="39" spans="15:33" ht="11.25" customHeight="1">
      <c r="O39" s="209" t="s">
        <v>162</v>
      </c>
      <c r="AG39" s="226"/>
    </row>
    <row r="40" ht="15.75" hidden="1">
      <c r="AG40" s="226"/>
    </row>
    <row r="41" spans="1:33" ht="22.5" hidden="1">
      <c r="A41" s="493" t="s">
        <v>108</v>
      </c>
      <c r="B41" s="494"/>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13"/>
      <c r="AD41" s="13"/>
      <c r="AE41" s="13"/>
      <c r="AF41" s="13"/>
      <c r="AG41" s="226"/>
    </row>
    <row r="42" spans="1:33" ht="23.25" hidden="1">
      <c r="A42" s="495" t="s">
        <v>163</v>
      </c>
      <c r="B42" s="496"/>
      <c r="C42" s="496"/>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13"/>
      <c r="AD42" s="13"/>
      <c r="AE42" s="13"/>
      <c r="AF42" s="13"/>
      <c r="AG42" s="226"/>
    </row>
    <row r="43" spans="1:33" ht="23.25" hidden="1">
      <c r="A43" s="495" t="s">
        <v>98</v>
      </c>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13"/>
      <c r="AD43" s="13"/>
      <c r="AE43" s="13"/>
      <c r="AF43" s="13"/>
      <c r="AG43" s="226"/>
    </row>
    <row r="44" spans="1:33" ht="23.25" hidden="1">
      <c r="A44" s="495" t="s">
        <v>97</v>
      </c>
      <c r="B44" s="496"/>
      <c r="C44" s="496"/>
      <c r="D44" s="496"/>
      <c r="E44" s="496"/>
      <c r="F44" s="496"/>
      <c r="G44" s="496"/>
      <c r="H44" s="496"/>
      <c r="I44" s="496"/>
      <c r="J44" s="496"/>
      <c r="K44" s="496"/>
      <c r="L44" s="496"/>
      <c r="M44" s="496"/>
      <c r="N44" s="496"/>
      <c r="O44" s="496"/>
      <c r="P44" s="496"/>
      <c r="Q44" s="496"/>
      <c r="R44" s="496"/>
      <c r="S44" s="496"/>
      <c r="T44" s="496"/>
      <c r="U44" s="496"/>
      <c r="V44" s="496"/>
      <c r="W44" s="496"/>
      <c r="X44" s="496"/>
      <c r="Y44" s="496"/>
      <c r="Z44" s="496"/>
      <c r="AA44" s="496"/>
      <c r="AB44" s="496"/>
      <c r="AC44" s="13"/>
      <c r="AD44" s="13"/>
      <c r="AE44" s="13"/>
      <c r="AF44" s="13"/>
      <c r="AG44" s="226"/>
    </row>
    <row r="45" ht="15.75" hidden="1">
      <c r="AG45" s="226"/>
    </row>
    <row r="46" ht="15.75" hidden="1">
      <c r="AG46" s="226"/>
    </row>
    <row r="47" ht="15.75">
      <c r="AG47" s="226"/>
    </row>
    <row r="48" ht="18" customHeight="1">
      <c r="AG48" s="226"/>
    </row>
    <row r="49" spans="1:33" ht="18" customHeight="1">
      <c r="A49" s="171"/>
      <c r="B49" s="171"/>
      <c r="C49" s="171"/>
      <c r="D49" s="171"/>
      <c r="E49" s="171"/>
      <c r="F49" s="171"/>
      <c r="G49" s="171"/>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226"/>
    </row>
    <row r="50" spans="1:33" ht="18" customHeight="1">
      <c r="A50" s="414" t="s">
        <v>117</v>
      </c>
      <c r="B50" s="409"/>
      <c r="C50" s="409"/>
      <c r="D50" s="409"/>
      <c r="E50" s="409"/>
      <c r="F50" s="409"/>
      <c r="G50" s="410"/>
      <c r="H50" s="426" t="s">
        <v>150</v>
      </c>
      <c r="I50" s="430"/>
      <c r="J50" s="433"/>
      <c r="K50" s="418" t="s">
        <v>144</v>
      </c>
      <c r="L50" s="419"/>
      <c r="M50" s="420"/>
      <c r="N50" s="426" t="s">
        <v>139</v>
      </c>
      <c r="O50" s="430"/>
      <c r="P50" s="433"/>
      <c r="Q50" s="426" t="s">
        <v>137</v>
      </c>
      <c r="R50" s="430"/>
      <c r="S50" s="433"/>
      <c r="T50" s="426" t="s">
        <v>140</v>
      </c>
      <c r="U50" s="427"/>
      <c r="V50" s="427"/>
      <c r="W50" s="426" t="s">
        <v>141</v>
      </c>
      <c r="X50" s="430"/>
      <c r="Y50" s="430"/>
      <c r="Z50" s="426" t="s">
        <v>142</v>
      </c>
      <c r="AA50" s="430"/>
      <c r="AB50" s="433"/>
      <c r="AC50" s="117"/>
      <c r="AD50" s="115" t="s">
        <v>151</v>
      </c>
      <c r="AE50" s="116"/>
      <c r="AF50" s="120"/>
      <c r="AG50" s="226" t="s">
        <v>134</v>
      </c>
    </row>
    <row r="51" spans="1:33" ht="28.5" customHeight="1">
      <c r="A51" s="411"/>
      <c r="B51" s="406"/>
      <c r="C51" s="406"/>
      <c r="D51" s="406"/>
      <c r="E51" s="406"/>
      <c r="F51" s="406"/>
      <c r="G51" s="407"/>
      <c r="H51" s="431"/>
      <c r="I51" s="432"/>
      <c r="J51" s="434"/>
      <c r="K51" s="416"/>
      <c r="L51" s="417"/>
      <c r="M51" s="415"/>
      <c r="N51" s="431"/>
      <c r="O51" s="432"/>
      <c r="P51" s="434"/>
      <c r="Q51" s="431"/>
      <c r="R51" s="432"/>
      <c r="S51" s="434"/>
      <c r="T51" s="428"/>
      <c r="U51" s="429"/>
      <c r="V51" s="429"/>
      <c r="W51" s="431"/>
      <c r="X51" s="432"/>
      <c r="Y51" s="432"/>
      <c r="Z51" s="431"/>
      <c r="AA51" s="432"/>
      <c r="AB51" s="434"/>
      <c r="AC51" s="127"/>
      <c r="AD51" s="125" t="s">
        <v>122</v>
      </c>
      <c r="AE51" s="126"/>
      <c r="AF51" s="129"/>
      <c r="AG51" s="226" t="s">
        <v>134</v>
      </c>
    </row>
    <row r="52" spans="1:33" ht="18" customHeight="1" thickBot="1">
      <c r="A52" s="408"/>
      <c r="B52" s="440"/>
      <c r="C52" s="440"/>
      <c r="D52" s="440"/>
      <c r="E52" s="440"/>
      <c r="F52" s="440"/>
      <c r="G52" s="441"/>
      <c r="H52" s="132" t="s">
        <v>118</v>
      </c>
      <c r="I52" s="133" t="s">
        <v>22</v>
      </c>
      <c r="J52" s="134" t="s">
        <v>120</v>
      </c>
      <c r="K52" s="132" t="s">
        <v>118</v>
      </c>
      <c r="L52" s="133" t="s">
        <v>22</v>
      </c>
      <c r="M52" s="134" t="s">
        <v>120</v>
      </c>
      <c r="N52" s="132" t="s">
        <v>118</v>
      </c>
      <c r="O52" s="133" t="s">
        <v>22</v>
      </c>
      <c r="P52" s="134" t="s">
        <v>120</v>
      </c>
      <c r="Q52" s="132" t="s">
        <v>118</v>
      </c>
      <c r="R52" s="133" t="s">
        <v>22</v>
      </c>
      <c r="S52" s="134" t="s">
        <v>120</v>
      </c>
      <c r="T52" s="132" t="s">
        <v>118</v>
      </c>
      <c r="U52" s="133" t="s">
        <v>22</v>
      </c>
      <c r="V52" s="134" t="s">
        <v>120</v>
      </c>
      <c r="W52" s="132" t="s">
        <v>118</v>
      </c>
      <c r="X52" s="133" t="s">
        <v>22</v>
      </c>
      <c r="Y52" s="134" t="s">
        <v>120</v>
      </c>
      <c r="Z52" s="132" t="s">
        <v>118</v>
      </c>
      <c r="AA52" s="133" t="s">
        <v>22</v>
      </c>
      <c r="AB52" s="136" t="s">
        <v>120</v>
      </c>
      <c r="AC52" s="135"/>
      <c r="AD52" s="132" t="s">
        <v>118</v>
      </c>
      <c r="AE52" s="133" t="s">
        <v>22</v>
      </c>
      <c r="AF52" s="136" t="s">
        <v>120</v>
      </c>
      <c r="AG52" s="226" t="s">
        <v>134</v>
      </c>
    </row>
    <row r="53" spans="1:33" ht="18" customHeight="1">
      <c r="A53" s="454" t="s">
        <v>92</v>
      </c>
      <c r="B53" s="455"/>
      <c r="C53" s="455"/>
      <c r="D53" s="455"/>
      <c r="E53" s="455"/>
      <c r="F53" s="455"/>
      <c r="G53" s="456"/>
      <c r="H53" s="332">
        <v>3</v>
      </c>
      <c r="I53" s="333">
        <v>3</v>
      </c>
      <c r="J53" s="333">
        <v>541</v>
      </c>
      <c r="K53" s="332">
        <v>3</v>
      </c>
      <c r="L53" s="333">
        <v>3</v>
      </c>
      <c r="M53" s="333">
        <v>574</v>
      </c>
      <c r="N53" s="332"/>
      <c r="O53" s="333"/>
      <c r="P53" s="333">
        <v>228</v>
      </c>
      <c r="Q53" s="332">
        <f>N53+K53</f>
        <v>3</v>
      </c>
      <c r="R53" s="333">
        <f>+L53+O53</f>
        <v>3</v>
      </c>
      <c r="S53" s="333">
        <f>P53+M53</f>
        <v>802</v>
      </c>
      <c r="T53" s="332"/>
      <c r="U53" s="333"/>
      <c r="V53" s="333"/>
      <c r="W53" s="332"/>
      <c r="X53" s="333"/>
      <c r="Y53" s="333"/>
      <c r="Z53" s="332">
        <f>T53+Q53</f>
        <v>3</v>
      </c>
      <c r="AA53" s="333">
        <f>+R53+U53+X53</f>
        <v>3</v>
      </c>
      <c r="AB53" s="334">
        <f>V53+S53</f>
        <v>802</v>
      </c>
      <c r="AC53" s="141"/>
      <c r="AD53" s="140">
        <f>Z53-K53</f>
        <v>0</v>
      </c>
      <c r="AE53" s="141">
        <f>AA53-L53</f>
        <v>0</v>
      </c>
      <c r="AF53" s="143">
        <f>AB53-M53</f>
        <v>228</v>
      </c>
      <c r="AG53" s="226" t="s">
        <v>134</v>
      </c>
    </row>
    <row r="54" spans="1:33" ht="18" customHeight="1">
      <c r="A54" s="442" t="s">
        <v>23</v>
      </c>
      <c r="B54" s="443"/>
      <c r="C54" s="443"/>
      <c r="D54" s="443"/>
      <c r="E54" s="443"/>
      <c r="F54" s="443"/>
      <c r="G54" s="444"/>
      <c r="H54" s="246">
        <f>SUM(H53:H53)</f>
        <v>3</v>
      </c>
      <c r="I54" s="151">
        <f aca="true" t="shared" si="0" ref="I54:AA54">SUM(I53:I53)</f>
        <v>3</v>
      </c>
      <c r="J54" s="331">
        <f t="shared" si="0"/>
        <v>541</v>
      </c>
      <c r="K54" s="338">
        <f t="shared" si="0"/>
        <v>3</v>
      </c>
      <c r="L54" s="339">
        <f t="shared" si="0"/>
        <v>3</v>
      </c>
      <c r="M54" s="331">
        <f t="shared" si="0"/>
        <v>574</v>
      </c>
      <c r="N54" s="338">
        <f t="shared" si="0"/>
        <v>0</v>
      </c>
      <c r="O54" s="339">
        <f t="shared" si="0"/>
        <v>0</v>
      </c>
      <c r="P54" s="331">
        <f t="shared" si="0"/>
        <v>228</v>
      </c>
      <c r="Q54" s="338">
        <f t="shared" si="0"/>
        <v>3</v>
      </c>
      <c r="R54" s="339">
        <f t="shared" si="0"/>
        <v>3</v>
      </c>
      <c r="S54" s="331">
        <f t="shared" si="0"/>
        <v>802</v>
      </c>
      <c r="T54" s="338">
        <f t="shared" si="0"/>
        <v>0</v>
      </c>
      <c r="U54" s="339">
        <f t="shared" si="0"/>
        <v>0</v>
      </c>
      <c r="V54" s="331">
        <f t="shared" si="0"/>
        <v>0</v>
      </c>
      <c r="W54" s="338">
        <f t="shared" si="0"/>
        <v>0</v>
      </c>
      <c r="X54" s="339">
        <f t="shared" si="0"/>
        <v>0</v>
      </c>
      <c r="Y54" s="331">
        <f t="shared" si="0"/>
        <v>0</v>
      </c>
      <c r="Z54" s="338">
        <f t="shared" si="0"/>
        <v>3</v>
      </c>
      <c r="AA54" s="339">
        <f t="shared" si="0"/>
        <v>3</v>
      </c>
      <c r="AB54" s="340">
        <f>SUM(AB53:AB53)</f>
        <v>802</v>
      </c>
      <c r="AC54" s="154"/>
      <c r="AD54" s="153">
        <f>SUM(AD53:AD53)</f>
        <v>0</v>
      </c>
      <c r="AE54" s="154">
        <f>SUM(AE53:AE53)</f>
        <v>0</v>
      </c>
      <c r="AF54" s="155">
        <f>SUM(AF53:AF53)</f>
        <v>228</v>
      </c>
      <c r="AG54" s="226" t="s">
        <v>134</v>
      </c>
    </row>
    <row r="55" spans="1:33" ht="18" customHeight="1">
      <c r="A55" s="435" t="s">
        <v>100</v>
      </c>
      <c r="B55" s="436"/>
      <c r="C55" s="436"/>
      <c r="D55" s="436"/>
      <c r="E55" s="436"/>
      <c r="F55" s="436"/>
      <c r="G55" s="437"/>
      <c r="H55" s="412"/>
      <c r="I55" s="511"/>
      <c r="J55" s="509"/>
      <c r="K55" s="412"/>
      <c r="L55" s="511"/>
      <c r="M55" s="509"/>
      <c r="N55" s="412"/>
      <c r="O55" s="511"/>
      <c r="P55" s="509"/>
      <c r="Q55" s="412"/>
      <c r="R55" s="511">
        <f>+L55+O56</f>
        <v>0</v>
      </c>
      <c r="S55" s="509"/>
      <c r="T55" s="412"/>
      <c r="U55" s="511"/>
      <c r="V55" s="509"/>
      <c r="W55" s="412"/>
      <c r="X55" s="511"/>
      <c r="Y55" s="511"/>
      <c r="Z55" s="412"/>
      <c r="AA55" s="511">
        <f>U56+R55</f>
        <v>0</v>
      </c>
      <c r="AB55" s="509"/>
      <c r="AC55" s="157"/>
      <c r="AD55" s="156"/>
      <c r="AE55" s="157"/>
      <c r="AF55" s="158"/>
      <c r="AG55" s="226" t="s">
        <v>134</v>
      </c>
    </row>
    <row r="56" spans="1:33" ht="18" customHeight="1">
      <c r="A56" s="438"/>
      <c r="B56" s="439"/>
      <c r="C56" s="439"/>
      <c r="D56" s="439"/>
      <c r="E56" s="439"/>
      <c r="F56" s="439"/>
      <c r="G56" s="421"/>
      <c r="H56" s="413"/>
      <c r="I56" s="512"/>
      <c r="J56" s="510"/>
      <c r="K56" s="413"/>
      <c r="L56" s="512"/>
      <c r="M56" s="510"/>
      <c r="N56" s="413"/>
      <c r="O56" s="512"/>
      <c r="P56" s="510"/>
      <c r="Q56" s="413"/>
      <c r="R56" s="512"/>
      <c r="S56" s="510"/>
      <c r="T56" s="413"/>
      <c r="U56" s="512"/>
      <c r="V56" s="510"/>
      <c r="W56" s="413"/>
      <c r="X56" s="512"/>
      <c r="Y56" s="512"/>
      <c r="Z56" s="413"/>
      <c r="AA56" s="512"/>
      <c r="AB56" s="510"/>
      <c r="AC56" s="127"/>
      <c r="AD56" s="148"/>
      <c r="AE56" s="127">
        <f>AA55-L55</f>
        <v>0</v>
      </c>
      <c r="AF56" s="149"/>
      <c r="AG56" s="226" t="s">
        <v>134</v>
      </c>
    </row>
    <row r="57" spans="1:33" ht="18" customHeight="1">
      <c r="A57" s="445" t="s">
        <v>103</v>
      </c>
      <c r="B57" s="446"/>
      <c r="C57" s="446"/>
      <c r="D57" s="446"/>
      <c r="E57" s="446"/>
      <c r="F57" s="446"/>
      <c r="G57" s="447"/>
      <c r="H57" s="137"/>
      <c r="I57" s="333">
        <f>+I54+I55</f>
        <v>3</v>
      </c>
      <c r="J57" s="333"/>
      <c r="K57" s="332"/>
      <c r="L57" s="333">
        <f>+L54+L55</f>
        <v>3</v>
      </c>
      <c r="M57" s="333"/>
      <c r="N57" s="332"/>
      <c r="O57" s="333">
        <f>+O54+O56</f>
        <v>0</v>
      </c>
      <c r="P57" s="333"/>
      <c r="Q57" s="332"/>
      <c r="R57" s="333">
        <f>+R54+R55</f>
        <v>3</v>
      </c>
      <c r="S57" s="333"/>
      <c r="T57" s="332"/>
      <c r="U57" s="333">
        <f>+U54+U56</f>
        <v>0</v>
      </c>
      <c r="V57" s="333"/>
      <c r="W57" s="332"/>
      <c r="X57" s="333">
        <f>+X54+X56</f>
        <v>0</v>
      </c>
      <c r="Y57" s="333"/>
      <c r="Z57" s="332"/>
      <c r="AA57" s="333">
        <f>+AA54+AA55</f>
        <v>3</v>
      </c>
      <c r="AB57" s="334"/>
      <c r="AC57" s="141"/>
      <c r="AD57" s="140"/>
      <c r="AE57" s="141">
        <f>+AE54+AE56</f>
        <v>0</v>
      </c>
      <c r="AF57" s="144"/>
      <c r="AG57" s="226" t="s">
        <v>134</v>
      </c>
    </row>
    <row r="58" spans="1:33" ht="18" customHeight="1">
      <c r="A58" s="448" t="s">
        <v>101</v>
      </c>
      <c r="B58" s="449"/>
      <c r="C58" s="449"/>
      <c r="D58" s="449"/>
      <c r="E58" s="449"/>
      <c r="F58" s="449"/>
      <c r="G58" s="450"/>
      <c r="H58" s="520"/>
      <c r="I58" s="522"/>
      <c r="J58" s="524"/>
      <c r="K58" s="526"/>
      <c r="L58" s="522"/>
      <c r="M58" s="524"/>
      <c r="N58" s="526"/>
      <c r="O58" s="522"/>
      <c r="P58" s="524"/>
      <c r="Q58" s="526"/>
      <c r="R58" s="522"/>
      <c r="S58" s="524"/>
      <c r="T58" s="526"/>
      <c r="U58" s="522"/>
      <c r="V58" s="524"/>
      <c r="W58" s="526"/>
      <c r="X58" s="522"/>
      <c r="Y58" s="522"/>
      <c r="Z58" s="526"/>
      <c r="AA58" s="522"/>
      <c r="AB58" s="524"/>
      <c r="AC58" s="157"/>
      <c r="AD58" s="156"/>
      <c r="AE58" s="157"/>
      <c r="AF58" s="158"/>
      <c r="AG58" s="226" t="s">
        <v>134</v>
      </c>
    </row>
    <row r="59" spans="1:33" ht="18" customHeight="1">
      <c r="A59" s="451"/>
      <c r="B59" s="452"/>
      <c r="C59" s="452"/>
      <c r="D59" s="452"/>
      <c r="E59" s="452"/>
      <c r="F59" s="452"/>
      <c r="G59" s="453"/>
      <c r="H59" s="521"/>
      <c r="I59" s="523"/>
      <c r="J59" s="525"/>
      <c r="K59" s="527"/>
      <c r="L59" s="523"/>
      <c r="M59" s="525"/>
      <c r="N59" s="527"/>
      <c r="O59" s="523"/>
      <c r="P59" s="525"/>
      <c r="Q59" s="527"/>
      <c r="R59" s="523"/>
      <c r="S59" s="525"/>
      <c r="T59" s="527"/>
      <c r="U59" s="523"/>
      <c r="V59" s="525"/>
      <c r="W59" s="527"/>
      <c r="X59" s="523"/>
      <c r="Y59" s="523"/>
      <c r="Z59" s="527"/>
      <c r="AA59" s="523"/>
      <c r="AB59" s="525"/>
      <c r="AC59" s="141"/>
      <c r="AD59" s="140"/>
      <c r="AE59" s="141"/>
      <c r="AF59" s="144"/>
      <c r="AG59" s="226" t="s">
        <v>134</v>
      </c>
    </row>
    <row r="60" spans="1:33" ht="18" customHeight="1">
      <c r="A60" s="503" t="s">
        <v>29</v>
      </c>
      <c r="B60" s="467"/>
      <c r="C60" s="467"/>
      <c r="D60" s="467"/>
      <c r="E60" s="467"/>
      <c r="F60" s="467"/>
      <c r="G60" s="504"/>
      <c r="H60" s="137"/>
      <c r="I60" s="333"/>
      <c r="J60" s="333"/>
      <c r="K60" s="332"/>
      <c r="L60" s="333"/>
      <c r="M60" s="333"/>
      <c r="N60" s="332"/>
      <c r="O60" s="333"/>
      <c r="P60" s="333"/>
      <c r="Q60" s="332"/>
      <c r="R60" s="333"/>
      <c r="S60" s="333"/>
      <c r="T60" s="332"/>
      <c r="U60" s="333"/>
      <c r="V60" s="333"/>
      <c r="W60" s="332"/>
      <c r="X60" s="333"/>
      <c r="Y60" s="333"/>
      <c r="Z60" s="332"/>
      <c r="AA60" s="333"/>
      <c r="AB60" s="334"/>
      <c r="AC60" s="141"/>
      <c r="AD60" s="140"/>
      <c r="AE60" s="141">
        <f>AA60-L60</f>
        <v>0</v>
      </c>
      <c r="AF60" s="144"/>
      <c r="AG60" s="226" t="s">
        <v>134</v>
      </c>
    </row>
    <row r="61" spans="1:33" ht="18" customHeight="1">
      <c r="A61" s="497" t="s">
        <v>55</v>
      </c>
      <c r="B61" s="498"/>
      <c r="C61" s="498"/>
      <c r="D61" s="498"/>
      <c r="E61" s="498"/>
      <c r="F61" s="498"/>
      <c r="G61" s="499"/>
      <c r="H61" s="150"/>
      <c r="I61" s="336"/>
      <c r="J61" s="336"/>
      <c r="K61" s="335"/>
      <c r="L61" s="336"/>
      <c r="M61" s="336"/>
      <c r="N61" s="335"/>
      <c r="O61" s="336"/>
      <c r="P61" s="336"/>
      <c r="Q61" s="335"/>
      <c r="R61" s="336"/>
      <c r="S61" s="336"/>
      <c r="T61" s="335"/>
      <c r="U61" s="336"/>
      <c r="V61" s="336"/>
      <c r="W61" s="335"/>
      <c r="X61" s="336"/>
      <c r="Y61" s="336"/>
      <c r="Z61" s="335"/>
      <c r="AA61" s="336"/>
      <c r="AB61" s="337"/>
      <c r="AC61" s="127"/>
      <c r="AD61" s="148"/>
      <c r="AE61" s="127">
        <f>AA61-L61</f>
        <v>0</v>
      </c>
      <c r="AF61" s="149"/>
      <c r="AG61" s="226" t="s">
        <v>134</v>
      </c>
    </row>
    <row r="62" spans="1:33" ht="18" customHeight="1">
      <c r="A62" s="500" t="s">
        <v>102</v>
      </c>
      <c r="B62" s="501"/>
      <c r="C62" s="501"/>
      <c r="D62" s="501"/>
      <c r="E62" s="501"/>
      <c r="F62" s="501"/>
      <c r="G62" s="502"/>
      <c r="H62" s="150"/>
      <c r="I62" s="336">
        <f>I61+I60+I57</f>
        <v>3</v>
      </c>
      <c r="J62" s="336"/>
      <c r="K62" s="335"/>
      <c r="L62" s="336">
        <f>L61+L60+L57</f>
        <v>3</v>
      </c>
      <c r="M62" s="336"/>
      <c r="N62" s="335"/>
      <c r="O62" s="336">
        <f>O61+O60+O57</f>
        <v>0</v>
      </c>
      <c r="P62" s="336"/>
      <c r="Q62" s="335"/>
      <c r="R62" s="336">
        <f>R61+R60+R57</f>
        <v>3</v>
      </c>
      <c r="S62" s="336"/>
      <c r="T62" s="335"/>
      <c r="U62" s="336">
        <f>U61+U60+U57</f>
        <v>0</v>
      </c>
      <c r="V62" s="336"/>
      <c r="W62" s="335"/>
      <c r="X62" s="336">
        <f>X61+X60+X57</f>
        <v>0</v>
      </c>
      <c r="Y62" s="336"/>
      <c r="Z62" s="335"/>
      <c r="AA62" s="336">
        <f>AA61+AA60+AA57</f>
        <v>3</v>
      </c>
      <c r="AB62" s="337"/>
      <c r="AC62" s="127"/>
      <c r="AD62" s="148"/>
      <c r="AE62" s="127">
        <f>AE61+AE60+AE57</f>
        <v>0</v>
      </c>
      <c r="AF62" s="149"/>
      <c r="AG62" s="226" t="s">
        <v>184</v>
      </c>
    </row>
    <row r="63" spans="1:33" ht="18" customHeight="1">
      <c r="A63" s="513"/>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5"/>
      <c r="AG63" s="226"/>
    </row>
    <row r="64" spans="1:33" ht="18" customHeight="1" hidden="1">
      <c r="A64" s="171" t="s">
        <v>110</v>
      </c>
      <c r="B64" s="171"/>
      <c r="C64" s="171"/>
      <c r="D64" s="171"/>
      <c r="E64" s="171"/>
      <c r="F64" s="171"/>
      <c r="G64" s="171"/>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227"/>
    </row>
    <row r="65" spans="1:33" ht="18" customHeight="1" hidden="1">
      <c r="A65" s="113"/>
      <c r="B65" s="114"/>
      <c r="C65" s="114"/>
      <c r="D65" s="114"/>
      <c r="E65" s="114"/>
      <c r="F65" s="114"/>
      <c r="G65" s="114"/>
      <c r="H65" s="115" t="s">
        <v>73</v>
      </c>
      <c r="I65" s="116"/>
      <c r="J65" s="116"/>
      <c r="K65" s="115" t="s">
        <v>74</v>
      </c>
      <c r="L65" s="116"/>
      <c r="M65" s="116"/>
      <c r="N65" s="118">
        <v>2008</v>
      </c>
      <c r="O65" s="119"/>
      <c r="P65" s="119"/>
      <c r="Q65" s="118">
        <v>2008</v>
      </c>
      <c r="R65" s="119"/>
      <c r="S65" s="119"/>
      <c r="T65" s="118">
        <v>2008</v>
      </c>
      <c r="U65" s="119"/>
      <c r="V65" s="119"/>
      <c r="W65" s="118">
        <v>2008</v>
      </c>
      <c r="X65" s="119"/>
      <c r="Y65" s="119"/>
      <c r="Z65" s="118">
        <v>2008</v>
      </c>
      <c r="AA65" s="119"/>
      <c r="AB65" s="119"/>
      <c r="AC65" s="117"/>
      <c r="AD65" s="115" t="s">
        <v>151</v>
      </c>
      <c r="AE65" s="116"/>
      <c r="AF65" s="120"/>
      <c r="AG65" s="226"/>
    </row>
    <row r="66" spans="1:33" ht="18" customHeight="1" hidden="1">
      <c r="A66" s="121"/>
      <c r="B66" s="122"/>
      <c r="C66" s="123"/>
      <c r="D66" s="123"/>
      <c r="E66" s="124"/>
      <c r="F66" s="122"/>
      <c r="G66" s="124"/>
      <c r="H66" s="125" t="s">
        <v>112</v>
      </c>
      <c r="I66" s="126"/>
      <c r="J66" s="126"/>
      <c r="K66" s="125" t="s">
        <v>111</v>
      </c>
      <c r="L66" s="126"/>
      <c r="M66" s="126"/>
      <c r="N66" s="125" t="s">
        <v>166</v>
      </c>
      <c r="O66" s="128"/>
      <c r="P66" s="128"/>
      <c r="Q66" s="125" t="s">
        <v>123</v>
      </c>
      <c r="R66" s="126"/>
      <c r="S66" s="126"/>
      <c r="T66" s="125" t="s">
        <v>124</v>
      </c>
      <c r="U66" s="128"/>
      <c r="V66" s="128"/>
      <c r="W66" s="125" t="s">
        <v>130</v>
      </c>
      <c r="X66" s="128"/>
      <c r="Y66" s="128"/>
      <c r="Z66" s="125" t="s">
        <v>116</v>
      </c>
      <c r="AA66" s="126"/>
      <c r="AB66" s="126"/>
      <c r="AC66" s="127"/>
      <c r="AD66" s="125" t="s">
        <v>122</v>
      </c>
      <c r="AE66" s="126"/>
      <c r="AF66" s="129"/>
      <c r="AG66" s="226"/>
    </row>
    <row r="67" spans="1:33" ht="18" customHeight="1" hidden="1" thickBot="1">
      <c r="A67" s="130" t="s">
        <v>117</v>
      </c>
      <c r="B67" s="131"/>
      <c r="C67" s="131"/>
      <c r="D67" s="131"/>
      <c r="E67" s="131"/>
      <c r="F67" s="131"/>
      <c r="G67" s="131"/>
      <c r="H67" s="132" t="s">
        <v>118</v>
      </c>
      <c r="I67" s="133" t="s">
        <v>22</v>
      </c>
      <c r="J67" s="134" t="s">
        <v>120</v>
      </c>
      <c r="K67" s="132" t="s">
        <v>118</v>
      </c>
      <c r="L67" s="133" t="s">
        <v>22</v>
      </c>
      <c r="M67" s="134" t="s">
        <v>120</v>
      </c>
      <c r="N67" s="132" t="s">
        <v>118</v>
      </c>
      <c r="O67" s="133" t="s">
        <v>22</v>
      </c>
      <c r="P67" s="134" t="s">
        <v>120</v>
      </c>
      <c r="Q67" s="132" t="s">
        <v>118</v>
      </c>
      <c r="R67" s="133" t="s">
        <v>22</v>
      </c>
      <c r="S67" s="134" t="s">
        <v>120</v>
      </c>
      <c r="T67" s="132" t="s">
        <v>118</v>
      </c>
      <c r="U67" s="133" t="s">
        <v>22</v>
      </c>
      <c r="V67" s="134" t="s">
        <v>120</v>
      </c>
      <c r="W67" s="132" t="s">
        <v>118</v>
      </c>
      <c r="X67" s="133" t="s">
        <v>22</v>
      </c>
      <c r="Y67" s="134" t="s">
        <v>120</v>
      </c>
      <c r="Z67" s="132" t="s">
        <v>118</v>
      </c>
      <c r="AA67" s="133" t="s">
        <v>22</v>
      </c>
      <c r="AB67" s="134" t="s">
        <v>120</v>
      </c>
      <c r="AC67" s="135"/>
      <c r="AD67" s="132" t="s">
        <v>118</v>
      </c>
      <c r="AE67" s="133" t="s">
        <v>22</v>
      </c>
      <c r="AF67" s="136" t="s">
        <v>120</v>
      </c>
      <c r="AG67" s="226"/>
    </row>
    <row r="68" spans="1:33" ht="18" customHeight="1" hidden="1">
      <c r="A68" s="137"/>
      <c r="B68" s="487" t="s">
        <v>50</v>
      </c>
      <c r="C68" s="487"/>
      <c r="D68" s="487"/>
      <c r="E68" s="487"/>
      <c r="F68" s="487"/>
      <c r="G68" s="488"/>
      <c r="H68" s="140"/>
      <c r="I68" s="141"/>
      <c r="J68" s="142">
        <v>0</v>
      </c>
      <c r="K68" s="140"/>
      <c r="L68" s="141"/>
      <c r="M68" s="142">
        <v>0</v>
      </c>
      <c r="N68" s="140"/>
      <c r="O68" s="141"/>
      <c r="P68" s="142">
        <v>0</v>
      </c>
      <c r="Q68" s="140">
        <f aca="true" t="shared" si="1" ref="Q68:S71">N68+K68</f>
        <v>0</v>
      </c>
      <c r="R68" s="141">
        <f t="shared" si="1"/>
        <v>0</v>
      </c>
      <c r="S68" s="141">
        <f t="shared" si="1"/>
        <v>0</v>
      </c>
      <c r="T68" s="140">
        <v>0</v>
      </c>
      <c r="U68" s="141">
        <v>0</v>
      </c>
      <c r="V68" s="142">
        <v>0</v>
      </c>
      <c r="W68" s="140">
        <v>0</v>
      </c>
      <c r="X68" s="141">
        <v>0</v>
      </c>
      <c r="Y68" s="142">
        <v>0</v>
      </c>
      <c r="Z68" s="140">
        <f aca="true" t="shared" si="2" ref="Z68:AB71">T68+Q68</f>
        <v>0</v>
      </c>
      <c r="AA68" s="141">
        <f t="shared" si="2"/>
        <v>0</v>
      </c>
      <c r="AB68" s="142">
        <f t="shared" si="2"/>
        <v>0</v>
      </c>
      <c r="AC68" s="141"/>
      <c r="AD68" s="140">
        <f aca="true" t="shared" si="3" ref="AD68:AF71">Z68-K68</f>
        <v>0</v>
      </c>
      <c r="AE68" s="141">
        <f t="shared" si="3"/>
        <v>0</v>
      </c>
      <c r="AF68" s="143">
        <f t="shared" si="3"/>
        <v>0</v>
      </c>
      <c r="AG68" s="226"/>
    </row>
    <row r="69" spans="1:33" ht="18" customHeight="1" hidden="1">
      <c r="A69" s="137"/>
      <c r="B69" s="491" t="s">
        <v>51</v>
      </c>
      <c r="C69" s="491"/>
      <c r="D69" s="491"/>
      <c r="E69" s="491"/>
      <c r="F69" s="491"/>
      <c r="G69" s="492"/>
      <c r="H69" s="140"/>
      <c r="I69" s="141"/>
      <c r="J69" s="141"/>
      <c r="K69" s="140"/>
      <c r="L69" s="141"/>
      <c r="M69" s="141"/>
      <c r="N69" s="140"/>
      <c r="O69" s="141"/>
      <c r="P69" s="141"/>
      <c r="Q69" s="140">
        <f t="shared" si="1"/>
        <v>0</v>
      </c>
      <c r="R69" s="141">
        <f t="shared" si="1"/>
        <v>0</v>
      </c>
      <c r="S69" s="141">
        <f t="shared" si="1"/>
        <v>0</v>
      </c>
      <c r="T69" s="140"/>
      <c r="U69" s="141"/>
      <c r="V69" s="141"/>
      <c r="W69" s="140"/>
      <c r="X69" s="141"/>
      <c r="Y69" s="141"/>
      <c r="Z69" s="140">
        <f t="shared" si="2"/>
        <v>0</v>
      </c>
      <c r="AA69" s="141">
        <f t="shared" si="2"/>
        <v>0</v>
      </c>
      <c r="AB69" s="141">
        <f t="shared" si="2"/>
        <v>0</v>
      </c>
      <c r="AC69" s="141"/>
      <c r="AD69" s="140">
        <f t="shared" si="3"/>
        <v>0</v>
      </c>
      <c r="AE69" s="141">
        <f t="shared" si="3"/>
        <v>0</v>
      </c>
      <c r="AF69" s="144">
        <f t="shared" si="3"/>
        <v>0</v>
      </c>
      <c r="AG69" s="226"/>
    </row>
    <row r="70" spans="1:33" ht="18" customHeight="1" hidden="1">
      <c r="A70" s="137"/>
      <c r="B70" s="491" t="s">
        <v>52</v>
      </c>
      <c r="C70" s="491"/>
      <c r="D70" s="491"/>
      <c r="E70" s="491"/>
      <c r="F70" s="491"/>
      <c r="G70" s="492"/>
      <c r="H70" s="140"/>
      <c r="I70" s="141"/>
      <c r="J70" s="141"/>
      <c r="K70" s="140"/>
      <c r="L70" s="141"/>
      <c r="M70" s="141"/>
      <c r="N70" s="140"/>
      <c r="O70" s="141"/>
      <c r="P70" s="141"/>
      <c r="Q70" s="140">
        <f t="shared" si="1"/>
        <v>0</v>
      </c>
      <c r="R70" s="141">
        <f t="shared" si="1"/>
        <v>0</v>
      </c>
      <c r="S70" s="141">
        <f t="shared" si="1"/>
        <v>0</v>
      </c>
      <c r="T70" s="140"/>
      <c r="U70" s="141"/>
      <c r="V70" s="141"/>
      <c r="W70" s="140"/>
      <c r="X70" s="141"/>
      <c r="Y70" s="141"/>
      <c r="Z70" s="140">
        <f t="shared" si="2"/>
        <v>0</v>
      </c>
      <c r="AA70" s="141">
        <f t="shared" si="2"/>
        <v>0</v>
      </c>
      <c r="AB70" s="141">
        <f t="shared" si="2"/>
        <v>0</v>
      </c>
      <c r="AC70" s="141"/>
      <c r="AD70" s="140">
        <f t="shared" si="3"/>
        <v>0</v>
      </c>
      <c r="AE70" s="141">
        <f t="shared" si="3"/>
        <v>0</v>
      </c>
      <c r="AF70" s="144">
        <f t="shared" si="3"/>
        <v>0</v>
      </c>
      <c r="AG70" s="226"/>
    </row>
    <row r="71" spans="1:33" ht="18" customHeight="1" hidden="1">
      <c r="A71" s="145"/>
      <c r="B71" s="489" t="s">
        <v>53</v>
      </c>
      <c r="C71" s="489"/>
      <c r="D71" s="489"/>
      <c r="E71" s="489"/>
      <c r="F71" s="489"/>
      <c r="G71" s="490"/>
      <c r="H71" s="148"/>
      <c r="I71" s="127"/>
      <c r="J71" s="127"/>
      <c r="K71" s="148"/>
      <c r="L71" s="127"/>
      <c r="M71" s="127"/>
      <c r="N71" s="148"/>
      <c r="O71" s="127"/>
      <c r="P71" s="127"/>
      <c r="Q71" s="148">
        <f t="shared" si="1"/>
        <v>0</v>
      </c>
      <c r="R71" s="127">
        <f t="shared" si="1"/>
        <v>0</v>
      </c>
      <c r="S71" s="127">
        <f t="shared" si="1"/>
        <v>0</v>
      </c>
      <c r="T71" s="148"/>
      <c r="U71" s="127"/>
      <c r="V71" s="127"/>
      <c r="W71" s="148"/>
      <c r="X71" s="127"/>
      <c r="Y71" s="127"/>
      <c r="Z71" s="148">
        <f t="shared" si="2"/>
        <v>0</v>
      </c>
      <c r="AA71" s="127">
        <f t="shared" si="2"/>
        <v>0</v>
      </c>
      <c r="AB71" s="127">
        <f t="shared" si="2"/>
        <v>0</v>
      </c>
      <c r="AC71" s="127"/>
      <c r="AD71" s="148">
        <f t="shared" si="3"/>
        <v>0</v>
      </c>
      <c r="AE71" s="127">
        <f t="shared" si="3"/>
        <v>0</v>
      </c>
      <c r="AF71" s="149">
        <f t="shared" si="3"/>
        <v>0</v>
      </c>
      <c r="AG71" s="226"/>
    </row>
    <row r="72" spans="1:33" ht="18" customHeight="1" hidden="1">
      <c r="A72" s="150"/>
      <c r="B72" s="151"/>
      <c r="C72" s="151" t="s">
        <v>23</v>
      </c>
      <c r="D72" s="152"/>
      <c r="E72" s="152"/>
      <c r="F72" s="152"/>
      <c r="G72" s="151"/>
      <c r="H72" s="153">
        <f aca="true" t="shared" si="4" ref="H72:Y72">SUM(H68:H71)</f>
        <v>0</v>
      </c>
      <c r="I72" s="154">
        <f t="shared" si="4"/>
        <v>0</v>
      </c>
      <c r="J72" s="154">
        <f t="shared" si="4"/>
        <v>0</v>
      </c>
      <c r="K72" s="153">
        <f t="shared" si="4"/>
        <v>0</v>
      </c>
      <c r="L72" s="154">
        <f t="shared" si="4"/>
        <v>0</v>
      </c>
      <c r="M72" s="154">
        <f t="shared" si="4"/>
        <v>0</v>
      </c>
      <c r="N72" s="153">
        <f t="shared" si="4"/>
        <v>0</v>
      </c>
      <c r="O72" s="154">
        <f t="shared" si="4"/>
        <v>0</v>
      </c>
      <c r="P72" s="154">
        <f t="shared" si="4"/>
        <v>0</v>
      </c>
      <c r="Q72" s="153">
        <f t="shared" si="4"/>
        <v>0</v>
      </c>
      <c r="R72" s="154">
        <f t="shared" si="4"/>
        <v>0</v>
      </c>
      <c r="S72" s="154">
        <f t="shared" si="4"/>
        <v>0</v>
      </c>
      <c r="T72" s="153">
        <f t="shared" si="4"/>
        <v>0</v>
      </c>
      <c r="U72" s="154">
        <f t="shared" si="4"/>
        <v>0</v>
      </c>
      <c r="V72" s="154">
        <f t="shared" si="4"/>
        <v>0</v>
      </c>
      <c r="W72" s="153">
        <f t="shared" si="4"/>
        <v>0</v>
      </c>
      <c r="X72" s="154">
        <f t="shared" si="4"/>
        <v>0</v>
      </c>
      <c r="Y72" s="154">
        <f t="shared" si="4"/>
        <v>0</v>
      </c>
      <c r="Z72" s="153">
        <f>SUM(Z68:Z71)</f>
        <v>0</v>
      </c>
      <c r="AA72" s="154">
        <f>SUM(AA68:AA71)</f>
        <v>0</v>
      </c>
      <c r="AB72" s="154">
        <f>SUM(AB68:AB71)</f>
        <v>0</v>
      </c>
      <c r="AC72" s="154"/>
      <c r="AD72" s="153">
        <f>SUM(AD68:AD71)</f>
        <v>0</v>
      </c>
      <c r="AE72" s="154">
        <f>SUM(AE68:AE71)</f>
        <v>0</v>
      </c>
      <c r="AF72" s="155">
        <f>SUM(AF68:AF71)</f>
        <v>0</v>
      </c>
      <c r="AG72" s="228"/>
    </row>
    <row r="73" spans="1:33" ht="18" customHeight="1" hidden="1">
      <c r="A73" s="121"/>
      <c r="B73" s="124"/>
      <c r="C73" s="124"/>
      <c r="D73" s="124"/>
      <c r="E73" s="124"/>
      <c r="F73" s="124"/>
      <c r="G73" s="124"/>
      <c r="H73" s="156"/>
      <c r="I73" s="157"/>
      <c r="J73" s="157"/>
      <c r="K73" s="156"/>
      <c r="L73" s="157"/>
      <c r="M73" s="157"/>
      <c r="N73" s="156"/>
      <c r="O73" s="157"/>
      <c r="P73" s="157"/>
      <c r="Q73" s="156"/>
      <c r="R73" s="157"/>
      <c r="S73" s="157"/>
      <c r="T73" s="156"/>
      <c r="U73" s="157"/>
      <c r="V73" s="157"/>
      <c r="W73" s="156"/>
      <c r="X73" s="157"/>
      <c r="Y73" s="157"/>
      <c r="Z73" s="156"/>
      <c r="AA73" s="157"/>
      <c r="AB73" s="157"/>
      <c r="AC73" s="157"/>
      <c r="AD73" s="156"/>
      <c r="AE73" s="157"/>
      <c r="AF73" s="158"/>
      <c r="AG73" s="226"/>
    </row>
    <row r="74" spans="1:33" ht="18" customHeight="1" hidden="1">
      <c r="A74" s="150" t="s">
        <v>100</v>
      </c>
      <c r="B74" s="146"/>
      <c r="C74" s="147"/>
      <c r="D74" s="147"/>
      <c r="E74" s="147"/>
      <c r="F74" s="147"/>
      <c r="G74" s="146"/>
      <c r="H74" s="148"/>
      <c r="I74" s="127"/>
      <c r="J74" s="127"/>
      <c r="K74" s="148"/>
      <c r="L74" s="127"/>
      <c r="M74" s="127"/>
      <c r="N74" s="148"/>
      <c r="O74" s="127"/>
      <c r="P74" s="127"/>
      <c r="Q74" s="148"/>
      <c r="R74" s="127">
        <f>+L74+O74</f>
        <v>0</v>
      </c>
      <c r="S74" s="127"/>
      <c r="T74" s="148"/>
      <c r="U74" s="127"/>
      <c r="V74" s="127"/>
      <c r="W74" s="148"/>
      <c r="X74" s="127"/>
      <c r="Y74" s="127"/>
      <c r="Z74" s="148"/>
      <c r="AA74" s="127">
        <f>U74+R74</f>
        <v>0</v>
      </c>
      <c r="AB74" s="127"/>
      <c r="AC74" s="127"/>
      <c r="AD74" s="148"/>
      <c r="AE74" s="127">
        <f>AA74-L74</f>
        <v>0</v>
      </c>
      <c r="AF74" s="149"/>
      <c r="AG74" s="226"/>
    </row>
    <row r="75" spans="1:33" ht="18" customHeight="1" hidden="1">
      <c r="A75" s="137"/>
      <c r="B75" s="138" t="s">
        <v>103</v>
      </c>
      <c r="C75" s="139"/>
      <c r="D75" s="139"/>
      <c r="E75" s="139"/>
      <c r="F75" s="139"/>
      <c r="G75" s="138"/>
      <c r="H75" s="140"/>
      <c r="I75" s="141">
        <f>+I72+I74</f>
        <v>0</v>
      </c>
      <c r="J75" s="141"/>
      <c r="K75" s="140"/>
      <c r="L75" s="141">
        <f>+L72+L74</f>
        <v>0</v>
      </c>
      <c r="M75" s="141"/>
      <c r="N75" s="140"/>
      <c r="O75" s="141">
        <f>+O72+O74</f>
        <v>0</v>
      </c>
      <c r="P75" s="141"/>
      <c r="Q75" s="140"/>
      <c r="R75" s="141">
        <f>+R72+R74</f>
        <v>0</v>
      </c>
      <c r="S75" s="141"/>
      <c r="T75" s="140"/>
      <c r="U75" s="141">
        <f>+U72+U74</f>
        <v>0</v>
      </c>
      <c r="V75" s="141"/>
      <c r="W75" s="140"/>
      <c r="X75" s="141">
        <f>+X72+X74</f>
        <v>0</v>
      </c>
      <c r="Y75" s="141"/>
      <c r="Z75" s="140"/>
      <c r="AA75" s="141">
        <f>+AA72+AA74</f>
        <v>0</v>
      </c>
      <c r="AB75" s="141"/>
      <c r="AC75" s="141"/>
      <c r="AD75" s="140"/>
      <c r="AE75" s="141">
        <f>+AE72+AE74</f>
        <v>0</v>
      </c>
      <c r="AF75" s="144"/>
      <c r="AG75" s="226"/>
    </row>
    <row r="76" spans="1:33" ht="18" customHeight="1" hidden="1">
      <c r="A76" s="121"/>
      <c r="B76" s="124"/>
      <c r="C76" s="124"/>
      <c r="D76" s="124"/>
      <c r="E76" s="124"/>
      <c r="F76" s="124"/>
      <c r="G76" s="124"/>
      <c r="H76" s="156"/>
      <c r="I76" s="157"/>
      <c r="J76" s="157"/>
      <c r="K76" s="156"/>
      <c r="L76" s="157"/>
      <c r="M76" s="157"/>
      <c r="N76" s="156"/>
      <c r="O76" s="157"/>
      <c r="P76" s="157"/>
      <c r="Q76" s="156"/>
      <c r="R76" s="157"/>
      <c r="S76" s="157"/>
      <c r="T76" s="156"/>
      <c r="U76" s="157"/>
      <c r="V76" s="157"/>
      <c r="W76" s="156"/>
      <c r="X76" s="157"/>
      <c r="Y76" s="157"/>
      <c r="Z76" s="156"/>
      <c r="AA76" s="157"/>
      <c r="AB76" s="157"/>
      <c r="AC76" s="157"/>
      <c r="AD76" s="156"/>
      <c r="AE76" s="157"/>
      <c r="AF76" s="158"/>
      <c r="AG76" s="226"/>
    </row>
    <row r="77" spans="1:33" ht="18" customHeight="1" hidden="1">
      <c r="A77" s="137"/>
      <c r="B77" s="138" t="s">
        <v>101</v>
      </c>
      <c r="C77" s="138"/>
      <c r="D77" s="138"/>
      <c r="E77" s="138"/>
      <c r="F77" s="138"/>
      <c r="G77" s="138"/>
      <c r="H77" s="140"/>
      <c r="I77" s="141"/>
      <c r="J77" s="141"/>
      <c r="K77" s="140"/>
      <c r="L77" s="141"/>
      <c r="M77" s="141"/>
      <c r="N77" s="140"/>
      <c r="O77" s="141"/>
      <c r="P77" s="141"/>
      <c r="Q77" s="140"/>
      <c r="R77" s="141"/>
      <c r="S77" s="141"/>
      <c r="T77" s="140"/>
      <c r="U77" s="141"/>
      <c r="V77" s="141"/>
      <c r="W77" s="140"/>
      <c r="X77" s="141"/>
      <c r="Y77" s="141"/>
      <c r="Z77" s="140"/>
      <c r="AA77" s="141"/>
      <c r="AB77" s="141"/>
      <c r="AC77" s="141"/>
      <c r="AD77" s="140"/>
      <c r="AE77" s="141"/>
      <c r="AF77" s="144"/>
      <c r="AG77" s="226"/>
    </row>
    <row r="78" spans="1:33" ht="18" customHeight="1" hidden="1">
      <c r="A78" s="137"/>
      <c r="B78" s="139"/>
      <c r="C78" s="138" t="s">
        <v>29</v>
      </c>
      <c r="D78" s="139"/>
      <c r="E78" s="139"/>
      <c r="F78" s="139"/>
      <c r="G78" s="138"/>
      <c r="H78" s="140"/>
      <c r="I78" s="141"/>
      <c r="J78" s="141"/>
      <c r="K78" s="140"/>
      <c r="L78" s="141"/>
      <c r="M78" s="141"/>
      <c r="N78" s="140"/>
      <c r="O78" s="141">
        <v>0</v>
      </c>
      <c r="P78" s="141"/>
      <c r="Q78" s="140"/>
      <c r="R78" s="141"/>
      <c r="S78" s="141"/>
      <c r="T78" s="140"/>
      <c r="U78" s="141">
        <v>0</v>
      </c>
      <c r="V78" s="141"/>
      <c r="W78" s="140"/>
      <c r="X78" s="141">
        <v>0</v>
      </c>
      <c r="Y78" s="141"/>
      <c r="Z78" s="140"/>
      <c r="AA78" s="141"/>
      <c r="AB78" s="141"/>
      <c r="AC78" s="141"/>
      <c r="AD78" s="140"/>
      <c r="AE78" s="141">
        <f>AA78-L78</f>
        <v>0</v>
      </c>
      <c r="AF78" s="144"/>
      <c r="AG78" s="226"/>
    </row>
    <row r="79" spans="1:33" ht="18" customHeight="1" hidden="1">
      <c r="A79" s="150"/>
      <c r="B79" s="147"/>
      <c r="C79" s="146" t="s">
        <v>55</v>
      </c>
      <c r="D79" s="147"/>
      <c r="E79" s="147"/>
      <c r="F79" s="147"/>
      <c r="G79" s="146"/>
      <c r="H79" s="148"/>
      <c r="I79" s="127"/>
      <c r="J79" s="127"/>
      <c r="K79" s="148"/>
      <c r="L79" s="127"/>
      <c r="M79" s="127"/>
      <c r="N79" s="148"/>
      <c r="O79" s="127">
        <v>0</v>
      </c>
      <c r="P79" s="127"/>
      <c r="Q79" s="148"/>
      <c r="R79" s="127"/>
      <c r="S79" s="127"/>
      <c r="T79" s="148"/>
      <c r="U79" s="127">
        <v>0</v>
      </c>
      <c r="V79" s="127"/>
      <c r="W79" s="148"/>
      <c r="X79" s="127">
        <v>0</v>
      </c>
      <c r="Y79" s="127"/>
      <c r="Z79" s="148"/>
      <c r="AA79" s="127"/>
      <c r="AB79" s="127"/>
      <c r="AC79" s="127"/>
      <c r="AD79" s="148"/>
      <c r="AE79" s="127">
        <f>AA79-L79</f>
        <v>0</v>
      </c>
      <c r="AF79" s="149"/>
      <c r="AG79" s="226"/>
    </row>
    <row r="80" spans="1:33" ht="18" customHeight="1" hidden="1">
      <c r="A80" s="150"/>
      <c r="B80" s="146" t="s">
        <v>102</v>
      </c>
      <c r="C80" s="147"/>
      <c r="D80" s="147"/>
      <c r="E80" s="147"/>
      <c r="F80" s="147"/>
      <c r="G80" s="146"/>
      <c r="H80" s="148"/>
      <c r="I80" s="127">
        <f>I79+I78+I75</f>
        <v>0</v>
      </c>
      <c r="J80" s="127"/>
      <c r="K80" s="148"/>
      <c r="L80" s="127">
        <f>L79+L78+L75</f>
        <v>0</v>
      </c>
      <c r="M80" s="127"/>
      <c r="N80" s="148"/>
      <c r="O80" s="127">
        <f>O79+O78+O75</f>
        <v>0</v>
      </c>
      <c r="P80" s="127"/>
      <c r="Q80" s="148"/>
      <c r="R80" s="127">
        <f>R79+R78+R75</f>
        <v>0</v>
      </c>
      <c r="S80" s="127"/>
      <c r="T80" s="148"/>
      <c r="U80" s="127">
        <f>U79+U78+U75</f>
        <v>0</v>
      </c>
      <c r="V80" s="127"/>
      <c r="W80" s="148"/>
      <c r="X80" s="127">
        <f>X79+X78+X75</f>
        <v>0</v>
      </c>
      <c r="Y80" s="127"/>
      <c r="Z80" s="148"/>
      <c r="AA80" s="127">
        <f>AA79+AA78+AA75</f>
        <v>0</v>
      </c>
      <c r="AB80" s="127"/>
      <c r="AC80" s="127"/>
      <c r="AD80" s="148"/>
      <c r="AE80" s="127">
        <f>AE79+AE78+AE75</f>
        <v>0</v>
      </c>
      <c r="AF80" s="149"/>
      <c r="AG80" s="226"/>
    </row>
    <row r="81" spans="3:33" ht="18" customHeight="1">
      <c r="C81" s="8"/>
      <c r="D81" s="8"/>
      <c r="E81" s="8"/>
      <c r="F81" s="8"/>
      <c r="AG81" s="226"/>
    </row>
    <row r="82" spans="3:33" ht="15.75">
      <c r="C82" s="8"/>
      <c r="D82" s="8"/>
      <c r="E82" s="8"/>
      <c r="F82" s="8"/>
      <c r="AG82" s="226"/>
    </row>
    <row r="83" ht="15.75">
      <c r="AG83" s="226"/>
    </row>
    <row r="84" ht="15.75">
      <c r="AG84" s="226"/>
    </row>
    <row r="85" ht="15.75">
      <c r="AG85" s="226"/>
    </row>
    <row r="86" spans="27:33" ht="15.75">
      <c r="AA86" s="106"/>
      <c r="AB86" s="210"/>
      <c r="AC86" s="106"/>
      <c r="AD86" s="106"/>
      <c r="AE86" s="106"/>
      <c r="AF86" s="106"/>
      <c r="AG86" s="230"/>
    </row>
    <row r="87" spans="27:33" ht="15.75">
      <c r="AA87" s="106"/>
      <c r="AB87" s="106"/>
      <c r="AC87" s="106"/>
      <c r="AD87" s="106"/>
      <c r="AE87" s="106"/>
      <c r="AF87" s="106"/>
      <c r="AG87" s="230"/>
    </row>
  </sheetData>
  <mergeCells count="100">
    <mergeCell ref="L58:L59"/>
    <mergeCell ref="K58:K59"/>
    <mergeCell ref="P58:P59"/>
    <mergeCell ref="O58:O59"/>
    <mergeCell ref="N58:N59"/>
    <mergeCell ref="M58:M59"/>
    <mergeCell ref="T58:T59"/>
    <mergeCell ref="S58:S59"/>
    <mergeCell ref="R58:R59"/>
    <mergeCell ref="Q58:Q59"/>
    <mergeCell ref="X58:X59"/>
    <mergeCell ref="W58:W59"/>
    <mergeCell ref="V58:V59"/>
    <mergeCell ref="U58:U59"/>
    <mergeCell ref="Z58:Z59"/>
    <mergeCell ref="AA58:AA59"/>
    <mergeCell ref="AB58:AB59"/>
    <mergeCell ref="Y58:Y59"/>
    <mergeCell ref="Y55:Y56"/>
    <mergeCell ref="Z55:Z56"/>
    <mergeCell ref="AA55:AA56"/>
    <mergeCell ref="AB55:AB56"/>
    <mergeCell ref="U55:U56"/>
    <mergeCell ref="V55:V56"/>
    <mergeCell ref="W55:W56"/>
    <mergeCell ref="X55:X56"/>
    <mergeCell ref="Q55:Q56"/>
    <mergeCell ref="R55:R56"/>
    <mergeCell ref="S55:S56"/>
    <mergeCell ref="T55:T56"/>
    <mergeCell ref="M55:M56"/>
    <mergeCell ref="O55:O56"/>
    <mergeCell ref="P55:P56"/>
    <mergeCell ref="N55:N56"/>
    <mergeCell ref="A63:AB63"/>
    <mergeCell ref="A4:AB4"/>
    <mergeCell ref="A5:AB5"/>
    <mergeCell ref="A6:AB6"/>
    <mergeCell ref="A7:AB7"/>
    <mergeCell ref="A16:Y16"/>
    <mergeCell ref="A18:Y18"/>
    <mergeCell ref="H58:H59"/>
    <mergeCell ref="I58:I59"/>
    <mergeCell ref="J58:J59"/>
    <mergeCell ref="A61:G61"/>
    <mergeCell ref="A62:G62"/>
    <mergeCell ref="A60:G60"/>
    <mergeCell ref="A1:AB1"/>
    <mergeCell ref="A14:Y14"/>
    <mergeCell ref="A17:Y17"/>
    <mergeCell ref="H55:H56"/>
    <mergeCell ref="J55:J56"/>
    <mergeCell ref="I55:I56"/>
    <mergeCell ref="L55:L56"/>
    <mergeCell ref="A41:AB41"/>
    <mergeCell ref="A42:AB42"/>
    <mergeCell ref="A43:AB43"/>
    <mergeCell ref="A44:AB44"/>
    <mergeCell ref="B68:G68"/>
    <mergeCell ref="B71:G71"/>
    <mergeCell ref="B69:G69"/>
    <mergeCell ref="B70:G70"/>
    <mergeCell ref="A25:Y25"/>
    <mergeCell ref="AD11:AF11"/>
    <mergeCell ref="Z11:AB11"/>
    <mergeCell ref="A15:Y15"/>
    <mergeCell ref="A22:Y22"/>
    <mergeCell ref="A23:Y23"/>
    <mergeCell ref="A24:Y24"/>
    <mergeCell ref="A19:Y19"/>
    <mergeCell ref="A20:Y20"/>
    <mergeCell ref="A21:Y21"/>
    <mergeCell ref="A37:Y37"/>
    <mergeCell ref="A36:Y36"/>
    <mergeCell ref="A33:Y33"/>
    <mergeCell ref="A34:Y34"/>
    <mergeCell ref="A32:Y32"/>
    <mergeCell ref="AB12:AB13"/>
    <mergeCell ref="AA12:AA13"/>
    <mergeCell ref="Z12:Z13"/>
    <mergeCell ref="A30:Y30"/>
    <mergeCell ref="A28:Y28"/>
    <mergeCell ref="A29:Y29"/>
    <mergeCell ref="A31:Y31"/>
    <mergeCell ref="A26:Y26"/>
    <mergeCell ref="A27:Y27"/>
    <mergeCell ref="A54:G54"/>
    <mergeCell ref="A57:G57"/>
    <mergeCell ref="A58:G59"/>
    <mergeCell ref="A53:G53"/>
    <mergeCell ref="T50:V51"/>
    <mergeCell ref="W50:Y51"/>
    <mergeCell ref="Z50:AB51"/>
    <mergeCell ref="A55:G56"/>
    <mergeCell ref="H50:J51"/>
    <mergeCell ref="K50:M51"/>
    <mergeCell ref="N50:P51"/>
    <mergeCell ref="Q50:S51"/>
    <mergeCell ref="K55:K56"/>
    <mergeCell ref="A50:G52"/>
  </mergeCells>
  <printOptions horizontalCentered="1"/>
  <pageMargins left="0.5" right="0.4" top="0.5" bottom="0.25" header="0" footer="0"/>
  <pageSetup firstPageNumber="8" useFirstPageNumber="1" fitToHeight="0" fitToWidth="1" horizontalDpi="300" verticalDpi="300" orientation="landscape" scale="55" r:id="rId1"/>
  <headerFooter alignWithMargins="0">
    <oddFooter>&amp;C&amp;"Times New Roman,Regular"Exhibit B - Summary of Requirements</oddFooter>
  </headerFooter>
</worksheet>
</file>

<file path=xl/worksheets/sheet3.xml><?xml version="1.0" encoding="utf-8"?>
<worksheet xmlns="http://schemas.openxmlformats.org/spreadsheetml/2006/main" xmlns:r="http://schemas.openxmlformats.org/officeDocument/2006/relationships">
  <sheetPr codeName="Sheet9"/>
  <dimension ref="A1:T49"/>
  <sheetViews>
    <sheetView tabSelected="1" zoomScale="75" zoomScaleNormal="75" zoomScaleSheetLayoutView="75" workbookViewId="0" topLeftCell="A1">
      <selection activeCell="A1" sqref="A1:P1"/>
    </sheetView>
  </sheetViews>
  <sheetFormatPr defaultColWidth="8.88671875" defaultRowHeight="15"/>
  <cols>
    <col min="1" max="1" width="49.5546875" style="35" customWidth="1"/>
    <col min="2" max="2" width="1.2265625" style="35" customWidth="1"/>
    <col min="3" max="3" width="10.77734375" style="35" customWidth="1"/>
    <col min="4" max="4" width="10.99609375" style="35" customWidth="1"/>
    <col min="5" max="5" width="1.2265625" style="35" customWidth="1"/>
    <col min="6" max="7" width="11.21484375" style="35" customWidth="1"/>
    <col min="8" max="8" width="1.2265625" style="35" customWidth="1"/>
    <col min="9" max="9" width="7.21484375" style="35" customWidth="1"/>
    <col min="10" max="10" width="7.99609375" style="35" customWidth="1"/>
    <col min="11" max="13" width="6.77734375" style="35" customWidth="1"/>
    <col min="14" max="14" width="7.21484375" style="35" customWidth="1"/>
    <col min="15" max="15" width="6.3359375" style="35" customWidth="1"/>
    <col min="16" max="16" width="7.21484375" style="35" customWidth="1"/>
    <col min="17" max="17" width="1.88671875" style="35" customWidth="1"/>
    <col min="18" max="16384" width="7.21484375" style="35" customWidth="1"/>
  </cols>
  <sheetData>
    <row r="1" spans="1:19" ht="20.25">
      <c r="A1" s="545" t="s">
        <v>191</v>
      </c>
      <c r="B1" s="546"/>
      <c r="C1" s="546"/>
      <c r="D1" s="546"/>
      <c r="E1" s="546"/>
      <c r="F1" s="546"/>
      <c r="G1" s="546"/>
      <c r="H1" s="546"/>
      <c r="I1" s="546"/>
      <c r="J1" s="546"/>
      <c r="K1" s="546"/>
      <c r="L1" s="546"/>
      <c r="M1" s="546"/>
      <c r="N1" s="546"/>
      <c r="O1" s="546"/>
      <c r="P1" s="547"/>
      <c r="Q1" s="211" t="s">
        <v>134</v>
      </c>
      <c r="R1" s="213"/>
      <c r="S1" s="213"/>
    </row>
    <row r="2" spans="1:20" ht="18.75" customHeight="1">
      <c r="A2" s="38"/>
      <c r="Q2" s="211"/>
      <c r="T2" s="211"/>
    </row>
    <row r="3" spans="1:20" ht="15.75">
      <c r="A3" s="548" t="s">
        <v>164</v>
      </c>
      <c r="B3" s="496"/>
      <c r="C3" s="496"/>
      <c r="D3" s="496"/>
      <c r="E3" s="496"/>
      <c r="F3" s="496"/>
      <c r="G3" s="496"/>
      <c r="H3" s="496"/>
      <c r="I3" s="496"/>
      <c r="J3" s="496"/>
      <c r="K3" s="496"/>
      <c r="L3" s="496"/>
      <c r="M3" s="496"/>
      <c r="N3" s="496"/>
      <c r="O3" s="496"/>
      <c r="P3" s="549"/>
      <c r="Q3" s="211" t="s">
        <v>134</v>
      </c>
      <c r="R3" s="167"/>
      <c r="S3" s="167"/>
      <c r="T3" s="211"/>
    </row>
    <row r="4" spans="1:19" ht="15.75">
      <c r="A4" s="550" t="str">
        <f>+'B. Summary of Requirements '!A42</f>
        <v>Name of Budget Account</v>
      </c>
      <c r="B4" s="496"/>
      <c r="C4" s="496"/>
      <c r="D4" s="496"/>
      <c r="E4" s="496"/>
      <c r="F4" s="496"/>
      <c r="G4" s="496"/>
      <c r="H4" s="496"/>
      <c r="I4" s="496"/>
      <c r="J4" s="496"/>
      <c r="K4" s="496"/>
      <c r="L4" s="496"/>
      <c r="M4" s="496"/>
      <c r="N4" s="496"/>
      <c r="O4" s="496"/>
      <c r="P4" s="496"/>
      <c r="Q4" s="211" t="s">
        <v>134</v>
      </c>
      <c r="R4" s="159"/>
      <c r="S4" s="159"/>
    </row>
    <row r="5" spans="1:20" ht="15">
      <c r="A5" s="551" t="s">
        <v>97</v>
      </c>
      <c r="B5" s="496"/>
      <c r="C5" s="496"/>
      <c r="D5" s="496"/>
      <c r="E5" s="496"/>
      <c r="F5" s="496"/>
      <c r="G5" s="496"/>
      <c r="H5" s="496"/>
      <c r="I5" s="496"/>
      <c r="J5" s="496"/>
      <c r="K5" s="496"/>
      <c r="L5" s="496"/>
      <c r="M5" s="496"/>
      <c r="N5" s="496"/>
      <c r="O5" s="496"/>
      <c r="P5" s="549"/>
      <c r="Q5" s="211" t="s">
        <v>134</v>
      </c>
      <c r="R5" s="167"/>
      <c r="S5" s="167"/>
      <c r="T5" s="211"/>
    </row>
    <row r="6" spans="17:20" ht="12.75">
      <c r="Q6" s="211"/>
      <c r="T6" s="211"/>
    </row>
    <row r="7" spans="17:20" ht="13.5" thickBot="1">
      <c r="Q7" s="211"/>
      <c r="T7" s="211"/>
    </row>
    <row r="8" spans="1:20" ht="37.5" customHeight="1">
      <c r="A8" s="173"/>
      <c r="B8" s="39"/>
      <c r="C8" s="536" t="str">
        <f>+'B. Summary of Requirements '!H50</f>
        <v>2008 Appropriation Enacted w/Rescissions and Supplementals</v>
      </c>
      <c r="D8" s="535"/>
      <c r="E8" s="212"/>
      <c r="F8" s="536" t="str">
        <f>+'B. Summary of Requirements '!K50</f>
        <v>2009 Enacted</v>
      </c>
      <c r="G8" s="535"/>
      <c r="H8" s="212"/>
      <c r="I8" s="534" t="str">
        <f>+'B. Summary of Requirements '!Q50</f>
        <v>2010 Current Services</v>
      </c>
      <c r="J8" s="535"/>
      <c r="K8" s="538">
        <v>2010</v>
      </c>
      <c r="L8" s="539"/>
      <c r="M8" s="539"/>
      <c r="N8" s="540"/>
      <c r="O8" s="534" t="str">
        <f>+'B. Summary of Requirements '!Z50</f>
        <v>2010 Request</v>
      </c>
      <c r="P8" s="535"/>
      <c r="Q8" s="211" t="s">
        <v>134</v>
      </c>
      <c r="R8" s="186"/>
      <c r="S8" s="187"/>
      <c r="T8" s="211"/>
    </row>
    <row r="9" spans="1:20" ht="14.25" customHeight="1">
      <c r="A9" s="39"/>
      <c r="B9" s="39"/>
      <c r="C9" s="428"/>
      <c r="D9" s="537"/>
      <c r="E9" s="212"/>
      <c r="F9" s="431"/>
      <c r="G9" s="434"/>
      <c r="H9" s="212"/>
      <c r="I9" s="431"/>
      <c r="J9" s="434"/>
      <c r="K9" s="543" t="s">
        <v>124</v>
      </c>
      <c r="L9" s="544"/>
      <c r="M9" s="541" t="s">
        <v>130</v>
      </c>
      <c r="N9" s="542"/>
      <c r="O9" s="431"/>
      <c r="P9" s="434"/>
      <c r="Q9" s="211" t="s">
        <v>134</v>
      </c>
      <c r="R9" s="187"/>
      <c r="S9" s="187"/>
      <c r="T9" s="211"/>
    </row>
    <row r="10" spans="1:20" ht="12.75" hidden="1">
      <c r="A10" s="531" t="s">
        <v>75</v>
      </c>
      <c r="B10" s="39"/>
      <c r="C10" s="111"/>
      <c r="D10" s="112"/>
      <c r="E10" s="110"/>
      <c r="F10" s="111"/>
      <c r="G10" s="112"/>
      <c r="H10" s="110"/>
      <c r="I10" s="111"/>
      <c r="J10" s="112"/>
      <c r="K10" s="111"/>
      <c r="L10" s="112"/>
      <c r="M10" s="176"/>
      <c r="N10" s="112"/>
      <c r="O10" s="111"/>
      <c r="P10" s="112"/>
      <c r="Q10" s="211" t="s">
        <v>134</v>
      </c>
      <c r="R10" s="176"/>
      <c r="S10" s="176"/>
      <c r="T10" s="211"/>
    </row>
    <row r="11" spans="1:20" ht="51">
      <c r="A11" s="532"/>
      <c r="B11" s="39"/>
      <c r="C11" s="195" t="s">
        <v>174</v>
      </c>
      <c r="D11" s="196" t="s">
        <v>175</v>
      </c>
      <c r="E11" s="110"/>
      <c r="F11" s="195" t="s">
        <v>174</v>
      </c>
      <c r="G11" s="196" t="s">
        <v>175</v>
      </c>
      <c r="H11" s="110"/>
      <c r="I11" s="195" t="s">
        <v>174</v>
      </c>
      <c r="J11" s="196" t="s">
        <v>175</v>
      </c>
      <c r="K11" s="195" t="s">
        <v>174</v>
      </c>
      <c r="L11" s="196" t="s">
        <v>175</v>
      </c>
      <c r="M11" s="195" t="s">
        <v>174</v>
      </c>
      <c r="N11" s="196" t="s">
        <v>175</v>
      </c>
      <c r="O11" s="195" t="s">
        <v>174</v>
      </c>
      <c r="P11" s="196" t="s">
        <v>175</v>
      </c>
      <c r="Q11" s="211" t="s">
        <v>134</v>
      </c>
      <c r="R11" s="188"/>
      <c r="S11" s="188"/>
      <c r="T11" s="211"/>
    </row>
    <row r="12" spans="1:20" ht="12.75">
      <c r="A12" s="200"/>
      <c r="B12" s="39"/>
      <c r="C12" s="253"/>
      <c r="D12" s="254"/>
      <c r="E12" s="247"/>
      <c r="F12" s="253"/>
      <c r="G12" s="254"/>
      <c r="H12" s="247"/>
      <c r="I12" s="253"/>
      <c r="J12" s="254"/>
      <c r="K12" s="253"/>
      <c r="L12" s="256"/>
      <c r="M12" s="347"/>
      <c r="N12" s="254"/>
      <c r="O12" s="253"/>
      <c r="P12" s="254"/>
      <c r="Q12" s="211" t="s">
        <v>134</v>
      </c>
      <c r="R12" s="177"/>
      <c r="S12" s="177"/>
      <c r="T12" s="211"/>
    </row>
    <row r="13" spans="1:20" ht="12.75">
      <c r="A13" s="41" t="s">
        <v>167</v>
      </c>
      <c r="B13" s="39"/>
      <c r="C13" s="253"/>
      <c r="D13" s="341"/>
      <c r="E13" s="247"/>
      <c r="F13" s="253"/>
      <c r="G13" s="341"/>
      <c r="H13" s="247"/>
      <c r="I13" s="253"/>
      <c r="J13" s="341"/>
      <c r="K13" s="253"/>
      <c r="L13" s="256"/>
      <c r="M13" s="253"/>
      <c r="N13" s="341"/>
      <c r="O13" s="253"/>
      <c r="P13" s="341"/>
      <c r="Q13" s="211" t="s">
        <v>134</v>
      </c>
      <c r="R13" s="178"/>
      <c r="S13" s="189"/>
      <c r="T13" s="211"/>
    </row>
    <row r="14" spans="1:20" ht="12.75">
      <c r="A14" s="201" t="s">
        <v>198</v>
      </c>
      <c r="B14" s="39"/>
      <c r="C14" s="253"/>
      <c r="D14" s="341"/>
      <c r="E14" s="247"/>
      <c r="F14" s="253"/>
      <c r="G14" s="341"/>
      <c r="H14" s="247"/>
      <c r="I14" s="253"/>
      <c r="J14" s="341"/>
      <c r="K14" s="253"/>
      <c r="L14" s="256"/>
      <c r="M14" s="253"/>
      <c r="N14" s="341"/>
      <c r="O14" s="253">
        <f aca="true" t="shared" si="0" ref="O14:P17">+I14+K14+M14</f>
        <v>0</v>
      </c>
      <c r="P14" s="254">
        <f t="shared" si="0"/>
        <v>0</v>
      </c>
      <c r="Q14" s="211" t="s">
        <v>134</v>
      </c>
      <c r="R14" s="178"/>
      <c r="S14" s="189"/>
      <c r="T14" s="211"/>
    </row>
    <row r="15" spans="1:20" ht="25.5">
      <c r="A15" s="202" t="s">
        <v>199</v>
      </c>
      <c r="B15" s="39"/>
      <c r="C15" s="253"/>
      <c r="D15" s="341"/>
      <c r="E15" s="247"/>
      <c r="F15" s="253"/>
      <c r="G15" s="341"/>
      <c r="H15" s="247"/>
      <c r="I15" s="253"/>
      <c r="J15" s="341"/>
      <c r="K15" s="253"/>
      <c r="L15" s="256"/>
      <c r="M15" s="253"/>
      <c r="N15" s="341"/>
      <c r="O15" s="253">
        <f t="shared" si="0"/>
        <v>0</v>
      </c>
      <c r="P15" s="254">
        <f t="shared" si="0"/>
        <v>0</v>
      </c>
      <c r="Q15" s="211" t="s">
        <v>134</v>
      </c>
      <c r="R15" s="178"/>
      <c r="S15" s="189"/>
      <c r="T15" s="211"/>
    </row>
    <row r="16" spans="1:20" ht="25.5">
      <c r="A16" s="202" t="s">
        <v>180</v>
      </c>
      <c r="B16" s="39"/>
      <c r="C16" s="253"/>
      <c r="D16" s="341"/>
      <c r="E16" s="247"/>
      <c r="F16" s="253"/>
      <c r="G16" s="341"/>
      <c r="H16" s="247"/>
      <c r="I16" s="253"/>
      <c r="J16" s="341"/>
      <c r="K16" s="253"/>
      <c r="L16" s="256"/>
      <c r="M16" s="253"/>
      <c r="N16" s="341"/>
      <c r="O16" s="253">
        <f t="shared" si="0"/>
        <v>0</v>
      </c>
      <c r="P16" s="254">
        <f t="shared" si="0"/>
        <v>0</v>
      </c>
      <c r="Q16" s="211" t="s">
        <v>134</v>
      </c>
      <c r="R16" s="178"/>
      <c r="S16" s="189"/>
      <c r="T16" s="211"/>
    </row>
    <row r="17" spans="1:20" ht="13.5" customHeight="1">
      <c r="A17" s="201" t="s">
        <v>200</v>
      </c>
      <c r="B17" s="40"/>
      <c r="C17" s="259"/>
      <c r="D17" s="260"/>
      <c r="E17" s="248"/>
      <c r="F17" s="259"/>
      <c r="G17" s="260"/>
      <c r="H17" s="249"/>
      <c r="I17" s="259"/>
      <c r="J17" s="260"/>
      <c r="K17" s="259"/>
      <c r="L17" s="263"/>
      <c r="M17" s="259"/>
      <c r="N17" s="260"/>
      <c r="O17" s="259">
        <f t="shared" si="0"/>
        <v>0</v>
      </c>
      <c r="P17" s="260">
        <f t="shared" si="0"/>
        <v>0</v>
      </c>
      <c r="Q17" s="211" t="s">
        <v>134</v>
      </c>
      <c r="R17" s="180"/>
      <c r="S17" s="180"/>
      <c r="T17" s="211"/>
    </row>
    <row r="18" spans="1:20" ht="12.75">
      <c r="A18" s="42" t="s">
        <v>165</v>
      </c>
      <c r="B18" s="39"/>
      <c r="C18" s="342"/>
      <c r="D18" s="343"/>
      <c r="E18" s="250"/>
      <c r="F18" s="342"/>
      <c r="G18" s="343"/>
      <c r="H18" s="250"/>
      <c r="I18" s="342"/>
      <c r="J18" s="343"/>
      <c r="K18" s="342"/>
      <c r="L18" s="345"/>
      <c r="M18" s="342"/>
      <c r="N18" s="343"/>
      <c r="O18" s="342"/>
      <c r="P18" s="343"/>
      <c r="Q18" s="211" t="s">
        <v>134</v>
      </c>
      <c r="R18" s="179"/>
      <c r="S18" s="179"/>
      <c r="T18" s="211"/>
    </row>
    <row r="19" spans="1:20" s="36" customFormat="1" ht="12.75">
      <c r="A19" s="44" t="s">
        <v>168</v>
      </c>
      <c r="B19" s="41"/>
      <c r="C19" s="265">
        <f>SUM(C14:C18)</f>
        <v>0</v>
      </c>
      <c r="D19" s="266">
        <f>SUM(D14:D18)</f>
        <v>0</v>
      </c>
      <c r="E19" s="251"/>
      <c r="F19" s="265">
        <f>SUM(F14:F18)</f>
        <v>0</v>
      </c>
      <c r="G19" s="266">
        <f>SUM(G14:G18)</f>
        <v>0</v>
      </c>
      <c r="H19" s="252"/>
      <c r="I19" s="265">
        <f aca="true" t="shared" si="1" ref="I19:P19">SUM(I14:I18)</f>
        <v>0</v>
      </c>
      <c r="J19" s="266">
        <f t="shared" si="1"/>
        <v>0</v>
      </c>
      <c r="K19" s="265">
        <f>SUM(K14:K18)</f>
        <v>0</v>
      </c>
      <c r="L19" s="266">
        <f t="shared" si="1"/>
        <v>0</v>
      </c>
      <c r="M19" s="265">
        <f t="shared" si="1"/>
        <v>0</v>
      </c>
      <c r="N19" s="266">
        <f t="shared" si="1"/>
        <v>0</v>
      </c>
      <c r="O19" s="265">
        <f t="shared" si="1"/>
        <v>0</v>
      </c>
      <c r="P19" s="266">
        <f t="shared" si="1"/>
        <v>0</v>
      </c>
      <c r="Q19" s="211" t="s">
        <v>134</v>
      </c>
      <c r="R19" s="190"/>
      <c r="S19" s="190"/>
      <c r="T19" s="211"/>
    </row>
    <row r="20" spans="1:20" ht="12.75">
      <c r="A20" s="40"/>
      <c r="B20" s="39"/>
      <c r="C20" s="253"/>
      <c r="D20" s="254"/>
      <c r="E20" s="214"/>
      <c r="F20" s="253"/>
      <c r="G20" s="254"/>
      <c r="H20" s="214"/>
      <c r="I20" s="253"/>
      <c r="J20" s="254"/>
      <c r="K20" s="253"/>
      <c r="L20" s="256"/>
      <c r="M20" s="253"/>
      <c r="N20" s="254"/>
      <c r="O20" s="253"/>
      <c r="P20" s="254"/>
      <c r="Q20" s="211" t="s">
        <v>134</v>
      </c>
      <c r="R20" s="177"/>
      <c r="S20" s="177"/>
      <c r="T20" s="211"/>
    </row>
    <row r="21" spans="1:20" ht="25.5">
      <c r="A21" s="43" t="s">
        <v>196</v>
      </c>
      <c r="B21" s="39"/>
      <c r="C21" s="253"/>
      <c r="D21" s="254"/>
      <c r="E21" s="255"/>
      <c r="F21" s="253"/>
      <c r="G21" s="254"/>
      <c r="H21" s="255"/>
      <c r="I21" s="253"/>
      <c r="J21" s="254"/>
      <c r="K21" s="253"/>
      <c r="L21" s="256"/>
      <c r="M21" s="253"/>
      <c r="N21" s="254"/>
      <c r="O21" s="257"/>
      <c r="P21" s="258"/>
      <c r="Q21" s="211" t="s">
        <v>134</v>
      </c>
      <c r="R21" s="177"/>
      <c r="S21" s="177"/>
      <c r="T21" s="211"/>
    </row>
    <row r="22" spans="1:20" ht="25.5">
      <c r="A22" s="202" t="s">
        <v>201</v>
      </c>
      <c r="B22" s="39"/>
      <c r="C22" s="253"/>
      <c r="D22" s="254"/>
      <c r="E22" s="255"/>
      <c r="F22" s="253"/>
      <c r="G22" s="254"/>
      <c r="H22" s="255"/>
      <c r="I22" s="253"/>
      <c r="J22" s="254"/>
      <c r="K22" s="253"/>
      <c r="L22" s="256"/>
      <c r="M22" s="253"/>
      <c r="N22" s="254"/>
      <c r="O22" s="253">
        <f aca="true" t="shared" si="2" ref="O22:P29">+I22+K22+M22</f>
        <v>0</v>
      </c>
      <c r="P22" s="254">
        <f t="shared" si="2"/>
        <v>0</v>
      </c>
      <c r="Q22" s="211" t="s">
        <v>134</v>
      </c>
      <c r="R22" s="177"/>
      <c r="S22" s="177"/>
      <c r="T22" s="211"/>
    </row>
    <row r="23" spans="1:20" ht="12.75">
      <c r="A23" s="201" t="s">
        <v>202</v>
      </c>
      <c r="B23" s="39"/>
      <c r="C23" s="253"/>
      <c r="D23" s="254"/>
      <c r="E23" s="255"/>
      <c r="F23" s="253"/>
      <c r="G23" s="254"/>
      <c r="H23" s="255"/>
      <c r="I23" s="253"/>
      <c r="J23" s="254"/>
      <c r="K23" s="253"/>
      <c r="L23" s="256"/>
      <c r="M23" s="253"/>
      <c r="N23" s="254"/>
      <c r="O23" s="253">
        <f t="shared" si="2"/>
        <v>0</v>
      </c>
      <c r="P23" s="254">
        <f t="shared" si="2"/>
        <v>0</v>
      </c>
      <c r="Q23" s="211" t="s">
        <v>134</v>
      </c>
      <c r="R23" s="177"/>
      <c r="S23" s="177"/>
      <c r="T23" s="211"/>
    </row>
    <row r="24" spans="1:20" ht="12.75">
      <c r="A24" s="201" t="s">
        <v>203</v>
      </c>
      <c r="B24" s="39"/>
      <c r="C24" s="253"/>
      <c r="D24" s="254"/>
      <c r="E24" s="255"/>
      <c r="F24" s="253"/>
      <c r="G24" s="254"/>
      <c r="H24" s="255"/>
      <c r="I24" s="253"/>
      <c r="J24" s="254"/>
      <c r="K24" s="253"/>
      <c r="L24" s="256"/>
      <c r="M24" s="253"/>
      <c r="N24" s="254"/>
      <c r="O24" s="253">
        <f t="shared" si="2"/>
        <v>0</v>
      </c>
      <c r="P24" s="254">
        <f t="shared" si="2"/>
        <v>0</v>
      </c>
      <c r="Q24" s="211" t="s">
        <v>134</v>
      </c>
      <c r="R24" s="177"/>
      <c r="S24" s="177"/>
      <c r="T24" s="211"/>
    </row>
    <row r="25" spans="1:20" ht="12.75">
      <c r="A25" s="201" t="s">
        <v>204</v>
      </c>
      <c r="B25" s="39"/>
      <c r="C25" s="253"/>
      <c r="D25" s="254"/>
      <c r="E25" s="255"/>
      <c r="F25" s="253"/>
      <c r="G25" s="254"/>
      <c r="H25" s="255"/>
      <c r="I25" s="253"/>
      <c r="J25" s="254"/>
      <c r="K25" s="253"/>
      <c r="L25" s="256"/>
      <c r="M25" s="253"/>
      <c r="N25" s="254"/>
      <c r="O25" s="253">
        <f t="shared" si="2"/>
        <v>0</v>
      </c>
      <c r="P25" s="254">
        <f t="shared" si="2"/>
        <v>0</v>
      </c>
      <c r="Q25" s="211" t="s">
        <v>134</v>
      </c>
      <c r="R25" s="177"/>
      <c r="S25" s="177"/>
      <c r="T25" s="211"/>
    </row>
    <row r="26" spans="1:20" ht="25.5">
      <c r="A26" s="202" t="s">
        <v>205</v>
      </c>
      <c r="B26" s="39"/>
      <c r="C26" s="253"/>
      <c r="D26" s="254"/>
      <c r="E26" s="255"/>
      <c r="F26" s="253"/>
      <c r="G26" s="254"/>
      <c r="H26" s="255"/>
      <c r="I26" s="253"/>
      <c r="J26" s="254"/>
      <c r="K26" s="253"/>
      <c r="L26" s="256"/>
      <c r="M26" s="253"/>
      <c r="N26" s="254"/>
      <c r="O26" s="253">
        <f t="shared" si="2"/>
        <v>0</v>
      </c>
      <c r="P26" s="254">
        <f t="shared" si="2"/>
        <v>0</v>
      </c>
      <c r="Q26" s="211" t="s">
        <v>134</v>
      </c>
      <c r="R26" s="177"/>
      <c r="S26" s="177"/>
      <c r="T26" s="211"/>
    </row>
    <row r="27" spans="1:20" ht="12.75">
      <c r="A27" s="201" t="s">
        <v>4</v>
      </c>
      <c r="B27" s="39"/>
      <c r="C27" s="253"/>
      <c r="D27" s="254"/>
      <c r="E27" s="255"/>
      <c r="F27" s="253"/>
      <c r="G27" s="254"/>
      <c r="H27" s="255"/>
      <c r="I27" s="253"/>
      <c r="J27" s="254"/>
      <c r="K27" s="253"/>
      <c r="L27" s="256"/>
      <c r="M27" s="253"/>
      <c r="N27" s="254"/>
      <c r="O27" s="253">
        <f t="shared" si="2"/>
        <v>0</v>
      </c>
      <c r="P27" s="254">
        <f t="shared" si="2"/>
        <v>0</v>
      </c>
      <c r="Q27" s="211" t="s">
        <v>134</v>
      </c>
      <c r="R27" s="177"/>
      <c r="S27" s="177"/>
      <c r="T27" s="211"/>
    </row>
    <row r="28" spans="1:20" ht="25.5">
      <c r="A28" s="202" t="s">
        <v>5</v>
      </c>
      <c r="B28" s="39"/>
      <c r="C28" s="253">
        <v>3</v>
      </c>
      <c r="D28" s="254">
        <v>541</v>
      </c>
      <c r="E28" s="255"/>
      <c r="F28" s="253">
        <v>3</v>
      </c>
      <c r="G28" s="254">
        <v>574</v>
      </c>
      <c r="H28" s="255"/>
      <c r="I28" s="253">
        <v>3</v>
      </c>
      <c r="J28" s="254">
        <v>802</v>
      </c>
      <c r="K28" s="253">
        <v>0</v>
      </c>
      <c r="L28" s="256">
        <v>0</v>
      </c>
      <c r="M28" s="253">
        <v>0</v>
      </c>
      <c r="N28" s="254">
        <v>0</v>
      </c>
      <c r="O28" s="253">
        <f t="shared" si="2"/>
        <v>3</v>
      </c>
      <c r="P28" s="254">
        <f t="shared" si="2"/>
        <v>802</v>
      </c>
      <c r="Q28" s="211" t="s">
        <v>134</v>
      </c>
      <c r="R28" s="177"/>
      <c r="S28" s="177"/>
      <c r="T28" s="211"/>
    </row>
    <row r="29" spans="1:20" ht="27.75" customHeight="1">
      <c r="A29" s="202" t="s">
        <v>6</v>
      </c>
      <c r="B29" s="40"/>
      <c r="C29" s="259"/>
      <c r="D29" s="260"/>
      <c r="E29" s="261"/>
      <c r="F29" s="259"/>
      <c r="G29" s="260"/>
      <c r="H29" s="262"/>
      <c r="I29" s="259"/>
      <c r="J29" s="260"/>
      <c r="K29" s="259"/>
      <c r="L29" s="263"/>
      <c r="M29" s="259"/>
      <c r="N29" s="260"/>
      <c r="O29" s="253">
        <f t="shared" si="2"/>
        <v>0</v>
      </c>
      <c r="P29" s="264">
        <f t="shared" si="2"/>
        <v>0</v>
      </c>
      <c r="Q29" s="211" t="s">
        <v>134</v>
      </c>
      <c r="R29" s="180"/>
      <c r="S29" s="180"/>
      <c r="T29" s="211"/>
    </row>
    <row r="30" spans="1:20" ht="12.75">
      <c r="A30" s="44" t="s">
        <v>169</v>
      </c>
      <c r="B30" s="41"/>
      <c r="C30" s="265">
        <f>SUM(C22:C29)</f>
        <v>3</v>
      </c>
      <c r="D30" s="266">
        <f>SUM(D22:D29)</f>
        <v>541</v>
      </c>
      <c r="E30" s="267"/>
      <c r="F30" s="265">
        <f>SUM(F22:F29)</f>
        <v>3</v>
      </c>
      <c r="G30" s="266">
        <f>SUM(G22:G29)</f>
        <v>574</v>
      </c>
      <c r="H30" s="268"/>
      <c r="I30" s="265">
        <f aca="true" t="shared" si="3" ref="I30:P30">SUM(I22:I29)</f>
        <v>3</v>
      </c>
      <c r="J30" s="266">
        <f t="shared" si="3"/>
        <v>802</v>
      </c>
      <c r="K30" s="269">
        <f t="shared" si="3"/>
        <v>0</v>
      </c>
      <c r="L30" s="270">
        <f t="shared" si="3"/>
        <v>0</v>
      </c>
      <c r="M30" s="265">
        <f t="shared" si="3"/>
        <v>0</v>
      </c>
      <c r="N30" s="266">
        <f t="shared" si="3"/>
        <v>0</v>
      </c>
      <c r="O30" s="269">
        <f t="shared" si="3"/>
        <v>3</v>
      </c>
      <c r="P30" s="266">
        <f t="shared" si="3"/>
        <v>802</v>
      </c>
      <c r="Q30" s="211" t="s">
        <v>134</v>
      </c>
      <c r="R30" s="190"/>
      <c r="S30" s="190"/>
      <c r="T30" s="211"/>
    </row>
    <row r="31" spans="1:20" ht="12.75">
      <c r="A31" s="40"/>
      <c r="B31" s="39"/>
      <c r="C31" s="253"/>
      <c r="D31" s="254"/>
      <c r="E31" s="39"/>
      <c r="F31" s="253"/>
      <c r="G31" s="254"/>
      <c r="H31" s="39"/>
      <c r="I31" s="253"/>
      <c r="J31" s="254"/>
      <c r="K31" s="253"/>
      <c r="L31" s="256"/>
      <c r="M31" s="253"/>
      <c r="N31" s="254"/>
      <c r="O31" s="253"/>
      <c r="P31" s="254"/>
      <c r="Q31" s="211" t="s">
        <v>134</v>
      </c>
      <c r="R31" s="177"/>
      <c r="S31" s="177"/>
      <c r="T31" s="211"/>
    </row>
    <row r="32" spans="1:20" ht="25.5">
      <c r="A32" s="43" t="s">
        <v>197</v>
      </c>
      <c r="B32" s="39"/>
      <c r="C32" s="253"/>
      <c r="D32" s="254"/>
      <c r="E32" s="247"/>
      <c r="F32" s="253"/>
      <c r="G32" s="254"/>
      <c r="H32" s="247"/>
      <c r="I32" s="253"/>
      <c r="J32" s="254"/>
      <c r="K32" s="253"/>
      <c r="L32" s="256"/>
      <c r="M32" s="253"/>
      <c r="N32" s="254"/>
      <c r="O32" s="253"/>
      <c r="P32" s="254"/>
      <c r="Q32" s="211" t="s">
        <v>134</v>
      </c>
      <c r="R32" s="177"/>
      <c r="S32" s="177"/>
      <c r="T32" s="211"/>
    </row>
    <row r="33" spans="1:20" ht="38.25">
      <c r="A33" s="202" t="s">
        <v>7</v>
      </c>
      <c r="B33" s="39"/>
      <c r="C33" s="253"/>
      <c r="D33" s="254"/>
      <c r="E33" s="247"/>
      <c r="F33" s="253"/>
      <c r="G33" s="254"/>
      <c r="H33" s="247"/>
      <c r="I33" s="253"/>
      <c r="J33" s="254"/>
      <c r="K33" s="253"/>
      <c r="L33" s="256"/>
      <c r="M33" s="253"/>
      <c r="N33" s="254"/>
      <c r="O33" s="253">
        <f aca="true" t="shared" si="4" ref="O33:P39">+I33+K33+M33</f>
        <v>0</v>
      </c>
      <c r="P33" s="254">
        <f t="shared" si="4"/>
        <v>0</v>
      </c>
      <c r="Q33" s="211" t="s">
        <v>134</v>
      </c>
      <c r="R33" s="177"/>
      <c r="S33" s="177"/>
      <c r="T33" s="211"/>
    </row>
    <row r="34" spans="1:20" ht="12.75">
      <c r="A34" s="201" t="s">
        <v>8</v>
      </c>
      <c r="B34" s="39"/>
      <c r="C34" s="253"/>
      <c r="D34" s="254"/>
      <c r="E34" s="247"/>
      <c r="F34" s="253"/>
      <c r="G34" s="254"/>
      <c r="H34" s="247"/>
      <c r="I34" s="253"/>
      <c r="J34" s="254"/>
      <c r="K34" s="253"/>
      <c r="L34" s="256"/>
      <c r="M34" s="253"/>
      <c r="N34" s="254"/>
      <c r="O34" s="253">
        <f t="shared" si="4"/>
        <v>0</v>
      </c>
      <c r="P34" s="254">
        <f t="shared" si="4"/>
        <v>0</v>
      </c>
      <c r="Q34" s="211" t="s">
        <v>134</v>
      </c>
      <c r="R34" s="177"/>
      <c r="S34" s="177"/>
      <c r="T34" s="211"/>
    </row>
    <row r="35" spans="1:20" ht="38.25">
      <c r="A35" s="202" t="s">
        <v>67</v>
      </c>
      <c r="B35" s="39"/>
      <c r="C35" s="253"/>
      <c r="D35" s="254"/>
      <c r="E35" s="247"/>
      <c r="F35" s="253"/>
      <c r="G35" s="254"/>
      <c r="H35" s="247"/>
      <c r="I35" s="253"/>
      <c r="J35" s="254"/>
      <c r="K35" s="253"/>
      <c r="L35" s="256"/>
      <c r="M35" s="253"/>
      <c r="N35" s="254"/>
      <c r="O35" s="253">
        <f t="shared" si="4"/>
        <v>0</v>
      </c>
      <c r="P35" s="254">
        <f t="shared" si="4"/>
        <v>0</v>
      </c>
      <c r="Q35" s="211" t="s">
        <v>134</v>
      </c>
      <c r="R35" s="177"/>
      <c r="S35" s="177"/>
      <c r="T35" s="211"/>
    </row>
    <row r="36" spans="1:20" ht="38.25">
      <c r="A36" s="202" t="s">
        <v>9</v>
      </c>
      <c r="B36" s="39"/>
      <c r="C36" s="253"/>
      <c r="D36" s="254"/>
      <c r="E36" s="247"/>
      <c r="F36" s="253"/>
      <c r="G36" s="254"/>
      <c r="H36" s="247"/>
      <c r="I36" s="253"/>
      <c r="J36" s="254"/>
      <c r="K36" s="253"/>
      <c r="L36" s="256"/>
      <c r="M36" s="253"/>
      <c r="N36" s="254"/>
      <c r="O36" s="253">
        <f t="shared" si="4"/>
        <v>0</v>
      </c>
      <c r="P36" s="254">
        <f t="shared" si="4"/>
        <v>0</v>
      </c>
      <c r="Q36" s="211" t="s">
        <v>134</v>
      </c>
      <c r="R36" s="177"/>
      <c r="S36" s="177"/>
      <c r="T36" s="211"/>
    </row>
    <row r="37" spans="1:20" ht="25.5">
      <c r="A37" s="202" t="s">
        <v>10</v>
      </c>
      <c r="B37" s="39"/>
      <c r="C37" s="253"/>
      <c r="D37" s="254"/>
      <c r="E37" s="247"/>
      <c r="F37" s="253"/>
      <c r="G37" s="254"/>
      <c r="H37" s="247"/>
      <c r="I37" s="253"/>
      <c r="J37" s="254"/>
      <c r="K37" s="253"/>
      <c r="L37" s="256"/>
      <c r="M37" s="253"/>
      <c r="N37" s="254"/>
      <c r="O37" s="253">
        <f t="shared" si="4"/>
        <v>0</v>
      </c>
      <c r="P37" s="254">
        <f t="shared" si="4"/>
        <v>0</v>
      </c>
      <c r="Q37" s="211" t="s">
        <v>134</v>
      </c>
      <c r="R37" s="177"/>
      <c r="S37" s="177"/>
      <c r="T37" s="211"/>
    </row>
    <row r="38" spans="1:20" ht="25.5">
      <c r="A38" s="202" t="s">
        <v>68</v>
      </c>
      <c r="B38" s="39"/>
      <c r="C38" s="253"/>
      <c r="D38" s="254"/>
      <c r="E38" s="247"/>
      <c r="F38" s="253"/>
      <c r="G38" s="254"/>
      <c r="H38" s="247"/>
      <c r="I38" s="253"/>
      <c r="J38" s="254"/>
      <c r="K38" s="253"/>
      <c r="L38" s="256"/>
      <c r="M38" s="253"/>
      <c r="N38" s="254"/>
      <c r="O38" s="253">
        <f t="shared" si="4"/>
        <v>0</v>
      </c>
      <c r="P38" s="254">
        <f t="shared" si="4"/>
        <v>0</v>
      </c>
      <c r="Q38" s="211" t="s">
        <v>134</v>
      </c>
      <c r="R38" s="177"/>
      <c r="S38" s="177"/>
      <c r="T38" s="211"/>
    </row>
    <row r="39" spans="1:20" ht="12.75">
      <c r="A39" s="201" t="s">
        <v>11</v>
      </c>
      <c r="B39" s="39"/>
      <c r="C39" s="253"/>
      <c r="D39" s="254"/>
      <c r="E39" s="247"/>
      <c r="F39" s="253"/>
      <c r="G39" s="254"/>
      <c r="H39" s="247"/>
      <c r="I39" s="253"/>
      <c r="J39" s="254"/>
      <c r="K39" s="253"/>
      <c r="L39" s="256"/>
      <c r="M39" s="253"/>
      <c r="N39" s="254"/>
      <c r="O39" s="253">
        <f t="shared" si="4"/>
        <v>0</v>
      </c>
      <c r="P39" s="254">
        <f t="shared" si="4"/>
        <v>0</v>
      </c>
      <c r="Q39" s="211" t="s">
        <v>134</v>
      </c>
      <c r="R39" s="177"/>
      <c r="S39" s="177"/>
      <c r="T39" s="211"/>
    </row>
    <row r="40" spans="1:20" ht="12.75">
      <c r="A40" s="42" t="s">
        <v>170</v>
      </c>
      <c r="B40" s="39"/>
      <c r="C40" s="261"/>
      <c r="D40" s="344"/>
      <c r="E40" s="250"/>
      <c r="F40" s="261"/>
      <c r="G40" s="344"/>
      <c r="H40" s="250"/>
      <c r="I40" s="261"/>
      <c r="J40" s="344"/>
      <c r="K40" s="261"/>
      <c r="L40" s="346"/>
      <c r="M40" s="261"/>
      <c r="N40" s="344"/>
      <c r="O40" s="261">
        <f>K40+I40+M40</f>
        <v>0</v>
      </c>
      <c r="P40" s="344">
        <f>N40+J40+L40</f>
        <v>0</v>
      </c>
      <c r="Q40" s="211" t="s">
        <v>134</v>
      </c>
      <c r="R40" s="180"/>
      <c r="S40" s="180"/>
      <c r="T40" s="211"/>
    </row>
    <row r="41" spans="1:20" ht="12.75">
      <c r="A41" s="42" t="s">
        <v>171</v>
      </c>
      <c r="B41" s="39"/>
      <c r="C41" s="342"/>
      <c r="D41" s="343"/>
      <c r="E41" s="250"/>
      <c r="F41" s="342"/>
      <c r="G41" s="343"/>
      <c r="H41" s="250"/>
      <c r="I41" s="342"/>
      <c r="J41" s="343"/>
      <c r="K41" s="342"/>
      <c r="L41" s="345"/>
      <c r="M41" s="342"/>
      <c r="N41" s="343"/>
      <c r="O41" s="342">
        <f>K41+I41+M41</f>
        <v>0</v>
      </c>
      <c r="P41" s="343">
        <f>N41+J41+L41</f>
        <v>0</v>
      </c>
      <c r="Q41" s="211" t="s">
        <v>134</v>
      </c>
      <c r="R41" s="179"/>
      <c r="S41" s="179"/>
      <c r="T41" s="211"/>
    </row>
    <row r="42" spans="1:20" ht="12.75">
      <c r="A42" s="44" t="s">
        <v>172</v>
      </c>
      <c r="B42" s="41"/>
      <c r="C42" s="265">
        <f>SUM(C33:C39)</f>
        <v>0</v>
      </c>
      <c r="D42" s="266">
        <f>SUM(D33:D39)</f>
        <v>0</v>
      </c>
      <c r="E42" s="251"/>
      <c r="F42" s="265">
        <f>SUM(F33:F39)</f>
        <v>0</v>
      </c>
      <c r="G42" s="266">
        <f>SUM(G33:G39)</f>
        <v>0</v>
      </c>
      <c r="H42" s="252"/>
      <c r="I42" s="265">
        <f aca="true" t="shared" si="5" ref="I42:P42">SUM(I33:I39)</f>
        <v>0</v>
      </c>
      <c r="J42" s="266">
        <f t="shared" si="5"/>
        <v>0</v>
      </c>
      <c r="K42" s="265">
        <f t="shared" si="5"/>
        <v>0</v>
      </c>
      <c r="L42" s="270">
        <f t="shared" si="5"/>
        <v>0</v>
      </c>
      <c r="M42" s="265">
        <f t="shared" si="5"/>
        <v>0</v>
      </c>
      <c r="N42" s="266">
        <f t="shared" si="5"/>
        <v>0</v>
      </c>
      <c r="O42" s="265">
        <f t="shared" si="5"/>
        <v>0</v>
      </c>
      <c r="P42" s="266">
        <f t="shared" si="5"/>
        <v>0</v>
      </c>
      <c r="Q42" s="211" t="s">
        <v>134</v>
      </c>
      <c r="R42" s="190"/>
      <c r="S42" s="190"/>
      <c r="T42" s="211"/>
    </row>
    <row r="43" spans="1:20" ht="13.5" thickBot="1">
      <c r="A43" s="39"/>
      <c r="B43" s="39"/>
      <c r="C43" s="39"/>
      <c r="D43" s="39"/>
      <c r="E43" s="39"/>
      <c r="F43" s="39"/>
      <c r="G43" s="39"/>
      <c r="H43" s="39"/>
      <c r="I43" s="39"/>
      <c r="J43" s="39"/>
      <c r="K43" s="348"/>
      <c r="L43" s="348"/>
      <c r="M43" s="349"/>
      <c r="N43" s="39"/>
      <c r="O43" s="39"/>
      <c r="P43" s="39"/>
      <c r="Q43" s="211"/>
      <c r="R43" s="177"/>
      <c r="S43" s="177"/>
      <c r="T43" s="211"/>
    </row>
    <row r="44" spans="1:20" s="37" customFormat="1" ht="13.5" thickBot="1">
      <c r="A44" s="104" t="s">
        <v>173</v>
      </c>
      <c r="B44" s="105"/>
      <c r="C44" s="396">
        <f>C19+C30+C42</f>
        <v>3</v>
      </c>
      <c r="D44" s="397">
        <f>D19+D30+D42</f>
        <v>541</v>
      </c>
      <c r="E44" s="105"/>
      <c r="F44" s="396">
        <f>F19+F30+F42</f>
        <v>3</v>
      </c>
      <c r="G44" s="397">
        <f>G19+G30+G42</f>
        <v>574</v>
      </c>
      <c r="H44" s="105"/>
      <c r="I44" s="396">
        <f aca="true" t="shared" si="6" ref="I44:P44">I19+I30+I42</f>
        <v>3</v>
      </c>
      <c r="J44" s="397">
        <f t="shared" si="6"/>
        <v>802</v>
      </c>
      <c r="K44" s="396">
        <f t="shared" si="6"/>
        <v>0</v>
      </c>
      <c r="L44" s="397">
        <f t="shared" si="6"/>
        <v>0</v>
      </c>
      <c r="M44" s="396">
        <f t="shared" si="6"/>
        <v>0</v>
      </c>
      <c r="N44" s="397">
        <f t="shared" si="6"/>
        <v>0</v>
      </c>
      <c r="O44" s="396">
        <f t="shared" si="6"/>
        <v>3</v>
      </c>
      <c r="P44" s="397">
        <f t="shared" si="6"/>
        <v>802</v>
      </c>
      <c r="Q44" s="211" t="s">
        <v>184</v>
      </c>
      <c r="R44" s="46"/>
      <c r="S44" s="47"/>
      <c r="T44" s="211"/>
    </row>
    <row r="45" spans="1:20" s="37" customFormat="1" ht="15">
      <c r="A45" s="533"/>
      <c r="B45" s="514"/>
      <c r="C45" s="514"/>
      <c r="D45" s="514"/>
      <c r="E45" s="514"/>
      <c r="F45" s="514"/>
      <c r="G45" s="514"/>
      <c r="H45" s="514"/>
      <c r="I45" s="514"/>
      <c r="J45" s="514"/>
      <c r="K45" s="514"/>
      <c r="L45" s="514"/>
      <c r="M45" s="514"/>
      <c r="N45" s="514"/>
      <c r="O45" s="514"/>
      <c r="P45" s="514"/>
      <c r="Q45" s="215"/>
      <c r="R45" s="191"/>
      <c r="S45" s="191"/>
      <c r="T45" s="211"/>
    </row>
    <row r="46" spans="1:20" ht="12.75">
      <c r="A46" s="45"/>
      <c r="B46" s="45"/>
      <c r="C46" s="46"/>
      <c r="D46" s="47"/>
      <c r="E46" s="45"/>
      <c r="F46" s="46"/>
      <c r="G46" s="47"/>
      <c r="H46" s="45"/>
      <c r="I46" s="46"/>
      <c r="J46" s="47"/>
      <c r="K46" s="37"/>
      <c r="L46" s="37"/>
      <c r="M46" s="37"/>
      <c r="N46" s="37"/>
      <c r="O46" s="37"/>
      <c r="P46" s="37"/>
      <c r="Q46" s="37"/>
      <c r="R46" s="191"/>
      <c r="S46" s="191"/>
      <c r="T46" s="211"/>
    </row>
    <row r="47" spans="1:20" ht="12.75">
      <c r="A47" s="45"/>
      <c r="B47" s="45"/>
      <c r="C47" s="46"/>
      <c r="D47" s="47"/>
      <c r="E47" s="45"/>
      <c r="F47" s="46"/>
      <c r="G47" s="47"/>
      <c r="H47" s="45"/>
      <c r="I47" s="46"/>
      <c r="J47" s="47"/>
      <c r="K47" s="37"/>
      <c r="L47" s="37"/>
      <c r="M47" s="37"/>
      <c r="N47" s="37"/>
      <c r="O47" s="37"/>
      <c r="P47" s="37"/>
      <c r="Q47" s="37"/>
      <c r="R47" s="191"/>
      <c r="S47" s="191"/>
      <c r="T47" s="211"/>
    </row>
    <row r="48" spans="1:19" ht="15">
      <c r="A48" s="528"/>
      <c r="B48" s="529"/>
      <c r="C48" s="529"/>
      <c r="D48" s="529"/>
      <c r="E48" s="529"/>
      <c r="F48" s="529"/>
      <c r="G48" s="529"/>
      <c r="H48" s="529"/>
      <c r="I48" s="529"/>
      <c r="J48" s="530"/>
      <c r="K48" s="530"/>
      <c r="L48" s="530"/>
      <c r="M48" s="530"/>
      <c r="N48" s="530"/>
      <c r="O48" s="530"/>
      <c r="P48" s="530"/>
      <c r="Q48" s="530"/>
      <c r="R48" s="530"/>
      <c r="S48" s="530"/>
    </row>
    <row r="49" ht="12.75">
      <c r="S49" s="211"/>
    </row>
  </sheetData>
  <mergeCells count="14">
    <mergeCell ref="A1:P1"/>
    <mergeCell ref="A3:P3"/>
    <mergeCell ref="A4:P4"/>
    <mergeCell ref="A5:P5"/>
    <mergeCell ref="A48:S48"/>
    <mergeCell ref="A10:A11"/>
    <mergeCell ref="A45:P45"/>
    <mergeCell ref="I8:J9"/>
    <mergeCell ref="O8:P9"/>
    <mergeCell ref="F8:G9"/>
    <mergeCell ref="C8:D9"/>
    <mergeCell ref="K8:N8"/>
    <mergeCell ref="M9:N9"/>
    <mergeCell ref="K9:L9"/>
  </mergeCells>
  <printOptions horizontalCentered="1"/>
  <pageMargins left="0.75" right="0.75" top="1" bottom="0.54" header="0.5" footer="0.5"/>
  <pageSetup horizontalDpi="600" verticalDpi="600" orientation="landscape" scale="58"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0"/>
  <dimension ref="A1:AA41"/>
  <sheetViews>
    <sheetView zoomScale="75" zoomScaleNormal="75" zoomScaleSheetLayoutView="100" workbookViewId="0" topLeftCell="A1">
      <selection activeCell="A1" sqref="A1:M1"/>
    </sheetView>
  </sheetViews>
  <sheetFormatPr defaultColWidth="8.88671875" defaultRowHeight="15"/>
  <cols>
    <col min="1" max="1" width="9.4453125" style="0" customWidth="1"/>
    <col min="5" max="5" width="9.5546875" style="0" customWidth="1"/>
    <col min="6" max="6" width="0.78125" style="0" customWidth="1"/>
    <col min="7" max="7" width="10.3359375" style="0" customWidth="1"/>
    <col min="8" max="8" width="0.44140625" style="0" customWidth="1"/>
    <col min="9" max="9" width="9.5546875" style="0" customWidth="1"/>
    <col min="10" max="10" width="0.671875" style="0" customWidth="1"/>
    <col min="11" max="11" width="10.4453125" style="0" customWidth="1"/>
    <col min="13" max="13" width="9.3359375" style="0" customWidth="1"/>
    <col min="14" max="14" width="7.5546875" style="216" bestFit="1" customWidth="1"/>
  </cols>
  <sheetData>
    <row r="1" spans="1:14" ht="20.25">
      <c r="A1" s="545" t="s">
        <v>190</v>
      </c>
      <c r="B1" s="561"/>
      <c r="C1" s="561"/>
      <c r="D1" s="561"/>
      <c r="E1" s="561"/>
      <c r="F1" s="561"/>
      <c r="G1" s="561"/>
      <c r="H1" s="561"/>
      <c r="I1" s="561"/>
      <c r="J1" s="561"/>
      <c r="K1" s="561"/>
      <c r="L1" s="561"/>
      <c r="M1" s="562"/>
      <c r="N1" s="216" t="s">
        <v>134</v>
      </c>
    </row>
    <row r="2" ht="15.75">
      <c r="A2" s="194" t="s">
        <v>119</v>
      </c>
    </row>
    <row r="3" spans="1:27" ht="15" customHeight="1">
      <c r="A3" s="548" t="s">
        <v>95</v>
      </c>
      <c r="B3" s="496"/>
      <c r="C3" s="496"/>
      <c r="D3" s="496"/>
      <c r="E3" s="496"/>
      <c r="F3" s="496"/>
      <c r="G3" s="496"/>
      <c r="H3" s="496"/>
      <c r="I3" s="496"/>
      <c r="J3" s="496"/>
      <c r="K3" s="496"/>
      <c r="L3" s="496"/>
      <c r="M3" s="496"/>
      <c r="N3" s="216" t="s">
        <v>134</v>
      </c>
      <c r="O3" s="159"/>
      <c r="P3" s="159"/>
      <c r="Q3" s="159"/>
      <c r="R3" s="159"/>
      <c r="S3" s="159"/>
      <c r="T3" s="159"/>
      <c r="U3" s="159"/>
      <c r="V3" s="159"/>
      <c r="W3" s="159"/>
      <c r="X3" s="159"/>
      <c r="Y3" s="159"/>
      <c r="Z3" s="159"/>
      <c r="AA3" s="160"/>
    </row>
    <row r="4" spans="1:27" ht="15.75">
      <c r="A4" s="550" t="str">
        <f>+'B. Summary of Requirements '!A5</f>
        <v>Office of Dispute Resolution</v>
      </c>
      <c r="B4" s="496"/>
      <c r="C4" s="496"/>
      <c r="D4" s="496"/>
      <c r="E4" s="496"/>
      <c r="F4" s="496"/>
      <c r="G4" s="496"/>
      <c r="H4" s="496"/>
      <c r="I4" s="496"/>
      <c r="J4" s="496"/>
      <c r="K4" s="496"/>
      <c r="L4" s="496"/>
      <c r="M4" s="549"/>
      <c r="N4" s="216" t="s">
        <v>134</v>
      </c>
      <c r="O4" s="167"/>
      <c r="P4" s="159"/>
      <c r="Q4" s="159"/>
      <c r="R4" s="159"/>
      <c r="S4" s="159"/>
      <c r="T4" s="159"/>
      <c r="U4" s="159"/>
      <c r="V4" s="159"/>
      <c r="W4" s="159"/>
      <c r="X4" s="159"/>
      <c r="Y4" s="159"/>
      <c r="Z4" s="159"/>
      <c r="AA4" s="160"/>
    </row>
    <row r="5" spans="1:27" ht="15">
      <c r="A5" s="163"/>
      <c r="B5" s="164"/>
      <c r="C5" s="164"/>
      <c r="D5" s="164"/>
      <c r="E5" s="164"/>
      <c r="F5" s="164"/>
      <c r="G5" s="164"/>
      <c r="H5" s="164"/>
      <c r="I5" s="164"/>
      <c r="J5" s="164"/>
      <c r="K5" s="164"/>
      <c r="L5" s="164"/>
      <c r="M5" s="164"/>
      <c r="O5" s="164"/>
      <c r="P5" s="161"/>
      <c r="Q5" s="161"/>
      <c r="R5" s="161"/>
      <c r="S5" s="161"/>
      <c r="T5" s="161"/>
      <c r="U5" s="161"/>
      <c r="V5" s="161"/>
      <c r="W5" s="161"/>
      <c r="X5" s="161"/>
      <c r="Y5" s="161"/>
      <c r="Z5" s="161"/>
      <c r="AA5" s="162"/>
    </row>
    <row r="6" spans="1:15" ht="15">
      <c r="A6" s="52"/>
      <c r="B6" s="52"/>
      <c r="C6" s="52"/>
      <c r="D6" s="52"/>
      <c r="E6" s="52"/>
      <c r="F6" s="52"/>
      <c r="G6" s="52"/>
      <c r="H6" s="52"/>
      <c r="I6" s="52"/>
      <c r="J6" s="52"/>
      <c r="K6" s="52"/>
      <c r="L6" s="52"/>
      <c r="M6" s="52"/>
      <c r="O6" s="52"/>
    </row>
    <row r="7" spans="1:17" ht="15" hidden="1">
      <c r="A7" s="568" t="s">
        <v>27</v>
      </c>
      <c r="B7" s="569"/>
      <c r="C7" s="569"/>
      <c r="D7" s="569"/>
      <c r="E7" s="569"/>
      <c r="F7" s="569"/>
      <c r="G7" s="569"/>
      <c r="H7" s="569"/>
      <c r="I7" s="569"/>
      <c r="J7" s="569"/>
      <c r="K7" s="569"/>
      <c r="L7" s="569"/>
      <c r="M7" s="569"/>
      <c r="N7" s="216" t="s">
        <v>134</v>
      </c>
      <c r="O7" s="165"/>
      <c r="P7" s="165"/>
      <c r="Q7" s="166"/>
    </row>
    <row r="8" spans="1:15" ht="15" hidden="1">
      <c r="A8" s="52"/>
      <c r="B8" s="52"/>
      <c r="C8" s="52"/>
      <c r="D8" s="52"/>
      <c r="E8" s="52"/>
      <c r="F8" s="52"/>
      <c r="G8" s="52"/>
      <c r="H8" s="52"/>
      <c r="I8" s="52"/>
      <c r="J8" s="52"/>
      <c r="K8" s="52"/>
      <c r="L8" s="52"/>
      <c r="M8" s="52"/>
      <c r="N8" s="216" t="s">
        <v>134</v>
      </c>
      <c r="O8" s="52"/>
    </row>
    <row r="9" spans="1:15" s="377" customFormat="1" ht="26.25" customHeight="1" hidden="1">
      <c r="A9" s="554" t="s">
        <v>96</v>
      </c>
      <c r="B9" s="555"/>
      <c r="C9" s="555"/>
      <c r="D9" s="555"/>
      <c r="E9" s="555"/>
      <c r="F9" s="555"/>
      <c r="G9" s="555"/>
      <c r="H9" s="555"/>
      <c r="I9" s="555"/>
      <c r="J9" s="555"/>
      <c r="K9" s="555"/>
      <c r="L9" s="555"/>
      <c r="M9" s="555"/>
      <c r="N9" s="375" t="s">
        <v>134</v>
      </c>
      <c r="O9" s="376"/>
    </row>
    <row r="10" spans="1:15" s="377" customFormat="1" ht="15" hidden="1">
      <c r="A10" s="378"/>
      <c r="B10" s="378"/>
      <c r="C10" s="378"/>
      <c r="D10" s="378"/>
      <c r="E10" s="378"/>
      <c r="F10" s="378"/>
      <c r="G10" s="378"/>
      <c r="H10" s="378"/>
      <c r="I10" s="378"/>
      <c r="J10" s="378"/>
      <c r="K10" s="378"/>
      <c r="L10" s="378"/>
      <c r="M10" s="378"/>
      <c r="N10" s="375" t="s">
        <v>134</v>
      </c>
      <c r="O10" s="378"/>
    </row>
    <row r="11" spans="1:15" s="377" customFormat="1" ht="15" hidden="1">
      <c r="A11" s="552" t="s">
        <v>56</v>
      </c>
      <c r="B11" s="553"/>
      <c r="C11" s="553"/>
      <c r="D11" s="553"/>
      <c r="E11" s="553"/>
      <c r="F11" s="553"/>
      <c r="G11" s="553"/>
      <c r="H11" s="553"/>
      <c r="I11" s="553"/>
      <c r="J11" s="553"/>
      <c r="K11" s="553"/>
      <c r="L11" s="553"/>
      <c r="M11" s="553"/>
      <c r="N11" s="375"/>
      <c r="O11" s="378"/>
    </row>
    <row r="12" spans="1:15" s="377" customFormat="1" ht="15" hidden="1">
      <c r="A12" s="378"/>
      <c r="B12" s="378"/>
      <c r="C12" s="378"/>
      <c r="D12" s="378"/>
      <c r="E12" s="378"/>
      <c r="F12" s="378"/>
      <c r="G12" s="378"/>
      <c r="H12" s="378"/>
      <c r="I12" s="378"/>
      <c r="J12" s="378"/>
      <c r="K12" s="378"/>
      <c r="L12" s="378"/>
      <c r="M12" s="378"/>
      <c r="N12" s="375"/>
      <c r="O12" s="378"/>
    </row>
    <row r="13" spans="1:15" s="377" customFormat="1" ht="15" hidden="1">
      <c r="A13" s="378" t="s">
        <v>152</v>
      </c>
      <c r="B13" s="378"/>
      <c r="C13" s="378"/>
      <c r="D13" s="378"/>
      <c r="E13" s="378"/>
      <c r="F13" s="378"/>
      <c r="G13" s="378"/>
      <c r="H13" s="378"/>
      <c r="I13" s="378"/>
      <c r="J13" s="378"/>
      <c r="K13" s="378"/>
      <c r="L13" s="378"/>
      <c r="M13" s="378"/>
      <c r="N13" s="375"/>
      <c r="O13" s="378"/>
    </row>
    <row r="14" spans="1:15" s="377" customFormat="1" ht="15" hidden="1">
      <c r="A14" s="378"/>
      <c r="B14" s="378"/>
      <c r="C14" s="378"/>
      <c r="D14" s="378"/>
      <c r="E14" s="378"/>
      <c r="F14" s="378"/>
      <c r="G14" s="378"/>
      <c r="H14" s="378"/>
      <c r="I14" s="378"/>
      <c r="J14" s="378"/>
      <c r="K14" s="378"/>
      <c r="L14" s="378"/>
      <c r="M14" s="378"/>
      <c r="N14" s="375"/>
      <c r="O14" s="378"/>
    </row>
    <row r="15" spans="1:15" s="377" customFormat="1" ht="15">
      <c r="A15" s="552" t="s">
        <v>124</v>
      </c>
      <c r="B15" s="553"/>
      <c r="C15" s="553"/>
      <c r="D15" s="553"/>
      <c r="E15" s="553"/>
      <c r="F15" s="553"/>
      <c r="G15" s="553"/>
      <c r="H15" s="553"/>
      <c r="I15" s="553"/>
      <c r="J15" s="553"/>
      <c r="K15" s="553"/>
      <c r="L15" s="553"/>
      <c r="M15" s="553"/>
      <c r="N15" s="375" t="s">
        <v>134</v>
      </c>
      <c r="O15" s="379"/>
    </row>
    <row r="16" spans="1:15" s="377" customFormat="1" ht="15">
      <c r="A16" s="378"/>
      <c r="B16" s="378"/>
      <c r="C16" s="378"/>
      <c r="D16" s="378"/>
      <c r="E16" s="378"/>
      <c r="F16" s="378"/>
      <c r="G16" s="378"/>
      <c r="H16" s="378"/>
      <c r="I16" s="378"/>
      <c r="J16" s="378"/>
      <c r="K16" s="378"/>
      <c r="L16" s="378"/>
      <c r="M16" s="378"/>
      <c r="N16" s="375"/>
      <c r="O16" s="378"/>
    </row>
    <row r="17" spans="1:15" s="377" customFormat="1" ht="45" customHeight="1">
      <c r="A17" s="556" t="s">
        <v>85</v>
      </c>
      <c r="B17" s="565"/>
      <c r="C17" s="565"/>
      <c r="D17" s="565"/>
      <c r="E17" s="565"/>
      <c r="F17" s="565"/>
      <c r="G17" s="565"/>
      <c r="H17" s="565"/>
      <c r="I17" s="565"/>
      <c r="J17" s="565"/>
      <c r="K17" s="565"/>
      <c r="L17" s="565"/>
      <c r="M17" s="565"/>
      <c r="N17" s="375" t="s">
        <v>134</v>
      </c>
      <c r="O17" s="376"/>
    </row>
    <row r="18" spans="1:15" s="377" customFormat="1" ht="15" hidden="1">
      <c r="A18" s="378"/>
      <c r="B18" s="378"/>
      <c r="C18" s="378"/>
      <c r="D18" s="378"/>
      <c r="E18" s="378"/>
      <c r="F18" s="378"/>
      <c r="G18" s="378"/>
      <c r="H18" s="378"/>
      <c r="I18" s="378"/>
      <c r="J18" s="378"/>
      <c r="K18" s="378"/>
      <c r="L18" s="378"/>
      <c r="M18" s="378"/>
      <c r="N18" s="375" t="s">
        <v>134</v>
      </c>
      <c r="O18" s="378"/>
    </row>
    <row r="19" spans="1:15" s="377" customFormat="1" ht="42.75" customHeight="1">
      <c r="A19" s="556" t="s">
        <v>0</v>
      </c>
      <c r="B19" s="565"/>
      <c r="C19" s="565"/>
      <c r="D19" s="565"/>
      <c r="E19" s="565"/>
      <c r="F19" s="565"/>
      <c r="G19" s="565"/>
      <c r="H19" s="565"/>
      <c r="I19" s="565"/>
      <c r="J19" s="565"/>
      <c r="K19" s="565"/>
      <c r="L19" s="565"/>
      <c r="M19" s="565"/>
      <c r="N19" s="375" t="s">
        <v>134</v>
      </c>
      <c r="O19" s="380"/>
    </row>
    <row r="20" spans="1:15" s="377" customFormat="1" ht="30.75" customHeight="1">
      <c r="A20" s="556" t="s">
        <v>86</v>
      </c>
      <c r="B20" s="566"/>
      <c r="C20" s="566"/>
      <c r="D20" s="566"/>
      <c r="E20" s="566"/>
      <c r="F20" s="566"/>
      <c r="G20" s="566"/>
      <c r="H20" s="566"/>
      <c r="I20" s="566"/>
      <c r="J20" s="566"/>
      <c r="K20" s="566"/>
      <c r="L20" s="567"/>
      <c r="M20" s="378"/>
      <c r="N20" s="375" t="s">
        <v>134</v>
      </c>
      <c r="O20" s="378"/>
    </row>
    <row r="21" spans="1:15" s="377" customFormat="1" ht="56.25" customHeight="1">
      <c r="A21" s="558" t="s">
        <v>87</v>
      </c>
      <c r="B21" s="559"/>
      <c r="C21" s="559"/>
      <c r="D21" s="559"/>
      <c r="E21" s="559"/>
      <c r="F21" s="559"/>
      <c r="G21" s="559"/>
      <c r="H21" s="559"/>
      <c r="I21" s="559"/>
      <c r="J21" s="559"/>
      <c r="K21" s="559"/>
      <c r="L21" s="559"/>
      <c r="M21" s="560"/>
      <c r="N21" s="375" t="s">
        <v>134</v>
      </c>
      <c r="O21" s="378"/>
    </row>
    <row r="22" spans="1:15" s="377" customFormat="1" ht="24" customHeight="1">
      <c r="A22" s="558" t="s">
        <v>88</v>
      </c>
      <c r="B22" s="563"/>
      <c r="C22" s="563"/>
      <c r="D22" s="563"/>
      <c r="E22" s="563"/>
      <c r="F22" s="563"/>
      <c r="G22" s="563"/>
      <c r="H22" s="563"/>
      <c r="I22" s="563"/>
      <c r="J22" s="563"/>
      <c r="K22" s="563"/>
      <c r="L22" s="563"/>
      <c r="M22" s="564"/>
      <c r="N22" s="375" t="s">
        <v>134</v>
      </c>
      <c r="O22" s="378"/>
    </row>
    <row r="23" spans="1:15" s="377" customFormat="1" ht="24.75" customHeight="1">
      <c r="A23" s="556" t="s">
        <v>89</v>
      </c>
      <c r="B23" s="555"/>
      <c r="C23" s="555"/>
      <c r="D23" s="555"/>
      <c r="E23" s="555"/>
      <c r="F23" s="555"/>
      <c r="G23" s="555"/>
      <c r="H23" s="555"/>
      <c r="I23" s="555"/>
      <c r="J23" s="555"/>
      <c r="K23" s="555"/>
      <c r="L23" s="555"/>
      <c r="M23" s="557"/>
      <c r="N23" s="375" t="s">
        <v>184</v>
      </c>
      <c r="O23" s="378"/>
    </row>
    <row r="24" spans="1:15" s="377" customFormat="1" ht="24.75" customHeight="1">
      <c r="A24" s="556"/>
      <c r="B24" s="555"/>
      <c r="C24" s="555"/>
      <c r="D24" s="555"/>
      <c r="E24" s="555"/>
      <c r="F24" s="555"/>
      <c r="G24" s="555"/>
      <c r="H24" s="555"/>
      <c r="I24" s="555"/>
      <c r="J24" s="555"/>
      <c r="K24" s="555"/>
      <c r="L24" s="555"/>
      <c r="M24" s="557"/>
      <c r="N24" s="375"/>
      <c r="O24" s="378"/>
    </row>
    <row r="25" spans="1:15" s="377" customFormat="1" ht="0.75" customHeight="1">
      <c r="A25" s="374"/>
      <c r="B25" s="381"/>
      <c r="C25" s="381"/>
      <c r="D25" s="381"/>
      <c r="E25" s="381"/>
      <c r="F25" s="381"/>
      <c r="G25" s="381"/>
      <c r="H25" s="381"/>
      <c r="I25" s="381"/>
      <c r="J25" s="381"/>
      <c r="K25" s="381"/>
      <c r="L25" s="381"/>
      <c r="M25" s="376"/>
      <c r="N25" s="375" t="s">
        <v>134</v>
      </c>
      <c r="O25" s="378"/>
    </row>
    <row r="26" spans="1:15" s="377" customFormat="1" ht="0.75" customHeight="1">
      <c r="A26" s="374"/>
      <c r="B26" s="381"/>
      <c r="C26" s="381"/>
      <c r="D26" s="381"/>
      <c r="E26" s="381"/>
      <c r="F26" s="381"/>
      <c r="G26" s="381"/>
      <c r="H26" s="381"/>
      <c r="I26" s="381"/>
      <c r="J26" s="381"/>
      <c r="K26" s="381"/>
      <c r="L26" s="381"/>
      <c r="M26" s="376"/>
      <c r="N26" s="375" t="s">
        <v>134</v>
      </c>
      <c r="O26" s="378"/>
    </row>
    <row r="27" spans="1:15" s="377" customFormat="1" ht="0.75" customHeight="1">
      <c r="A27" s="374"/>
      <c r="B27" s="381"/>
      <c r="C27" s="381"/>
      <c r="D27" s="381"/>
      <c r="E27" s="381"/>
      <c r="F27" s="381"/>
      <c r="G27" s="381"/>
      <c r="H27" s="381"/>
      <c r="I27" s="381"/>
      <c r="J27" s="381"/>
      <c r="K27" s="381"/>
      <c r="L27" s="381"/>
      <c r="M27" s="376"/>
      <c r="N27" s="375" t="s">
        <v>134</v>
      </c>
      <c r="O27" s="378"/>
    </row>
    <row r="28" spans="1:15" s="377" customFormat="1" ht="0.75" customHeight="1">
      <c r="A28" s="374"/>
      <c r="B28" s="381"/>
      <c r="C28" s="381"/>
      <c r="D28" s="381"/>
      <c r="E28" s="381"/>
      <c r="F28" s="381"/>
      <c r="G28" s="381"/>
      <c r="H28" s="381"/>
      <c r="I28" s="381"/>
      <c r="J28" s="381"/>
      <c r="K28" s="381"/>
      <c r="L28" s="381"/>
      <c r="M28" s="376"/>
      <c r="N28" s="375" t="s">
        <v>134</v>
      </c>
      <c r="O28" s="378"/>
    </row>
    <row r="29" spans="1:15" s="377" customFormat="1" ht="0.75" customHeight="1">
      <c r="A29" s="374"/>
      <c r="B29" s="381"/>
      <c r="C29" s="381"/>
      <c r="D29" s="381"/>
      <c r="E29" s="381"/>
      <c r="F29" s="381"/>
      <c r="G29" s="381"/>
      <c r="H29" s="381"/>
      <c r="I29" s="381"/>
      <c r="J29" s="381"/>
      <c r="K29" s="381"/>
      <c r="L29" s="381"/>
      <c r="M29" s="376"/>
      <c r="N29" s="375" t="s">
        <v>134</v>
      </c>
      <c r="O29" s="378"/>
    </row>
    <row r="30" spans="1:15" s="377" customFormat="1" ht="0.75" customHeight="1">
      <c r="A30" s="374"/>
      <c r="B30" s="381"/>
      <c r="C30" s="381"/>
      <c r="D30" s="381"/>
      <c r="E30" s="381"/>
      <c r="F30" s="381"/>
      <c r="G30" s="381"/>
      <c r="H30" s="381"/>
      <c r="I30" s="381"/>
      <c r="J30" s="381"/>
      <c r="K30" s="381"/>
      <c r="L30" s="381"/>
      <c r="M30" s="376"/>
      <c r="N30" s="375" t="s">
        <v>134</v>
      </c>
      <c r="O30" s="378"/>
    </row>
    <row r="31" spans="1:15" s="377" customFormat="1" ht="0.75" customHeight="1">
      <c r="A31" s="374"/>
      <c r="B31" s="381"/>
      <c r="C31" s="381"/>
      <c r="D31" s="381"/>
      <c r="E31" s="381"/>
      <c r="F31" s="381"/>
      <c r="G31" s="381"/>
      <c r="H31" s="381"/>
      <c r="I31" s="381"/>
      <c r="J31" s="381"/>
      <c r="K31" s="381"/>
      <c r="L31" s="381"/>
      <c r="M31" s="376"/>
      <c r="N31" s="375" t="s">
        <v>134</v>
      </c>
      <c r="O31" s="378"/>
    </row>
    <row r="32" spans="1:15" s="377" customFormat="1" ht="0.75" customHeight="1">
      <c r="A32" s="374"/>
      <c r="B32" s="381"/>
      <c r="C32" s="381"/>
      <c r="D32" s="381"/>
      <c r="E32" s="381"/>
      <c r="F32" s="381"/>
      <c r="G32" s="381"/>
      <c r="H32" s="381"/>
      <c r="I32" s="381"/>
      <c r="J32" s="381"/>
      <c r="K32" s="381"/>
      <c r="L32" s="381"/>
      <c r="M32" s="376"/>
      <c r="N32" s="375" t="s">
        <v>134</v>
      </c>
      <c r="O32" s="378"/>
    </row>
    <row r="33" spans="1:15" s="377" customFormat="1" ht="0.75" customHeight="1">
      <c r="A33" s="374"/>
      <c r="B33" s="381"/>
      <c r="C33" s="381"/>
      <c r="D33" s="381"/>
      <c r="E33" s="381"/>
      <c r="F33" s="381"/>
      <c r="G33" s="381"/>
      <c r="H33" s="381"/>
      <c r="I33" s="381"/>
      <c r="J33" s="381"/>
      <c r="K33" s="381"/>
      <c r="L33" s="381"/>
      <c r="M33" s="376"/>
      <c r="N33" s="375" t="s">
        <v>134</v>
      </c>
      <c r="O33" s="378"/>
    </row>
    <row r="34" spans="1:15" s="377" customFormat="1" ht="0.75" customHeight="1">
      <c r="A34" s="374"/>
      <c r="B34" s="381"/>
      <c r="C34" s="381"/>
      <c r="D34" s="381"/>
      <c r="E34" s="381"/>
      <c r="F34" s="381"/>
      <c r="G34" s="381"/>
      <c r="H34" s="381"/>
      <c r="I34" s="381"/>
      <c r="J34" s="381"/>
      <c r="K34" s="381"/>
      <c r="L34" s="381"/>
      <c r="M34" s="376"/>
      <c r="N34" s="375" t="s">
        <v>134</v>
      </c>
      <c r="O34" s="378"/>
    </row>
    <row r="35" spans="1:15" s="377" customFormat="1" ht="0.75" customHeight="1">
      <c r="A35" s="374"/>
      <c r="B35" s="381"/>
      <c r="C35" s="381"/>
      <c r="D35" s="381"/>
      <c r="E35" s="381"/>
      <c r="F35" s="381"/>
      <c r="G35" s="381"/>
      <c r="H35" s="381"/>
      <c r="I35" s="381"/>
      <c r="J35" s="381"/>
      <c r="K35" s="381"/>
      <c r="L35" s="381"/>
      <c r="M35" s="376"/>
      <c r="N35" s="375" t="s">
        <v>134</v>
      </c>
      <c r="O35" s="378"/>
    </row>
    <row r="36" spans="1:15" s="377" customFormat="1" ht="0.75" customHeight="1">
      <c r="A36" s="374"/>
      <c r="B36" s="381"/>
      <c r="C36" s="381"/>
      <c r="D36" s="381"/>
      <c r="E36" s="381"/>
      <c r="F36" s="381"/>
      <c r="G36" s="381"/>
      <c r="H36" s="381"/>
      <c r="I36" s="381"/>
      <c r="J36" s="381"/>
      <c r="K36" s="381"/>
      <c r="L36" s="381"/>
      <c r="M36" s="376"/>
      <c r="N36" s="375" t="s">
        <v>134</v>
      </c>
      <c r="O36" s="378"/>
    </row>
    <row r="37" spans="1:15" s="377" customFormat="1" ht="0.75" customHeight="1">
      <c r="A37" s="374"/>
      <c r="B37" s="381"/>
      <c r="C37" s="381"/>
      <c r="D37" s="381"/>
      <c r="E37" s="381"/>
      <c r="F37" s="381"/>
      <c r="G37" s="381"/>
      <c r="H37" s="381"/>
      <c r="I37" s="381"/>
      <c r="J37" s="381"/>
      <c r="K37" s="381"/>
      <c r="L37" s="381"/>
      <c r="M37" s="376"/>
      <c r="N37" s="375" t="s">
        <v>134</v>
      </c>
      <c r="O37" s="378"/>
    </row>
    <row r="38" spans="1:15" s="377" customFormat="1" ht="0.75" customHeight="1">
      <c r="A38" s="374"/>
      <c r="B38" s="381"/>
      <c r="C38" s="381"/>
      <c r="D38" s="381"/>
      <c r="E38" s="381"/>
      <c r="F38" s="381"/>
      <c r="G38" s="381"/>
      <c r="H38" s="381"/>
      <c r="I38" s="381"/>
      <c r="J38" s="381"/>
      <c r="K38" s="381"/>
      <c r="L38" s="381"/>
      <c r="M38" s="376"/>
      <c r="N38" s="375" t="s">
        <v>134</v>
      </c>
      <c r="O38" s="378"/>
    </row>
    <row r="39" spans="1:15" s="377" customFormat="1" ht="15">
      <c r="A39" s="558"/>
      <c r="B39" s="559"/>
      <c r="C39" s="559"/>
      <c r="D39" s="559"/>
      <c r="E39" s="559"/>
      <c r="F39" s="559"/>
      <c r="G39" s="559"/>
      <c r="H39" s="559"/>
      <c r="I39" s="559"/>
      <c r="J39" s="559"/>
      <c r="K39" s="559"/>
      <c r="L39" s="560"/>
      <c r="M39" s="382"/>
      <c r="O39" s="378"/>
    </row>
    <row r="40" spans="1:15" s="377" customFormat="1" ht="12.75" customHeight="1">
      <c r="A40" s="378"/>
      <c r="B40" s="378"/>
      <c r="C40" s="378"/>
      <c r="D40" s="378"/>
      <c r="E40" s="378"/>
      <c r="F40" s="378"/>
      <c r="G40" s="378"/>
      <c r="H40" s="378"/>
      <c r="I40" s="378"/>
      <c r="J40" s="378"/>
      <c r="K40" s="378"/>
      <c r="L40" s="378"/>
      <c r="M40" s="378"/>
      <c r="N40" s="383"/>
      <c r="O40" s="378"/>
    </row>
    <row r="41" spans="1:15" s="377" customFormat="1" ht="14.25" customHeight="1">
      <c r="A41" s="556"/>
      <c r="B41" s="555"/>
      <c r="C41" s="555"/>
      <c r="D41" s="555"/>
      <c r="E41" s="555"/>
      <c r="F41" s="555"/>
      <c r="G41" s="555"/>
      <c r="H41" s="555"/>
      <c r="I41" s="555"/>
      <c r="J41" s="555"/>
      <c r="K41" s="555"/>
      <c r="L41" s="555"/>
      <c r="M41" s="557"/>
      <c r="N41" s="383"/>
      <c r="O41" s="378"/>
    </row>
  </sheetData>
  <mergeCells count="16">
    <mergeCell ref="A1:M1"/>
    <mergeCell ref="A22:M22"/>
    <mergeCell ref="A23:M23"/>
    <mergeCell ref="A17:M17"/>
    <mergeCell ref="A19:M19"/>
    <mergeCell ref="A21:M21"/>
    <mergeCell ref="A20:L20"/>
    <mergeCell ref="A3:M3"/>
    <mergeCell ref="A4:M4"/>
    <mergeCell ref="A7:M7"/>
    <mergeCell ref="A15:M15"/>
    <mergeCell ref="A9:M9"/>
    <mergeCell ref="A11:M11"/>
    <mergeCell ref="A41:M41"/>
    <mergeCell ref="A39:L39"/>
    <mergeCell ref="A24:M24"/>
  </mergeCells>
  <printOptions/>
  <pageMargins left="0.75" right="0.75" top="1" bottom="1" header="0.5" footer="0.5"/>
  <pageSetup horizontalDpi="600" verticalDpi="600" orientation="landscape" r:id="rId1"/>
  <headerFooter alignWithMargins="0">
    <oddFooter>&amp;C&amp;"Times New Roman,Regular"&amp;11Exhibit E - Justification for Base Adjustments</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AH34"/>
  <sheetViews>
    <sheetView showGridLines="0" showOutlineSymbols="0" zoomScale="75" zoomScaleNormal="75" workbookViewId="0" topLeftCell="A1">
      <selection activeCell="A1" sqref="A1:T1"/>
    </sheetView>
  </sheetViews>
  <sheetFormatPr defaultColWidth="8.88671875" defaultRowHeight="15"/>
  <cols>
    <col min="1" max="1" width="3.77734375" style="17" customWidth="1"/>
    <col min="2" max="2" width="23.88671875" style="17" customWidth="1"/>
    <col min="3" max="3" width="5.6640625" style="17" customWidth="1"/>
    <col min="4" max="4" width="6.77734375" style="17" customWidth="1"/>
    <col min="5" max="5" width="8.99609375" style="17" customWidth="1"/>
    <col min="6" max="6" width="5.77734375" style="17" customWidth="1"/>
    <col min="7" max="7" width="6.5546875" style="17" customWidth="1"/>
    <col min="8" max="8" width="9.6640625" style="17" customWidth="1"/>
    <col min="9" max="10" width="5.6640625" style="17" customWidth="1"/>
    <col min="11" max="11" width="7.77734375" style="17" customWidth="1"/>
    <col min="12" max="12" width="5.5546875" style="17" customWidth="1"/>
    <col min="13" max="13" width="5.6640625" style="17" customWidth="1"/>
    <col min="14" max="14" width="7.77734375" style="17" customWidth="1"/>
    <col min="15" max="16" width="5.6640625" style="17" customWidth="1"/>
    <col min="17" max="17" width="8.77734375" style="17" customWidth="1"/>
    <col min="18" max="18" width="5.6640625" style="17" customWidth="1"/>
    <col min="19" max="19" width="6.77734375" style="17" customWidth="1"/>
    <col min="20" max="20" width="9.4453125" style="17" customWidth="1"/>
    <col min="21" max="21" width="7.99609375" style="224" bestFit="1" customWidth="1"/>
    <col min="22" max="16384" width="9.6640625" style="17" customWidth="1"/>
  </cols>
  <sheetData>
    <row r="1" spans="1:21" ht="20.25">
      <c r="A1" s="505" t="s">
        <v>156</v>
      </c>
      <c r="B1" s="506"/>
      <c r="C1" s="506"/>
      <c r="D1" s="506"/>
      <c r="E1" s="506"/>
      <c r="F1" s="506"/>
      <c r="G1" s="506"/>
      <c r="H1" s="506"/>
      <c r="I1" s="506"/>
      <c r="J1" s="506"/>
      <c r="K1" s="506"/>
      <c r="L1" s="506"/>
      <c r="M1" s="506"/>
      <c r="N1" s="506"/>
      <c r="O1" s="506"/>
      <c r="P1" s="506"/>
      <c r="Q1" s="506"/>
      <c r="R1" s="506"/>
      <c r="S1" s="506"/>
      <c r="T1" s="506"/>
      <c r="U1" s="223" t="s">
        <v>134</v>
      </c>
    </row>
    <row r="2" spans="1:21" ht="15.75">
      <c r="A2" s="1"/>
      <c r="B2" s="1"/>
      <c r="C2" s="1"/>
      <c r="D2" s="1"/>
      <c r="E2" s="1"/>
      <c r="F2" s="1"/>
      <c r="G2" s="1"/>
      <c r="H2" s="1"/>
      <c r="I2" s="1"/>
      <c r="J2" s="1"/>
      <c r="K2" s="1"/>
      <c r="L2" s="1"/>
      <c r="M2" s="1"/>
      <c r="N2" s="1"/>
      <c r="O2" s="1"/>
      <c r="P2" s="1"/>
      <c r="Q2" s="1"/>
      <c r="R2" s="1"/>
      <c r="S2" s="1"/>
      <c r="T2" s="1"/>
      <c r="U2" s="223"/>
    </row>
    <row r="3" spans="1:21" ht="18.75">
      <c r="A3" s="592" t="s">
        <v>160</v>
      </c>
      <c r="B3" s="494"/>
      <c r="C3" s="494"/>
      <c r="D3" s="494"/>
      <c r="E3" s="494"/>
      <c r="F3" s="494"/>
      <c r="G3" s="494"/>
      <c r="H3" s="494"/>
      <c r="I3" s="494"/>
      <c r="J3" s="494"/>
      <c r="K3" s="494"/>
      <c r="L3" s="494"/>
      <c r="M3" s="494"/>
      <c r="N3" s="494"/>
      <c r="O3" s="494"/>
      <c r="P3" s="494"/>
      <c r="Q3" s="494"/>
      <c r="R3" s="494"/>
      <c r="S3" s="494"/>
      <c r="T3" s="494"/>
      <c r="U3" s="223" t="s">
        <v>134</v>
      </c>
    </row>
    <row r="4" spans="1:21" ht="16.5">
      <c r="A4" s="593" t="str">
        <f>+'B. Summary of Requirements '!A5</f>
        <v>Office of Dispute Resolution</v>
      </c>
      <c r="B4" s="496"/>
      <c r="C4" s="496"/>
      <c r="D4" s="496"/>
      <c r="E4" s="496"/>
      <c r="F4" s="496"/>
      <c r="G4" s="496"/>
      <c r="H4" s="496"/>
      <c r="I4" s="496"/>
      <c r="J4" s="496"/>
      <c r="K4" s="496"/>
      <c r="L4" s="496"/>
      <c r="M4" s="496"/>
      <c r="N4" s="496"/>
      <c r="O4" s="496"/>
      <c r="P4" s="496"/>
      <c r="Q4" s="496"/>
      <c r="R4" s="496"/>
      <c r="S4" s="496"/>
      <c r="T4" s="496"/>
      <c r="U4" s="223" t="s">
        <v>134</v>
      </c>
    </row>
    <row r="5" spans="1:21" ht="16.5">
      <c r="A5" s="593" t="str">
        <f>+'B. Summary of Requirements '!A6</f>
        <v>Salaries and Expenses</v>
      </c>
      <c r="B5" s="494"/>
      <c r="C5" s="494"/>
      <c r="D5" s="494"/>
      <c r="E5" s="494"/>
      <c r="F5" s="494"/>
      <c r="G5" s="494"/>
      <c r="H5" s="494"/>
      <c r="I5" s="494"/>
      <c r="J5" s="494"/>
      <c r="K5" s="494"/>
      <c r="L5" s="494"/>
      <c r="M5" s="494"/>
      <c r="N5" s="494"/>
      <c r="O5" s="494"/>
      <c r="P5" s="494"/>
      <c r="Q5" s="494"/>
      <c r="R5" s="494"/>
      <c r="S5" s="494"/>
      <c r="T5" s="494"/>
      <c r="U5" s="223" t="s">
        <v>134</v>
      </c>
    </row>
    <row r="6" spans="1:21" ht="15.75">
      <c r="A6" s="590" t="s">
        <v>97</v>
      </c>
      <c r="B6" s="496"/>
      <c r="C6" s="496"/>
      <c r="D6" s="496"/>
      <c r="E6" s="496"/>
      <c r="F6" s="496"/>
      <c r="G6" s="496"/>
      <c r="H6" s="496"/>
      <c r="I6" s="496"/>
      <c r="J6" s="496"/>
      <c r="K6" s="496"/>
      <c r="L6" s="496"/>
      <c r="M6" s="496"/>
      <c r="N6" s="496"/>
      <c r="O6" s="496"/>
      <c r="P6" s="496"/>
      <c r="Q6" s="496"/>
      <c r="R6" s="496"/>
      <c r="S6" s="496"/>
      <c r="T6" s="496"/>
      <c r="U6" s="223" t="s">
        <v>134</v>
      </c>
    </row>
    <row r="7" spans="1:21" ht="15.75">
      <c r="A7" s="1"/>
      <c r="B7" s="1"/>
      <c r="C7" s="1"/>
      <c r="D7" s="1"/>
      <c r="E7" s="1"/>
      <c r="F7" s="18"/>
      <c r="G7" s="18"/>
      <c r="H7" s="18"/>
      <c r="I7" s="18"/>
      <c r="J7" s="18"/>
      <c r="K7" s="18"/>
      <c r="L7" s="18"/>
      <c r="M7" s="18"/>
      <c r="N7" s="18"/>
      <c r="O7" s="1"/>
      <c r="P7" s="1"/>
      <c r="Q7" s="1"/>
      <c r="R7" s="1"/>
      <c r="S7" s="1"/>
      <c r="T7" s="1"/>
      <c r="U7" s="223"/>
    </row>
    <row r="8" spans="1:21" ht="15.75">
      <c r="A8" s="1"/>
      <c r="B8" s="1"/>
      <c r="C8" s="18"/>
      <c r="D8" s="18"/>
      <c r="E8" s="18"/>
      <c r="F8" s="18"/>
      <c r="G8" s="18"/>
      <c r="H8" s="18"/>
      <c r="I8" s="18"/>
      <c r="J8" s="18"/>
      <c r="K8" s="18"/>
      <c r="L8" s="18"/>
      <c r="M8" s="18"/>
      <c r="N8" s="18"/>
      <c r="O8" s="1"/>
      <c r="P8" s="1"/>
      <c r="Q8" s="1"/>
      <c r="R8" s="19"/>
      <c r="S8" s="18"/>
      <c r="T8" s="18"/>
      <c r="U8" s="223"/>
    </row>
    <row r="9" spans="1:21" ht="15.75">
      <c r="A9" s="59"/>
      <c r="B9" s="60"/>
      <c r="C9" s="571" t="s">
        <v>90</v>
      </c>
      <c r="D9" s="572"/>
      <c r="E9" s="573"/>
      <c r="F9" s="570" t="s">
        <v>113</v>
      </c>
      <c r="G9" s="409"/>
      <c r="H9" s="410"/>
      <c r="I9" s="570" t="s">
        <v>114</v>
      </c>
      <c r="J9" s="409"/>
      <c r="K9" s="410"/>
      <c r="L9" s="571" t="s">
        <v>182</v>
      </c>
      <c r="M9" s="572"/>
      <c r="N9" s="573"/>
      <c r="O9" s="571" t="s">
        <v>183</v>
      </c>
      <c r="P9" s="572"/>
      <c r="Q9" s="573"/>
      <c r="R9" s="571" t="s">
        <v>161</v>
      </c>
      <c r="S9" s="572"/>
      <c r="T9" s="573"/>
      <c r="U9" s="223" t="s">
        <v>134</v>
      </c>
    </row>
    <row r="10" spans="1:21" ht="15.75">
      <c r="A10" s="58"/>
      <c r="B10" s="2"/>
      <c r="C10" s="574"/>
      <c r="D10" s="575"/>
      <c r="E10" s="576"/>
      <c r="F10" s="411"/>
      <c r="G10" s="406"/>
      <c r="H10" s="407"/>
      <c r="I10" s="411"/>
      <c r="J10" s="406"/>
      <c r="K10" s="407"/>
      <c r="L10" s="574"/>
      <c r="M10" s="575"/>
      <c r="N10" s="576"/>
      <c r="O10" s="574"/>
      <c r="P10" s="575"/>
      <c r="Q10" s="576"/>
      <c r="R10" s="574"/>
      <c r="S10" s="575"/>
      <c r="T10" s="576"/>
      <c r="U10" s="223" t="s">
        <v>134</v>
      </c>
    </row>
    <row r="11" spans="1:21" ht="3" customHeight="1">
      <c r="A11" s="58"/>
      <c r="B11" s="1"/>
      <c r="C11" s="58"/>
      <c r="D11" s="1"/>
      <c r="E11" s="1"/>
      <c r="F11" s="58"/>
      <c r="G11" s="1"/>
      <c r="H11" s="1"/>
      <c r="I11" s="58"/>
      <c r="J11" s="1"/>
      <c r="K11" s="1"/>
      <c r="L11" s="58"/>
      <c r="M11" s="1"/>
      <c r="N11" s="1"/>
      <c r="O11" s="58"/>
      <c r="P11" s="1"/>
      <c r="Q11" s="1"/>
      <c r="R11" s="58"/>
      <c r="S11" s="1"/>
      <c r="T11" s="55"/>
      <c r="U11" s="223" t="s">
        <v>134</v>
      </c>
    </row>
    <row r="12" spans="1:21" ht="16.5" thickBot="1">
      <c r="A12" s="62" t="s">
        <v>18</v>
      </c>
      <c r="B12" s="107"/>
      <c r="C12" s="93" t="s">
        <v>118</v>
      </c>
      <c r="D12" s="61" t="s">
        <v>22</v>
      </c>
      <c r="E12" s="61" t="s">
        <v>120</v>
      </c>
      <c r="F12" s="93" t="s">
        <v>118</v>
      </c>
      <c r="G12" s="61" t="s">
        <v>22</v>
      </c>
      <c r="H12" s="390" t="s">
        <v>120</v>
      </c>
      <c r="I12" s="93" t="s">
        <v>118</v>
      </c>
      <c r="J12" s="61" t="s">
        <v>22</v>
      </c>
      <c r="K12" s="61" t="s">
        <v>120</v>
      </c>
      <c r="L12" s="93" t="s">
        <v>118</v>
      </c>
      <c r="M12" s="61" t="s">
        <v>22</v>
      </c>
      <c r="N12" s="61" t="s">
        <v>120</v>
      </c>
      <c r="O12" s="93" t="s">
        <v>118</v>
      </c>
      <c r="P12" s="61" t="s">
        <v>22</v>
      </c>
      <c r="Q12" s="61" t="s">
        <v>120</v>
      </c>
      <c r="R12" s="93" t="s">
        <v>118</v>
      </c>
      <c r="S12" s="61" t="s">
        <v>22</v>
      </c>
      <c r="T12" s="94" t="s">
        <v>120</v>
      </c>
      <c r="U12" s="223" t="s">
        <v>134</v>
      </c>
    </row>
    <row r="13" spans="1:21" ht="15.75">
      <c r="A13" s="581" t="s">
        <v>92</v>
      </c>
      <c r="B13" s="582"/>
      <c r="C13" s="271">
        <v>3</v>
      </c>
      <c r="D13" s="272">
        <v>3</v>
      </c>
      <c r="E13" s="272">
        <v>541</v>
      </c>
      <c r="F13" s="271"/>
      <c r="G13" s="272"/>
      <c r="H13" s="391"/>
      <c r="I13" s="271"/>
      <c r="J13" s="272"/>
      <c r="K13" s="272"/>
      <c r="L13" s="271"/>
      <c r="M13" s="272"/>
      <c r="N13" s="272"/>
      <c r="O13" s="271"/>
      <c r="P13" s="272"/>
      <c r="Q13" s="272"/>
      <c r="R13" s="271">
        <f>C13+F13+I13+L13+O13</f>
        <v>3</v>
      </c>
      <c r="S13" s="272">
        <f>D13+G13+J13+M13+P13</f>
        <v>3</v>
      </c>
      <c r="T13" s="273">
        <f>E13+H13+K13+N13+Q13</f>
        <v>541</v>
      </c>
      <c r="U13" s="223" t="s">
        <v>134</v>
      </c>
    </row>
    <row r="14" spans="1:21" ht="9" customHeight="1">
      <c r="A14" s="58"/>
      <c r="B14" s="1" t="s">
        <v>119</v>
      </c>
      <c r="C14" s="58"/>
      <c r="D14" s="2"/>
      <c r="E14" s="2"/>
      <c r="F14" s="58"/>
      <c r="G14" s="2"/>
      <c r="H14" s="2"/>
      <c r="I14" s="58"/>
      <c r="J14" s="2"/>
      <c r="K14" s="2"/>
      <c r="L14" s="58"/>
      <c r="M14" s="2"/>
      <c r="N14" s="2"/>
      <c r="O14" s="58"/>
      <c r="P14" s="2"/>
      <c r="Q14" s="2"/>
      <c r="R14" s="58"/>
      <c r="S14" s="2"/>
      <c r="T14" s="55"/>
      <c r="U14" s="223" t="s">
        <v>134</v>
      </c>
    </row>
    <row r="15" spans="1:21" ht="15.75">
      <c r="A15" s="584" t="s">
        <v>131</v>
      </c>
      <c r="B15" s="585"/>
      <c r="C15" s="274">
        <f>SUM(C13:C13)</f>
        <v>3</v>
      </c>
      <c r="D15" s="275">
        <f>SUM(D13:D13)</f>
        <v>3</v>
      </c>
      <c r="E15" s="56">
        <v>541</v>
      </c>
      <c r="F15" s="274">
        <f>SUM(F13:F13)</f>
        <v>0</v>
      </c>
      <c r="G15" s="275">
        <f>SUM(G13:G13)</f>
        <v>0</v>
      </c>
      <c r="H15" s="57">
        <f>SUM(H13:H13)</f>
        <v>0</v>
      </c>
      <c r="I15" s="274">
        <f>SUM(I13:I13)</f>
        <v>0</v>
      </c>
      <c r="J15" s="275">
        <f>SUM(J13:J13)</f>
        <v>0</v>
      </c>
      <c r="K15" s="56">
        <f aca="true" t="shared" si="0" ref="K15:T15">SUM(K13:K13)</f>
        <v>0</v>
      </c>
      <c r="L15" s="274">
        <f t="shared" si="0"/>
        <v>0</v>
      </c>
      <c r="M15" s="275">
        <f t="shared" si="0"/>
        <v>0</v>
      </c>
      <c r="N15" s="56">
        <f t="shared" si="0"/>
        <v>0</v>
      </c>
      <c r="O15" s="274">
        <f t="shared" si="0"/>
        <v>0</v>
      </c>
      <c r="P15" s="275">
        <f t="shared" si="0"/>
        <v>0</v>
      </c>
      <c r="Q15" s="56">
        <f t="shared" si="0"/>
        <v>0</v>
      </c>
      <c r="R15" s="274">
        <f t="shared" si="0"/>
        <v>3</v>
      </c>
      <c r="S15" s="275">
        <f t="shared" si="0"/>
        <v>3</v>
      </c>
      <c r="T15" s="57">
        <f t="shared" si="0"/>
        <v>541</v>
      </c>
      <c r="U15" s="223" t="s">
        <v>134</v>
      </c>
    </row>
    <row r="16" spans="1:34" ht="15.75">
      <c r="A16" s="583" t="s">
        <v>104</v>
      </c>
      <c r="B16" s="580"/>
      <c r="C16" s="276" t="s">
        <v>119</v>
      </c>
      <c r="D16" s="277"/>
      <c r="E16" s="277"/>
      <c r="F16" s="276"/>
      <c r="G16" s="277"/>
      <c r="H16" s="277"/>
      <c r="I16" s="276"/>
      <c r="J16" s="277"/>
      <c r="K16" s="277"/>
      <c r="L16" s="276"/>
      <c r="M16" s="277"/>
      <c r="N16" s="277"/>
      <c r="O16" s="276"/>
      <c r="P16" s="277"/>
      <c r="Q16" s="277"/>
      <c r="R16" s="276"/>
      <c r="S16" s="277">
        <f>D16+G16+J16+M16+P16</f>
        <v>0</v>
      </c>
      <c r="T16" s="278"/>
      <c r="U16" s="223" t="s">
        <v>134</v>
      </c>
      <c r="V16" s="20"/>
      <c r="W16" s="20"/>
      <c r="X16" s="20"/>
      <c r="Y16" s="20"/>
      <c r="Z16" s="20"/>
      <c r="AA16" s="20"/>
      <c r="AB16" s="20"/>
      <c r="AC16" s="20"/>
      <c r="AD16" s="20"/>
      <c r="AE16" s="20"/>
      <c r="AF16" s="20"/>
      <c r="AG16" s="20"/>
      <c r="AH16" s="20"/>
    </row>
    <row r="17" spans="1:21" ht="15.75">
      <c r="A17" s="583" t="s">
        <v>103</v>
      </c>
      <c r="B17" s="580"/>
      <c r="C17" s="279"/>
      <c r="D17" s="280">
        <f>SUM(D15:D16)</f>
        <v>3</v>
      </c>
      <c r="E17" s="280"/>
      <c r="F17" s="279"/>
      <c r="G17" s="280">
        <f>+G15+G16</f>
        <v>0</v>
      </c>
      <c r="H17" s="280"/>
      <c r="I17" s="279"/>
      <c r="J17" s="280">
        <f>+J15+J16</f>
        <v>0</v>
      </c>
      <c r="K17" s="280"/>
      <c r="L17" s="279"/>
      <c r="M17" s="280">
        <f>+M15+M16</f>
        <v>0</v>
      </c>
      <c r="N17" s="280"/>
      <c r="O17" s="279"/>
      <c r="P17" s="280">
        <f>+P15+P16</f>
        <v>0</v>
      </c>
      <c r="Q17" s="280"/>
      <c r="R17" s="279"/>
      <c r="S17" s="280">
        <f>SUM(S15:S16)</f>
        <v>3</v>
      </c>
      <c r="T17" s="281"/>
      <c r="U17" s="223" t="s">
        <v>134</v>
      </c>
    </row>
    <row r="18" spans="1:21" ht="15.75">
      <c r="A18" s="594" t="s">
        <v>105</v>
      </c>
      <c r="B18" s="595"/>
      <c r="C18" s="271"/>
      <c r="D18" s="272"/>
      <c r="E18" s="272"/>
      <c r="F18" s="271"/>
      <c r="G18" s="272"/>
      <c r="H18" s="272"/>
      <c r="I18" s="271"/>
      <c r="J18" s="272"/>
      <c r="K18" s="272"/>
      <c r="L18" s="271"/>
      <c r="M18" s="272"/>
      <c r="N18" s="272"/>
      <c r="O18" s="271"/>
      <c r="P18" s="272"/>
      <c r="Q18" s="272"/>
      <c r="R18" s="271"/>
      <c r="S18" s="272"/>
      <c r="T18" s="273"/>
      <c r="U18" s="223" t="s">
        <v>134</v>
      </c>
    </row>
    <row r="19" spans="1:21" ht="15.75">
      <c r="A19" s="586" t="s">
        <v>29</v>
      </c>
      <c r="B19" s="587"/>
      <c r="C19" s="271"/>
      <c r="D19" s="272"/>
      <c r="E19" s="272"/>
      <c r="F19" s="271"/>
      <c r="G19" s="272"/>
      <c r="H19" s="272"/>
      <c r="I19" s="271"/>
      <c r="J19" s="272"/>
      <c r="K19" s="272"/>
      <c r="L19" s="271"/>
      <c r="M19" s="272"/>
      <c r="N19" s="272"/>
      <c r="O19" s="271"/>
      <c r="P19" s="272"/>
      <c r="Q19" s="272"/>
      <c r="R19" s="271"/>
      <c r="S19" s="272">
        <f>D19+G19+J19+M19+P19</f>
        <v>0</v>
      </c>
      <c r="T19" s="273"/>
      <c r="U19" s="223" t="s">
        <v>134</v>
      </c>
    </row>
    <row r="20" spans="1:21" ht="15.75">
      <c r="A20" s="577" t="s">
        <v>55</v>
      </c>
      <c r="B20" s="578"/>
      <c r="C20" s="276"/>
      <c r="D20" s="277"/>
      <c r="E20" s="277"/>
      <c r="F20" s="276"/>
      <c r="G20" s="277"/>
      <c r="H20" s="277"/>
      <c r="I20" s="276"/>
      <c r="J20" s="277"/>
      <c r="K20" s="277"/>
      <c r="L20" s="276"/>
      <c r="M20" s="277"/>
      <c r="N20" s="277"/>
      <c r="O20" s="276"/>
      <c r="P20" s="277"/>
      <c r="Q20" s="277"/>
      <c r="R20" s="276"/>
      <c r="S20" s="277">
        <f>D20+G20+J20+M20+P20</f>
        <v>0</v>
      </c>
      <c r="T20" s="278"/>
      <c r="U20" s="223" t="s">
        <v>134</v>
      </c>
    </row>
    <row r="21" spans="1:21" ht="15.75">
      <c r="A21" s="579" t="s">
        <v>106</v>
      </c>
      <c r="B21" s="580"/>
      <c r="C21" s="276"/>
      <c r="D21" s="277">
        <f>D20+D19+D17</f>
        <v>3</v>
      </c>
      <c r="E21" s="282"/>
      <c r="F21" s="276"/>
      <c r="G21" s="277">
        <f>G20+G19+G17</f>
        <v>0</v>
      </c>
      <c r="H21" s="282"/>
      <c r="I21" s="276"/>
      <c r="J21" s="277">
        <f>J20+J19+J17</f>
        <v>0</v>
      </c>
      <c r="K21" s="282"/>
      <c r="L21" s="276"/>
      <c r="M21" s="277">
        <f>M20+M19+M17</f>
        <v>0</v>
      </c>
      <c r="N21" s="282"/>
      <c r="O21" s="276"/>
      <c r="P21" s="277">
        <f>P20+P19+P17</f>
        <v>0</v>
      </c>
      <c r="Q21" s="282"/>
      <c r="R21" s="276"/>
      <c r="S21" s="277">
        <f>S20+S19+S17</f>
        <v>3</v>
      </c>
      <c r="T21" s="283"/>
      <c r="U21" s="223" t="s">
        <v>184</v>
      </c>
    </row>
    <row r="22" spans="2:21" ht="15.75">
      <c r="B22" s="1"/>
      <c r="C22" s="1"/>
      <c r="D22" s="1"/>
      <c r="E22" s="1"/>
      <c r="F22" s="1"/>
      <c r="G22" s="1"/>
      <c r="H22" s="1"/>
      <c r="I22" s="1"/>
      <c r="J22" s="1"/>
      <c r="K22" s="1"/>
      <c r="L22" s="1"/>
      <c r="M22" s="1"/>
      <c r="N22" s="1"/>
      <c r="O22" s="1"/>
      <c r="P22" s="1"/>
      <c r="Q22" s="1"/>
      <c r="R22" s="1"/>
      <c r="S22" s="1"/>
      <c r="T22" s="1"/>
      <c r="U22" s="223"/>
    </row>
    <row r="23" spans="1:20" ht="15.75">
      <c r="A23" s="1"/>
      <c r="B23" s="1"/>
      <c r="C23" s="1"/>
      <c r="D23" s="1"/>
      <c r="E23" s="1"/>
      <c r="F23" s="1"/>
      <c r="G23" s="1"/>
      <c r="H23" s="1"/>
      <c r="I23" s="1"/>
      <c r="J23" s="1"/>
      <c r="K23" s="1"/>
      <c r="L23" s="1"/>
      <c r="M23" s="1"/>
      <c r="N23" s="1"/>
      <c r="O23" s="1"/>
      <c r="P23" s="1"/>
      <c r="Q23" s="1"/>
      <c r="R23" s="1"/>
      <c r="S23" s="1"/>
      <c r="T23" s="1"/>
    </row>
    <row r="24" spans="1:20" ht="15.75">
      <c r="A24" s="1"/>
      <c r="C24" s="1"/>
      <c r="D24" s="1"/>
      <c r="E24" s="1"/>
      <c r="F24" s="1"/>
      <c r="G24" s="1"/>
      <c r="H24" s="1"/>
      <c r="I24" s="1"/>
      <c r="J24" s="1"/>
      <c r="K24" s="1"/>
      <c r="L24" s="1"/>
      <c r="M24" s="1"/>
      <c r="N24" s="1"/>
      <c r="O24" s="1"/>
      <c r="P24" s="1"/>
      <c r="Q24" s="1"/>
      <c r="R24" s="1"/>
      <c r="S24" s="1"/>
      <c r="T24" s="1"/>
    </row>
    <row r="25" spans="1:20" ht="15.75">
      <c r="A25" s="1"/>
      <c r="C25" s="1"/>
      <c r="D25" s="1"/>
      <c r="E25" s="1"/>
      <c r="F25" s="1"/>
      <c r="G25" s="1"/>
      <c r="H25" s="1"/>
      <c r="I25" s="1"/>
      <c r="J25" s="1"/>
      <c r="K25" s="1"/>
      <c r="L25" s="1"/>
      <c r="M25" s="1"/>
      <c r="N25" s="1"/>
      <c r="O25" s="1"/>
      <c r="P25" s="1"/>
      <c r="Q25" s="1"/>
      <c r="R25" s="1"/>
      <c r="S25" s="1"/>
      <c r="T25" s="1"/>
    </row>
    <row r="26" spans="1:20" ht="15.75">
      <c r="A26" s="1"/>
      <c r="B26" s="1"/>
      <c r="C26" s="1"/>
      <c r="D26" s="1"/>
      <c r="E26" s="1"/>
      <c r="F26" s="1"/>
      <c r="G26" s="1"/>
      <c r="H26" s="1"/>
      <c r="I26" s="1"/>
      <c r="J26" s="1"/>
      <c r="K26" s="1"/>
      <c r="L26" s="1"/>
      <c r="M26" s="1"/>
      <c r="N26" s="1"/>
      <c r="O26" s="1"/>
      <c r="P26" s="1"/>
      <c r="Q26" s="1"/>
      <c r="R26" s="1"/>
      <c r="S26" s="1"/>
      <c r="T26" s="1"/>
    </row>
    <row r="27" spans="1:20" ht="15.75">
      <c r="A27" s="1"/>
      <c r="B27" s="1"/>
      <c r="C27" s="1"/>
      <c r="D27" s="1"/>
      <c r="E27" s="1"/>
      <c r="F27" s="1"/>
      <c r="G27" s="1"/>
      <c r="H27" s="1"/>
      <c r="I27" s="1"/>
      <c r="J27" s="1"/>
      <c r="K27" s="1"/>
      <c r="L27" s="1"/>
      <c r="M27" s="1"/>
      <c r="N27" s="1"/>
      <c r="O27" s="1"/>
      <c r="P27" s="1"/>
      <c r="Q27" s="1"/>
      <c r="R27" s="1"/>
      <c r="S27" s="1"/>
      <c r="T27" s="1"/>
    </row>
    <row r="28" spans="1:20" ht="39.75" customHeight="1">
      <c r="A28" s="588"/>
      <c r="B28" s="589"/>
      <c r="C28" s="589"/>
      <c r="D28" s="589"/>
      <c r="E28" s="589"/>
      <c r="F28" s="589"/>
      <c r="G28" s="589"/>
      <c r="H28" s="589"/>
      <c r="I28" s="589"/>
      <c r="J28" s="589"/>
      <c r="K28" s="589"/>
      <c r="L28" s="589"/>
      <c r="M28" s="589"/>
      <c r="N28" s="589"/>
      <c r="O28" s="589"/>
      <c r="P28" s="589"/>
      <c r="Q28" s="589"/>
      <c r="R28" s="1"/>
      <c r="S28" s="1"/>
      <c r="T28" s="1"/>
    </row>
    <row r="29" spans="1:20" ht="14.25" customHeight="1">
      <c r="A29" s="53"/>
      <c r="B29" s="50"/>
      <c r="C29" s="50"/>
      <c r="D29" s="50"/>
      <c r="E29" s="50"/>
      <c r="F29" s="50"/>
      <c r="G29" s="50"/>
      <c r="H29" s="50"/>
      <c r="I29" s="50"/>
      <c r="J29" s="50"/>
      <c r="K29" s="50"/>
      <c r="L29" s="50"/>
      <c r="M29" s="50"/>
      <c r="N29" s="50"/>
      <c r="O29" s="50"/>
      <c r="P29" s="50"/>
      <c r="Q29" s="50"/>
      <c r="R29" s="1"/>
      <c r="S29" s="1"/>
      <c r="T29" s="1"/>
    </row>
    <row r="30" spans="1:20" ht="15.75">
      <c r="A30" s="1"/>
      <c r="B30" s="1"/>
      <c r="C30" s="1"/>
      <c r="D30" s="1"/>
      <c r="E30" s="1"/>
      <c r="F30" s="1"/>
      <c r="G30" s="1"/>
      <c r="H30" s="1"/>
      <c r="I30" s="1"/>
      <c r="J30" s="1"/>
      <c r="K30" s="1"/>
      <c r="L30" s="1"/>
      <c r="M30" s="1"/>
      <c r="N30" s="1"/>
      <c r="O30" s="1"/>
      <c r="P30" s="1"/>
      <c r="Q30" s="1"/>
      <c r="R30" s="1"/>
      <c r="S30" s="1"/>
      <c r="T30" s="1"/>
    </row>
    <row r="31" spans="1:20" ht="15.75">
      <c r="A31" s="591"/>
      <c r="B31" s="591"/>
      <c r="C31" s="591"/>
      <c r="D31" s="591"/>
      <c r="E31" s="591"/>
      <c r="F31" s="591"/>
      <c r="G31" s="591"/>
      <c r="H31" s="591"/>
      <c r="I31" s="591"/>
      <c r="J31" s="591"/>
      <c r="K31" s="591"/>
      <c r="L31" s="591"/>
      <c r="M31" s="591"/>
      <c r="N31" s="591"/>
      <c r="O31" s="591"/>
      <c r="P31" s="591"/>
      <c r="Q31" s="591"/>
      <c r="R31" s="591"/>
      <c r="S31" s="591"/>
      <c r="T31" s="591"/>
    </row>
    <row r="32" spans="1:20" ht="15.75">
      <c r="A32" s="1"/>
      <c r="B32" s="1"/>
      <c r="C32" s="1"/>
      <c r="D32" s="1"/>
      <c r="E32" s="1"/>
      <c r="F32" s="1"/>
      <c r="G32" s="1"/>
      <c r="H32" s="1"/>
      <c r="I32" s="1"/>
      <c r="J32" s="1"/>
      <c r="K32" s="1"/>
      <c r="L32" s="1"/>
      <c r="M32" s="1"/>
      <c r="N32" s="1"/>
      <c r="O32" s="1"/>
      <c r="P32" s="1"/>
      <c r="Q32" s="1"/>
      <c r="R32" s="1"/>
      <c r="S32" s="1"/>
      <c r="T32" s="1"/>
    </row>
    <row r="33" spans="1:20" ht="15.75">
      <c r="A33" s="54"/>
      <c r="B33" s="54"/>
      <c r="C33" s="54"/>
      <c r="D33" s="54"/>
      <c r="E33" s="54"/>
      <c r="F33" s="54"/>
      <c r="G33" s="54"/>
      <c r="H33" s="54"/>
      <c r="I33" s="54"/>
      <c r="J33" s="54"/>
      <c r="K33" s="54"/>
      <c r="L33" s="1"/>
      <c r="M33" s="1"/>
      <c r="N33" s="1"/>
      <c r="O33" s="1"/>
      <c r="P33" s="1"/>
      <c r="Q33" s="1"/>
      <c r="R33" s="1"/>
      <c r="S33" s="1"/>
      <c r="T33" s="1"/>
    </row>
    <row r="34" spans="1:20" ht="15.75">
      <c r="A34" s="54"/>
      <c r="B34" s="54"/>
      <c r="C34" s="54"/>
      <c r="D34" s="54"/>
      <c r="E34" s="54"/>
      <c r="F34" s="54"/>
      <c r="G34" s="54"/>
      <c r="H34" s="54"/>
      <c r="I34" s="54"/>
      <c r="J34" s="54"/>
      <c r="K34" s="54"/>
      <c r="L34" s="1"/>
      <c r="M34" s="1"/>
      <c r="N34" s="1"/>
      <c r="O34" s="1"/>
      <c r="P34" s="1"/>
      <c r="Q34" s="1"/>
      <c r="R34" s="1"/>
      <c r="S34" s="1"/>
      <c r="T34" s="1"/>
    </row>
  </sheetData>
  <mergeCells count="21">
    <mergeCell ref="A28:Q28"/>
    <mergeCell ref="A6:T6"/>
    <mergeCell ref="A31:T31"/>
    <mergeCell ref="A1:T1"/>
    <mergeCell ref="A3:T3"/>
    <mergeCell ref="A4:T4"/>
    <mergeCell ref="A5:T5"/>
    <mergeCell ref="A17:B17"/>
    <mergeCell ref="A18:B18"/>
    <mergeCell ref="F9:H10"/>
    <mergeCell ref="A20:B20"/>
    <mergeCell ref="A21:B21"/>
    <mergeCell ref="C9:E10"/>
    <mergeCell ref="A13:B13"/>
    <mergeCell ref="A16:B16"/>
    <mergeCell ref="A15:B15"/>
    <mergeCell ref="A19:B19"/>
    <mergeCell ref="I9:K10"/>
    <mergeCell ref="L9:N10"/>
    <mergeCell ref="O9:Q10"/>
    <mergeCell ref="R9:T10"/>
  </mergeCells>
  <printOptions horizontalCentered="1"/>
  <pageMargins left="0.5" right="0.5" top="0.5" bottom="0.55" header="0" footer="0"/>
  <pageSetup firstPageNumber="2" useFirstPageNumber="1" fitToHeight="1" fitToWidth="1" horizontalDpi="300" verticalDpi="300" orientation="landscape" scale="70" r:id="rId1"/>
  <headerFooter alignWithMargins="0">
    <oddFooter>&amp;C&amp;"Times New Roman,Regular"Exhibit F - Crosswalk of 2007 Availability</oddFooter>
  </headerFooter>
</worksheet>
</file>

<file path=xl/worksheets/sheet6.xml><?xml version="1.0" encoding="utf-8"?>
<worksheet xmlns="http://schemas.openxmlformats.org/spreadsheetml/2006/main" xmlns:r="http://schemas.openxmlformats.org/officeDocument/2006/relationships">
  <sheetPr codeName="Sheet12">
    <pageSetUpPr fitToPage="1"/>
  </sheetPr>
  <dimension ref="A1:AH35"/>
  <sheetViews>
    <sheetView zoomScale="75" zoomScaleNormal="75" workbookViewId="0" topLeftCell="A1">
      <selection activeCell="A1" sqref="A1:D1"/>
    </sheetView>
  </sheetViews>
  <sheetFormatPr defaultColWidth="8.88671875" defaultRowHeight="15"/>
  <cols>
    <col min="2" max="2" width="13.5546875" style="0" customWidth="1"/>
    <col min="4" max="4" width="8.77734375" style="0" customWidth="1"/>
    <col min="5" max="5" width="10.3359375" style="203" customWidth="1"/>
  </cols>
  <sheetData>
    <row r="1" spans="1:21" ht="20.25">
      <c r="A1" s="624" t="s">
        <v>157</v>
      </c>
      <c r="B1" s="625"/>
      <c r="C1" s="625"/>
      <c r="D1" s="626"/>
      <c r="E1" s="192"/>
      <c r="F1" s="192"/>
      <c r="G1" s="192"/>
      <c r="H1" s="192"/>
      <c r="I1" s="192"/>
      <c r="J1" s="192"/>
      <c r="K1" s="192"/>
      <c r="L1" s="192"/>
      <c r="M1" s="192"/>
      <c r="N1" s="192"/>
      <c r="O1" s="192"/>
      <c r="P1" s="192"/>
      <c r="Q1" s="192"/>
      <c r="R1" s="192"/>
      <c r="S1" s="192"/>
      <c r="T1" s="354"/>
      <c r="U1" s="225" t="s">
        <v>134</v>
      </c>
    </row>
    <row r="2" spans="1:21" ht="15.75">
      <c r="A2" s="192"/>
      <c r="B2" s="192"/>
      <c r="C2" s="192"/>
      <c r="D2" s="192"/>
      <c r="E2" s="192"/>
      <c r="F2" s="192"/>
      <c r="G2" s="192"/>
      <c r="H2" s="192"/>
      <c r="I2" s="192"/>
      <c r="J2" s="192"/>
      <c r="K2" s="192"/>
      <c r="L2" s="192"/>
      <c r="M2" s="192"/>
      <c r="N2" s="192"/>
      <c r="O2" s="192"/>
      <c r="P2" s="192"/>
      <c r="Q2" s="192"/>
      <c r="R2" s="192"/>
      <c r="S2" s="192"/>
      <c r="T2" s="354"/>
      <c r="U2" s="225"/>
    </row>
    <row r="3" spans="1:21" s="17" customFormat="1" ht="18.75">
      <c r="A3" s="627" t="s">
        <v>153</v>
      </c>
      <c r="B3" s="628"/>
      <c r="C3" s="628"/>
      <c r="D3" s="628"/>
      <c r="E3" s="628"/>
      <c r="F3" s="628"/>
      <c r="G3" s="628"/>
      <c r="H3" s="628"/>
      <c r="I3" s="628"/>
      <c r="J3" s="628"/>
      <c r="K3" s="628"/>
      <c r="L3" s="628"/>
      <c r="M3" s="628"/>
      <c r="N3" s="628"/>
      <c r="O3" s="628"/>
      <c r="P3" s="628"/>
      <c r="Q3" s="628"/>
      <c r="R3" s="628"/>
      <c r="S3" s="628"/>
      <c r="T3" s="628"/>
      <c r="U3" s="223" t="s">
        <v>134</v>
      </c>
    </row>
    <row r="4" spans="1:21" s="17" customFormat="1" ht="15.75">
      <c r="A4" s="597" t="s">
        <v>92</v>
      </c>
      <c r="B4" s="629"/>
      <c r="C4" s="629"/>
      <c r="D4" s="629"/>
      <c r="E4" s="629"/>
      <c r="F4" s="629"/>
      <c r="G4" s="629"/>
      <c r="H4" s="629"/>
      <c r="I4" s="629"/>
      <c r="J4" s="629"/>
      <c r="K4" s="629"/>
      <c r="L4" s="629"/>
      <c r="M4" s="629"/>
      <c r="N4" s="629"/>
      <c r="O4" s="629"/>
      <c r="P4" s="629"/>
      <c r="Q4" s="629"/>
      <c r="R4" s="629"/>
      <c r="S4" s="629"/>
      <c r="T4" s="629"/>
      <c r="U4" s="223" t="s">
        <v>134</v>
      </c>
    </row>
    <row r="5" spans="1:21" s="17" customFormat="1" ht="15.75">
      <c r="A5" s="597" t="str">
        <f>+'B. Summary of Requirements '!A6</f>
        <v>Salaries and Expenses</v>
      </c>
      <c r="B5" s="630"/>
      <c r="C5" s="630"/>
      <c r="D5" s="630"/>
      <c r="E5" s="630"/>
      <c r="F5" s="630"/>
      <c r="G5" s="630"/>
      <c r="H5" s="630"/>
      <c r="I5" s="630"/>
      <c r="J5" s="630"/>
      <c r="K5" s="630"/>
      <c r="L5" s="630"/>
      <c r="M5" s="630"/>
      <c r="N5" s="630"/>
      <c r="O5" s="630"/>
      <c r="P5" s="630"/>
      <c r="Q5" s="630"/>
      <c r="R5" s="630"/>
      <c r="S5" s="630"/>
      <c r="T5" s="630"/>
      <c r="U5" s="223" t="s">
        <v>134</v>
      </c>
    </row>
    <row r="6" spans="1:21" s="17" customFormat="1" ht="15.75">
      <c r="A6" s="610" t="s">
        <v>97</v>
      </c>
      <c r="B6" s="611"/>
      <c r="C6" s="611"/>
      <c r="D6" s="611"/>
      <c r="E6" s="611"/>
      <c r="F6" s="611"/>
      <c r="G6" s="611"/>
      <c r="H6" s="611"/>
      <c r="I6" s="611"/>
      <c r="J6" s="611"/>
      <c r="K6" s="611"/>
      <c r="L6" s="611"/>
      <c r="M6" s="611"/>
      <c r="N6" s="611"/>
      <c r="O6" s="611"/>
      <c r="P6" s="611"/>
      <c r="Q6" s="611"/>
      <c r="R6" s="611"/>
      <c r="S6" s="611"/>
      <c r="T6" s="611"/>
      <c r="U6" s="223" t="s">
        <v>134</v>
      </c>
    </row>
    <row r="7" spans="1:21" s="17" customFormat="1" ht="15.75">
      <c r="A7" s="11"/>
      <c r="B7" s="11"/>
      <c r="C7" s="11"/>
      <c r="D7" s="11"/>
      <c r="E7" s="11"/>
      <c r="F7" s="13"/>
      <c r="G7" s="13"/>
      <c r="H7" s="13"/>
      <c r="I7" s="13"/>
      <c r="J7" s="13"/>
      <c r="K7" s="13"/>
      <c r="L7" s="13"/>
      <c r="M7" s="13"/>
      <c r="N7" s="13"/>
      <c r="O7" s="11"/>
      <c r="P7" s="11"/>
      <c r="Q7" s="11"/>
      <c r="R7" s="11"/>
      <c r="S7" s="11"/>
      <c r="T7" s="11"/>
      <c r="U7" s="223"/>
    </row>
    <row r="8" spans="1:21" s="17" customFormat="1" ht="15.75">
      <c r="A8" s="11"/>
      <c r="B8" s="11"/>
      <c r="C8" s="13"/>
      <c r="D8" s="13"/>
      <c r="E8" s="13"/>
      <c r="F8" s="13"/>
      <c r="G8" s="13"/>
      <c r="H8" s="13"/>
      <c r="I8" s="13"/>
      <c r="J8" s="13"/>
      <c r="K8" s="13"/>
      <c r="L8" s="13"/>
      <c r="M8" s="13"/>
      <c r="N8" s="13"/>
      <c r="O8" s="11"/>
      <c r="P8" s="11"/>
      <c r="Q8" s="11"/>
      <c r="R8" s="11"/>
      <c r="S8" s="13"/>
      <c r="T8" s="13"/>
      <c r="U8" s="223"/>
    </row>
    <row r="9" spans="1:21" s="232" customFormat="1" ht="16.5" customHeight="1">
      <c r="A9" s="355"/>
      <c r="B9" s="356"/>
      <c r="C9" s="612" t="s">
        <v>154</v>
      </c>
      <c r="D9" s="613"/>
      <c r="E9" s="614"/>
      <c r="F9" s="618" t="s">
        <v>113</v>
      </c>
      <c r="G9" s="619"/>
      <c r="H9" s="620"/>
      <c r="I9" s="618" t="s">
        <v>114</v>
      </c>
      <c r="J9" s="619"/>
      <c r="K9" s="620"/>
      <c r="L9" s="612" t="s">
        <v>182</v>
      </c>
      <c r="M9" s="613"/>
      <c r="N9" s="614"/>
      <c r="O9" s="612" t="s">
        <v>183</v>
      </c>
      <c r="P9" s="613"/>
      <c r="Q9" s="614"/>
      <c r="R9" s="612" t="s">
        <v>155</v>
      </c>
      <c r="S9" s="613"/>
      <c r="T9" s="614"/>
      <c r="U9" s="231" t="s">
        <v>134</v>
      </c>
    </row>
    <row r="10" spans="1:21" s="232" customFormat="1" ht="15.75">
      <c r="A10" s="357"/>
      <c r="B10" s="358"/>
      <c r="C10" s="615"/>
      <c r="D10" s="616"/>
      <c r="E10" s="617"/>
      <c r="F10" s="621"/>
      <c r="G10" s="622"/>
      <c r="H10" s="623"/>
      <c r="I10" s="621"/>
      <c r="J10" s="622"/>
      <c r="K10" s="623"/>
      <c r="L10" s="615"/>
      <c r="M10" s="616"/>
      <c r="N10" s="617"/>
      <c r="O10" s="615"/>
      <c r="P10" s="616"/>
      <c r="Q10" s="617"/>
      <c r="R10" s="615"/>
      <c r="S10" s="616"/>
      <c r="T10" s="617"/>
      <c r="U10" s="231" t="s">
        <v>134</v>
      </c>
    </row>
    <row r="11" spans="1:21" s="232" customFormat="1" ht="15" customHeight="1">
      <c r="A11" s="357"/>
      <c r="C11" s="357"/>
      <c r="F11" s="357"/>
      <c r="I11" s="357"/>
      <c r="L11" s="357"/>
      <c r="O11" s="357"/>
      <c r="R11" s="357"/>
      <c r="T11" s="184"/>
      <c r="U11" s="231" t="s">
        <v>134</v>
      </c>
    </row>
    <row r="12" spans="1:21" s="232" customFormat="1" ht="16.5" thickBot="1">
      <c r="A12" s="359" t="s">
        <v>18</v>
      </c>
      <c r="B12" s="360"/>
      <c r="C12" s="361" t="s">
        <v>118</v>
      </c>
      <c r="D12" s="362" t="s">
        <v>22</v>
      </c>
      <c r="E12" s="362" t="s">
        <v>120</v>
      </c>
      <c r="F12" s="361" t="s">
        <v>118</v>
      </c>
      <c r="G12" s="362" t="s">
        <v>22</v>
      </c>
      <c r="H12" s="362" t="s">
        <v>120</v>
      </c>
      <c r="I12" s="361" t="s">
        <v>118</v>
      </c>
      <c r="J12" s="362" t="s">
        <v>22</v>
      </c>
      <c r="K12" s="362" t="s">
        <v>120</v>
      </c>
      <c r="L12" s="361" t="s">
        <v>118</v>
      </c>
      <c r="M12" s="362" t="s">
        <v>22</v>
      </c>
      <c r="N12" s="362" t="s">
        <v>120</v>
      </c>
      <c r="O12" s="361" t="s">
        <v>118</v>
      </c>
      <c r="P12" s="362" t="s">
        <v>22</v>
      </c>
      <c r="Q12" s="362" t="s">
        <v>120</v>
      </c>
      <c r="R12" s="361" t="s">
        <v>118</v>
      </c>
      <c r="S12" s="362" t="s">
        <v>22</v>
      </c>
      <c r="T12" s="77" t="s">
        <v>120</v>
      </c>
      <c r="U12" s="231" t="s">
        <v>134</v>
      </c>
    </row>
    <row r="13" spans="1:21" s="17" customFormat="1" ht="33" customHeight="1">
      <c r="A13" s="606" t="s">
        <v>92</v>
      </c>
      <c r="B13" s="607"/>
      <c r="C13" s="69">
        <v>3</v>
      </c>
      <c r="D13" s="70">
        <v>3</v>
      </c>
      <c r="E13" s="70">
        <v>574</v>
      </c>
      <c r="F13" s="69"/>
      <c r="G13" s="70"/>
      <c r="H13" s="70"/>
      <c r="I13" s="69"/>
      <c r="J13" s="70"/>
      <c r="K13" s="70"/>
      <c r="L13" s="69"/>
      <c r="M13" s="70"/>
      <c r="N13" s="70"/>
      <c r="O13" s="69"/>
      <c r="P13" s="70"/>
      <c r="Q13" s="70"/>
      <c r="R13" s="69">
        <f>C13+F13+I13+L13+O13</f>
        <v>3</v>
      </c>
      <c r="S13" s="70">
        <f>D13+G13+J13+M13+P13</f>
        <v>3</v>
      </c>
      <c r="T13" s="363">
        <f>E13+H13+K13+N13+Q13</f>
        <v>574</v>
      </c>
      <c r="U13" s="223" t="s">
        <v>134</v>
      </c>
    </row>
    <row r="14" spans="1:21" s="17" customFormat="1" ht="16.5" customHeight="1">
      <c r="A14" s="364"/>
      <c r="B14" s="11" t="s">
        <v>119</v>
      </c>
      <c r="C14" s="68"/>
      <c r="D14" s="9"/>
      <c r="E14" s="9"/>
      <c r="F14" s="68"/>
      <c r="G14" s="9"/>
      <c r="H14" s="9"/>
      <c r="I14" s="68"/>
      <c r="J14" s="9"/>
      <c r="K14" s="9"/>
      <c r="L14" s="68"/>
      <c r="M14" s="9"/>
      <c r="N14" s="9"/>
      <c r="O14" s="68"/>
      <c r="P14" s="9"/>
      <c r="Q14" s="9"/>
      <c r="R14" s="68"/>
      <c r="S14" s="9"/>
      <c r="T14" s="365"/>
      <c r="U14" s="223" t="s">
        <v>134</v>
      </c>
    </row>
    <row r="15" spans="1:21" s="232" customFormat="1" ht="15.75">
      <c r="A15" s="608" t="s">
        <v>131</v>
      </c>
      <c r="B15" s="609"/>
      <c r="C15" s="366">
        <f aca="true" t="shared" si="0" ref="C15:T15">SUM(C13:C13)</f>
        <v>3</v>
      </c>
      <c r="D15" s="367">
        <f t="shared" si="0"/>
        <v>3</v>
      </c>
      <c r="E15" s="367">
        <f t="shared" si="0"/>
        <v>574</v>
      </c>
      <c r="F15" s="366">
        <f t="shared" si="0"/>
        <v>0</v>
      </c>
      <c r="G15" s="367">
        <f t="shared" si="0"/>
        <v>0</v>
      </c>
      <c r="H15" s="422">
        <f t="shared" si="0"/>
        <v>0</v>
      </c>
      <c r="I15" s="366">
        <f t="shared" si="0"/>
        <v>0</v>
      </c>
      <c r="J15" s="367">
        <f t="shared" si="0"/>
        <v>0</v>
      </c>
      <c r="K15" s="367">
        <f t="shared" si="0"/>
        <v>0</v>
      </c>
      <c r="L15" s="366">
        <f t="shared" si="0"/>
        <v>0</v>
      </c>
      <c r="M15" s="367">
        <f t="shared" si="0"/>
        <v>0</v>
      </c>
      <c r="N15" s="367">
        <f t="shared" si="0"/>
        <v>0</v>
      </c>
      <c r="O15" s="366">
        <f t="shared" si="0"/>
        <v>0</v>
      </c>
      <c r="P15" s="367">
        <f t="shared" si="0"/>
        <v>0</v>
      </c>
      <c r="Q15" s="367">
        <f t="shared" si="0"/>
        <v>0</v>
      </c>
      <c r="R15" s="366">
        <f t="shared" si="0"/>
        <v>3</v>
      </c>
      <c r="S15" s="367">
        <f t="shared" si="0"/>
        <v>3</v>
      </c>
      <c r="T15" s="89">
        <f t="shared" si="0"/>
        <v>574</v>
      </c>
      <c r="U15" s="231" t="s">
        <v>134</v>
      </c>
    </row>
    <row r="16" spans="1:34" s="17" customFormat="1" ht="15.75">
      <c r="A16" s="604" t="s">
        <v>104</v>
      </c>
      <c r="B16" s="605"/>
      <c r="C16" s="368"/>
      <c r="D16" s="369"/>
      <c r="E16" s="369"/>
      <c r="F16" s="368"/>
      <c r="G16" s="369"/>
      <c r="H16" s="369"/>
      <c r="I16" s="368"/>
      <c r="J16" s="369"/>
      <c r="K16" s="369"/>
      <c r="L16" s="368"/>
      <c r="M16" s="369"/>
      <c r="N16" s="369"/>
      <c r="O16" s="368"/>
      <c r="P16" s="369"/>
      <c r="Q16" s="369"/>
      <c r="R16" s="368"/>
      <c r="S16" s="369">
        <f>D16+G16+J16+M16+P16</f>
        <v>0</v>
      </c>
      <c r="T16" s="370"/>
      <c r="U16" s="223" t="s">
        <v>134</v>
      </c>
      <c r="V16" s="20"/>
      <c r="W16" s="20"/>
      <c r="X16" s="20"/>
      <c r="Y16" s="20"/>
      <c r="Z16" s="20"/>
      <c r="AA16" s="20"/>
      <c r="AB16" s="20"/>
      <c r="AC16" s="20"/>
      <c r="AD16" s="20"/>
      <c r="AE16" s="20"/>
      <c r="AF16" s="20"/>
      <c r="AG16" s="20"/>
      <c r="AH16" s="20"/>
    </row>
    <row r="17" spans="1:21" s="17" customFormat="1" ht="15.75">
      <c r="A17" s="604" t="s">
        <v>103</v>
      </c>
      <c r="B17" s="605"/>
      <c r="C17" s="350"/>
      <c r="D17" s="371">
        <f>SUM(D15:D16)</f>
        <v>3</v>
      </c>
      <c r="E17" s="371"/>
      <c r="F17" s="350"/>
      <c r="G17" s="371">
        <f>+G15+G16</f>
        <v>0</v>
      </c>
      <c r="H17" s="371"/>
      <c r="I17" s="350"/>
      <c r="J17" s="371">
        <f>+J15+J16</f>
        <v>0</v>
      </c>
      <c r="K17" s="371"/>
      <c r="L17" s="350"/>
      <c r="M17" s="371">
        <f>+M15+M16</f>
        <v>0</v>
      </c>
      <c r="N17" s="371"/>
      <c r="O17" s="350"/>
      <c r="P17" s="371">
        <f>+P15+P16</f>
        <v>0</v>
      </c>
      <c r="Q17" s="371"/>
      <c r="R17" s="350"/>
      <c r="S17" s="371">
        <f>SUM(S15:S16)</f>
        <v>3</v>
      </c>
      <c r="T17" s="372"/>
      <c r="U17" s="223" t="s">
        <v>134</v>
      </c>
    </row>
    <row r="18" spans="1:21" s="17" customFormat="1" ht="15.75">
      <c r="A18" s="598" t="s">
        <v>105</v>
      </c>
      <c r="B18" s="599"/>
      <c r="C18" s="69"/>
      <c r="D18" s="70"/>
      <c r="E18" s="70"/>
      <c r="F18" s="69"/>
      <c r="G18" s="70"/>
      <c r="H18" s="70"/>
      <c r="I18" s="69"/>
      <c r="J18" s="70"/>
      <c r="K18" s="70"/>
      <c r="L18" s="69"/>
      <c r="M18" s="70"/>
      <c r="N18" s="70"/>
      <c r="O18" s="69"/>
      <c r="P18" s="70"/>
      <c r="Q18" s="70"/>
      <c r="R18" s="69"/>
      <c r="S18" s="70"/>
      <c r="T18" s="363"/>
      <c r="U18" s="223" t="s">
        <v>134</v>
      </c>
    </row>
    <row r="19" spans="1:21" s="17" customFormat="1" ht="15.75">
      <c r="A19" s="600" t="s">
        <v>29</v>
      </c>
      <c r="B19" s="601"/>
      <c r="C19" s="69"/>
      <c r="D19" s="70"/>
      <c r="E19" s="70"/>
      <c r="F19" s="69"/>
      <c r="G19" s="70"/>
      <c r="H19" s="70"/>
      <c r="I19" s="69"/>
      <c r="J19" s="70"/>
      <c r="K19" s="70"/>
      <c r="L19" s="69"/>
      <c r="M19" s="70"/>
      <c r="N19" s="70"/>
      <c r="O19" s="69"/>
      <c r="P19" s="70"/>
      <c r="Q19" s="70"/>
      <c r="R19" s="69"/>
      <c r="S19" s="70">
        <f>D19+G19+J19+M19+P19</f>
        <v>0</v>
      </c>
      <c r="T19" s="363"/>
      <c r="U19" s="223" t="s">
        <v>134</v>
      </c>
    </row>
    <row r="20" spans="1:21" s="17" customFormat="1" ht="15.75">
      <c r="A20" s="602" t="s">
        <v>55</v>
      </c>
      <c r="B20" s="603"/>
      <c r="C20" s="368"/>
      <c r="D20" s="369"/>
      <c r="E20" s="369"/>
      <c r="F20" s="368"/>
      <c r="G20" s="369"/>
      <c r="H20" s="369"/>
      <c r="I20" s="368"/>
      <c r="J20" s="369"/>
      <c r="K20" s="369"/>
      <c r="L20" s="368"/>
      <c r="M20" s="369"/>
      <c r="N20" s="369"/>
      <c r="O20" s="368"/>
      <c r="P20" s="369"/>
      <c r="Q20" s="369"/>
      <c r="R20" s="368"/>
      <c r="S20" s="369">
        <f>D20+G20+J20+M20+P20</f>
        <v>0</v>
      </c>
      <c r="T20" s="370"/>
      <c r="U20" s="223" t="s">
        <v>134</v>
      </c>
    </row>
    <row r="21" spans="1:21" s="17" customFormat="1" ht="15.75">
      <c r="A21" s="604" t="s">
        <v>106</v>
      </c>
      <c r="B21" s="605"/>
      <c r="C21" s="368"/>
      <c r="D21" s="369">
        <f>D20+D19+D17</f>
        <v>3</v>
      </c>
      <c r="E21" s="369"/>
      <c r="F21" s="368"/>
      <c r="G21" s="369">
        <f>G20+G19+G17</f>
        <v>0</v>
      </c>
      <c r="H21" s="369"/>
      <c r="I21" s="368"/>
      <c r="J21" s="369">
        <f>J20+J19+J17</f>
        <v>0</v>
      </c>
      <c r="K21" s="369"/>
      <c r="L21" s="368"/>
      <c r="M21" s="369">
        <f>M20+M19+M17</f>
        <v>0</v>
      </c>
      <c r="N21" s="369"/>
      <c r="O21" s="368"/>
      <c r="P21" s="369">
        <f>P20+P19+P17</f>
        <v>0</v>
      </c>
      <c r="Q21" s="369"/>
      <c r="R21" s="368"/>
      <c r="S21" s="369">
        <f>S20+S19+S17</f>
        <v>3</v>
      </c>
      <c r="T21" s="370"/>
      <c r="U21" s="223" t="s">
        <v>184</v>
      </c>
    </row>
    <row r="22" spans="1:21" s="17" customFormat="1" ht="15.75">
      <c r="A22" s="11"/>
      <c r="B22" s="11"/>
      <c r="C22" s="11"/>
      <c r="D22" s="11"/>
      <c r="E22" s="11"/>
      <c r="F22" s="11"/>
      <c r="G22" s="11"/>
      <c r="H22" s="11"/>
      <c r="I22" s="11"/>
      <c r="J22" s="11"/>
      <c r="K22" s="11"/>
      <c r="L22" s="11"/>
      <c r="M22" s="11"/>
      <c r="N22" s="11"/>
      <c r="O22" s="11"/>
      <c r="P22" s="11"/>
      <c r="Q22" s="11"/>
      <c r="R22" s="11"/>
      <c r="S22" s="11"/>
      <c r="T22" s="11"/>
      <c r="U22" s="223"/>
    </row>
    <row r="23" spans="1:21" s="17" customFormat="1" ht="15.75">
      <c r="A23" s="11"/>
      <c r="B23" s="11"/>
      <c r="C23" s="11"/>
      <c r="D23" s="11"/>
      <c r="E23" s="11"/>
      <c r="F23" s="11"/>
      <c r="G23" s="11"/>
      <c r="H23" s="11"/>
      <c r="I23" s="11"/>
      <c r="J23" s="11"/>
      <c r="K23" s="11"/>
      <c r="L23" s="11"/>
      <c r="M23" s="11"/>
      <c r="N23" s="11"/>
      <c r="O23" s="11"/>
      <c r="P23" s="11"/>
      <c r="Q23" s="11"/>
      <c r="R23" s="11"/>
      <c r="S23" s="11"/>
      <c r="T23" s="11"/>
      <c r="U23" s="224"/>
    </row>
    <row r="24" spans="1:21" s="17" customFormat="1" ht="15.75">
      <c r="A24" s="11"/>
      <c r="B24" s="11"/>
      <c r="C24" s="11"/>
      <c r="D24" s="11"/>
      <c r="E24" s="11"/>
      <c r="F24" s="11"/>
      <c r="G24" s="11"/>
      <c r="H24" s="11"/>
      <c r="I24" s="11"/>
      <c r="J24" s="11"/>
      <c r="K24" s="11"/>
      <c r="L24" s="11"/>
      <c r="M24" s="11"/>
      <c r="N24" s="11"/>
      <c r="O24" s="11"/>
      <c r="P24" s="11"/>
      <c r="Q24" s="11"/>
      <c r="R24" s="11"/>
      <c r="S24" s="11"/>
      <c r="T24" s="11"/>
      <c r="U24" s="224"/>
    </row>
    <row r="25" spans="1:21" s="17" customFormat="1" ht="15.75">
      <c r="A25" s="11"/>
      <c r="B25" s="11"/>
      <c r="C25" s="11"/>
      <c r="D25" s="11"/>
      <c r="E25" s="11"/>
      <c r="F25" s="11"/>
      <c r="G25" s="11"/>
      <c r="H25" s="11"/>
      <c r="I25" s="11"/>
      <c r="J25" s="11"/>
      <c r="K25" s="11"/>
      <c r="L25" s="11"/>
      <c r="M25" s="11"/>
      <c r="N25" s="11"/>
      <c r="O25" s="11"/>
      <c r="P25" s="11"/>
      <c r="Q25" s="11"/>
      <c r="R25" s="11"/>
      <c r="S25" s="11"/>
      <c r="T25" s="11"/>
      <c r="U25" s="224"/>
    </row>
    <row r="26" spans="1:21" s="17" customFormat="1" ht="15.75">
      <c r="A26" s="11"/>
      <c r="B26" s="11"/>
      <c r="C26" s="11"/>
      <c r="D26" s="11"/>
      <c r="E26" s="11"/>
      <c r="F26" s="11"/>
      <c r="G26" s="11"/>
      <c r="H26" s="11"/>
      <c r="I26" s="11"/>
      <c r="J26" s="11"/>
      <c r="K26" s="11"/>
      <c r="L26" s="11"/>
      <c r="M26" s="11"/>
      <c r="N26" s="11"/>
      <c r="O26" s="11"/>
      <c r="P26" s="11"/>
      <c r="Q26" s="11"/>
      <c r="R26" s="11"/>
      <c r="S26" s="11"/>
      <c r="T26" s="11"/>
      <c r="U26" s="224"/>
    </row>
    <row r="27" spans="1:21" s="17" customFormat="1" ht="15.75">
      <c r="A27" s="11"/>
      <c r="B27" s="11"/>
      <c r="C27" s="11"/>
      <c r="D27" s="11"/>
      <c r="E27" s="11"/>
      <c r="F27" s="11"/>
      <c r="G27" s="11"/>
      <c r="H27" s="11"/>
      <c r="I27" s="11"/>
      <c r="J27" s="11"/>
      <c r="K27" s="11"/>
      <c r="L27" s="11"/>
      <c r="M27" s="11"/>
      <c r="N27" s="11"/>
      <c r="O27" s="11"/>
      <c r="P27" s="11"/>
      <c r="Q27" s="11"/>
      <c r="R27" s="11"/>
      <c r="S27" s="11"/>
      <c r="T27" s="11"/>
      <c r="U27"/>
    </row>
    <row r="28" spans="1:21" s="17" customFormat="1" ht="39.75" customHeight="1">
      <c r="A28" s="588"/>
      <c r="B28" s="596"/>
      <c r="C28" s="596"/>
      <c r="D28" s="596"/>
      <c r="E28" s="596"/>
      <c r="F28" s="596"/>
      <c r="G28" s="596"/>
      <c r="H28" s="596"/>
      <c r="I28" s="596"/>
      <c r="J28" s="596"/>
      <c r="K28" s="596"/>
      <c r="L28" s="596"/>
      <c r="M28" s="596"/>
      <c r="N28" s="596"/>
      <c r="O28" s="596"/>
      <c r="P28" s="596"/>
      <c r="Q28" s="596"/>
      <c r="R28" s="11"/>
      <c r="S28" s="11"/>
      <c r="T28" s="11"/>
      <c r="U28"/>
    </row>
    <row r="29" spans="1:21" s="17" customFormat="1" ht="14.25" customHeight="1">
      <c r="A29" s="53"/>
      <c r="B29" s="53"/>
      <c r="C29" s="53"/>
      <c r="D29" s="53"/>
      <c r="E29" s="53"/>
      <c r="F29" s="53"/>
      <c r="G29" s="53"/>
      <c r="H29" s="53"/>
      <c r="I29" s="53"/>
      <c r="J29" s="53"/>
      <c r="K29" s="53"/>
      <c r="L29" s="53"/>
      <c r="M29" s="53"/>
      <c r="N29" s="53"/>
      <c r="O29" s="53"/>
      <c r="P29" s="53"/>
      <c r="Q29" s="53"/>
      <c r="R29" s="11"/>
      <c r="S29" s="11"/>
      <c r="T29" s="11"/>
      <c r="U29"/>
    </row>
    <row r="30" spans="1:21" s="17" customFormat="1" ht="15.75">
      <c r="A30" s="11"/>
      <c r="B30" s="11"/>
      <c r="C30" s="11"/>
      <c r="D30" s="11"/>
      <c r="E30" s="11"/>
      <c r="F30" s="11"/>
      <c r="G30" s="11"/>
      <c r="H30" s="11"/>
      <c r="I30" s="11"/>
      <c r="J30" s="11"/>
      <c r="K30" s="11"/>
      <c r="L30" s="11"/>
      <c r="M30" s="11"/>
      <c r="N30" s="11"/>
      <c r="O30" s="11"/>
      <c r="P30" s="11"/>
      <c r="Q30" s="11"/>
      <c r="R30" s="11"/>
      <c r="S30" s="11"/>
      <c r="T30" s="11"/>
      <c r="U30"/>
    </row>
    <row r="31" spans="1:21" s="17" customFormat="1" ht="15.75">
      <c r="A31" s="597"/>
      <c r="B31" s="597"/>
      <c r="C31" s="597"/>
      <c r="D31" s="597"/>
      <c r="E31" s="597"/>
      <c r="F31" s="597"/>
      <c r="G31" s="597"/>
      <c r="H31" s="597"/>
      <c r="I31" s="597"/>
      <c r="J31" s="597"/>
      <c r="K31" s="597"/>
      <c r="L31" s="597"/>
      <c r="M31" s="597"/>
      <c r="N31" s="597"/>
      <c r="O31" s="597"/>
      <c r="P31" s="597"/>
      <c r="Q31" s="597"/>
      <c r="R31" s="597"/>
      <c r="S31" s="597"/>
      <c r="T31" s="597"/>
      <c r="U31"/>
    </row>
    <row r="32" spans="1:21" s="17" customFormat="1" ht="15.75">
      <c r="A32" s="11"/>
      <c r="B32" s="11"/>
      <c r="C32" s="11"/>
      <c r="D32" s="11"/>
      <c r="E32" s="11"/>
      <c r="F32" s="11"/>
      <c r="G32" s="11"/>
      <c r="H32" s="11"/>
      <c r="I32" s="11"/>
      <c r="J32" s="11"/>
      <c r="K32" s="11"/>
      <c r="L32" s="11"/>
      <c r="M32" s="11"/>
      <c r="N32" s="11"/>
      <c r="O32" s="11"/>
      <c r="P32" s="11"/>
      <c r="Q32" s="11"/>
      <c r="R32" s="11"/>
      <c r="S32" s="11"/>
      <c r="T32" s="11"/>
      <c r="U32"/>
    </row>
    <row r="33" spans="1:21" s="17" customFormat="1" ht="15.75">
      <c r="A33" s="233"/>
      <c r="B33" s="233"/>
      <c r="C33" s="233"/>
      <c r="D33" s="233"/>
      <c r="E33" s="233"/>
      <c r="F33" s="233"/>
      <c r="G33" s="233"/>
      <c r="H33" s="233"/>
      <c r="I33" s="233"/>
      <c r="J33" s="233"/>
      <c r="K33" s="233"/>
      <c r="L33" s="10"/>
      <c r="M33" s="10"/>
      <c r="N33" s="10"/>
      <c r="O33" s="10"/>
      <c r="P33" s="10"/>
      <c r="Q33" s="10"/>
      <c r="R33" s="10"/>
      <c r="S33" s="10"/>
      <c r="T33" s="10"/>
      <c r="U33"/>
    </row>
    <row r="34" spans="1:21" s="17" customFormat="1" ht="15.75">
      <c r="A34" s="11"/>
      <c r="B34" s="11"/>
      <c r="C34" s="11"/>
      <c r="D34" s="11"/>
      <c r="E34" s="11"/>
      <c r="F34" s="11"/>
      <c r="G34" s="11"/>
      <c r="H34" s="11"/>
      <c r="I34" s="11"/>
      <c r="J34" s="11"/>
      <c r="K34" s="11"/>
      <c r="L34" s="11"/>
      <c r="M34" s="11"/>
      <c r="N34" s="11"/>
      <c r="O34" s="11"/>
      <c r="P34" s="11"/>
      <c r="Q34" s="11"/>
      <c r="R34" s="11"/>
      <c r="S34" s="11"/>
      <c r="T34" s="209"/>
      <c r="U34"/>
    </row>
    <row r="35" s="17" customFormat="1" ht="15.75">
      <c r="U35"/>
    </row>
  </sheetData>
  <mergeCells count="21">
    <mergeCell ref="A1:D1"/>
    <mergeCell ref="A3:T3"/>
    <mergeCell ref="A4:T4"/>
    <mergeCell ref="A5:T5"/>
    <mergeCell ref="A6:T6"/>
    <mergeCell ref="C9:E10"/>
    <mergeCell ref="F9:H10"/>
    <mergeCell ref="I9:K10"/>
    <mergeCell ref="L9:N10"/>
    <mergeCell ref="O9:Q10"/>
    <mergeCell ref="R9:T10"/>
    <mergeCell ref="A13:B13"/>
    <mergeCell ref="A15:B15"/>
    <mergeCell ref="A16:B16"/>
    <mergeCell ref="A17:B17"/>
    <mergeCell ref="A28:Q28"/>
    <mergeCell ref="A31:T31"/>
    <mergeCell ref="A18:B18"/>
    <mergeCell ref="A19:B19"/>
    <mergeCell ref="A20:B20"/>
    <mergeCell ref="A21:B21"/>
  </mergeCells>
  <printOptions horizontalCentered="1"/>
  <pageMargins left="0.75" right="0.75" top="1" bottom="1" header="0.5" footer="0.5"/>
  <pageSetup fitToHeight="1" fitToWidth="1" horizontalDpi="600" verticalDpi="600" orientation="landscape" scale="55" r:id="rId1"/>
  <headerFooter alignWithMargins="0">
    <oddFooter>&amp;C&amp;"Times New Roman,Regular"Exhibit G:  Crosswalk of 2008 Availability</oddFooter>
  </headerFooter>
</worksheet>
</file>

<file path=xl/worksheets/sheet7.xml><?xml version="1.0" encoding="utf-8"?>
<worksheet xmlns="http://schemas.openxmlformats.org/spreadsheetml/2006/main" xmlns:r="http://schemas.openxmlformats.org/officeDocument/2006/relationships">
  <sheetPr codeName="Sheet14">
    <pageSetUpPr fitToPage="1"/>
  </sheetPr>
  <dimension ref="A1:N36"/>
  <sheetViews>
    <sheetView zoomScale="75" zoomScaleNormal="75"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M1"/>
    </sheetView>
  </sheetViews>
  <sheetFormatPr defaultColWidth="8.88671875" defaultRowHeight="15"/>
  <cols>
    <col min="1" max="1" width="21.6640625" style="21" customWidth="1"/>
    <col min="2" max="2" width="5.99609375" style="21" customWidth="1"/>
    <col min="3" max="3" width="10.77734375" style="21" customWidth="1"/>
    <col min="4" max="4" width="12.6640625" style="21" customWidth="1"/>
    <col min="5" max="5" width="10.88671875" style="21" customWidth="1"/>
    <col min="6" max="6" width="12.5546875" style="21" customWidth="1"/>
    <col min="7" max="7" width="9.77734375" style="21" customWidth="1"/>
    <col min="8" max="8" width="11.99609375" style="21" customWidth="1"/>
    <col min="9" max="9" width="9.77734375" style="21" hidden="1" customWidth="1"/>
    <col min="10" max="11" width="9.77734375" style="21" customWidth="1"/>
    <col min="12" max="12" width="10.3359375" style="21" customWidth="1"/>
    <col min="13" max="13" width="12.99609375" style="21" customWidth="1"/>
    <col min="14" max="14" width="8.5546875" style="221" bestFit="1" customWidth="1"/>
    <col min="15" max="16384" width="8.88671875" style="21" customWidth="1"/>
  </cols>
  <sheetData>
    <row r="1" spans="1:14" ht="20.25">
      <c r="A1" s="505" t="s">
        <v>189</v>
      </c>
      <c r="B1" s="406"/>
      <c r="C1" s="406"/>
      <c r="D1" s="406"/>
      <c r="E1" s="406"/>
      <c r="F1" s="406"/>
      <c r="G1" s="406"/>
      <c r="H1" s="406"/>
      <c r="I1" s="406"/>
      <c r="J1" s="406"/>
      <c r="K1" s="406"/>
      <c r="L1" s="406"/>
      <c r="M1" s="665"/>
      <c r="N1" s="221" t="s">
        <v>134</v>
      </c>
    </row>
    <row r="2" ht="20.25">
      <c r="A2" s="32"/>
    </row>
    <row r="3" spans="1:14" ht="12" customHeight="1">
      <c r="A3" s="32"/>
      <c r="N3" s="221" t="s">
        <v>134</v>
      </c>
    </row>
    <row r="4" spans="1:14" ht="18.75">
      <c r="A4" s="592" t="s">
        <v>24</v>
      </c>
      <c r="B4" s="496"/>
      <c r="C4" s="496"/>
      <c r="D4" s="496"/>
      <c r="E4" s="496"/>
      <c r="F4" s="496"/>
      <c r="G4" s="496"/>
      <c r="H4" s="496"/>
      <c r="I4" s="496"/>
      <c r="J4" s="496"/>
      <c r="K4" s="496"/>
      <c r="L4" s="496"/>
      <c r="M4" s="549"/>
      <c r="N4" s="221" t="s">
        <v>134</v>
      </c>
    </row>
    <row r="5" spans="1:14" ht="16.5">
      <c r="A5" s="593" t="str">
        <f>+'B. Summary of Requirements '!A5</f>
        <v>Office of Dispute Resolution</v>
      </c>
      <c r="B5" s="496"/>
      <c r="C5" s="496"/>
      <c r="D5" s="496"/>
      <c r="E5" s="496"/>
      <c r="F5" s="496"/>
      <c r="G5" s="496"/>
      <c r="H5" s="496"/>
      <c r="I5" s="496"/>
      <c r="J5" s="496"/>
      <c r="K5" s="496"/>
      <c r="L5" s="496"/>
      <c r="M5" s="549"/>
      <c r="N5" s="221" t="s">
        <v>134</v>
      </c>
    </row>
    <row r="6" spans="1:14" ht="16.5">
      <c r="A6" s="666" t="str">
        <f>+'B. Summary of Requirements '!A6</f>
        <v>Salaries and Expenses</v>
      </c>
      <c r="B6" s="667"/>
      <c r="C6" s="667"/>
      <c r="D6" s="667"/>
      <c r="E6" s="667"/>
      <c r="F6" s="667"/>
      <c r="G6" s="667"/>
      <c r="H6" s="667"/>
      <c r="I6" s="667"/>
      <c r="J6" s="667"/>
      <c r="K6" s="667"/>
      <c r="L6" s="667"/>
      <c r="M6" s="668"/>
      <c r="N6" s="221" t="s">
        <v>134</v>
      </c>
    </row>
    <row r="8" spans="1:13" ht="15">
      <c r="A8" s="22"/>
      <c r="B8" s="22"/>
      <c r="C8" s="22"/>
      <c r="D8" s="22"/>
      <c r="E8" s="22"/>
      <c r="F8" s="22"/>
      <c r="G8" s="22"/>
      <c r="H8" s="22"/>
      <c r="I8" s="22"/>
      <c r="J8" s="22"/>
      <c r="K8" s="22"/>
      <c r="L8" s="22"/>
      <c r="M8" s="22"/>
    </row>
    <row r="9" spans="1:14" ht="40.5" customHeight="1">
      <c r="A9" s="642" t="s">
        <v>25</v>
      </c>
      <c r="B9" s="643"/>
      <c r="C9" s="648" t="s">
        <v>158</v>
      </c>
      <c r="D9" s="649"/>
      <c r="E9" s="648" t="s">
        <v>144</v>
      </c>
      <c r="F9" s="649"/>
      <c r="G9" s="631" t="s">
        <v>142</v>
      </c>
      <c r="H9" s="632"/>
      <c r="I9" s="632"/>
      <c r="J9" s="632"/>
      <c r="K9" s="632"/>
      <c r="L9" s="632"/>
      <c r="M9" s="633"/>
      <c r="N9" s="351" t="s">
        <v>134</v>
      </c>
    </row>
    <row r="10" spans="1:14" ht="15">
      <c r="A10" s="644"/>
      <c r="B10" s="645"/>
      <c r="C10" s="672" t="s">
        <v>187</v>
      </c>
      <c r="D10" s="640" t="s">
        <v>188</v>
      </c>
      <c r="E10" s="672" t="s">
        <v>187</v>
      </c>
      <c r="F10" s="640" t="s">
        <v>188</v>
      </c>
      <c r="G10" s="353"/>
      <c r="H10" s="636" t="s">
        <v>78</v>
      </c>
      <c r="I10" s="48" t="s">
        <v>26</v>
      </c>
      <c r="J10" s="636" t="s">
        <v>185</v>
      </c>
      <c r="K10" s="636" t="s">
        <v>186</v>
      </c>
      <c r="L10" s="663" t="s">
        <v>187</v>
      </c>
      <c r="M10" s="661" t="s">
        <v>188</v>
      </c>
      <c r="N10" s="221" t="s">
        <v>134</v>
      </c>
    </row>
    <row r="11" spans="1:14" ht="27" customHeight="1">
      <c r="A11" s="646"/>
      <c r="B11" s="647"/>
      <c r="C11" s="673"/>
      <c r="D11" s="641"/>
      <c r="E11" s="673"/>
      <c r="F11" s="641"/>
      <c r="G11" s="352" t="s">
        <v>176</v>
      </c>
      <c r="H11" s="637"/>
      <c r="I11" s="49" t="s">
        <v>130</v>
      </c>
      <c r="J11" s="637"/>
      <c r="K11" s="637"/>
      <c r="L11" s="664"/>
      <c r="M11" s="662"/>
      <c r="N11" s="221" t="s">
        <v>134</v>
      </c>
    </row>
    <row r="12" spans="1:14" ht="15">
      <c r="A12" s="197" t="s">
        <v>193</v>
      </c>
      <c r="B12" s="199"/>
      <c r="C12" s="284"/>
      <c r="D12" s="284"/>
      <c r="E12" s="284"/>
      <c r="F12" s="284"/>
      <c r="G12" s="284"/>
      <c r="H12" s="284"/>
      <c r="I12" s="284"/>
      <c r="J12" s="284"/>
      <c r="K12" s="284">
        <f>H12+J12</f>
        <v>0</v>
      </c>
      <c r="L12" s="284">
        <f>E12+G12+K12</f>
        <v>0</v>
      </c>
      <c r="M12" s="285"/>
      <c r="N12" s="221" t="s">
        <v>134</v>
      </c>
    </row>
    <row r="13" spans="1:14" ht="15">
      <c r="A13" s="198" t="s">
        <v>125</v>
      </c>
      <c r="B13" s="199"/>
      <c r="C13" s="284"/>
      <c r="D13" s="284"/>
      <c r="E13" s="284"/>
      <c r="F13" s="284"/>
      <c r="G13" s="284"/>
      <c r="H13" s="284"/>
      <c r="I13" s="284"/>
      <c r="J13" s="284"/>
      <c r="K13" s="284">
        <f aca="true" t="shared" si="0" ref="K13:K28">H13+J13</f>
        <v>0</v>
      </c>
      <c r="L13" s="284">
        <f aca="true" t="shared" si="1" ref="L13:L28">E13+G13+K13</f>
        <v>0</v>
      </c>
      <c r="M13" s="285"/>
      <c r="N13" s="221" t="s">
        <v>134</v>
      </c>
    </row>
    <row r="14" spans="1:14" ht="15">
      <c r="A14" s="198" t="s">
        <v>126</v>
      </c>
      <c r="B14" s="199"/>
      <c r="C14" s="284">
        <v>1</v>
      </c>
      <c r="D14" s="284"/>
      <c r="E14" s="284">
        <v>1</v>
      </c>
      <c r="F14" s="284"/>
      <c r="G14" s="284"/>
      <c r="H14" s="284"/>
      <c r="I14" s="284"/>
      <c r="J14" s="284"/>
      <c r="K14" s="284">
        <f t="shared" si="0"/>
        <v>0</v>
      </c>
      <c r="L14" s="284">
        <f t="shared" si="1"/>
        <v>1</v>
      </c>
      <c r="M14" s="285"/>
      <c r="N14" s="221" t="s">
        <v>134</v>
      </c>
    </row>
    <row r="15" spans="1:14" ht="15">
      <c r="A15" s="198" t="s">
        <v>127</v>
      </c>
      <c r="B15" s="199"/>
      <c r="C15" s="284"/>
      <c r="D15" s="284"/>
      <c r="E15" s="284"/>
      <c r="F15" s="284"/>
      <c r="G15" s="284"/>
      <c r="H15" s="284"/>
      <c r="I15" s="284"/>
      <c r="J15" s="284"/>
      <c r="K15" s="284">
        <f t="shared" si="0"/>
        <v>0</v>
      </c>
      <c r="L15" s="284">
        <f t="shared" si="1"/>
        <v>0</v>
      </c>
      <c r="M15" s="285"/>
      <c r="N15" s="221" t="s">
        <v>134</v>
      </c>
    </row>
    <row r="16" spans="1:14" ht="15">
      <c r="A16" s="198" t="s">
        <v>57</v>
      </c>
      <c r="B16" s="199"/>
      <c r="C16" s="284">
        <v>2</v>
      </c>
      <c r="D16" s="284"/>
      <c r="E16" s="284">
        <v>2</v>
      </c>
      <c r="F16" s="284"/>
      <c r="G16" s="284"/>
      <c r="H16" s="284"/>
      <c r="I16" s="284"/>
      <c r="J16" s="284"/>
      <c r="K16" s="284">
        <f t="shared" si="0"/>
        <v>0</v>
      </c>
      <c r="L16" s="284">
        <f t="shared" si="1"/>
        <v>2</v>
      </c>
      <c r="M16" s="285"/>
      <c r="N16" s="221" t="s">
        <v>134</v>
      </c>
    </row>
    <row r="17" spans="1:14" ht="15">
      <c r="A17" s="639" t="s">
        <v>58</v>
      </c>
      <c r="B17" s="635"/>
      <c r="C17" s="284"/>
      <c r="D17" s="284"/>
      <c r="E17" s="284"/>
      <c r="F17" s="284"/>
      <c r="G17" s="284"/>
      <c r="H17" s="284"/>
      <c r="I17" s="284"/>
      <c r="J17" s="284"/>
      <c r="K17" s="284">
        <f t="shared" si="0"/>
        <v>0</v>
      </c>
      <c r="L17" s="284">
        <f t="shared" si="1"/>
        <v>0</v>
      </c>
      <c r="M17" s="285"/>
      <c r="N17" s="221" t="s">
        <v>134</v>
      </c>
    </row>
    <row r="18" spans="1:14" ht="15">
      <c r="A18" s="638" t="s">
        <v>59</v>
      </c>
      <c r="B18" s="635"/>
      <c r="C18" s="284"/>
      <c r="D18" s="284"/>
      <c r="E18" s="284"/>
      <c r="F18" s="284"/>
      <c r="G18" s="284"/>
      <c r="H18" s="284"/>
      <c r="I18" s="284"/>
      <c r="J18" s="284"/>
      <c r="K18" s="284">
        <f t="shared" si="0"/>
        <v>0</v>
      </c>
      <c r="L18" s="284">
        <f t="shared" si="1"/>
        <v>0</v>
      </c>
      <c r="M18" s="285"/>
      <c r="N18" s="221" t="s">
        <v>134</v>
      </c>
    </row>
    <row r="19" spans="1:14" ht="15">
      <c r="A19" s="638" t="s">
        <v>60</v>
      </c>
      <c r="B19" s="635"/>
      <c r="C19" s="284"/>
      <c r="D19" s="284"/>
      <c r="E19" s="284"/>
      <c r="F19" s="284"/>
      <c r="G19" s="284"/>
      <c r="H19" s="284"/>
      <c r="I19" s="284"/>
      <c r="J19" s="284"/>
      <c r="K19" s="284">
        <f t="shared" si="0"/>
        <v>0</v>
      </c>
      <c r="L19" s="284">
        <f t="shared" si="1"/>
        <v>0</v>
      </c>
      <c r="M19" s="285"/>
      <c r="N19" s="221" t="s">
        <v>134</v>
      </c>
    </row>
    <row r="20" spans="1:14" ht="15">
      <c r="A20" s="638" t="s">
        <v>61</v>
      </c>
      <c r="B20" s="635"/>
      <c r="C20" s="284"/>
      <c r="D20" s="284"/>
      <c r="E20" s="284"/>
      <c r="F20" s="284"/>
      <c r="G20" s="284"/>
      <c r="H20" s="284"/>
      <c r="I20" s="284"/>
      <c r="J20" s="284"/>
      <c r="K20" s="284">
        <f t="shared" si="0"/>
        <v>0</v>
      </c>
      <c r="L20" s="284">
        <f t="shared" si="1"/>
        <v>0</v>
      </c>
      <c r="M20" s="285"/>
      <c r="N20" s="221" t="s">
        <v>134</v>
      </c>
    </row>
    <row r="21" spans="1:14" ht="15">
      <c r="A21" s="658" t="s">
        <v>62</v>
      </c>
      <c r="B21" s="635"/>
      <c r="C21" s="284"/>
      <c r="D21" s="284"/>
      <c r="E21" s="284"/>
      <c r="F21" s="284"/>
      <c r="G21" s="284"/>
      <c r="H21" s="284"/>
      <c r="I21" s="284"/>
      <c r="J21" s="284"/>
      <c r="K21" s="284">
        <f t="shared" si="0"/>
        <v>0</v>
      </c>
      <c r="L21" s="284">
        <f t="shared" si="1"/>
        <v>0</v>
      </c>
      <c r="M21" s="285"/>
      <c r="N21" s="221" t="s">
        <v>134</v>
      </c>
    </row>
    <row r="22" spans="1:14" ht="15">
      <c r="A22" s="634" t="s">
        <v>194</v>
      </c>
      <c r="B22" s="635"/>
      <c r="C22" s="284"/>
      <c r="D22" s="284"/>
      <c r="E22" s="284"/>
      <c r="F22" s="284"/>
      <c r="G22" s="284"/>
      <c r="H22" s="284"/>
      <c r="I22" s="284"/>
      <c r="J22" s="284"/>
      <c r="K22" s="284">
        <f t="shared" si="0"/>
        <v>0</v>
      </c>
      <c r="L22" s="284">
        <f t="shared" si="1"/>
        <v>0</v>
      </c>
      <c r="M22" s="285"/>
      <c r="N22" s="221" t="s">
        <v>134</v>
      </c>
    </row>
    <row r="23" spans="1:14" ht="15">
      <c r="A23" s="638" t="s">
        <v>195</v>
      </c>
      <c r="B23" s="635"/>
      <c r="C23" s="284"/>
      <c r="D23" s="284"/>
      <c r="E23" s="284"/>
      <c r="F23" s="284"/>
      <c r="G23" s="284"/>
      <c r="H23" s="284"/>
      <c r="I23" s="284"/>
      <c r="J23" s="284"/>
      <c r="K23" s="284">
        <f t="shared" si="0"/>
        <v>0</v>
      </c>
      <c r="L23" s="284">
        <f t="shared" si="1"/>
        <v>0</v>
      </c>
      <c r="M23" s="285"/>
      <c r="N23" s="221" t="s">
        <v>134</v>
      </c>
    </row>
    <row r="24" spans="1:14" ht="15">
      <c r="A24" s="638" t="s">
        <v>63</v>
      </c>
      <c r="B24" s="635"/>
      <c r="C24" s="284"/>
      <c r="D24" s="284"/>
      <c r="E24" s="284"/>
      <c r="F24" s="284"/>
      <c r="G24" s="284"/>
      <c r="H24" s="284"/>
      <c r="I24" s="284"/>
      <c r="J24" s="284"/>
      <c r="K24" s="284">
        <f t="shared" si="0"/>
        <v>0</v>
      </c>
      <c r="L24" s="284">
        <f t="shared" si="1"/>
        <v>0</v>
      </c>
      <c r="M24" s="285"/>
      <c r="N24" s="221" t="s">
        <v>134</v>
      </c>
    </row>
    <row r="25" spans="1:14" ht="15">
      <c r="A25" s="638" t="s">
        <v>65</v>
      </c>
      <c r="B25" s="635"/>
      <c r="C25" s="284"/>
      <c r="D25" s="284"/>
      <c r="E25" s="284"/>
      <c r="F25" s="284"/>
      <c r="G25" s="284"/>
      <c r="H25" s="284"/>
      <c r="I25" s="284"/>
      <c r="J25" s="284"/>
      <c r="K25" s="284">
        <f t="shared" si="0"/>
        <v>0</v>
      </c>
      <c r="L25" s="284">
        <f t="shared" si="1"/>
        <v>0</v>
      </c>
      <c r="M25" s="285"/>
      <c r="N25" s="221" t="s">
        <v>134</v>
      </c>
    </row>
    <row r="26" spans="1:14" ht="15">
      <c r="A26" s="638" t="s">
        <v>69</v>
      </c>
      <c r="B26" s="635"/>
      <c r="C26" s="284"/>
      <c r="D26" s="284"/>
      <c r="E26" s="284"/>
      <c r="F26" s="284"/>
      <c r="G26" s="284"/>
      <c r="H26" s="284"/>
      <c r="I26" s="284"/>
      <c r="J26" s="284"/>
      <c r="K26" s="284">
        <f t="shared" si="0"/>
        <v>0</v>
      </c>
      <c r="L26" s="284">
        <f t="shared" si="1"/>
        <v>0</v>
      </c>
      <c r="M26" s="285"/>
      <c r="N26" s="221" t="s">
        <v>134</v>
      </c>
    </row>
    <row r="27" spans="1:14" ht="15">
      <c r="A27" s="638" t="s">
        <v>64</v>
      </c>
      <c r="B27" s="635"/>
      <c r="C27" s="284"/>
      <c r="D27" s="284"/>
      <c r="E27" s="284"/>
      <c r="F27" s="284"/>
      <c r="G27" s="284"/>
      <c r="H27" s="284"/>
      <c r="I27" s="284"/>
      <c r="J27" s="284"/>
      <c r="K27" s="284">
        <f t="shared" si="0"/>
        <v>0</v>
      </c>
      <c r="L27" s="284">
        <f t="shared" si="1"/>
        <v>0</v>
      </c>
      <c r="M27" s="285"/>
      <c r="N27" s="221" t="s">
        <v>134</v>
      </c>
    </row>
    <row r="28" spans="1:14" ht="15">
      <c r="A28" s="656" t="s">
        <v>66</v>
      </c>
      <c r="B28" s="657"/>
      <c r="C28" s="286"/>
      <c r="D28" s="286"/>
      <c r="E28" s="286"/>
      <c r="F28" s="286"/>
      <c r="G28" s="286"/>
      <c r="H28" s="286"/>
      <c r="I28" s="286"/>
      <c r="J28" s="286"/>
      <c r="K28" s="286">
        <f t="shared" si="0"/>
        <v>0</v>
      </c>
      <c r="L28" s="286">
        <f t="shared" si="1"/>
        <v>0</v>
      </c>
      <c r="M28" s="287"/>
      <c r="N28" s="221" t="s">
        <v>134</v>
      </c>
    </row>
    <row r="29" spans="1:14" ht="15.75" thickBot="1">
      <c r="A29" s="670" t="s">
        <v>19</v>
      </c>
      <c r="B29" s="671"/>
      <c r="C29" s="288">
        <f aca="true" t="shared" si="2" ref="C29:H29">SUM(C12:C28)</f>
        <v>3</v>
      </c>
      <c r="D29" s="289">
        <f t="shared" si="2"/>
        <v>0</v>
      </c>
      <c r="E29" s="290">
        <f t="shared" si="2"/>
        <v>3</v>
      </c>
      <c r="F29" s="289">
        <f t="shared" si="2"/>
        <v>0</v>
      </c>
      <c r="G29" s="290">
        <f t="shared" si="2"/>
        <v>0</v>
      </c>
      <c r="H29" s="289">
        <f t="shared" si="2"/>
        <v>0</v>
      </c>
      <c r="I29" s="289">
        <f>SUM(I26:I28)</f>
        <v>0</v>
      </c>
      <c r="J29" s="289">
        <f>SUM(J12:J28)</f>
        <v>0</v>
      </c>
      <c r="K29" s="289">
        <f>SUM(K12:K28)</f>
        <v>0</v>
      </c>
      <c r="L29" s="291">
        <f>SUM(L12:L28)</f>
        <v>3</v>
      </c>
      <c r="M29" s="290">
        <f>SUM(M12:M28)</f>
        <v>0</v>
      </c>
      <c r="N29" s="221" t="s">
        <v>134</v>
      </c>
    </row>
    <row r="30" spans="1:14" ht="15">
      <c r="A30" s="669" t="s">
        <v>107</v>
      </c>
      <c r="B30" s="582"/>
      <c r="C30" s="292">
        <v>3</v>
      </c>
      <c r="D30" s="292"/>
      <c r="E30" s="293"/>
      <c r="F30" s="292"/>
      <c r="G30" s="293"/>
      <c r="H30" s="292"/>
      <c r="I30" s="292"/>
      <c r="J30" s="294"/>
      <c r="K30" s="295">
        <f>H30+J30</f>
        <v>0</v>
      </c>
      <c r="L30" s="296">
        <f>E30+G30+K30</f>
        <v>0</v>
      </c>
      <c r="M30" s="297"/>
      <c r="N30" s="221" t="s">
        <v>134</v>
      </c>
    </row>
    <row r="31" spans="1:14" ht="15">
      <c r="A31" s="654" t="s">
        <v>128</v>
      </c>
      <c r="B31" s="655"/>
      <c r="C31" s="294"/>
      <c r="D31" s="294"/>
      <c r="E31" s="298"/>
      <c r="F31" s="294"/>
      <c r="G31" s="298"/>
      <c r="H31" s="294"/>
      <c r="I31" s="294"/>
      <c r="J31" s="294"/>
      <c r="K31" s="295">
        <f>H31+J31</f>
        <v>0</v>
      </c>
      <c r="L31" s="296">
        <f>E31+G31+K31</f>
        <v>0</v>
      </c>
      <c r="M31" s="297"/>
      <c r="N31" s="221" t="s">
        <v>134</v>
      </c>
    </row>
    <row r="32" spans="1:14" ht="15">
      <c r="A32" s="652" t="s">
        <v>129</v>
      </c>
      <c r="B32" s="653"/>
      <c r="C32" s="294"/>
      <c r="D32" s="294"/>
      <c r="E32" s="298"/>
      <c r="F32" s="294"/>
      <c r="G32" s="298"/>
      <c r="H32" s="294"/>
      <c r="I32" s="294"/>
      <c r="J32" s="294"/>
      <c r="K32" s="295">
        <f>H32+J32</f>
        <v>0</v>
      </c>
      <c r="L32" s="296">
        <f>E32+G32+K32</f>
        <v>0</v>
      </c>
      <c r="M32" s="297"/>
      <c r="N32" s="221" t="s">
        <v>134</v>
      </c>
    </row>
    <row r="33" spans="1:14" s="23" customFormat="1" ht="15">
      <c r="A33" s="650" t="s">
        <v>19</v>
      </c>
      <c r="B33" s="651"/>
      <c r="C33" s="299">
        <f>SUM(C30:C32)</f>
        <v>3</v>
      </c>
      <c r="D33" s="299">
        <f aca="true" t="shared" si="3" ref="D33:L33">SUM(D30:D32)</f>
        <v>0</v>
      </c>
      <c r="E33" s="299">
        <f t="shared" si="3"/>
        <v>0</v>
      </c>
      <c r="F33" s="299">
        <f t="shared" si="3"/>
        <v>0</v>
      </c>
      <c r="G33" s="299">
        <f t="shared" si="3"/>
        <v>0</v>
      </c>
      <c r="H33" s="299">
        <f t="shared" si="3"/>
        <v>0</v>
      </c>
      <c r="I33" s="299">
        <f t="shared" si="3"/>
        <v>0</v>
      </c>
      <c r="J33" s="299"/>
      <c r="K33" s="299">
        <f>SUM(K30:K32)</f>
        <v>0</v>
      </c>
      <c r="L33" s="300">
        <f t="shared" si="3"/>
        <v>0</v>
      </c>
      <c r="M33" s="301">
        <f>SUM(M30:M32)</f>
        <v>0</v>
      </c>
      <c r="N33" s="221" t="s">
        <v>184</v>
      </c>
    </row>
    <row r="34" spans="1:14" s="24" customFormat="1" ht="16.5" customHeight="1">
      <c r="A34" s="659"/>
      <c r="B34" s="659"/>
      <c r="C34" s="659"/>
      <c r="D34" s="659"/>
      <c r="E34" s="659"/>
      <c r="F34" s="659"/>
      <c r="G34" s="659"/>
      <c r="H34" s="659"/>
      <c r="I34" s="659"/>
      <c r="J34" s="659"/>
      <c r="K34" s="659"/>
      <c r="L34" s="659"/>
      <c r="M34" s="660"/>
      <c r="N34" s="221"/>
    </row>
    <row r="35" s="24" customFormat="1" ht="15">
      <c r="N35" s="222"/>
    </row>
    <row r="36" spans="1:13" ht="15" hidden="1">
      <c r="A36" s="174"/>
      <c r="B36" s="174"/>
      <c r="C36" s="174"/>
      <c r="D36" s="174"/>
      <c r="E36" s="174"/>
      <c r="F36" s="174"/>
      <c r="G36" s="174"/>
      <c r="H36" s="174"/>
      <c r="I36" s="174"/>
      <c r="J36" s="174"/>
      <c r="K36" s="174"/>
      <c r="L36" s="174"/>
      <c r="M36" s="174"/>
    </row>
  </sheetData>
  <mergeCells count="35">
    <mergeCell ref="E10:E11"/>
    <mergeCell ref="H10:H11"/>
    <mergeCell ref="C10:C11"/>
    <mergeCell ref="D10:D11"/>
    <mergeCell ref="A34:M34"/>
    <mergeCell ref="M10:M11"/>
    <mergeCell ref="L10:L11"/>
    <mergeCell ref="A1:M1"/>
    <mergeCell ref="A4:M4"/>
    <mergeCell ref="A5:M5"/>
    <mergeCell ref="A6:M6"/>
    <mergeCell ref="A19:B19"/>
    <mergeCell ref="A30:B30"/>
    <mergeCell ref="A29:B29"/>
    <mergeCell ref="A21:B21"/>
    <mergeCell ref="A20:B20"/>
    <mergeCell ref="A24:B24"/>
    <mergeCell ref="A23:B23"/>
    <mergeCell ref="A33:B33"/>
    <mergeCell ref="A25:B25"/>
    <mergeCell ref="A32:B32"/>
    <mergeCell ref="A31:B31"/>
    <mergeCell ref="A28:B28"/>
    <mergeCell ref="A27:B27"/>
    <mergeCell ref="A26:B26"/>
    <mergeCell ref="G9:M9"/>
    <mergeCell ref="A22:B22"/>
    <mergeCell ref="K10:K11"/>
    <mergeCell ref="A18:B18"/>
    <mergeCell ref="A17:B17"/>
    <mergeCell ref="F10:F11"/>
    <mergeCell ref="A9:B11"/>
    <mergeCell ref="E9:F9"/>
    <mergeCell ref="C9:D9"/>
    <mergeCell ref="J10:J11"/>
  </mergeCells>
  <printOptions horizontalCentered="1"/>
  <pageMargins left="0.75" right="0.75" top="1" bottom="1" header="0.5" footer="0.5"/>
  <pageSetup fitToHeight="1" fitToWidth="1" horizontalDpi="600" verticalDpi="600" orientation="landscape" scale="72" r:id="rId1"/>
  <headerFooter alignWithMargins="0">
    <oddFooter>&amp;C&amp;"Times New Roman,Regular"Exhibit I - Detail of Permanent Positions by Category</oddFooter>
  </headerFooter>
</worksheet>
</file>

<file path=xl/worksheets/sheet8.xml><?xml version="1.0" encoding="utf-8"?>
<worksheet xmlns="http://schemas.openxmlformats.org/spreadsheetml/2006/main" xmlns:r="http://schemas.openxmlformats.org/officeDocument/2006/relationships">
  <sheetPr codeName="Sheet16"/>
  <dimension ref="A1:K22"/>
  <sheetViews>
    <sheetView showGridLines="0" showOutlineSymbols="0" zoomScale="75" zoomScaleNormal="75" workbookViewId="0" topLeftCell="B1">
      <pane xSplit="1" ySplit="11" topLeftCell="C12" activePane="bottomRight" state="frozen"/>
      <selection pane="topLeft" activeCell="AC44" sqref="AC44"/>
      <selection pane="topRight" activeCell="AC44" sqref="AC44"/>
      <selection pane="bottomLeft" activeCell="AC44" sqref="AC44"/>
      <selection pane="bottomRight" activeCell="B1" sqref="B1:J1"/>
    </sheetView>
  </sheetViews>
  <sheetFormatPr defaultColWidth="8.88671875" defaultRowHeight="15"/>
  <cols>
    <col min="1" max="1" width="3.88671875" style="11" hidden="1" customWidth="1"/>
    <col min="2" max="2" width="56.99609375" style="11" customWidth="1"/>
    <col min="3" max="3" width="8.3359375" style="11" customWidth="1"/>
    <col min="4" max="4" width="9.77734375" style="11" customWidth="1"/>
    <col min="5" max="5" width="8.77734375" style="11" customWidth="1"/>
    <col min="6" max="6" width="9.77734375" style="11" customWidth="1"/>
    <col min="7" max="7" width="9.21484375" style="11" customWidth="1"/>
    <col min="8" max="8" width="9.77734375" style="11" customWidth="1"/>
    <col min="9" max="9" width="7.77734375" style="11" customWidth="1"/>
    <col min="10" max="10" width="11.77734375" style="11" bestFit="1" customWidth="1"/>
    <col min="11" max="11" width="1.2265625" style="220" customWidth="1"/>
    <col min="12" max="16384" width="9.6640625" style="11" customWidth="1"/>
  </cols>
  <sheetData>
    <row r="1" spans="1:11" ht="20.25">
      <c r="A1" s="32" t="s">
        <v>70</v>
      </c>
      <c r="B1" s="687" t="s">
        <v>77</v>
      </c>
      <c r="C1" s="688"/>
      <c r="D1" s="688"/>
      <c r="E1" s="688"/>
      <c r="F1" s="688"/>
      <c r="G1" s="688"/>
      <c r="H1" s="688"/>
      <c r="I1" s="688"/>
      <c r="J1" s="688"/>
      <c r="K1" s="219" t="s">
        <v>134</v>
      </c>
    </row>
    <row r="2" spans="1:11" ht="20.25">
      <c r="A2" s="32"/>
      <c r="B2" s="102"/>
      <c r="C2" s="25"/>
      <c r="D2" s="25"/>
      <c r="E2" s="25"/>
      <c r="F2" s="25"/>
      <c r="G2" s="25"/>
      <c r="H2" s="25"/>
      <c r="I2" s="25"/>
      <c r="J2" s="25"/>
      <c r="K2" s="219"/>
    </row>
    <row r="3" spans="1:11" ht="20.25">
      <c r="A3" s="32"/>
      <c r="B3" s="25"/>
      <c r="C3" s="25"/>
      <c r="D3" s="25"/>
      <c r="E3" s="25"/>
      <c r="F3" s="25"/>
      <c r="G3" s="25"/>
      <c r="H3" s="25"/>
      <c r="I3" s="25"/>
      <c r="J3" s="25"/>
      <c r="K3" s="219"/>
    </row>
    <row r="4" spans="1:11" ht="20.25">
      <c r="A4" s="32"/>
      <c r="B4" s="686" t="s">
        <v>132</v>
      </c>
      <c r="C4" s="494"/>
      <c r="D4" s="494"/>
      <c r="E4" s="494"/>
      <c r="F4" s="494"/>
      <c r="G4" s="494"/>
      <c r="H4" s="494"/>
      <c r="I4" s="494"/>
      <c r="J4" s="494"/>
      <c r="K4" s="219" t="s">
        <v>134</v>
      </c>
    </row>
    <row r="5" spans="1:11" ht="18.75">
      <c r="A5" s="12" t="s">
        <v>132</v>
      </c>
      <c r="B5" s="685" t="str">
        <f>+'B. Summary of Requirements '!A5</f>
        <v>Office of Dispute Resolution</v>
      </c>
      <c r="C5" s="496"/>
      <c r="D5" s="496"/>
      <c r="E5" s="496"/>
      <c r="F5" s="496"/>
      <c r="G5" s="496"/>
      <c r="H5" s="496"/>
      <c r="I5" s="496"/>
      <c r="J5" s="496"/>
      <c r="K5" s="219" t="s">
        <v>134</v>
      </c>
    </row>
    <row r="6" spans="1:11" ht="18.75">
      <c r="A6" s="14" t="e">
        <f>+#REF!</f>
        <v>#REF!</v>
      </c>
      <c r="B6" s="685" t="str">
        <f>+'B. Summary of Requirements '!A6</f>
        <v>Salaries and Expenses</v>
      </c>
      <c r="C6" s="494"/>
      <c r="D6" s="494"/>
      <c r="E6" s="494"/>
      <c r="F6" s="494"/>
      <c r="G6" s="494"/>
      <c r="H6" s="494"/>
      <c r="I6" s="494"/>
      <c r="J6" s="494"/>
      <c r="K6" s="219" t="s">
        <v>134</v>
      </c>
    </row>
    <row r="7" spans="1:11" ht="15.75">
      <c r="A7" s="15"/>
      <c r="B7" s="27"/>
      <c r="C7" s="27"/>
      <c r="D7" s="27"/>
      <c r="E7" s="27"/>
      <c r="F7" s="27"/>
      <c r="G7" s="27"/>
      <c r="H7" s="27"/>
      <c r="I7" s="27"/>
      <c r="J7" s="27"/>
      <c r="K7" s="219"/>
    </row>
    <row r="8" spans="1:11" ht="16.5" thickBot="1">
      <c r="A8" s="25"/>
      <c r="B8" s="25" t="s">
        <v>119</v>
      </c>
      <c r="C8" s="25"/>
      <c r="D8" s="25"/>
      <c r="E8" s="25"/>
      <c r="F8" s="25"/>
      <c r="G8" s="25"/>
      <c r="H8" s="25"/>
      <c r="I8" s="25"/>
      <c r="J8" s="25"/>
      <c r="K8" s="219"/>
    </row>
    <row r="9" spans="1:11" ht="15.75">
      <c r="A9" s="97"/>
      <c r="B9" s="674" t="s">
        <v>28</v>
      </c>
      <c r="C9" s="678" t="s">
        <v>159</v>
      </c>
      <c r="D9" s="679"/>
      <c r="E9" s="678" t="s">
        <v>144</v>
      </c>
      <c r="F9" s="682"/>
      <c r="G9" s="678" t="s">
        <v>142</v>
      </c>
      <c r="H9" s="682"/>
      <c r="I9" s="678" t="s">
        <v>17</v>
      </c>
      <c r="J9" s="682"/>
      <c r="K9" s="219" t="s">
        <v>134</v>
      </c>
    </row>
    <row r="10" spans="1:11" ht="15.75">
      <c r="A10" s="95"/>
      <c r="B10" s="675"/>
      <c r="C10" s="680"/>
      <c r="D10" s="681"/>
      <c r="E10" s="683"/>
      <c r="F10" s="684"/>
      <c r="G10" s="683"/>
      <c r="H10" s="684"/>
      <c r="I10" s="683"/>
      <c r="J10" s="684"/>
      <c r="K10" s="219" t="s">
        <v>134</v>
      </c>
    </row>
    <row r="11" spans="1:11" ht="16.5" thickBot="1">
      <c r="A11" s="98"/>
      <c r="B11" s="676"/>
      <c r="C11" s="100" t="s">
        <v>118</v>
      </c>
      <c r="D11" s="99" t="s">
        <v>120</v>
      </c>
      <c r="E11" s="100" t="s">
        <v>118</v>
      </c>
      <c r="F11" s="99" t="s">
        <v>120</v>
      </c>
      <c r="G11" s="100" t="s">
        <v>118</v>
      </c>
      <c r="H11" s="99" t="s">
        <v>120</v>
      </c>
      <c r="I11" s="100" t="s">
        <v>118</v>
      </c>
      <c r="J11" s="101" t="s">
        <v>120</v>
      </c>
      <c r="K11" s="219" t="s">
        <v>134</v>
      </c>
    </row>
    <row r="12" spans="1:11" ht="15.75">
      <c r="A12" s="95"/>
      <c r="B12" s="168" t="s">
        <v>3</v>
      </c>
      <c r="C12" s="302">
        <v>1</v>
      </c>
      <c r="D12" s="303"/>
      <c r="E12" s="302">
        <v>1</v>
      </c>
      <c r="F12" s="303"/>
      <c r="G12" s="302">
        <v>1</v>
      </c>
      <c r="H12" s="303"/>
      <c r="I12" s="302">
        <f>G12-E12</f>
        <v>0</v>
      </c>
      <c r="J12" s="304"/>
      <c r="K12" s="219" t="s">
        <v>134</v>
      </c>
    </row>
    <row r="13" spans="1:11" ht="15.75">
      <c r="A13" s="95"/>
      <c r="B13" s="103" t="s">
        <v>1</v>
      </c>
      <c r="C13" s="302">
        <v>1</v>
      </c>
      <c r="D13" s="303"/>
      <c r="E13" s="302">
        <v>1</v>
      </c>
      <c r="F13" s="303"/>
      <c r="G13" s="302">
        <v>1</v>
      </c>
      <c r="H13" s="303"/>
      <c r="I13" s="302">
        <f>G13-E13</f>
        <v>0</v>
      </c>
      <c r="J13" s="304"/>
      <c r="K13" s="219" t="s">
        <v>134</v>
      </c>
    </row>
    <row r="14" spans="1:11" ht="15.75">
      <c r="A14" s="95"/>
      <c r="B14" s="103" t="s">
        <v>2</v>
      </c>
      <c r="C14" s="302">
        <v>1</v>
      </c>
      <c r="D14" s="303"/>
      <c r="E14" s="302">
        <v>1</v>
      </c>
      <c r="F14" s="303"/>
      <c r="G14" s="302">
        <v>1</v>
      </c>
      <c r="H14" s="303"/>
      <c r="I14" s="302">
        <f>G14-E14</f>
        <v>0</v>
      </c>
      <c r="J14" s="304"/>
      <c r="K14" s="219" t="s">
        <v>134</v>
      </c>
    </row>
    <row r="15" spans="1:11" ht="15.75">
      <c r="A15" s="95"/>
      <c r="B15" s="108" t="s">
        <v>45</v>
      </c>
      <c r="C15" s="305">
        <f>SUM(C12:C14)</f>
        <v>3</v>
      </c>
      <c r="D15" s="306"/>
      <c r="E15" s="305">
        <f>SUM(E12:E14)</f>
        <v>3</v>
      </c>
      <c r="F15" s="306"/>
      <c r="G15" s="305">
        <f>SUM(G12:G14)</f>
        <v>3</v>
      </c>
      <c r="H15" s="306"/>
      <c r="I15" s="305">
        <f>SUM(I12:I14)</f>
        <v>0</v>
      </c>
      <c r="J15" s="307"/>
      <c r="K15" s="219" t="s">
        <v>134</v>
      </c>
    </row>
    <row r="16" spans="1:11" ht="15.75">
      <c r="A16" s="95"/>
      <c r="B16" s="109" t="s">
        <v>179</v>
      </c>
      <c r="C16" s="392"/>
      <c r="D16" s="393">
        <v>172000</v>
      </c>
      <c r="E16" s="308"/>
      <c r="F16" s="206">
        <v>177332</v>
      </c>
      <c r="G16" s="311"/>
      <c r="H16" s="206">
        <f>F16*1.022</f>
        <v>181233.304</v>
      </c>
      <c r="I16" s="308"/>
      <c r="J16" s="312"/>
      <c r="K16" s="219" t="s">
        <v>134</v>
      </c>
    </row>
    <row r="17" spans="1:11" ht="15.75">
      <c r="A17" s="95"/>
      <c r="B17" s="109" t="s">
        <v>46</v>
      </c>
      <c r="C17" s="309"/>
      <c r="D17" s="393">
        <v>99548</v>
      </c>
      <c r="E17" s="308"/>
      <c r="F17" s="206">
        <v>103567</v>
      </c>
      <c r="G17" s="311"/>
      <c r="H17" s="206">
        <f>F17*1.022</f>
        <v>105845.474</v>
      </c>
      <c r="I17" s="308"/>
      <c r="J17" s="312"/>
      <c r="K17" s="219" t="s">
        <v>134</v>
      </c>
    </row>
    <row r="18" spans="1:11" ht="16.5" thickBot="1">
      <c r="A18" s="96"/>
      <c r="B18" s="169" t="s">
        <v>47</v>
      </c>
      <c r="C18" s="399"/>
      <c r="D18" s="398">
        <v>13</v>
      </c>
      <c r="E18" s="310"/>
      <c r="F18" s="394">
        <v>13</v>
      </c>
      <c r="G18" s="310"/>
      <c r="H18" s="394">
        <v>13</v>
      </c>
      <c r="I18" s="310"/>
      <c r="J18" s="313"/>
      <c r="K18" s="219" t="s">
        <v>184</v>
      </c>
    </row>
    <row r="19" spans="1:11" ht="15.75">
      <c r="A19" s="25"/>
      <c r="B19" s="677"/>
      <c r="C19" s="514"/>
      <c r="D19" s="514"/>
      <c r="E19" s="514"/>
      <c r="F19" s="514"/>
      <c r="G19" s="514"/>
      <c r="H19" s="514"/>
      <c r="I19" s="514"/>
      <c r="J19" s="514"/>
      <c r="K19" s="514"/>
    </row>
    <row r="20" spans="2:10" ht="15.75">
      <c r="B20" s="25"/>
      <c r="C20" s="25"/>
      <c r="D20" s="25"/>
      <c r="E20" s="25"/>
      <c r="F20" s="25"/>
      <c r="G20" s="25"/>
      <c r="H20" s="25"/>
      <c r="I20" s="25"/>
      <c r="J20" s="25"/>
    </row>
    <row r="22" ht="15.75">
      <c r="K22" s="219"/>
    </row>
  </sheetData>
  <mergeCells count="10">
    <mergeCell ref="B6:J6"/>
    <mergeCell ref="B5:J5"/>
    <mergeCell ref="B4:J4"/>
    <mergeCell ref="B1:J1"/>
    <mergeCell ref="B9:B11"/>
    <mergeCell ref="B19:K19"/>
    <mergeCell ref="C9:D10"/>
    <mergeCell ref="E9:F10"/>
    <mergeCell ref="G9:H10"/>
    <mergeCell ref="I9:J10"/>
  </mergeCells>
  <printOptions horizontalCentered="1"/>
  <pageMargins left="0.5" right="0.5" top="0.5" bottom="0.55" header="0" footer="0"/>
  <pageSetup horizontalDpi="300" verticalDpi="300" orientation="landscape" scale="67"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dimension ref="A1:P73"/>
  <sheetViews>
    <sheetView zoomScale="75" zoomScaleNormal="75" zoomScaleSheetLayoutView="65" workbookViewId="0" topLeftCell="A1">
      <pane xSplit="4" ySplit="9" topLeftCell="E16" activePane="bottomRight" state="frozen"/>
      <selection pane="topLeft" activeCell="AC44" sqref="AC44"/>
      <selection pane="topRight" activeCell="AC44" sqref="AC44"/>
      <selection pane="bottomLeft" activeCell="AC44" sqref="AC44"/>
      <selection pane="bottomRight" activeCell="A1" sqref="A1:L1"/>
    </sheetView>
  </sheetViews>
  <sheetFormatPr defaultColWidth="8.88671875" defaultRowHeight="15"/>
  <cols>
    <col min="1" max="1" width="1.88671875" style="3" customWidth="1"/>
    <col min="2" max="2" width="27.10546875" style="3" customWidth="1"/>
    <col min="3" max="3" width="12.5546875" style="3" customWidth="1"/>
    <col min="4" max="4" width="30.6640625" style="3" customWidth="1"/>
    <col min="5" max="5" width="8.88671875" style="3" customWidth="1"/>
    <col min="6" max="6" width="10.10546875" style="3" customWidth="1"/>
    <col min="7" max="7" width="8.88671875" style="3" customWidth="1"/>
    <col min="8" max="8" width="10.6640625" style="3" customWidth="1"/>
    <col min="9" max="11" width="8.88671875" style="3" customWidth="1"/>
    <col min="12" max="12" width="10.3359375" style="3" customWidth="1"/>
    <col min="13" max="15" width="0" style="3" hidden="1" customWidth="1"/>
    <col min="16" max="16" width="8.5546875" style="218" bestFit="1" customWidth="1"/>
    <col min="18" max="16384" width="8.88671875" style="3" customWidth="1"/>
  </cols>
  <sheetData>
    <row r="1" spans="1:16" ht="18.75" customHeight="1">
      <c r="A1" s="505" t="s">
        <v>76</v>
      </c>
      <c r="B1" s="406"/>
      <c r="C1" s="406"/>
      <c r="D1" s="406"/>
      <c r="E1" s="406"/>
      <c r="F1" s="406"/>
      <c r="G1" s="406"/>
      <c r="H1" s="406"/>
      <c r="I1" s="406"/>
      <c r="J1" s="406"/>
      <c r="K1" s="406"/>
      <c r="L1" s="665"/>
      <c r="P1" s="217" t="s">
        <v>134</v>
      </c>
    </row>
    <row r="2" spans="1:16" ht="18.75" customHeight="1">
      <c r="A2" s="624"/>
      <c r="B2" s="709"/>
      <c r="C2" s="709"/>
      <c r="D2" s="709"/>
      <c r="E2" s="709"/>
      <c r="F2" s="709"/>
      <c r="G2" s="709"/>
      <c r="H2" s="709"/>
      <c r="I2" s="709"/>
      <c r="J2" s="709"/>
      <c r="K2" s="709"/>
      <c r="L2" s="710"/>
      <c r="P2" s="217"/>
    </row>
    <row r="3" spans="1:16" ht="18.75">
      <c r="A3" s="711" t="s">
        <v>54</v>
      </c>
      <c r="B3" s="712"/>
      <c r="C3" s="712"/>
      <c r="D3" s="712"/>
      <c r="E3" s="712"/>
      <c r="F3" s="712"/>
      <c r="G3" s="712"/>
      <c r="H3" s="712"/>
      <c r="I3" s="712"/>
      <c r="J3" s="712"/>
      <c r="K3" s="712"/>
      <c r="L3" s="713"/>
      <c r="P3" s="217" t="s">
        <v>134</v>
      </c>
    </row>
    <row r="4" spans="1:16" ht="16.5">
      <c r="A4" s="698" t="str">
        <f>+'B. Summary of Requirements '!A5</f>
        <v>Office of Dispute Resolution</v>
      </c>
      <c r="B4" s="406"/>
      <c r="C4" s="406"/>
      <c r="D4" s="406"/>
      <c r="E4" s="406"/>
      <c r="F4" s="406"/>
      <c r="G4" s="406"/>
      <c r="H4" s="406"/>
      <c r="I4" s="406"/>
      <c r="J4" s="406"/>
      <c r="K4" s="406"/>
      <c r="L4" s="665"/>
      <c r="P4" s="217" t="s">
        <v>134</v>
      </c>
    </row>
    <row r="5" spans="1:16" ht="16.5">
      <c r="A5" s="698" t="str">
        <f>+'B. Summary of Requirements '!A6</f>
        <v>Salaries and Expenses</v>
      </c>
      <c r="B5" s="406"/>
      <c r="C5" s="406"/>
      <c r="D5" s="406"/>
      <c r="E5" s="406"/>
      <c r="F5" s="406"/>
      <c r="G5" s="406"/>
      <c r="H5" s="406"/>
      <c r="I5" s="406"/>
      <c r="J5" s="406"/>
      <c r="K5" s="406"/>
      <c r="L5" s="665"/>
      <c r="P5" s="217" t="s">
        <v>134</v>
      </c>
    </row>
    <row r="6" spans="1:16" ht="15.75">
      <c r="A6" s="704" t="s">
        <v>97</v>
      </c>
      <c r="B6" s="406"/>
      <c r="C6" s="406"/>
      <c r="D6" s="406"/>
      <c r="E6" s="406"/>
      <c r="F6" s="406"/>
      <c r="G6" s="406"/>
      <c r="H6" s="406"/>
      <c r="I6" s="406"/>
      <c r="J6" s="406"/>
      <c r="K6" s="406"/>
      <c r="L6" s="665"/>
      <c r="P6" s="217" t="s">
        <v>134</v>
      </c>
    </row>
    <row r="7" spans="1:16" ht="11.25" customHeight="1">
      <c r="A7" s="33"/>
      <c r="B7" s="14"/>
      <c r="C7" s="28"/>
      <c r="D7" s="28"/>
      <c r="E7" s="28"/>
      <c r="F7" s="28"/>
      <c r="G7" s="28"/>
      <c r="H7" s="28"/>
      <c r="I7" s="28"/>
      <c r="J7" s="28"/>
      <c r="K7" s="4"/>
      <c r="L7" s="4"/>
      <c r="P7" s="217"/>
    </row>
    <row r="8" spans="1:16" ht="44.25" customHeight="1">
      <c r="A8" s="699" t="s">
        <v>48</v>
      </c>
      <c r="B8" s="409"/>
      <c r="C8" s="409"/>
      <c r="D8" s="410"/>
      <c r="E8" s="692" t="s">
        <v>91</v>
      </c>
      <c r="F8" s="693"/>
      <c r="G8" s="707" t="s">
        <v>144</v>
      </c>
      <c r="H8" s="708"/>
      <c r="I8" s="705" t="s">
        <v>142</v>
      </c>
      <c r="J8" s="706"/>
      <c r="K8" s="705" t="s">
        <v>17</v>
      </c>
      <c r="L8" s="542"/>
      <c r="M8" s="11"/>
      <c r="P8" s="217" t="s">
        <v>134</v>
      </c>
    </row>
    <row r="9" spans="1:16" ht="25.5" customHeight="1" thickBot="1">
      <c r="A9" s="408"/>
      <c r="B9" s="440"/>
      <c r="C9" s="440"/>
      <c r="D9" s="441"/>
      <c r="E9" s="90" t="s">
        <v>22</v>
      </c>
      <c r="F9" s="91" t="s">
        <v>120</v>
      </c>
      <c r="G9" s="90" t="s">
        <v>22</v>
      </c>
      <c r="H9" s="91" t="s">
        <v>120</v>
      </c>
      <c r="I9" s="90" t="s">
        <v>22</v>
      </c>
      <c r="J9" s="91" t="s">
        <v>120</v>
      </c>
      <c r="K9" s="90" t="s">
        <v>22</v>
      </c>
      <c r="L9" s="92" t="s">
        <v>120</v>
      </c>
      <c r="M9" s="11"/>
      <c r="P9" s="217" t="s">
        <v>134</v>
      </c>
    </row>
    <row r="10" spans="1:16" ht="15.75">
      <c r="A10" s="700" t="s">
        <v>177</v>
      </c>
      <c r="B10" s="701"/>
      <c r="C10" s="701"/>
      <c r="D10" s="702"/>
      <c r="E10" s="314">
        <v>2</v>
      </c>
      <c r="F10" s="315">
        <v>190</v>
      </c>
      <c r="G10" s="314">
        <v>3</v>
      </c>
      <c r="H10" s="315">
        <v>340</v>
      </c>
      <c r="I10" s="314">
        <v>3</v>
      </c>
      <c r="J10" s="315">
        <v>501</v>
      </c>
      <c r="K10" s="314">
        <f>I10-G10</f>
        <v>0</v>
      </c>
      <c r="L10" s="297">
        <f>J10-H10</f>
        <v>161</v>
      </c>
      <c r="M10" s="11"/>
      <c r="P10" s="217" t="s">
        <v>134</v>
      </c>
    </row>
    <row r="11" spans="1:16" ht="15.75">
      <c r="A11" s="695" t="s">
        <v>44</v>
      </c>
      <c r="B11" s="696"/>
      <c r="C11" s="696"/>
      <c r="D11" s="697"/>
      <c r="E11" s="314"/>
      <c r="F11" s="315"/>
      <c r="G11" s="314"/>
      <c r="H11" s="315"/>
      <c r="I11" s="314"/>
      <c r="J11" s="315"/>
      <c r="K11" s="314"/>
      <c r="L11" s="297"/>
      <c r="M11" s="31" t="s">
        <v>20</v>
      </c>
      <c r="N11" s="3" t="s">
        <v>21</v>
      </c>
      <c r="P11" s="217" t="s">
        <v>134</v>
      </c>
    </row>
    <row r="12" spans="1:16" ht="15.75">
      <c r="A12" s="695" t="s">
        <v>30</v>
      </c>
      <c r="B12" s="696"/>
      <c r="C12" s="696"/>
      <c r="D12" s="697"/>
      <c r="E12" s="314"/>
      <c r="F12" s="315"/>
      <c r="G12" s="314"/>
      <c r="H12" s="315"/>
      <c r="I12" s="314"/>
      <c r="J12" s="315"/>
      <c r="K12" s="314"/>
      <c r="L12" s="297"/>
      <c r="M12" s="11">
        <v>93</v>
      </c>
      <c r="P12" s="217" t="s">
        <v>134</v>
      </c>
    </row>
    <row r="13" spans="1:16" ht="15.75">
      <c r="A13" s="690" t="s">
        <v>32</v>
      </c>
      <c r="B13" s="458"/>
      <c r="C13" s="458"/>
      <c r="D13" s="691"/>
      <c r="E13" s="320"/>
      <c r="F13" s="321"/>
      <c r="G13" s="320"/>
      <c r="H13" s="321"/>
      <c r="I13" s="320"/>
      <c r="J13" s="321"/>
      <c r="K13" s="314"/>
      <c r="L13" s="297"/>
      <c r="M13" s="11"/>
      <c r="P13" s="217" t="s">
        <v>134</v>
      </c>
    </row>
    <row r="14" spans="1:16" ht="15.75">
      <c r="A14" s="690" t="s">
        <v>31</v>
      </c>
      <c r="B14" s="458"/>
      <c r="C14" s="458"/>
      <c r="D14" s="691"/>
      <c r="E14" s="320"/>
      <c r="F14" s="321"/>
      <c r="G14" s="320"/>
      <c r="H14" s="321"/>
      <c r="I14" s="320"/>
      <c r="J14" s="321"/>
      <c r="K14" s="314"/>
      <c r="L14" s="297"/>
      <c r="M14" s="11"/>
      <c r="P14" s="217" t="s">
        <v>134</v>
      </c>
    </row>
    <row r="15" spans="1:16" ht="15.75">
      <c r="A15" s="714" t="s">
        <v>93</v>
      </c>
      <c r="B15" s="715"/>
      <c r="C15" s="715"/>
      <c r="D15" s="716"/>
      <c r="E15" s="322"/>
      <c r="F15" s="323">
        <v>1</v>
      </c>
      <c r="G15" s="322"/>
      <c r="H15" s="323"/>
      <c r="I15" s="322"/>
      <c r="J15" s="323"/>
      <c r="K15" s="322"/>
      <c r="L15" s="324"/>
      <c r="M15" s="11"/>
      <c r="P15" s="217" t="s">
        <v>134</v>
      </c>
    </row>
    <row r="16" spans="1:16" ht="15.75">
      <c r="A16" s="703" t="s">
        <v>178</v>
      </c>
      <c r="B16" s="446"/>
      <c r="C16" s="446"/>
      <c r="D16" s="447"/>
      <c r="E16" s="325">
        <v>2</v>
      </c>
      <c r="F16" s="326">
        <f>+F10+F11+F12+F15</f>
        <v>191</v>
      </c>
      <c r="G16" s="325">
        <f>+G10+G11+G12+G15</f>
        <v>3</v>
      </c>
      <c r="H16" s="326">
        <f>+H10+H11+H12+H15</f>
        <v>340</v>
      </c>
      <c r="I16" s="325">
        <f>+I10+I11+I12+I15</f>
        <v>3</v>
      </c>
      <c r="J16" s="326">
        <v>501</v>
      </c>
      <c r="K16" s="325">
        <f>SUM(K10:K15)</f>
        <v>0</v>
      </c>
      <c r="L16" s="327">
        <v>161</v>
      </c>
      <c r="M16" s="34">
        <f>697+630+957+2333</f>
        <v>4617</v>
      </c>
      <c r="N16" s="3">
        <f>2451-93</f>
        <v>2358</v>
      </c>
      <c r="O16" s="3">
        <f>+H16-J16</f>
        <v>-161</v>
      </c>
      <c r="P16" s="217" t="s">
        <v>134</v>
      </c>
    </row>
    <row r="17" spans="1:16" ht="15.75">
      <c r="A17" s="695" t="s">
        <v>49</v>
      </c>
      <c r="B17" s="696"/>
      <c r="C17" s="696"/>
      <c r="D17" s="697"/>
      <c r="E17" s="314"/>
      <c r="F17" s="315"/>
      <c r="G17" s="314"/>
      <c r="H17" s="315"/>
      <c r="I17" s="314"/>
      <c r="J17" s="315"/>
      <c r="K17" s="314"/>
      <c r="L17" s="297"/>
      <c r="M17" s="11"/>
      <c r="P17" s="217" t="s">
        <v>134</v>
      </c>
    </row>
    <row r="18" spans="1:16" ht="15.75">
      <c r="A18" s="694" t="s">
        <v>33</v>
      </c>
      <c r="B18" s="458"/>
      <c r="C18" s="458"/>
      <c r="D18" s="691"/>
      <c r="E18" s="314"/>
      <c r="F18" s="315">
        <v>53</v>
      </c>
      <c r="G18" s="314"/>
      <c r="H18" s="315">
        <v>86</v>
      </c>
      <c r="I18" s="314"/>
      <c r="J18" s="315">
        <v>146</v>
      </c>
      <c r="K18" s="314"/>
      <c r="L18" s="297">
        <f>J18-H18</f>
        <v>60</v>
      </c>
      <c r="M18" s="11">
        <v>359</v>
      </c>
      <c r="N18" s="3">
        <f>1171+93</f>
        <v>1264</v>
      </c>
      <c r="O18" s="3">
        <f aca="true" t="shared" si="0" ref="O18:O30">+H18-J18</f>
        <v>-60</v>
      </c>
      <c r="P18" s="217" t="s">
        <v>134</v>
      </c>
    </row>
    <row r="19" spans="1:16" ht="15.75">
      <c r="A19" s="694" t="s">
        <v>34</v>
      </c>
      <c r="B19" s="458"/>
      <c r="C19" s="458"/>
      <c r="D19" s="691"/>
      <c r="E19" s="314"/>
      <c r="F19" s="315">
        <v>6</v>
      </c>
      <c r="G19" s="314"/>
      <c r="H19" s="315">
        <v>3</v>
      </c>
      <c r="I19" s="314"/>
      <c r="J19" s="315">
        <v>3</v>
      </c>
      <c r="K19" s="314"/>
      <c r="L19" s="297">
        <f>J19-H19</f>
        <v>0</v>
      </c>
      <c r="M19" s="11"/>
      <c r="N19" s="3">
        <v>110</v>
      </c>
      <c r="O19" s="3">
        <f t="shared" si="0"/>
        <v>0</v>
      </c>
      <c r="P19" s="217" t="s">
        <v>134</v>
      </c>
    </row>
    <row r="20" spans="1:16" ht="15.75">
      <c r="A20" s="694" t="s">
        <v>35</v>
      </c>
      <c r="B20" s="458"/>
      <c r="C20" s="458"/>
      <c r="D20" s="691"/>
      <c r="E20" s="314"/>
      <c r="F20" s="315">
        <v>2</v>
      </c>
      <c r="G20" s="314"/>
      <c r="H20" s="315">
        <v>10</v>
      </c>
      <c r="I20" s="314"/>
      <c r="J20" s="315">
        <v>10</v>
      </c>
      <c r="K20" s="314"/>
      <c r="L20" s="297">
        <f>J20-H20</f>
        <v>0</v>
      </c>
      <c r="M20" s="11"/>
      <c r="N20" s="3">
        <v>0</v>
      </c>
      <c r="O20" s="3">
        <f t="shared" si="0"/>
        <v>0</v>
      </c>
      <c r="P20" s="217" t="s">
        <v>134</v>
      </c>
    </row>
    <row r="21" spans="1:16" ht="15.75">
      <c r="A21" s="694" t="s">
        <v>71</v>
      </c>
      <c r="B21" s="458"/>
      <c r="C21" s="458"/>
      <c r="D21" s="691"/>
      <c r="E21" s="314"/>
      <c r="F21" s="315">
        <v>78</v>
      </c>
      <c r="G21" s="314"/>
      <c r="H21" s="315">
        <v>90</v>
      </c>
      <c r="I21" s="314"/>
      <c r="J21" s="315">
        <v>91</v>
      </c>
      <c r="K21" s="314"/>
      <c r="L21" s="297">
        <f>J21-H21</f>
        <v>1</v>
      </c>
      <c r="M21" s="11">
        <f>4220-576</f>
        <v>3644</v>
      </c>
      <c r="O21" s="3">
        <f t="shared" si="0"/>
        <v>-1</v>
      </c>
      <c r="P21" s="217" t="s">
        <v>134</v>
      </c>
    </row>
    <row r="22" spans="1:16" ht="15.75">
      <c r="A22" s="694" t="s">
        <v>36</v>
      </c>
      <c r="B22" s="458"/>
      <c r="C22" s="458"/>
      <c r="D22" s="691"/>
      <c r="E22" s="314"/>
      <c r="F22" s="315">
        <v>5</v>
      </c>
      <c r="G22" s="314"/>
      <c r="H22" s="315">
        <v>10</v>
      </c>
      <c r="I22" s="314"/>
      <c r="J22" s="315">
        <v>10</v>
      </c>
      <c r="K22" s="314"/>
      <c r="L22" s="297">
        <f aca="true" t="shared" si="1" ref="L22:L28">J22-H22</f>
        <v>0</v>
      </c>
      <c r="M22" s="11">
        <v>332</v>
      </c>
      <c r="N22" s="3">
        <v>175</v>
      </c>
      <c r="O22" s="3">
        <f t="shared" si="0"/>
        <v>0</v>
      </c>
      <c r="P22" s="217" t="s">
        <v>134</v>
      </c>
    </row>
    <row r="23" spans="1:16" ht="15.75">
      <c r="A23" s="694" t="s">
        <v>37</v>
      </c>
      <c r="B23" s="458"/>
      <c r="C23" s="458"/>
      <c r="D23" s="691"/>
      <c r="E23" s="314"/>
      <c r="F23" s="315">
        <v>2</v>
      </c>
      <c r="G23" s="314"/>
      <c r="H23" s="315">
        <v>3</v>
      </c>
      <c r="I23" s="314"/>
      <c r="J23" s="315">
        <v>4</v>
      </c>
      <c r="K23" s="314"/>
      <c r="L23" s="297">
        <f t="shared" si="1"/>
        <v>1</v>
      </c>
      <c r="M23" s="11"/>
      <c r="O23" s="3">
        <f t="shared" si="0"/>
        <v>-1</v>
      </c>
      <c r="P23" s="217" t="s">
        <v>134</v>
      </c>
    </row>
    <row r="24" spans="1:16" ht="15.75">
      <c r="A24" s="694" t="s">
        <v>38</v>
      </c>
      <c r="B24" s="458"/>
      <c r="C24" s="458"/>
      <c r="D24" s="691"/>
      <c r="E24" s="314"/>
      <c r="F24" s="315">
        <v>8</v>
      </c>
      <c r="G24" s="314"/>
      <c r="H24" s="315">
        <v>6</v>
      </c>
      <c r="I24" s="314"/>
      <c r="J24" s="315">
        <v>11</v>
      </c>
      <c r="K24" s="314"/>
      <c r="L24" s="297">
        <f t="shared" si="1"/>
        <v>5</v>
      </c>
      <c r="M24" s="11">
        <v>276</v>
      </c>
      <c r="N24" s="3">
        <v>14853</v>
      </c>
      <c r="O24" s="3">
        <f t="shared" si="0"/>
        <v>-5</v>
      </c>
      <c r="P24" s="217" t="s">
        <v>134</v>
      </c>
    </row>
    <row r="25" spans="1:16" ht="15.75">
      <c r="A25" s="694" t="s">
        <v>133</v>
      </c>
      <c r="B25" s="717"/>
      <c r="C25" s="717"/>
      <c r="D25" s="718"/>
      <c r="E25" s="314"/>
      <c r="F25" s="315">
        <v>0</v>
      </c>
      <c r="G25" s="314"/>
      <c r="H25" s="315">
        <v>2</v>
      </c>
      <c r="I25" s="314"/>
      <c r="J25" s="315">
        <v>2</v>
      </c>
      <c r="K25" s="314"/>
      <c r="L25" s="297">
        <f t="shared" si="1"/>
        <v>0</v>
      </c>
      <c r="M25" s="11"/>
      <c r="N25" s="3">
        <v>135</v>
      </c>
      <c r="O25" s="3">
        <f t="shared" si="0"/>
        <v>0</v>
      </c>
      <c r="P25" s="217" t="s">
        <v>134</v>
      </c>
    </row>
    <row r="26" spans="1:16" ht="15.75">
      <c r="A26" s="694" t="s">
        <v>72</v>
      </c>
      <c r="B26" s="458"/>
      <c r="C26" s="458"/>
      <c r="D26" s="691"/>
      <c r="E26" s="314"/>
      <c r="F26" s="315">
        <v>6</v>
      </c>
      <c r="G26" s="314"/>
      <c r="H26" s="315">
        <v>11</v>
      </c>
      <c r="I26" s="314"/>
      <c r="J26" s="315">
        <v>11</v>
      </c>
      <c r="K26" s="314"/>
      <c r="L26" s="297">
        <f t="shared" si="1"/>
        <v>0</v>
      </c>
      <c r="M26" s="11"/>
      <c r="O26" s="3">
        <f t="shared" si="0"/>
        <v>0</v>
      </c>
      <c r="P26" s="217" t="s">
        <v>134</v>
      </c>
    </row>
    <row r="27" spans="1:16" ht="15.75">
      <c r="A27" s="694" t="s">
        <v>94</v>
      </c>
      <c r="B27" s="458"/>
      <c r="C27" s="458"/>
      <c r="D27" s="691"/>
      <c r="E27" s="314"/>
      <c r="F27" s="315">
        <v>2</v>
      </c>
      <c r="G27" s="314"/>
      <c r="H27" s="315">
        <v>9</v>
      </c>
      <c r="I27" s="314"/>
      <c r="J27" s="315">
        <v>9</v>
      </c>
      <c r="K27" s="314"/>
      <c r="L27" s="297">
        <f t="shared" si="1"/>
        <v>0</v>
      </c>
      <c r="M27" s="11"/>
      <c r="N27" s="3">
        <v>10</v>
      </c>
      <c r="O27" s="3">
        <f t="shared" si="0"/>
        <v>0</v>
      </c>
      <c r="P27" s="217" t="s">
        <v>134</v>
      </c>
    </row>
    <row r="28" spans="1:16" ht="15.75">
      <c r="A28" s="694" t="s">
        <v>39</v>
      </c>
      <c r="B28" s="458"/>
      <c r="C28" s="458"/>
      <c r="D28" s="691"/>
      <c r="E28" s="314"/>
      <c r="F28" s="315">
        <v>5</v>
      </c>
      <c r="G28" s="314"/>
      <c r="H28" s="315">
        <v>2</v>
      </c>
      <c r="I28" s="314"/>
      <c r="J28" s="315">
        <v>2</v>
      </c>
      <c r="K28" s="314"/>
      <c r="L28" s="297">
        <f t="shared" si="1"/>
        <v>0</v>
      </c>
      <c r="M28" s="11"/>
      <c r="N28" s="3">
        <v>85</v>
      </c>
      <c r="O28" s="3">
        <f t="shared" si="0"/>
        <v>0</v>
      </c>
      <c r="P28" s="217" t="s">
        <v>134</v>
      </c>
    </row>
    <row r="29" spans="1:16" ht="15.75">
      <c r="A29" s="689" t="s">
        <v>12</v>
      </c>
      <c r="B29" s="482"/>
      <c r="C29" s="482"/>
      <c r="D29" s="655"/>
      <c r="E29" s="314"/>
      <c r="F29" s="315">
        <v>14</v>
      </c>
      <c r="G29" s="314"/>
      <c r="H29" s="315">
        <v>2</v>
      </c>
      <c r="I29" s="314"/>
      <c r="J29" s="315">
        <v>2</v>
      </c>
      <c r="K29" s="314"/>
      <c r="L29" s="297">
        <v>0</v>
      </c>
      <c r="M29" s="11"/>
      <c r="O29" s="3">
        <f t="shared" si="0"/>
        <v>0</v>
      </c>
      <c r="P29" s="217"/>
    </row>
    <row r="30" spans="1:16" ht="16.5" thickBot="1">
      <c r="A30" s="721" t="s">
        <v>40</v>
      </c>
      <c r="B30" s="722"/>
      <c r="C30" s="722"/>
      <c r="D30" s="723"/>
      <c r="E30" s="400"/>
      <c r="F30" s="401">
        <f>SUM(F16:F29)</f>
        <v>372</v>
      </c>
      <c r="G30" s="400"/>
      <c r="H30" s="401">
        <f>SUM(H16:H29)</f>
        <v>574</v>
      </c>
      <c r="I30" s="400"/>
      <c r="J30" s="401">
        <f>SUM(J16:J29)</f>
        <v>802</v>
      </c>
      <c r="K30" s="400"/>
      <c r="L30" s="402">
        <f>SUM(L16:L29)</f>
        <v>228</v>
      </c>
      <c r="M30" s="11">
        <f>SUM(M12:M29)</f>
        <v>9321</v>
      </c>
      <c r="N30" s="3">
        <f>SUM(N16:N29)</f>
        <v>18990</v>
      </c>
      <c r="O30" s="3">
        <f t="shared" si="0"/>
        <v>-228</v>
      </c>
      <c r="P30" s="217" t="s">
        <v>184</v>
      </c>
    </row>
    <row r="31" spans="1:16" ht="16.5" customHeight="1" hidden="1">
      <c r="A31" s="724" t="s">
        <v>41</v>
      </c>
      <c r="B31" s="452"/>
      <c r="C31" s="452"/>
      <c r="D31" s="453"/>
      <c r="E31" s="317"/>
      <c r="F31" s="318"/>
      <c r="G31" s="317"/>
      <c r="H31" s="318"/>
      <c r="I31" s="317"/>
      <c r="J31" s="318"/>
      <c r="K31" s="317"/>
      <c r="L31" s="319"/>
      <c r="M31" s="11"/>
      <c r="P31" s="404"/>
    </row>
    <row r="32" spans="1:13" ht="16.5" hidden="1" thickBot="1">
      <c r="A32" s="725" t="s">
        <v>42</v>
      </c>
      <c r="B32" s="458"/>
      <c r="C32" s="458"/>
      <c r="D32" s="691"/>
      <c r="E32" s="317"/>
      <c r="F32" s="318"/>
      <c r="G32" s="317"/>
      <c r="H32" s="318"/>
      <c r="I32" s="317"/>
      <c r="J32" s="318"/>
      <c r="K32" s="317"/>
      <c r="L32" s="319"/>
      <c r="M32" s="11"/>
    </row>
    <row r="33" spans="1:13" ht="16.5" hidden="1" thickBot="1">
      <c r="A33" s="725" t="s">
        <v>43</v>
      </c>
      <c r="B33" s="458"/>
      <c r="C33" s="458"/>
      <c r="D33" s="691"/>
      <c r="E33" s="317"/>
      <c r="F33" s="318"/>
      <c r="G33" s="317"/>
      <c r="H33" s="318"/>
      <c r="I33" s="317"/>
      <c r="J33" s="318"/>
      <c r="K33" s="317"/>
      <c r="L33" s="319"/>
      <c r="M33" s="11"/>
    </row>
    <row r="34" spans="1:13" ht="16.5" hidden="1" thickBot="1">
      <c r="A34" s="726" t="s">
        <v>135</v>
      </c>
      <c r="B34" s="727"/>
      <c r="C34" s="727"/>
      <c r="D34" s="728"/>
      <c r="E34" s="328"/>
      <c r="F34" s="329">
        <f>F30-F31+F32-F33</f>
        <v>372</v>
      </c>
      <c r="G34" s="328"/>
      <c r="H34" s="329">
        <f>H30-H31+H32-H33</f>
        <v>574</v>
      </c>
      <c r="I34" s="328"/>
      <c r="J34" s="329">
        <f>J30-J31+J32-J33</f>
        <v>802</v>
      </c>
      <c r="K34" s="328"/>
      <c r="L34" s="330"/>
      <c r="M34" s="11"/>
    </row>
    <row r="35" spans="1:13" ht="15.75">
      <c r="A35" s="700"/>
      <c r="B35" s="701"/>
      <c r="C35" s="701"/>
      <c r="D35" s="702"/>
      <c r="E35" s="314"/>
      <c r="F35" s="315"/>
      <c r="G35" s="314"/>
      <c r="H35" s="315"/>
      <c r="I35" s="314"/>
      <c r="J35" s="315"/>
      <c r="K35" s="314"/>
      <c r="L35" s="297"/>
      <c r="M35" s="11"/>
    </row>
    <row r="36" spans="1:13" ht="15.75">
      <c r="A36" s="694"/>
      <c r="B36" s="458"/>
      <c r="C36" s="458"/>
      <c r="D36" s="691"/>
      <c r="E36" s="316"/>
      <c r="F36" s="315"/>
      <c r="G36" s="316"/>
      <c r="H36" s="315"/>
      <c r="I36" s="316"/>
      <c r="J36" s="315"/>
      <c r="K36" s="317"/>
      <c r="L36" s="297"/>
      <c r="M36" s="11"/>
    </row>
    <row r="37" spans="1:13" ht="15.75">
      <c r="A37" s="695"/>
      <c r="B37" s="696"/>
      <c r="C37" s="696"/>
      <c r="D37" s="697"/>
      <c r="E37" s="314"/>
      <c r="F37" s="315"/>
      <c r="G37" s="314"/>
      <c r="H37" s="315"/>
      <c r="I37" s="314"/>
      <c r="J37" s="315"/>
      <c r="K37" s="317"/>
      <c r="L37" s="297"/>
      <c r="M37" s="11"/>
    </row>
    <row r="38" spans="1:13" ht="15.75">
      <c r="A38" s="714"/>
      <c r="B38" s="719"/>
      <c r="C38" s="719"/>
      <c r="D38" s="720"/>
      <c r="E38" s="384"/>
      <c r="F38" s="385"/>
      <c r="G38" s="384"/>
      <c r="H38" s="385"/>
      <c r="I38" s="384"/>
      <c r="J38" s="385"/>
      <c r="K38" s="386"/>
      <c r="L38" s="387"/>
      <c r="M38" s="11"/>
    </row>
    <row r="39" spans="1:13" ht="15.75">
      <c r="A39" s="185"/>
      <c r="B39" s="204"/>
      <c r="C39" s="175"/>
      <c r="D39" s="205"/>
      <c r="E39" s="175"/>
      <c r="F39" s="175"/>
      <c r="G39" s="175"/>
      <c r="H39" s="175"/>
      <c r="I39" s="175"/>
      <c r="J39" s="175"/>
      <c r="K39" s="175"/>
      <c r="L39" s="175"/>
      <c r="M39" s="11"/>
    </row>
    <row r="40" spans="1:15" ht="15.75">
      <c r="A40" s="405"/>
      <c r="B40" s="403"/>
      <c r="C40" s="403"/>
      <c r="D40" s="403"/>
      <c r="E40" s="403"/>
      <c r="F40" s="403"/>
      <c r="G40" s="403"/>
      <c r="H40" s="403"/>
      <c r="I40" s="403"/>
      <c r="J40" s="403"/>
      <c r="K40" s="403"/>
      <c r="L40" s="403"/>
      <c r="M40" s="403"/>
      <c r="N40" s="403"/>
      <c r="O40" s="403"/>
    </row>
    <row r="41" spans="11:13" ht="15.75">
      <c r="K41" s="29"/>
      <c r="L41" s="29"/>
      <c r="M41" s="11"/>
    </row>
    <row r="42" spans="11:13" ht="15.75">
      <c r="K42" s="25"/>
      <c r="L42" s="25"/>
      <c r="M42" s="11"/>
    </row>
    <row r="43" spans="11:13" ht="15.75">
      <c r="K43" s="25"/>
      <c r="L43" s="25"/>
      <c r="M43" s="11"/>
    </row>
    <row r="44" spans="11:13" ht="15.75">
      <c r="K44" s="25"/>
      <c r="L44" s="25"/>
      <c r="M44" s="11"/>
    </row>
    <row r="45" spans="11:13" ht="15.75">
      <c r="K45" s="25"/>
      <c r="L45" s="25"/>
      <c r="M45" s="11"/>
    </row>
    <row r="46" spans="11:13" ht="15.75">
      <c r="K46" s="25"/>
      <c r="L46" s="25"/>
      <c r="M46" s="11"/>
    </row>
    <row r="47" spans="11:13" ht="15.75">
      <c r="K47" s="25"/>
      <c r="L47" s="25"/>
      <c r="M47" s="11"/>
    </row>
    <row r="48" spans="11:13" ht="15.75">
      <c r="K48" s="25"/>
      <c r="L48" s="25"/>
      <c r="M48" s="11"/>
    </row>
    <row r="49" spans="11:13" ht="15.75">
      <c r="K49" s="25"/>
      <c r="L49" s="25"/>
      <c r="M49" s="11"/>
    </row>
    <row r="50" spans="11:13" ht="15.75">
      <c r="K50" s="25"/>
      <c r="L50" s="25"/>
      <c r="M50" s="11"/>
    </row>
    <row r="51" spans="11:13" ht="15.75">
      <c r="K51" s="25"/>
      <c r="L51" s="26"/>
      <c r="M51" s="11"/>
    </row>
    <row r="52" spans="11:13" ht="15.75">
      <c r="K52" s="25"/>
      <c r="L52" s="26"/>
      <c r="M52" s="11"/>
    </row>
    <row r="53" spans="11:13" ht="15.75">
      <c r="K53" s="25"/>
      <c r="L53" s="25"/>
      <c r="M53" s="11"/>
    </row>
    <row r="54" spans="11:13" ht="15.75">
      <c r="K54" s="25"/>
      <c r="L54" s="25"/>
      <c r="M54" s="11"/>
    </row>
    <row r="55" spans="11:13" ht="15.75">
      <c r="K55" s="25"/>
      <c r="L55" s="25"/>
      <c r="M55" s="11"/>
    </row>
    <row r="56" spans="11:13" ht="15.75">
      <c r="K56" s="25"/>
      <c r="L56" s="25"/>
      <c r="M56" s="11"/>
    </row>
    <row r="57" spans="11:13" ht="15.75">
      <c r="K57" s="25"/>
      <c r="L57" s="25"/>
      <c r="M57" s="11"/>
    </row>
    <row r="58" spans="11:13" ht="15.75">
      <c r="K58" s="25"/>
      <c r="L58" s="25"/>
      <c r="M58" s="11"/>
    </row>
    <row r="59" spans="11:13" ht="15.75">
      <c r="K59" s="25"/>
      <c r="L59" s="25"/>
      <c r="M59" s="11"/>
    </row>
    <row r="60" spans="11:13" ht="15.75">
      <c r="K60" s="25"/>
      <c r="L60" s="25"/>
      <c r="M60" s="11"/>
    </row>
    <row r="61" spans="11:13" ht="15.75">
      <c r="K61" s="25"/>
      <c r="L61" s="25"/>
      <c r="M61" s="11"/>
    </row>
    <row r="62" spans="11:13" ht="15.75">
      <c r="K62" s="25"/>
      <c r="L62" s="25"/>
      <c r="M62" s="11"/>
    </row>
    <row r="63" spans="11:13" ht="15.75">
      <c r="K63" s="25"/>
      <c r="L63" s="25"/>
      <c r="M63" s="11"/>
    </row>
    <row r="64" spans="11:13" ht="15.75">
      <c r="K64" s="25"/>
      <c r="L64" s="25"/>
      <c r="M64" s="11"/>
    </row>
    <row r="65" spans="11:13" ht="15.75">
      <c r="K65" s="25"/>
      <c r="L65" s="25"/>
      <c r="M65" s="11"/>
    </row>
    <row r="66" spans="11:13" ht="15.75">
      <c r="K66" s="30"/>
      <c r="L66" s="25"/>
      <c r="M66" s="11"/>
    </row>
    <row r="67" spans="11:13" ht="15.75">
      <c r="K67" s="11"/>
      <c r="L67" s="11"/>
      <c r="M67" s="11"/>
    </row>
    <row r="68" spans="11:13" ht="15.75">
      <c r="K68" s="10"/>
      <c r="L68" s="10"/>
      <c r="M68" s="11"/>
    </row>
    <row r="69" spans="11:13" ht="15.75">
      <c r="K69" s="10"/>
      <c r="L69" s="10"/>
      <c r="M69" s="11"/>
    </row>
    <row r="70" spans="11:13" ht="15.75">
      <c r="K70" s="10"/>
      <c r="L70" s="10"/>
      <c r="M70" s="11"/>
    </row>
    <row r="71" spans="11:13" ht="15.75">
      <c r="K71" s="10"/>
      <c r="L71" s="10"/>
      <c r="M71" s="11"/>
    </row>
    <row r="72" ht="15.75">
      <c r="M72" s="11"/>
    </row>
    <row r="73" ht="15.75">
      <c r="M73" s="11"/>
    </row>
  </sheetData>
  <mergeCells count="40">
    <mergeCell ref="A30:D30"/>
    <mergeCell ref="A31:D31"/>
    <mergeCell ref="A32:D32"/>
    <mergeCell ref="A34:D34"/>
    <mergeCell ref="A33:D33"/>
    <mergeCell ref="A38:D38"/>
    <mergeCell ref="A35:D35"/>
    <mergeCell ref="A36:D36"/>
    <mergeCell ref="A37:D37"/>
    <mergeCell ref="A28:D28"/>
    <mergeCell ref="A18:D18"/>
    <mergeCell ref="A24:D24"/>
    <mergeCell ref="A25:D25"/>
    <mergeCell ref="A26:D26"/>
    <mergeCell ref="A19:D19"/>
    <mergeCell ref="A23:D23"/>
    <mergeCell ref="A1:L1"/>
    <mergeCell ref="A2:L2"/>
    <mergeCell ref="A3:L3"/>
    <mergeCell ref="A4:L4"/>
    <mergeCell ref="A5:L5"/>
    <mergeCell ref="A8:D9"/>
    <mergeCell ref="A10:D10"/>
    <mergeCell ref="A16:D16"/>
    <mergeCell ref="A11:D11"/>
    <mergeCell ref="A6:L6"/>
    <mergeCell ref="K8:L8"/>
    <mergeCell ref="I8:J8"/>
    <mergeCell ref="G8:H8"/>
    <mergeCell ref="A13:D13"/>
    <mergeCell ref="A29:D29"/>
    <mergeCell ref="A14:D14"/>
    <mergeCell ref="E8:F8"/>
    <mergeCell ref="A20:D20"/>
    <mergeCell ref="A21:D21"/>
    <mergeCell ref="A22:D22"/>
    <mergeCell ref="A17:D17"/>
    <mergeCell ref="A12:D12"/>
    <mergeCell ref="A15:D15"/>
    <mergeCell ref="A27:D27"/>
  </mergeCells>
  <printOptions horizontalCentered="1"/>
  <pageMargins left="0.5" right="0.5" top="0.5" bottom="0.25" header="0.5" footer="0.5"/>
  <pageSetup horizontalDpi="600" verticalDpi="600" orientation="landscape" scale="70"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