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epository\internet\"/>
    </mc:Choice>
  </mc:AlternateContent>
  <bookViews>
    <workbookView xWindow="360" yWindow="72" windowWidth="12120" windowHeight="9120"/>
  </bookViews>
  <sheets>
    <sheet name="A" sheetId="1" r:id="rId1"/>
  </sheets>
  <definedNames>
    <definedName name="ar05ch13">A!$A$5:$CK$198</definedName>
  </definedNames>
  <calcPr calcId="152511"/>
</workbook>
</file>

<file path=xl/calcChain.xml><?xml version="1.0" encoding="utf-8"?>
<calcChain xmlns="http://schemas.openxmlformats.org/spreadsheetml/2006/main">
  <c r="V7" i="1" l="1"/>
  <c r="Q7" i="1"/>
  <c r="V6" i="1"/>
  <c r="Q6" i="1"/>
  <c r="BI9" i="1"/>
  <c r="BI10" i="1"/>
  <c r="BI11" i="1"/>
  <c r="BI12" i="1"/>
  <c r="BI13" i="1"/>
  <c r="BI14" i="1"/>
  <c r="BI15" i="1"/>
  <c r="BI16" i="1"/>
  <c r="BI17" i="1"/>
  <c r="BI18" i="1"/>
  <c r="BI19" i="1"/>
  <c r="BI20" i="1"/>
  <c r="BI21" i="1"/>
  <c r="BI22" i="1"/>
  <c r="BI23" i="1"/>
  <c r="BI24" i="1"/>
  <c r="BI25" i="1"/>
  <c r="BI26" i="1"/>
  <c r="BI27" i="1"/>
  <c r="BI28" i="1"/>
  <c r="BI29" i="1"/>
  <c r="BI30" i="1"/>
  <c r="BI31" i="1"/>
  <c r="BI32" i="1"/>
  <c r="BI33" i="1"/>
  <c r="BI34" i="1"/>
  <c r="BI35" i="1"/>
  <c r="BI36" i="1"/>
  <c r="BI37" i="1"/>
  <c r="BI38" i="1"/>
  <c r="BI39" i="1"/>
  <c r="BI40" i="1"/>
  <c r="BI41" i="1"/>
  <c r="BI42" i="1"/>
  <c r="BI43" i="1"/>
  <c r="BI44" i="1"/>
  <c r="BI45" i="1"/>
  <c r="BI46" i="1"/>
  <c r="BI47" i="1"/>
  <c r="BI48" i="1"/>
  <c r="BI49" i="1"/>
  <c r="BI50" i="1"/>
  <c r="BI51" i="1"/>
  <c r="BI52" i="1"/>
  <c r="BI53" i="1"/>
  <c r="BI54" i="1"/>
  <c r="BI55" i="1"/>
  <c r="BI56" i="1"/>
  <c r="BI57" i="1"/>
  <c r="BI58" i="1"/>
  <c r="BI59" i="1"/>
  <c r="BI60" i="1"/>
  <c r="BI61" i="1"/>
  <c r="BI62" i="1"/>
  <c r="BI63" i="1"/>
  <c r="BI64" i="1"/>
  <c r="BI65" i="1"/>
  <c r="BI66" i="1"/>
  <c r="BI68" i="1"/>
  <c r="BI69" i="1"/>
  <c r="BI70" i="1"/>
  <c r="BI72" i="1"/>
  <c r="BI73" i="1"/>
  <c r="BI74" i="1"/>
  <c r="BI75" i="1"/>
  <c r="BI76" i="1"/>
  <c r="BI77" i="1"/>
  <c r="BI78" i="1"/>
  <c r="BI79" i="1"/>
  <c r="BI80" i="1"/>
  <c r="BI81" i="1"/>
  <c r="BI82" i="1"/>
  <c r="BI83" i="1"/>
  <c r="BI84" i="1"/>
  <c r="BI85" i="1"/>
  <c r="BI86" i="1"/>
  <c r="BI87" i="1"/>
  <c r="BI88" i="1"/>
  <c r="BI89" i="1"/>
  <c r="BI90" i="1"/>
  <c r="BI91" i="1"/>
  <c r="BI92" i="1"/>
  <c r="BI93" i="1"/>
  <c r="BI94" i="1"/>
  <c r="BI95" i="1"/>
  <c r="BI96" i="1"/>
  <c r="BI99" i="1"/>
  <c r="BI100" i="1"/>
  <c r="BI101" i="1"/>
  <c r="BI102" i="1"/>
  <c r="BI103" i="1"/>
  <c r="BI104" i="1"/>
  <c r="BI105" i="1"/>
  <c r="BI106" i="1"/>
  <c r="BI107" i="1"/>
  <c r="BI108" i="1"/>
  <c r="BI109" i="1"/>
  <c r="BI110" i="1"/>
  <c r="BI112" i="1"/>
  <c r="BI113" i="1"/>
  <c r="BI114" i="1"/>
  <c r="BI115" i="1"/>
  <c r="BI116" i="1"/>
  <c r="BI117" i="1"/>
  <c r="BI118" i="1"/>
  <c r="BI119" i="1"/>
  <c r="BI120" i="1"/>
  <c r="BI121" i="1"/>
  <c r="BI122" i="1"/>
  <c r="BI123" i="1"/>
  <c r="BI124" i="1"/>
  <c r="BI125" i="1"/>
  <c r="BI126" i="1"/>
  <c r="BI127" i="1"/>
  <c r="BI128" i="1"/>
  <c r="BI129" i="1"/>
  <c r="BI130" i="1"/>
  <c r="BI132" i="1"/>
  <c r="BI133" i="1"/>
  <c r="BI134" i="1"/>
  <c r="BI135" i="1"/>
  <c r="BI136" i="1"/>
  <c r="BI137" i="1"/>
  <c r="BI138" i="1"/>
  <c r="BI139" i="1"/>
  <c r="BI140" i="1"/>
  <c r="BI141" i="1"/>
  <c r="BI142" i="1"/>
  <c r="BI143" i="1"/>
  <c r="BI144" i="1"/>
  <c r="BI145" i="1"/>
  <c r="BI146" i="1"/>
  <c r="BI147" i="1"/>
  <c r="BI148" i="1"/>
  <c r="BI149" i="1"/>
  <c r="BI150" i="1"/>
  <c r="BI151" i="1"/>
  <c r="BI152" i="1"/>
  <c r="BI153" i="1"/>
  <c r="BI154" i="1"/>
  <c r="BI155" i="1"/>
  <c r="BI156" i="1"/>
  <c r="BI157" i="1"/>
  <c r="BI158" i="1"/>
  <c r="BI159" i="1"/>
  <c r="BI161" i="1"/>
  <c r="BI162" i="1"/>
  <c r="BI163" i="1"/>
  <c r="BI164" i="1"/>
  <c r="BI165" i="1"/>
  <c r="BI166" i="1"/>
  <c r="BI167" i="1"/>
  <c r="BI168" i="1"/>
  <c r="BI169" i="1"/>
  <c r="BI170" i="1"/>
  <c r="BI172" i="1"/>
  <c r="BI173" i="1"/>
  <c r="BI174" i="1"/>
  <c r="BI175" i="1"/>
  <c r="BI176" i="1"/>
  <c r="BI177" i="1"/>
  <c r="BI178" i="1"/>
  <c r="BI179" i="1"/>
  <c r="BI181" i="1"/>
  <c r="BI182" i="1"/>
  <c r="BI184" i="1"/>
  <c r="BI185" i="1"/>
  <c r="BI186" i="1"/>
  <c r="BI187" i="1"/>
  <c r="BI188" i="1"/>
  <c r="BI189" i="1"/>
  <c r="BI190" i="1"/>
  <c r="BI191" i="1"/>
  <c r="BI192" i="1"/>
  <c r="BI193" i="1"/>
  <c r="BI194" i="1"/>
  <c r="BI195" i="1"/>
  <c r="BI196" i="1"/>
  <c r="BI197" i="1"/>
  <c r="BI198" i="1"/>
  <c r="AT153" i="1"/>
  <c r="AT157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I181" i="1"/>
  <c r="AI182" i="1"/>
  <c r="AI184" i="1"/>
  <c r="AI185" i="1"/>
  <c r="AI186" i="1"/>
  <c r="AI187" i="1"/>
  <c r="AI188" i="1"/>
  <c r="AI189" i="1"/>
  <c r="AI190" i="1"/>
  <c r="AI191" i="1"/>
  <c r="AI192" i="1"/>
  <c r="AI193" i="1"/>
  <c r="AI194" i="1"/>
  <c r="AI195" i="1"/>
  <c r="AI196" i="1"/>
  <c r="AI197" i="1"/>
  <c r="AI198" i="1"/>
  <c r="AE136" i="1"/>
  <c r="I135" i="1"/>
  <c r="I136" i="1"/>
  <c r="I153" i="1"/>
  <c r="I163" i="1"/>
  <c r="I173" i="1"/>
  <c r="BA166" i="1"/>
  <c r="BA153" i="1"/>
  <c r="AB153" i="1"/>
  <c r="AC12" i="1"/>
  <c r="BA185" i="1"/>
  <c r="BA77" i="1"/>
  <c r="BA192" i="1"/>
  <c r="BA128" i="1"/>
  <c r="BA93" i="1"/>
  <c r="BA98" i="1"/>
  <c r="BA146" i="1"/>
  <c r="BA198" i="1"/>
  <c r="BA197" i="1"/>
  <c r="BA196" i="1"/>
  <c r="BA195" i="1"/>
  <c r="BA194" i="1"/>
  <c r="BA193" i="1"/>
  <c r="BA191" i="1"/>
  <c r="BA190" i="1"/>
  <c r="BA189" i="1"/>
  <c r="BA188" i="1"/>
  <c r="BA187" i="1"/>
  <c r="BA186" i="1"/>
  <c r="BA184" i="1"/>
  <c r="BA182" i="1"/>
  <c r="BA181" i="1"/>
  <c r="BA180" i="1"/>
  <c r="BA179" i="1"/>
  <c r="BA178" i="1"/>
  <c r="BA177" i="1"/>
  <c r="BA176" i="1"/>
  <c r="BA175" i="1"/>
  <c r="BA174" i="1"/>
  <c r="BA173" i="1"/>
  <c r="BA172" i="1"/>
  <c r="BA171" i="1"/>
  <c r="BA170" i="1"/>
  <c r="BA169" i="1"/>
  <c r="BA168" i="1"/>
  <c r="BA167" i="1"/>
  <c r="BA165" i="1"/>
  <c r="BA164" i="1"/>
  <c r="BA163" i="1"/>
  <c r="BA162" i="1"/>
  <c r="BA161" i="1"/>
  <c r="BA160" i="1"/>
  <c r="BA159" i="1"/>
  <c r="BA158" i="1"/>
  <c r="BA157" i="1"/>
  <c r="BA156" i="1"/>
  <c r="BA155" i="1"/>
  <c r="BA154" i="1"/>
  <c r="BA152" i="1"/>
  <c r="BA151" i="1"/>
  <c r="BA150" i="1"/>
  <c r="BA149" i="1"/>
  <c r="BA148" i="1"/>
  <c r="BA147" i="1"/>
  <c r="BA145" i="1"/>
  <c r="BA144" i="1"/>
  <c r="BA143" i="1"/>
  <c r="BA142" i="1"/>
  <c r="BA141" i="1"/>
  <c r="BA140" i="1"/>
  <c r="BA139" i="1"/>
  <c r="BA138" i="1"/>
  <c r="BA137" i="1"/>
  <c r="BA136" i="1"/>
  <c r="BA135" i="1"/>
  <c r="BA134" i="1"/>
  <c r="BA133" i="1"/>
  <c r="BA132" i="1"/>
  <c r="BA130" i="1"/>
  <c r="BA129" i="1"/>
  <c r="BA127" i="1"/>
  <c r="BA126" i="1"/>
  <c r="BA125" i="1"/>
  <c r="BA124" i="1"/>
  <c r="BA123" i="1"/>
  <c r="BA122" i="1"/>
  <c r="BA121" i="1"/>
  <c r="BA120" i="1"/>
  <c r="BA119" i="1"/>
  <c r="BA118" i="1"/>
  <c r="BA117" i="1"/>
  <c r="BA116" i="1"/>
  <c r="BA115" i="1"/>
  <c r="BA114" i="1"/>
  <c r="BA113" i="1"/>
  <c r="BA112" i="1"/>
  <c r="BA110" i="1"/>
  <c r="BA109" i="1"/>
  <c r="BA108" i="1"/>
  <c r="BA107" i="1"/>
  <c r="BA106" i="1"/>
  <c r="BA105" i="1"/>
  <c r="BA104" i="1"/>
  <c r="BA103" i="1"/>
  <c r="BA102" i="1"/>
  <c r="BA101" i="1"/>
  <c r="BA100" i="1"/>
  <c r="BA99" i="1"/>
  <c r="BA97" i="1"/>
  <c r="BA96" i="1"/>
  <c r="BA95" i="1"/>
  <c r="BA94" i="1"/>
  <c r="BA92" i="1"/>
  <c r="BA91" i="1"/>
  <c r="BA90" i="1"/>
  <c r="BA89" i="1"/>
  <c r="BA88" i="1"/>
  <c r="BA87" i="1"/>
  <c r="BA86" i="1"/>
  <c r="BA85" i="1"/>
  <c r="BA84" i="1"/>
  <c r="BA83" i="1"/>
  <c r="BA82" i="1"/>
  <c r="BA81" i="1"/>
  <c r="BA80" i="1"/>
  <c r="BA79" i="1"/>
  <c r="BA78" i="1"/>
  <c r="BA76" i="1"/>
  <c r="BA75" i="1"/>
  <c r="BA74" i="1"/>
  <c r="BA73" i="1"/>
  <c r="BA72" i="1"/>
  <c r="BA70" i="1"/>
  <c r="BA69" i="1"/>
  <c r="BA68" i="1"/>
  <c r="BA67" i="1"/>
  <c r="BA66" i="1"/>
  <c r="BA65" i="1"/>
  <c r="BA64" i="1"/>
  <c r="BA63" i="1"/>
  <c r="BA62" i="1"/>
  <c r="BA61" i="1"/>
  <c r="BA60" i="1"/>
  <c r="BA59" i="1"/>
  <c r="BA58" i="1"/>
  <c r="BA57" i="1"/>
  <c r="BA56" i="1"/>
  <c r="BA55" i="1"/>
  <c r="BA54" i="1"/>
  <c r="BA53" i="1"/>
  <c r="BA52" i="1"/>
  <c r="BA51" i="1"/>
  <c r="BA50" i="1"/>
  <c r="BA49" i="1"/>
  <c r="BA48" i="1"/>
  <c r="BA47" i="1"/>
  <c r="BA46" i="1"/>
  <c r="BA45" i="1"/>
  <c r="BA44" i="1"/>
  <c r="BA43" i="1"/>
  <c r="BA42" i="1"/>
  <c r="BA41" i="1"/>
  <c r="BA40" i="1"/>
  <c r="BA39" i="1"/>
  <c r="BA38" i="1"/>
  <c r="BA37" i="1"/>
  <c r="BA36" i="1"/>
  <c r="BA35" i="1"/>
  <c r="BA34" i="1"/>
  <c r="BA33" i="1"/>
  <c r="BA32" i="1"/>
  <c r="BA31" i="1"/>
  <c r="BA30" i="1"/>
  <c r="BA29" i="1"/>
  <c r="BA28" i="1"/>
  <c r="BA27" i="1"/>
  <c r="BA26" i="1"/>
  <c r="BA25" i="1"/>
  <c r="BA24" i="1"/>
  <c r="BA23" i="1"/>
  <c r="BA22" i="1"/>
  <c r="BA21" i="1"/>
  <c r="BA20" i="1"/>
  <c r="BA19" i="1"/>
  <c r="BA18" i="1"/>
  <c r="BA17" i="1"/>
  <c r="BA16" i="1"/>
  <c r="BA15" i="1"/>
  <c r="BA14" i="1"/>
  <c r="BA13" i="1"/>
  <c r="BA12" i="1"/>
  <c r="BA11" i="1"/>
  <c r="BA10" i="1"/>
  <c r="BA9" i="1"/>
</calcChain>
</file>

<file path=xl/sharedStrings.xml><?xml version="1.0" encoding="utf-8"?>
<sst xmlns="http://schemas.openxmlformats.org/spreadsheetml/2006/main" count="993" uniqueCount="621">
  <si>
    <t>Interest received by trust fund</t>
  </si>
  <si>
    <t>Interest earned on expense funds</t>
  </si>
  <si>
    <t>REG</t>
  </si>
  <si>
    <t>TRUSTEE LAST NAME</t>
  </si>
  <si>
    <t>TRUSTEE FIRST NAME</t>
  </si>
  <si>
    <t>CITY</t>
  </si>
  <si>
    <t>STATE</t>
  </si>
  <si>
    <t>DISTRICT APPT.</t>
  </si>
  <si>
    <t>GROSS DEBTOR PAYMENTS</t>
  </si>
  <si>
    <t>TOTAL TRUST FUND RECEIPTS</t>
  </si>
  <si>
    <t>ONGOING MORTGAGE PYMTS - FEE</t>
  </si>
  <si>
    <t>MORTGAGE ARREARAGES - FEE</t>
  </si>
  <si>
    <t>ALL OTHER SECURED DEBT - FEE</t>
  </si>
  <si>
    <t>DEBT NOT BROKEN OUT - FEE</t>
  </si>
  <si>
    <t>SECURED - FEE</t>
  </si>
  <si>
    <t>ONGOING MORTGAGE PYMTS - NO FEE</t>
  </si>
  <si>
    <t>ALL OTHER SECURED DEBT - NO FEE</t>
  </si>
  <si>
    <t>SECURED - NO FEE</t>
  </si>
  <si>
    <t>ALL OTHER PRIORITY DEBT - FEE</t>
  </si>
  <si>
    <t>PRIORITY DEBT NOT BROKEN OUT - FEE</t>
  </si>
  <si>
    <t>PRIORITY - FEE</t>
  </si>
  <si>
    <t>ALL OTHER PRIORITY DEBT - NO FEE</t>
  </si>
  <si>
    <t>PRIORITY - NO FEE</t>
  </si>
  <si>
    <t>UNSECURED</t>
  </si>
  <si>
    <t>DEBTOR ATTY'S</t>
  </si>
  <si>
    <t>503(b) AWARDS</t>
  </si>
  <si>
    <t>TOTAL NON-FEE DISBURS.</t>
  </si>
  <si>
    <t>TOTAL %FEE DISBURS.</t>
  </si>
  <si>
    <t>TOTAL DISBURS.</t>
  </si>
  <si>
    <t>CASH TO RECEIPTS RATIO</t>
  </si>
  <si>
    <t>AVG. % FEE</t>
  </si>
  <si>
    <t>$FEES TRANSFERRED</t>
  </si>
  <si>
    <t>DIRECT PAYMENTS</t>
  </si>
  <si>
    <t>INTEREST</t>
  </si>
  <si>
    <t>EMPLOYEE SALARIES</t>
  </si>
  <si>
    <t>EMPLOYER CONTRIBUTION</t>
  </si>
  <si>
    <t>EMPLOYEE BENEFITS</t>
  </si>
  <si>
    <t>TEMP LABOR</t>
  </si>
  <si>
    <t>OFFICE RENT &amp; UTILS</t>
  </si>
  <si>
    <t>BOOKKEEP/ACCTG SVCS</t>
  </si>
  <si>
    <t>COMPUTER SVCS.</t>
  </si>
  <si>
    <t>AUDIT SVCS.</t>
  </si>
  <si>
    <t>CONSULTING SVCS.</t>
  </si>
  <si>
    <t>NOTICING EXPENSE</t>
  </si>
  <si>
    <t>TRAINING (NON-UST)</t>
  </si>
  <si>
    <t>DEBTOR EDUCATION</t>
  </si>
  <si>
    <t>EQUIP/FURN RENTAL</t>
  </si>
  <si>
    <t>EQUIP/FURN PURCHASE</t>
  </si>
  <si>
    <t>TELEPH/POST/SUPPLIES</t>
  </si>
  <si>
    <t>TOTAL ACTUAL EXPENSES</t>
  </si>
  <si>
    <t>RELATE/% EXP</t>
  </si>
  <si>
    <t>MISDISBURS.</t>
  </si>
  <si>
    <t>ACTUAL COMP'N</t>
  </si>
  <si>
    <t>EXCESS COMP'N</t>
  </si>
  <si>
    <t>ENDING EXP. FUND BALANCE</t>
  </si>
  <si>
    <t>Excess comp to ustsf</t>
  </si>
  <si>
    <t>ACCUM. OPER. DEFICIT</t>
  </si>
  <si>
    <t>NEW CASES FILED</t>
  </si>
  <si>
    <t>CLOSURE OF REOPEN. CASES</t>
  </si>
  <si>
    <t>CONVERSION PRE-CONFIRM</t>
  </si>
  <si>
    <t>CONVERSION POST-CONFIRM</t>
  </si>
  <si>
    <t>DISMISS PRE-CONFIRM</t>
  </si>
  <si>
    <t>DISMISS POST-CONFIRM</t>
  </si>
  <si>
    <t>CLOSED COMPLETE PLAN</t>
  </si>
  <si>
    <t>CLOSED HARDSHIP DISCHARGE</t>
  </si>
  <si>
    <t>CASES &gt; 60 MOS.</t>
  </si>
  <si>
    <t>70% or MORE</t>
  </si>
  <si>
    <t>40%-69%</t>
  </si>
  <si>
    <t>1-39%</t>
  </si>
  <si>
    <t>NO USEC'D CLAIMS</t>
  </si>
  <si>
    <t>PAYOUT TO NONPRIORITY UNSECUREDS-COMPLETE</t>
  </si>
  <si>
    <t>PAYOUT TO NONPRIORITY UNSECUREDS-CONVERT</t>
  </si>
  <si>
    <t>PAYOUT TO NONPRIORITY UNSECUREDS-DISMISS</t>
  </si>
  <si>
    <t>NATIONAL TOTALS</t>
  </si>
  <si>
    <t>N.A.</t>
  </si>
  <si>
    <t>FEES ON DIRECT PMTS</t>
  </si>
  <si>
    <t>OTHER ADMIN</t>
  </si>
  <si>
    <t>NET DEBTOR PAYMENTS</t>
  </si>
  <si>
    <t>EXCESS PAYABLE TO USTSF</t>
  </si>
  <si>
    <t>EXP. FUND IN EXCESS OF 25%</t>
  </si>
  <si>
    <t>excess 25% to ustsf</t>
  </si>
  <si>
    <t>CASES ACTIVE START '07</t>
  </si>
  <si>
    <t># CASES END FY07</t>
  </si>
  <si>
    <t>CASES REOPEN</t>
  </si>
  <si>
    <t>Bankowski</t>
  </si>
  <si>
    <t>Carolyn</t>
  </si>
  <si>
    <t>Boston</t>
  </si>
  <si>
    <t>Massachusetts</t>
  </si>
  <si>
    <t>Boyajian</t>
  </si>
  <si>
    <t>John</t>
  </si>
  <si>
    <t>Providence</t>
  </si>
  <si>
    <t>Rhode Island</t>
  </si>
  <si>
    <t>Fessenden</t>
  </si>
  <si>
    <t>Peter</t>
  </si>
  <si>
    <t>Brunswick</t>
  </si>
  <si>
    <t>Maine</t>
  </si>
  <si>
    <t>Pappalardo</t>
  </si>
  <si>
    <t>Denise</t>
  </si>
  <si>
    <t>Worcester</t>
  </si>
  <si>
    <t>Sumski</t>
  </si>
  <si>
    <t>Lawrence</t>
  </si>
  <si>
    <t>Manchester</t>
  </si>
  <si>
    <t>New Hampshire</t>
  </si>
  <si>
    <t>Celli</t>
  </si>
  <si>
    <t>Andrea</t>
  </si>
  <si>
    <t>Albany</t>
  </si>
  <si>
    <t>New York</t>
  </si>
  <si>
    <t>Northern</t>
  </si>
  <si>
    <t>DeRosa</t>
  </si>
  <si>
    <t>Marianne</t>
  </si>
  <si>
    <t>Jericho</t>
  </si>
  <si>
    <t>Eastern</t>
  </si>
  <si>
    <t>Gelberg</t>
  </si>
  <si>
    <t>Stuart</t>
  </si>
  <si>
    <t>Garden City</t>
  </si>
  <si>
    <t>Macco</t>
  </si>
  <si>
    <t>Michael</t>
  </si>
  <si>
    <t>Melville</t>
  </si>
  <si>
    <t>Mogavero</t>
  </si>
  <si>
    <t>Albert</t>
  </si>
  <si>
    <t>Buffalo</t>
  </si>
  <si>
    <t>Western</t>
  </si>
  <si>
    <t>Reiber</t>
  </si>
  <si>
    <t>George</t>
  </si>
  <si>
    <t>Rochester</t>
  </si>
  <si>
    <t>Sapir</t>
  </si>
  <si>
    <t>Jeffrey</t>
  </si>
  <si>
    <t>White Plains</t>
  </si>
  <si>
    <t>Southern</t>
  </si>
  <si>
    <t>Sensenich</t>
  </si>
  <si>
    <t>Jan</t>
  </si>
  <si>
    <t>White River Jct</t>
  </si>
  <si>
    <t>Vermont</t>
  </si>
  <si>
    <t>Swimelar</t>
  </si>
  <si>
    <t>Mark</t>
  </si>
  <si>
    <t>Syracuse</t>
  </si>
  <si>
    <t>Whiton</t>
  </si>
  <si>
    <t>Molly</t>
  </si>
  <si>
    <t>Hartford</t>
  </si>
  <si>
    <t>Connecticut</t>
  </si>
  <si>
    <t>Balboa</t>
  </si>
  <si>
    <t>Isabel</t>
  </si>
  <si>
    <t>Cherry Hill</t>
  </si>
  <si>
    <t>New Jersey</t>
  </si>
  <si>
    <t>DeHart, III</t>
  </si>
  <si>
    <t>Charles</t>
  </si>
  <si>
    <t>Hummelstown</t>
  </si>
  <si>
    <t>Pennsylvania</t>
  </si>
  <si>
    <t>Middle</t>
  </si>
  <si>
    <t>Greenberg</t>
  </si>
  <si>
    <t>Marie-Ann</t>
  </si>
  <si>
    <t>Fairfield</t>
  </si>
  <si>
    <t>Joseph</t>
  </si>
  <si>
    <t>Wilmington</t>
  </si>
  <si>
    <t>Delaware</t>
  </si>
  <si>
    <t>Miller</t>
  </si>
  <si>
    <t>William</t>
  </si>
  <si>
    <t>Philadelphia</t>
  </si>
  <si>
    <t>Reigle</t>
  </si>
  <si>
    <t>Frederick</t>
  </si>
  <si>
    <t>Reading</t>
  </si>
  <si>
    <t>Russo</t>
  </si>
  <si>
    <t>Robbinsville</t>
  </si>
  <si>
    <t>Winnecour</t>
  </si>
  <si>
    <t>Ronda</t>
  </si>
  <si>
    <t>Pittsburgh</t>
  </si>
  <si>
    <t>Bates</t>
  </si>
  <si>
    <t>Carl</t>
  </si>
  <si>
    <t>Richmond</t>
  </si>
  <si>
    <t>Virginia</t>
  </si>
  <si>
    <t>Beskin</t>
  </si>
  <si>
    <t>Herbert</t>
  </si>
  <si>
    <t>Charlottesville</t>
  </si>
  <si>
    <t>Branigan</t>
  </si>
  <si>
    <t>Timothy</t>
  </si>
  <si>
    <t>Laurel</t>
  </si>
  <si>
    <t>Maryland</t>
  </si>
  <si>
    <t>Connelly</t>
  </si>
  <si>
    <t>Rebecca</t>
  </si>
  <si>
    <t>Roanoke</t>
  </si>
  <si>
    <t>Cosby</t>
  </si>
  <si>
    <t>Ellen</t>
  </si>
  <si>
    <t>Baltimore</t>
  </si>
  <si>
    <t>Goodwin</t>
  </si>
  <si>
    <t>Joy</t>
  </si>
  <si>
    <t>Columbia</t>
  </si>
  <si>
    <t>South Carolina</t>
  </si>
  <si>
    <t>Grigsby</t>
  </si>
  <si>
    <t>Nancy</t>
  </si>
  <si>
    <t>Bowie</t>
  </si>
  <si>
    <t>Holland</t>
  </si>
  <si>
    <t>Gretchen</t>
  </si>
  <si>
    <t>Greenville</t>
  </si>
  <si>
    <t>Hyman</t>
  </si>
  <si>
    <t>Robert</t>
  </si>
  <si>
    <t>Morris</t>
  </si>
  <si>
    <t>Helen</t>
  </si>
  <si>
    <t>South Charleston</t>
  </si>
  <si>
    <t>West Virginia</t>
  </si>
  <si>
    <t>Northern and Southern</t>
  </si>
  <si>
    <t>Neal</t>
  </si>
  <si>
    <t>Chesapeake</t>
  </si>
  <si>
    <t>Niklas</t>
  </si>
  <si>
    <t>Cynthia</t>
  </si>
  <si>
    <t>Washington</t>
  </si>
  <si>
    <t>District of Columbia</t>
  </si>
  <si>
    <t>O'Donnell</t>
  </si>
  <si>
    <t>Gerald</t>
  </si>
  <si>
    <t>Alexandria</t>
  </si>
  <si>
    <t>Santoro</t>
  </si>
  <si>
    <t>Frank</t>
  </si>
  <si>
    <t>Stephenson, Jr.</t>
  </si>
  <si>
    <t>Vetter</t>
  </si>
  <si>
    <t>Gerard</t>
  </si>
  <si>
    <t>Glen Burnie</t>
  </si>
  <si>
    <t>Widener</t>
  </si>
  <si>
    <t>Jo</t>
  </si>
  <si>
    <t>Bristol</t>
  </si>
  <si>
    <t>Wyman</t>
  </si>
  <si>
    <t>James</t>
  </si>
  <si>
    <t>Mt. Pleasant</t>
  </si>
  <si>
    <t>Banks, Jr.</t>
  </si>
  <si>
    <t>Willie</t>
  </si>
  <si>
    <t>Louisiana</t>
  </si>
  <si>
    <t>Barkley</t>
  </si>
  <si>
    <t>Locke</t>
  </si>
  <si>
    <t>Jackson</t>
  </si>
  <si>
    <t>Mississippi</t>
  </si>
  <si>
    <t>Barkley, Jr.</t>
  </si>
  <si>
    <t>Harold</t>
  </si>
  <si>
    <t>Beaulieu</t>
  </si>
  <si>
    <t>Sterling</t>
  </si>
  <si>
    <t>Metairie</t>
  </si>
  <si>
    <t>Bell</t>
  </si>
  <si>
    <t>J.C.</t>
  </si>
  <si>
    <t>Hattiesburg</t>
  </si>
  <si>
    <t>Crawford</t>
  </si>
  <si>
    <t>Annette</t>
  </si>
  <si>
    <t>Baton Rouge</t>
  </si>
  <si>
    <t>Cuntz</t>
  </si>
  <si>
    <t>Warren</t>
  </si>
  <si>
    <t>Gulfport</t>
  </si>
  <si>
    <t>Davidson</t>
  </si>
  <si>
    <t>Paul</t>
  </si>
  <si>
    <t>Shreveport</t>
  </si>
  <si>
    <t>Hastings</t>
  </si>
  <si>
    <t>E. Eugene</t>
  </si>
  <si>
    <t>Monroe</t>
  </si>
  <si>
    <t>Henley, Jr.</t>
  </si>
  <si>
    <t>Rodriguez</t>
  </si>
  <si>
    <t>Keith</t>
  </si>
  <si>
    <t>Lafayette</t>
  </si>
  <si>
    <t>Vardaman</t>
  </si>
  <si>
    <t>M. Terre</t>
  </si>
  <si>
    <t>Brandon</t>
  </si>
  <si>
    <t>Countryman</t>
  </si>
  <si>
    <t>Janna</t>
  </si>
  <si>
    <t>Plano</t>
  </si>
  <si>
    <t>Texas</t>
  </si>
  <si>
    <t>O'Cheskey</t>
  </si>
  <si>
    <t>Walter</t>
  </si>
  <si>
    <t>Lubbock</t>
  </si>
  <si>
    <t>Powers</t>
  </si>
  <si>
    <t>Thomas</t>
  </si>
  <si>
    <t>Irving</t>
  </si>
  <si>
    <t>Stadtmueller</t>
  </si>
  <si>
    <t>Ronald</t>
  </si>
  <si>
    <t>Tyler</t>
  </si>
  <si>
    <t>Truman</t>
  </si>
  <si>
    <t>Tim</t>
  </si>
  <si>
    <t>N. Richland Hills</t>
  </si>
  <si>
    <t>Wilson</t>
  </si>
  <si>
    <t>Boudloche</t>
  </si>
  <si>
    <t>Cindy</t>
  </si>
  <si>
    <t>Corpus Christi</t>
  </si>
  <si>
    <t>Cox</t>
  </si>
  <si>
    <t>El Paso</t>
  </si>
  <si>
    <t>Heitkamp</t>
  </si>
  <si>
    <t>Houston</t>
  </si>
  <si>
    <t>Hendren, Jr.</t>
  </si>
  <si>
    <t>Ray</t>
  </si>
  <si>
    <t>Austin</t>
  </si>
  <si>
    <t>Langehennig</t>
  </si>
  <si>
    <t>Deborah</t>
  </si>
  <si>
    <t>Norwood</t>
  </si>
  <si>
    <t>Gary</t>
  </si>
  <si>
    <t>Midland</t>
  </si>
  <si>
    <t>Olson</t>
  </si>
  <si>
    <t xml:space="preserve"> Marion</t>
  </si>
  <si>
    <t>San Antonio</t>
  </si>
  <si>
    <t>Peake</t>
  </si>
  <si>
    <t>David</t>
  </si>
  <si>
    <t>Burden</t>
  </si>
  <si>
    <t>Beverly</t>
  </si>
  <si>
    <t>Lexington</t>
  </si>
  <si>
    <t>Kentucky</t>
  </si>
  <si>
    <t>Hildebrand, III</t>
  </si>
  <si>
    <t>Henry</t>
  </si>
  <si>
    <t>Nashville</t>
  </si>
  <si>
    <t>Tennessee</t>
  </si>
  <si>
    <t>Ivy</t>
  </si>
  <si>
    <t>Kerney</t>
  </si>
  <si>
    <t>Gwendolyn</t>
  </si>
  <si>
    <t>Knoxville</t>
  </si>
  <si>
    <t>Louisville</t>
  </si>
  <si>
    <t>Stevenson</t>
  </si>
  <si>
    <t>Memphis</t>
  </si>
  <si>
    <t>Still</t>
  </si>
  <si>
    <t>C. Kenneth</t>
  </si>
  <si>
    <t>Chattanooga</t>
  </si>
  <si>
    <t>Bekofske</t>
  </si>
  <si>
    <t>Flint</t>
  </si>
  <si>
    <t>Michigan</t>
  </si>
  <si>
    <t>Burks</t>
  </si>
  <si>
    <t>Margaret</t>
  </si>
  <si>
    <t>Cincinnati</t>
  </si>
  <si>
    <t>Ohio</t>
  </si>
  <si>
    <t>Carroll</t>
  </si>
  <si>
    <t>Krispen</t>
  </si>
  <si>
    <t>Detroit</t>
  </si>
  <si>
    <t>DiSalle</t>
  </si>
  <si>
    <t>Anthony</t>
  </si>
  <si>
    <t>Toledo</t>
  </si>
  <si>
    <t>Gallo</t>
  </si>
  <si>
    <t>Youngstown</t>
  </si>
  <si>
    <t>Hamlin</t>
  </si>
  <si>
    <t>Mary</t>
  </si>
  <si>
    <t>Kalamazoo</t>
  </si>
  <si>
    <t>Holub</t>
  </si>
  <si>
    <t>Jerome</t>
  </si>
  <si>
    <t>Akron</t>
  </si>
  <si>
    <t>Kellner</t>
  </si>
  <si>
    <t>Dayton</t>
  </si>
  <si>
    <t>McDonald, Jr.</t>
  </si>
  <si>
    <t>Saginaw</t>
  </si>
  <si>
    <t>Pees</t>
  </si>
  <si>
    <t>Worthington</t>
  </si>
  <si>
    <t>Rodgers</t>
  </si>
  <si>
    <t>Brett</t>
  </si>
  <si>
    <t>Grand Rapids</t>
  </si>
  <si>
    <t>Rosen</t>
  </si>
  <si>
    <t>Toby</t>
  </si>
  <si>
    <t>Canton</t>
  </si>
  <si>
    <t>Ruskin</t>
  </si>
  <si>
    <t>Southfield</t>
  </si>
  <si>
    <t>Shopneck</t>
  </si>
  <si>
    <t>Craig</t>
  </si>
  <si>
    <t>Cleveland</t>
  </si>
  <si>
    <t>Terry</t>
  </si>
  <si>
    <t>Tammy</t>
  </si>
  <si>
    <t>Aikman</t>
  </si>
  <si>
    <t>Donald</t>
  </si>
  <si>
    <t>Fort Wayne</t>
  </si>
  <si>
    <t>Indiana</t>
  </si>
  <si>
    <t>Black, Jr.</t>
  </si>
  <si>
    <t>Seymour</t>
  </si>
  <si>
    <t>Bowers</t>
  </si>
  <si>
    <t>Richard</t>
  </si>
  <si>
    <t>Rock Island</t>
  </si>
  <si>
    <t>Illinois</t>
  </si>
  <si>
    <t>Central</t>
  </si>
  <si>
    <t>Brothers</t>
  </si>
  <si>
    <t>Indianapolis</t>
  </si>
  <si>
    <t>Chael</t>
  </si>
  <si>
    <t>Merrillville</t>
  </si>
  <si>
    <t>Clark</t>
  </si>
  <si>
    <t>Peoria</t>
  </si>
  <si>
    <t>Decker</t>
  </si>
  <si>
    <t>Terre Haute</t>
  </si>
  <si>
    <t>DeLaney</t>
  </si>
  <si>
    <t>Ann</t>
  </si>
  <si>
    <t>Geekie</t>
  </si>
  <si>
    <t>Paris</t>
  </si>
  <si>
    <t>Germeraad</t>
  </si>
  <si>
    <t>Petersburg</t>
  </si>
  <si>
    <t>Kearney</t>
  </si>
  <si>
    <t>Benton</t>
  </si>
  <si>
    <t>Debra</t>
  </si>
  <si>
    <t>South Bend</t>
  </si>
  <si>
    <t>Musgrave, II</t>
  </si>
  <si>
    <t>Evansville</t>
  </si>
  <si>
    <t>Rosenthal</t>
  </si>
  <si>
    <t>Russell</t>
  </si>
  <si>
    <t>Chatterton</t>
  </si>
  <si>
    <t>Madison</t>
  </si>
  <si>
    <t>Wisconsin</t>
  </si>
  <si>
    <t>Grossman</t>
  </si>
  <si>
    <t>Milwaukee</t>
  </si>
  <si>
    <t>King</t>
  </si>
  <si>
    <t>Oshkosh</t>
  </si>
  <si>
    <t>Marshall</t>
  </si>
  <si>
    <t>Marilyn</t>
  </si>
  <si>
    <t>Chicago</t>
  </si>
  <si>
    <t>Meyer</t>
  </si>
  <si>
    <t>Lydia</t>
  </si>
  <si>
    <t>Rockford</t>
  </si>
  <si>
    <t>Stearns</t>
  </si>
  <si>
    <t>Glenn</t>
  </si>
  <si>
    <t>Lisle</t>
  </si>
  <si>
    <t>Vaughn</t>
  </si>
  <si>
    <t>Drewes</t>
  </si>
  <si>
    <t>Wayne</t>
  </si>
  <si>
    <t>Fargo</t>
  </si>
  <si>
    <t>North Dakota</t>
  </si>
  <si>
    <t>Dunbar</t>
  </si>
  <si>
    <t>Carol</t>
  </si>
  <si>
    <t>Waterloo</t>
  </si>
  <si>
    <t>Iowa</t>
  </si>
  <si>
    <t>Farrell</t>
  </si>
  <si>
    <t>Barnesville</t>
  </si>
  <si>
    <t>Minnesota</t>
  </si>
  <si>
    <t>Keller</t>
  </si>
  <si>
    <t>Jasmine</t>
  </si>
  <si>
    <t>Minneapolis</t>
  </si>
  <si>
    <t>Warford</t>
  </si>
  <si>
    <t>Des Moines</t>
  </si>
  <si>
    <t>Wein</t>
  </si>
  <si>
    <t>Dale</t>
  </si>
  <si>
    <t>Aberdeen</t>
  </si>
  <si>
    <t>South Dakota</t>
  </si>
  <si>
    <t>Babin</t>
  </si>
  <si>
    <t>Joyce</t>
  </si>
  <si>
    <t>Little Rock</t>
  </si>
  <si>
    <t>Arkansas</t>
  </si>
  <si>
    <t>Eastern and Western</t>
  </si>
  <si>
    <t>Coop</t>
  </si>
  <si>
    <t>North Little Rock</t>
  </si>
  <si>
    <t>Fink</t>
  </si>
  <si>
    <t>Kansas City</t>
  </si>
  <si>
    <t>Missouri</t>
  </si>
  <si>
    <t>LaBarge, Jr.</t>
  </si>
  <si>
    <t>St. Louis</t>
  </si>
  <si>
    <t>Laughlin</t>
  </si>
  <si>
    <t>Kathleen</t>
  </si>
  <si>
    <t>Omaha</t>
  </si>
  <si>
    <t>Nebraska</t>
  </si>
  <si>
    <t>Brown</t>
  </si>
  <si>
    <t>Phoenix</t>
  </si>
  <si>
    <t>Arizona</t>
  </si>
  <si>
    <t>Kerns</t>
  </si>
  <si>
    <t>Dianne</t>
  </si>
  <si>
    <t>Tucson</t>
  </si>
  <si>
    <t>Maney</t>
  </si>
  <si>
    <t>Edward</t>
  </si>
  <si>
    <t>Billingslea, Jr.</t>
  </si>
  <si>
    <t>San Diego</t>
  </si>
  <si>
    <t>California</t>
  </si>
  <si>
    <t>Hu</t>
  </si>
  <si>
    <t>Howard</t>
  </si>
  <si>
    <t>Honolulu</t>
  </si>
  <si>
    <t>Hawaii</t>
  </si>
  <si>
    <t>Skelton</t>
  </si>
  <si>
    <t>Cohen</t>
  </si>
  <si>
    <t>Amrane</t>
  </si>
  <si>
    <t>Orange</t>
  </si>
  <si>
    <t>Curry</t>
  </si>
  <si>
    <t>Los Angeles</t>
  </si>
  <si>
    <t>Danielson</t>
  </si>
  <si>
    <t>Rodney</t>
  </si>
  <si>
    <t>Riverside</t>
  </si>
  <si>
    <t>Dockery</t>
  </si>
  <si>
    <t>Kathy</t>
  </si>
  <si>
    <t>Rojas</t>
  </si>
  <si>
    <t>Elizabeth</t>
  </si>
  <si>
    <t>Sherman Oaks</t>
  </si>
  <si>
    <t>Bronitsky</t>
  </si>
  <si>
    <t>Martha</t>
  </si>
  <si>
    <t>Hayward</t>
  </si>
  <si>
    <t>Burchard, Jr.</t>
  </si>
  <si>
    <t>Foster City</t>
  </si>
  <si>
    <t>Derham-Burk</t>
  </si>
  <si>
    <t>Devin</t>
  </si>
  <si>
    <t>Campbell</t>
  </si>
  <si>
    <t>Enmark</t>
  </si>
  <si>
    <t>M. Nelson</t>
  </si>
  <si>
    <t>Fresno</t>
  </si>
  <si>
    <t>Greer</t>
  </si>
  <si>
    <t>Modesto</t>
  </si>
  <si>
    <t>Johnson</t>
  </si>
  <si>
    <t>Sacramento</t>
  </si>
  <si>
    <t>Leavitt</t>
  </si>
  <si>
    <t>Las Vegas</t>
  </si>
  <si>
    <t>Nevada</t>
  </si>
  <si>
    <t>Loheit</t>
  </si>
  <si>
    <t>Van Meter</t>
  </si>
  <si>
    <t>Reno</t>
  </si>
  <si>
    <t>Yarnall</t>
  </si>
  <si>
    <t>Rick</t>
  </si>
  <si>
    <t>Brunner</t>
  </si>
  <si>
    <t>Daniel</t>
  </si>
  <si>
    <t>Spokane</t>
  </si>
  <si>
    <t>Compton</t>
  </si>
  <si>
    <t>Larry</t>
  </si>
  <si>
    <t>Anchorage</t>
  </si>
  <si>
    <t>Alaska</t>
  </si>
  <si>
    <t>Drummond</t>
  </si>
  <si>
    <t>Great Falls</t>
  </si>
  <si>
    <t>Montana</t>
  </si>
  <si>
    <t>Fitzgerald, K.M.</t>
  </si>
  <si>
    <t>K. Michael</t>
  </si>
  <si>
    <t>Seattle</t>
  </si>
  <si>
    <t>Fitzgerald, L.D.</t>
  </si>
  <si>
    <t>L.D.</t>
  </si>
  <si>
    <t>Pocatello</t>
  </si>
  <si>
    <t>Idaho</t>
  </si>
  <si>
    <t>Forsythe</t>
  </si>
  <si>
    <t>Karla</t>
  </si>
  <si>
    <t>Vancouver</t>
  </si>
  <si>
    <t>Howe</t>
  </si>
  <si>
    <t>Tacoma</t>
  </si>
  <si>
    <t>Krommenhoek</t>
  </si>
  <si>
    <t>Boise</t>
  </si>
  <si>
    <t>Long</t>
  </si>
  <si>
    <t>Fred</t>
  </si>
  <si>
    <t>Eugene</t>
  </si>
  <si>
    <t>Oregon</t>
  </si>
  <si>
    <t>Lynch</t>
  </si>
  <si>
    <t>Brian</t>
  </si>
  <si>
    <t>Portland</t>
  </si>
  <si>
    <t>Rakozy</t>
  </si>
  <si>
    <t>Bernie</t>
  </si>
  <si>
    <t>Ridgway</t>
  </si>
  <si>
    <t>Pendleton</t>
  </si>
  <si>
    <t>Zimmerman</t>
  </si>
  <si>
    <t>C. Barry</t>
  </si>
  <si>
    <t>Coeur d'Alene</t>
  </si>
  <si>
    <t>Anderson</t>
  </si>
  <si>
    <t>Kevin</t>
  </si>
  <si>
    <t>Salt Lake City</t>
  </si>
  <si>
    <t>Utah</t>
  </si>
  <si>
    <t>Cameron</t>
  </si>
  <si>
    <t>Vincent</t>
  </si>
  <si>
    <t>Diaz</t>
  </si>
  <si>
    <t>Andres'</t>
  </si>
  <si>
    <t>Stewart</t>
  </si>
  <si>
    <t>Cheyenne</t>
  </si>
  <si>
    <t>Wyoming</t>
  </si>
  <si>
    <t>Zeman</t>
  </si>
  <si>
    <t>Sally</t>
  </si>
  <si>
    <t>Denver</t>
  </si>
  <si>
    <t>Colorado</t>
  </si>
  <si>
    <t>Bonney</t>
  </si>
  <si>
    <t>Muskogee</t>
  </si>
  <si>
    <t>Oklahoma</t>
  </si>
  <si>
    <t>Eck</t>
  </si>
  <si>
    <t>Lonnie</t>
  </si>
  <si>
    <t>Tulsa</t>
  </si>
  <si>
    <t>Griffin</t>
  </si>
  <si>
    <t>Fairway</t>
  </si>
  <si>
    <t>Kansas</t>
  </si>
  <si>
    <t>Hamilton</t>
  </si>
  <si>
    <t>Topeka</t>
  </si>
  <si>
    <t>Hardeman</t>
  </si>
  <si>
    <t>Oklahoma City</t>
  </si>
  <si>
    <t>Skehen</t>
  </si>
  <si>
    <t>Kelley</t>
  </si>
  <si>
    <t>Albuquerque</t>
  </si>
  <si>
    <t>New Mexico</t>
  </si>
  <si>
    <t>Williams</t>
  </si>
  <si>
    <t>Laurie</t>
  </si>
  <si>
    <t>Wichita</t>
  </si>
  <si>
    <t>Baxter</t>
  </si>
  <si>
    <t>Barnee</t>
  </si>
  <si>
    <t>Augusta</t>
  </si>
  <si>
    <t>Georgia</t>
  </si>
  <si>
    <t>Sylvia</t>
  </si>
  <si>
    <t>Carrion</t>
  </si>
  <si>
    <t>Jose</t>
  </si>
  <si>
    <t>San Juan</t>
  </si>
  <si>
    <t>Puerto Rico</t>
  </si>
  <si>
    <t>Mamie</t>
  </si>
  <si>
    <t>Jacksonville</t>
  </si>
  <si>
    <t>Florida</t>
  </si>
  <si>
    <t>Goodman</t>
  </si>
  <si>
    <t>Adam</t>
  </si>
  <si>
    <t>Atlanta</t>
  </si>
  <si>
    <t>Hart</t>
  </si>
  <si>
    <t>Leigh</t>
  </si>
  <si>
    <t>Tallahassee</t>
  </si>
  <si>
    <t>Herkert</t>
  </si>
  <si>
    <t>Miramar</t>
  </si>
  <si>
    <t>Hope</t>
  </si>
  <si>
    <t>Camille</t>
  </si>
  <si>
    <t>Macon</t>
  </si>
  <si>
    <t>Hurst</t>
  </si>
  <si>
    <t>Kristin</t>
  </si>
  <si>
    <t>Columbus</t>
  </si>
  <si>
    <t>Massey</t>
  </si>
  <si>
    <t>Elaina</t>
  </si>
  <si>
    <t>Smith</t>
  </si>
  <si>
    <t>Townson</t>
  </si>
  <si>
    <t>Mary Ida</t>
  </si>
  <si>
    <t>Waage</t>
  </si>
  <si>
    <t>Jon</t>
  </si>
  <si>
    <t>Bradenton</t>
  </si>
  <si>
    <t>Weatherford</t>
  </si>
  <si>
    <t>Winter Park</t>
  </si>
  <si>
    <t>Weiner</t>
  </si>
  <si>
    <t>Robin</t>
  </si>
  <si>
    <t>Ft. Lauderdale</t>
  </si>
  <si>
    <t>Whaley</t>
  </si>
  <si>
    <t>TOTAL ALLOC /RELATED</t>
  </si>
  <si>
    <t>Oliveras-Rivera</t>
  </si>
  <si>
    <t>Alejandro</t>
  </si>
  <si>
    <t>Puerto Rico &amp; Virgin Islands</t>
  </si>
  <si>
    <t>ONGOING DOMESTIC SUPPORT PYMTS. - FEE</t>
  </si>
  <si>
    <t>ONGOING DOMESTIC SUPPORT PYMTS. - NO FEE</t>
  </si>
  <si>
    <t xml:space="preserve">Davis </t>
  </si>
  <si>
    <t xml:space="preserve">Brown </t>
  </si>
  <si>
    <t>Santa Rosa</t>
  </si>
  <si>
    <t xml:space="preserve">CHAPTER 13 STANDING TRUSTEE FY07 AUDITED ANNUAL REPORTS </t>
  </si>
  <si>
    <t>McCallister (2 mos.)</t>
  </si>
  <si>
    <t>NATIONAL AVG. PER OPERATION</t>
  </si>
  <si>
    <t>Goldman/Babin</t>
  </si>
  <si>
    <t>Brown/Meredith</t>
  </si>
  <si>
    <t>McRoberts/Simon</t>
  </si>
  <si>
    <t>Swansea</t>
  </si>
  <si>
    <t>O. Byron</t>
  </si>
  <si>
    <t>Savannah</t>
  </si>
  <si>
    <t>Note: The amounts for Heitkamp's "All Other Priority Debt - Fee" and "Debtor Atty's" have been corrected to account for a misclassification within these two categories (see columns Q and V).</t>
  </si>
  <si>
    <t>REVISED 11/9/2017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</si>
</sst>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0"/>
      <name val="MS Sans Serif"/>
    </font>
    <font>
      <sz val="10"/>
      <name val="MS Sans Serif"/>
    </font>
    <font>
      <sz val="8"/>
      <name val="MS Sans Serif"/>
    </font>
    <font>
      <sz val="10"/>
      <color indexed="10"/>
      <name val="MS Sans Serif"/>
    </font>
    <font>
      <strike/>
      <sz val="10"/>
      <name val="MS Sans Serif"/>
      <family val="2"/>
    </font>
    <font>
      <sz val="10"/>
      <name val="MS Sans Serif"/>
      <family val="2"/>
    </font>
    <font>
      <sz val="10"/>
      <color rgb="FFFF000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5">
    <xf numFmtId="0" fontId="0" fillId="0" borderId="0" xfId="0"/>
    <xf numFmtId="0" fontId="0" fillId="0" borderId="0" xfId="0" quotePrefix="1" applyNumberFormat="1"/>
    <xf numFmtId="164" fontId="0" fillId="0" borderId="0" xfId="0" applyNumberFormat="1"/>
    <xf numFmtId="0" fontId="0" fillId="0" borderId="1" xfId="0" applyNumberFormat="1" applyBorder="1"/>
    <xf numFmtId="0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9" fontId="0" fillId="0" borderId="1" xfId="0" quotePrefix="1" applyNumberFormat="1" applyBorder="1"/>
    <xf numFmtId="164" fontId="0" fillId="0" borderId="2" xfId="0" quotePrefix="1" applyNumberFormat="1" applyBorder="1"/>
    <xf numFmtId="3" fontId="0" fillId="0" borderId="2" xfId="0" quotePrefix="1" applyNumberFormat="1" applyBorder="1"/>
    <xf numFmtId="3" fontId="0" fillId="0" borderId="2" xfId="0" applyNumberFormat="1" applyBorder="1"/>
    <xf numFmtId="0" fontId="0" fillId="2" borderId="3" xfId="0" applyNumberFormat="1" applyFill="1" applyBorder="1"/>
    <xf numFmtId="0" fontId="0" fillId="2" borderId="4" xfId="0" applyNumberFormat="1" applyFill="1" applyBorder="1" applyAlignment="1">
      <alignment wrapText="1"/>
    </xf>
    <xf numFmtId="0" fontId="0" fillId="2" borderId="4" xfId="0" applyNumberFormat="1" applyFill="1" applyBorder="1"/>
    <xf numFmtId="164" fontId="0" fillId="2" borderId="1" xfId="0" applyNumberFormat="1" applyFill="1" applyBorder="1" applyAlignment="1">
      <alignment wrapText="1"/>
    </xf>
    <xf numFmtId="3" fontId="0" fillId="2" borderId="1" xfId="0" applyNumberFormat="1" applyFill="1" applyBorder="1" applyAlignment="1">
      <alignment wrapText="1"/>
    </xf>
    <xf numFmtId="164" fontId="0" fillId="2" borderId="1" xfId="0" applyNumberFormat="1" applyFill="1" applyBorder="1" applyAlignment="1">
      <alignment horizontal="right" wrapText="1"/>
    </xf>
    <xf numFmtId="0" fontId="0" fillId="2" borderId="1" xfId="0" applyNumberFormat="1" applyFill="1" applyBorder="1" applyAlignment="1">
      <alignment horizontal="right" wrapText="1"/>
    </xf>
    <xf numFmtId="37" fontId="0" fillId="2" borderId="1" xfId="0" applyNumberFormat="1" applyFill="1" applyBorder="1" applyAlignment="1">
      <alignment wrapText="1"/>
    </xf>
    <xf numFmtId="0" fontId="0" fillId="0" borderId="0" xfId="0" applyNumberFormat="1" applyBorder="1" applyAlignment="1">
      <alignment wrapText="1"/>
    </xf>
    <xf numFmtId="0" fontId="0" fillId="0" borderId="0" xfId="0" quotePrefix="1" applyNumberFormat="1" applyBorder="1" applyAlignment="1">
      <alignment wrapText="1"/>
    </xf>
    <xf numFmtId="0" fontId="0" fillId="0" borderId="0" xfId="0" applyFill="1"/>
    <xf numFmtId="3" fontId="0" fillId="2" borderId="5" xfId="0" applyNumberFormat="1" applyFill="1" applyBorder="1" applyAlignment="1">
      <alignment wrapText="1"/>
    </xf>
    <xf numFmtId="3" fontId="0" fillId="0" borderId="1" xfId="0" applyNumberFormat="1" applyFill="1" applyBorder="1" applyAlignment="1">
      <alignment wrapText="1"/>
    </xf>
    <xf numFmtId="0" fontId="0" fillId="0" borderId="0" xfId="0" applyNumberFormat="1" applyFill="1" applyBorder="1"/>
    <xf numFmtId="0" fontId="0" fillId="0" borderId="0" xfId="0" quotePrefix="1" applyNumberFormat="1" applyFill="1" applyBorder="1"/>
    <xf numFmtId="3" fontId="0" fillId="0" borderId="6" xfId="0" quotePrefix="1" applyNumberFormat="1" applyBorder="1"/>
    <xf numFmtId="3" fontId="0" fillId="0" borderId="6" xfId="0" quotePrefix="1" applyNumberFormat="1" applyFill="1" applyBorder="1"/>
    <xf numFmtId="164" fontId="0" fillId="0" borderId="6" xfId="0" quotePrefix="1" applyNumberFormat="1" applyBorder="1"/>
    <xf numFmtId="164" fontId="0" fillId="0" borderId="6" xfId="0" quotePrefix="1" applyNumberFormat="1" applyFill="1" applyBorder="1"/>
    <xf numFmtId="37" fontId="0" fillId="0" borderId="6" xfId="0" quotePrefix="1" applyNumberFormat="1" applyBorder="1"/>
    <xf numFmtId="37" fontId="0" fillId="0" borderId="6" xfId="0" quotePrefix="1" applyNumberFormat="1" applyFill="1" applyBorder="1"/>
    <xf numFmtId="49" fontId="0" fillId="0" borderId="0" xfId="0" applyNumberFormat="1"/>
    <xf numFmtId="3" fontId="0" fillId="0" borderId="6" xfId="0" applyNumberFormat="1" applyBorder="1"/>
    <xf numFmtId="3" fontId="0" fillId="0" borderId="1" xfId="0" quotePrefix="1" applyNumberFormat="1" applyBorder="1"/>
    <xf numFmtId="0" fontId="0" fillId="0" borderId="2" xfId="0" quotePrefix="1" applyNumberFormat="1" applyBorder="1"/>
    <xf numFmtId="3" fontId="0" fillId="0" borderId="2" xfId="0" quotePrefix="1" applyNumberFormat="1" applyFill="1" applyBorder="1"/>
    <xf numFmtId="3" fontId="0" fillId="0" borderId="0" xfId="0" quotePrefix="1" applyNumberFormat="1"/>
    <xf numFmtId="0" fontId="3" fillId="0" borderId="0" xfId="0" applyFont="1"/>
    <xf numFmtId="164" fontId="3" fillId="0" borderId="0" xfId="0" applyNumberFormat="1" applyFont="1"/>
    <xf numFmtId="164" fontId="0" fillId="0" borderId="2" xfId="0" applyNumberFormat="1" applyBorder="1"/>
    <xf numFmtId="3" fontId="1" fillId="0" borderId="2" xfId="0" quotePrefix="1" applyNumberFormat="1" applyFont="1" applyBorder="1"/>
    <xf numFmtId="3" fontId="1" fillId="0" borderId="2" xfId="0" applyNumberFormat="1" applyFont="1" applyBorder="1"/>
    <xf numFmtId="164" fontId="1" fillId="0" borderId="2" xfId="0" quotePrefix="1" applyNumberFormat="1" applyFont="1" applyBorder="1"/>
    <xf numFmtId="164" fontId="1" fillId="0" borderId="6" xfId="0" quotePrefix="1" applyNumberFormat="1" applyFont="1" applyBorder="1"/>
    <xf numFmtId="0" fontId="1" fillId="0" borderId="0" xfId="0" applyFont="1"/>
    <xf numFmtId="3" fontId="1" fillId="0" borderId="1" xfId="0" quotePrefix="1" applyNumberFormat="1" applyFont="1" applyBorder="1"/>
    <xf numFmtId="3" fontId="1" fillId="0" borderId="1" xfId="0" applyNumberFormat="1" applyFont="1" applyBorder="1"/>
    <xf numFmtId="0" fontId="0" fillId="0" borderId="3" xfId="0" applyNumberFormat="1" applyFill="1" applyBorder="1"/>
    <xf numFmtId="0" fontId="0" fillId="0" borderId="4" xfId="0" applyNumberFormat="1" applyFill="1" applyBorder="1" applyAlignment="1">
      <alignment wrapText="1"/>
    </xf>
    <xf numFmtId="0" fontId="0" fillId="0" borderId="4" xfId="0" applyNumberFormat="1" applyFill="1" applyBorder="1"/>
    <xf numFmtId="3" fontId="0" fillId="0" borderId="5" xfId="0" applyNumberFormat="1" applyFill="1" applyBorder="1" applyAlignment="1">
      <alignment wrapText="1"/>
    </xf>
    <xf numFmtId="164" fontId="0" fillId="0" borderId="1" xfId="0" applyNumberFormat="1" applyFill="1" applyBorder="1" applyAlignment="1">
      <alignment wrapText="1"/>
    </xf>
    <xf numFmtId="3" fontId="0" fillId="0" borderId="4" xfId="0" applyNumberFormat="1" applyFill="1" applyBorder="1" applyAlignment="1">
      <alignment wrapText="1"/>
    </xf>
    <xf numFmtId="164" fontId="0" fillId="0" borderId="4" xfId="0" applyNumberFormat="1" applyFill="1" applyBorder="1" applyAlignment="1">
      <alignment wrapText="1"/>
    </xf>
    <xf numFmtId="14" fontId="6" fillId="0" borderId="0" xfId="0" applyNumberFormat="1" applyFont="1"/>
    <xf numFmtId="3" fontId="6" fillId="0" borderId="2" xfId="0" quotePrefix="1" applyNumberFormat="1" applyFont="1" applyBorder="1"/>
    <xf numFmtId="3" fontId="6" fillId="0" borderId="2" xfId="0" quotePrefix="1" applyNumberFormat="1" applyFont="1" applyBorder="1"/>
    <xf numFmtId="3" fontId="4" fillId="0" borderId="2" xfId="0" quotePrefix="1" applyNumberFormat="1" applyFont="1" applyBorder="1"/>
    <xf numFmtId="3" fontId="6" fillId="0" borderId="2" xfId="1" quotePrefix="1" applyNumberFormat="1" applyFont="1" applyBorder="1"/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198"/>
  <sheetViews>
    <sheetView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RowHeight="12.6" x14ac:dyDescent="0.25"/>
  <cols>
    <col min="2" max="2" width="19.6640625" customWidth="1"/>
    <col min="3" max="3" width="13" customWidth="1"/>
    <col min="4" max="4" width="16" customWidth="1"/>
    <col min="5" max="5" width="17.6640625" customWidth="1"/>
    <col min="6" max="6" width="16.109375" customWidth="1"/>
    <col min="7" max="8" width="12.88671875" customWidth="1"/>
    <col min="9" max="9" width="12.6640625" customWidth="1"/>
    <col min="10" max="10" width="11.88671875" customWidth="1"/>
    <col min="11" max="11" width="14.109375" customWidth="1"/>
    <col min="12" max="12" width="12.5546875" customWidth="1"/>
    <col min="13" max="13" width="12.33203125" customWidth="1"/>
    <col min="14" max="14" width="12.6640625" customWidth="1"/>
    <col min="15" max="15" width="14.88671875" customWidth="1"/>
    <col min="16" max="16" width="13.5546875" customWidth="1"/>
    <col min="17" max="17" width="11.6640625" customWidth="1"/>
    <col min="18" max="18" width="11" customWidth="1"/>
    <col min="19" max="19" width="15.88671875" customWidth="1"/>
    <col min="20" max="20" width="12.6640625" customWidth="1"/>
    <col min="21" max="21" width="13.6640625" customWidth="1"/>
    <col min="22" max="22" width="11.109375" customWidth="1"/>
    <col min="23" max="23" width="9.6640625" customWidth="1"/>
    <col min="24" max="24" width="9.33203125" bestFit="1" customWidth="1"/>
    <col min="25" max="25" width="14.44140625" customWidth="1"/>
    <col min="26" max="26" width="14.5546875" customWidth="1"/>
    <col min="27" max="27" width="13.44140625" customWidth="1"/>
    <col min="28" max="28" width="10.88671875" style="2" customWidth="1"/>
    <col min="29" max="29" width="9.109375" style="2" customWidth="1"/>
    <col min="30" max="30" width="15.88671875" customWidth="1"/>
    <col min="31" max="31" width="14.5546875" customWidth="1"/>
    <col min="32" max="32" width="12.109375" customWidth="1"/>
    <col min="33" max="34" width="0" hidden="1" customWidth="1"/>
    <col min="35" max="35" width="10.88671875" customWidth="1"/>
    <col min="36" max="36" width="11.88671875" customWidth="1"/>
    <col min="37" max="37" width="15.44140625" customWidth="1"/>
    <col min="38" max="38" width="11.109375" customWidth="1"/>
    <col min="40" max="40" width="11" customWidth="1"/>
    <col min="41" max="41" width="12.109375" customWidth="1"/>
    <col min="42" max="42" width="12.6640625" customWidth="1"/>
    <col min="44" max="44" width="13.33203125" customWidth="1"/>
    <col min="45" max="45" width="11.33203125" customWidth="1"/>
    <col min="46" max="46" width="14.6640625" customWidth="1"/>
    <col min="47" max="47" width="11.33203125" customWidth="1"/>
    <col min="48" max="48" width="12.44140625" customWidth="1"/>
    <col min="49" max="49" width="12.88671875" customWidth="1"/>
    <col min="50" max="50" width="13" customWidth="1"/>
    <col min="51" max="51" width="10.88671875" customWidth="1"/>
    <col min="52" max="52" width="11.33203125" customWidth="1"/>
    <col min="53" max="53" width="10.109375" customWidth="1"/>
    <col min="54" max="54" width="13.44140625" customWidth="1"/>
    <col min="55" max="55" width="10.88671875" customWidth="1"/>
    <col min="57" max="57" width="9.88671875" customWidth="1"/>
    <col min="58" max="58" width="9.5546875" customWidth="1"/>
    <col min="59" max="60" width="0" hidden="1" customWidth="1"/>
    <col min="61" max="61" width="11.109375" customWidth="1"/>
    <col min="63" max="63" width="10.5546875" customWidth="1"/>
    <col min="66" max="66" width="10.44140625" customWidth="1"/>
    <col min="67" max="67" width="13.6640625" customWidth="1"/>
    <col min="68" max="68" width="14" customWidth="1"/>
    <col min="69" max="69" width="10.33203125" customWidth="1"/>
    <col min="70" max="70" width="12" customWidth="1"/>
    <col min="71" max="71" width="13.109375" customWidth="1"/>
    <col min="72" max="72" width="12.88671875" customWidth="1"/>
    <col min="74" max="74" width="9.88671875" customWidth="1"/>
    <col min="75" max="75" width="13.5546875" customWidth="1"/>
    <col min="79" max="79" width="12.5546875" customWidth="1"/>
    <col min="80" max="80" width="13.44140625" customWidth="1"/>
    <col min="84" max="84" width="11.88671875" customWidth="1"/>
    <col min="85" max="85" width="14.6640625" customWidth="1"/>
    <col min="89" max="89" width="12.109375" customWidth="1"/>
  </cols>
  <sheetData>
    <row r="1" spans="1:89" x14ac:dyDescent="0.25">
      <c r="A1" t="s">
        <v>610</v>
      </c>
      <c r="BE1" s="37"/>
      <c r="BU1" s="37"/>
    </row>
    <row r="2" spans="1:89" x14ac:dyDescent="0.25">
      <c r="AB2" s="38"/>
      <c r="BF2" s="37"/>
      <c r="BG2" s="37"/>
      <c r="BK2" s="37"/>
      <c r="BL2" s="37"/>
      <c r="BU2" s="37"/>
      <c r="BV2" s="37"/>
    </row>
    <row r="3" spans="1:89" x14ac:dyDescent="0.25">
      <c r="A3" s="37"/>
    </row>
    <row r="4" spans="1:89" ht="13.5" customHeight="1" x14ac:dyDescent="0.25">
      <c r="A4" s="54" t="s">
        <v>620</v>
      </c>
      <c r="J4" s="62" t="s">
        <v>14</v>
      </c>
      <c r="K4" s="63"/>
      <c r="L4" s="63"/>
      <c r="M4" s="64"/>
      <c r="N4" s="62" t="s">
        <v>17</v>
      </c>
      <c r="O4" s="63"/>
      <c r="P4" s="63" t="s">
        <v>20</v>
      </c>
      <c r="Q4" s="63"/>
      <c r="R4" s="64"/>
      <c r="S4" s="62" t="s">
        <v>22</v>
      </c>
      <c r="T4" s="64"/>
      <c r="AA4" s="31"/>
      <c r="AE4" s="2"/>
      <c r="AF4" s="2"/>
      <c r="BW4" s="59" t="s">
        <v>70</v>
      </c>
      <c r="BX4" s="60"/>
      <c r="BY4" s="60"/>
      <c r="BZ4" s="60"/>
      <c r="CA4" s="61"/>
      <c r="CB4" s="59" t="s">
        <v>71</v>
      </c>
      <c r="CC4" s="60"/>
      <c r="CD4" s="60"/>
      <c r="CE4" s="60"/>
      <c r="CF4" s="61"/>
      <c r="CG4" s="59" t="s">
        <v>72</v>
      </c>
      <c r="CH4" s="60"/>
      <c r="CI4" s="60"/>
      <c r="CJ4" s="60"/>
      <c r="CK4" s="61"/>
    </row>
    <row r="5" spans="1:89" ht="51" customHeight="1" x14ac:dyDescent="0.25">
      <c r="A5" s="3" t="s">
        <v>2</v>
      </c>
      <c r="B5" s="4" t="s">
        <v>3</v>
      </c>
      <c r="C5" s="4" t="s">
        <v>4</v>
      </c>
      <c r="D5" s="3" t="s">
        <v>5</v>
      </c>
      <c r="E5" s="3" t="s">
        <v>6</v>
      </c>
      <c r="F5" s="4" t="s">
        <v>7</v>
      </c>
      <c r="G5" s="4" t="s">
        <v>8</v>
      </c>
      <c r="H5" s="4" t="s">
        <v>9</v>
      </c>
      <c r="I5" s="4" t="s">
        <v>77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15</v>
      </c>
      <c r="O5" s="4" t="s">
        <v>16</v>
      </c>
      <c r="P5" s="4" t="s">
        <v>605</v>
      </c>
      <c r="Q5" s="4" t="s">
        <v>18</v>
      </c>
      <c r="R5" s="4" t="s">
        <v>19</v>
      </c>
      <c r="S5" s="4" t="s">
        <v>606</v>
      </c>
      <c r="T5" s="4" t="s">
        <v>21</v>
      </c>
      <c r="U5" s="3" t="s">
        <v>23</v>
      </c>
      <c r="V5" s="4" t="s">
        <v>24</v>
      </c>
      <c r="W5" s="4" t="s">
        <v>25</v>
      </c>
      <c r="X5" s="4" t="s">
        <v>76</v>
      </c>
      <c r="Y5" s="4" t="s">
        <v>27</v>
      </c>
      <c r="Z5" s="4" t="s">
        <v>26</v>
      </c>
      <c r="AA5" s="4" t="s">
        <v>28</v>
      </c>
      <c r="AB5" s="5" t="s">
        <v>29</v>
      </c>
      <c r="AC5" s="5" t="s">
        <v>30</v>
      </c>
      <c r="AD5" s="4" t="s">
        <v>31</v>
      </c>
      <c r="AE5" s="4" t="s">
        <v>75</v>
      </c>
      <c r="AF5" s="4" t="s">
        <v>32</v>
      </c>
      <c r="AG5" s="1" t="s">
        <v>0</v>
      </c>
      <c r="AH5" s="1" t="s">
        <v>1</v>
      </c>
      <c r="AI5" s="3" t="s">
        <v>33</v>
      </c>
      <c r="AJ5" s="4" t="s">
        <v>34</v>
      </c>
      <c r="AK5" s="4" t="s">
        <v>35</v>
      </c>
      <c r="AL5" s="4" t="s">
        <v>36</v>
      </c>
      <c r="AM5" s="4" t="s">
        <v>37</v>
      </c>
      <c r="AN5" s="4" t="s">
        <v>38</v>
      </c>
      <c r="AO5" s="4" t="s">
        <v>39</v>
      </c>
      <c r="AP5" s="4" t="s">
        <v>40</v>
      </c>
      <c r="AQ5" s="4" t="s">
        <v>41</v>
      </c>
      <c r="AR5" s="4" t="s">
        <v>42</v>
      </c>
      <c r="AS5" s="4" t="s">
        <v>43</v>
      </c>
      <c r="AT5" s="4" t="s">
        <v>48</v>
      </c>
      <c r="AU5" s="4" t="s">
        <v>44</v>
      </c>
      <c r="AV5" s="4" t="s">
        <v>45</v>
      </c>
      <c r="AW5" s="4" t="s">
        <v>46</v>
      </c>
      <c r="AX5" s="4" t="s">
        <v>47</v>
      </c>
      <c r="AY5" s="4" t="s">
        <v>601</v>
      </c>
      <c r="AZ5" s="4" t="s">
        <v>49</v>
      </c>
      <c r="BA5" s="4" t="s">
        <v>50</v>
      </c>
      <c r="BB5" s="3" t="s">
        <v>51</v>
      </c>
      <c r="BC5" s="4" t="s">
        <v>52</v>
      </c>
      <c r="BD5" s="4" t="s">
        <v>53</v>
      </c>
      <c r="BE5" s="4" t="s">
        <v>54</v>
      </c>
      <c r="BF5" s="4" t="s">
        <v>79</v>
      </c>
      <c r="BG5" s="18" t="s">
        <v>80</v>
      </c>
      <c r="BH5" s="19" t="s">
        <v>55</v>
      </c>
      <c r="BI5" s="4" t="s">
        <v>78</v>
      </c>
      <c r="BJ5" s="4" t="s">
        <v>56</v>
      </c>
      <c r="BK5" s="4" t="s">
        <v>81</v>
      </c>
      <c r="BL5" s="4" t="s">
        <v>57</v>
      </c>
      <c r="BM5" s="4" t="s">
        <v>83</v>
      </c>
      <c r="BN5" s="4" t="s">
        <v>58</v>
      </c>
      <c r="BO5" s="4" t="s">
        <v>59</v>
      </c>
      <c r="BP5" s="4" t="s">
        <v>60</v>
      </c>
      <c r="BQ5" s="4" t="s">
        <v>61</v>
      </c>
      <c r="BR5" s="4" t="s">
        <v>62</v>
      </c>
      <c r="BS5" s="4" t="s">
        <v>63</v>
      </c>
      <c r="BT5" s="4" t="s">
        <v>64</v>
      </c>
      <c r="BU5" s="4" t="s">
        <v>82</v>
      </c>
      <c r="BV5" s="4" t="s">
        <v>65</v>
      </c>
      <c r="BW5" s="3" t="s">
        <v>66</v>
      </c>
      <c r="BX5" s="3" t="s">
        <v>67</v>
      </c>
      <c r="BY5" s="3" t="s">
        <v>68</v>
      </c>
      <c r="BZ5" s="6">
        <v>0</v>
      </c>
      <c r="CA5" s="4" t="s">
        <v>69</v>
      </c>
      <c r="CB5" s="3" t="s">
        <v>66</v>
      </c>
      <c r="CC5" s="3" t="s">
        <v>67</v>
      </c>
      <c r="CD5" s="3" t="s">
        <v>68</v>
      </c>
      <c r="CE5" s="6">
        <v>0</v>
      </c>
      <c r="CF5" s="4" t="s">
        <v>69</v>
      </c>
      <c r="CG5" s="3" t="s">
        <v>66</v>
      </c>
      <c r="CH5" s="3" t="s">
        <v>67</v>
      </c>
      <c r="CI5" s="3" t="s">
        <v>68</v>
      </c>
      <c r="CJ5" s="6">
        <v>0</v>
      </c>
      <c r="CK5" s="4" t="s">
        <v>69</v>
      </c>
    </row>
    <row r="6" spans="1:89" ht="15.9" customHeight="1" x14ac:dyDescent="0.25">
      <c r="A6" s="10"/>
      <c r="B6" s="11" t="s">
        <v>73</v>
      </c>
      <c r="C6" s="11"/>
      <c r="D6" s="12"/>
      <c r="E6" s="12"/>
      <c r="F6" s="21"/>
      <c r="G6" s="14">
        <v>5310173498</v>
      </c>
      <c r="H6" s="14">
        <v>5337703291</v>
      </c>
      <c r="I6" s="14">
        <v>5072058370</v>
      </c>
      <c r="J6" s="14">
        <v>727731899</v>
      </c>
      <c r="K6" s="14">
        <v>417207866</v>
      </c>
      <c r="L6" s="14">
        <v>1382469805</v>
      </c>
      <c r="M6" s="14">
        <v>3882833</v>
      </c>
      <c r="N6" s="14">
        <v>270864571</v>
      </c>
      <c r="O6" s="14">
        <v>2258436</v>
      </c>
      <c r="P6" s="14">
        <v>2563951</v>
      </c>
      <c r="Q6" s="14">
        <f>SUM(Q9:Q69,Q71:Q198)</f>
        <v>282976563</v>
      </c>
      <c r="R6" s="14">
        <v>8217969</v>
      </c>
      <c r="S6" s="14">
        <v>4538678</v>
      </c>
      <c r="T6" s="14">
        <v>1234462</v>
      </c>
      <c r="U6" s="14">
        <v>1345850898</v>
      </c>
      <c r="V6" s="14">
        <f>SUM(V9:V69,V71:V198)</f>
        <v>389600472</v>
      </c>
      <c r="W6" s="14">
        <v>914434</v>
      </c>
      <c r="X6" s="14">
        <v>1030913</v>
      </c>
      <c r="Y6" s="14">
        <v>4829610190</v>
      </c>
      <c r="Z6" s="14">
        <v>320845044</v>
      </c>
      <c r="AA6" s="14">
        <v>5150455224</v>
      </c>
      <c r="AB6" s="15" t="s">
        <v>74</v>
      </c>
      <c r="AC6" s="15" t="s">
        <v>74</v>
      </c>
      <c r="AD6" s="14">
        <v>256255314</v>
      </c>
      <c r="AE6" s="14">
        <v>1150515</v>
      </c>
      <c r="AF6" s="14">
        <v>17569935</v>
      </c>
      <c r="AG6" s="22"/>
      <c r="AH6" s="22"/>
      <c r="AI6" s="14">
        <v>16172533.630000001</v>
      </c>
      <c r="AJ6" s="14">
        <v>126010122.09999999</v>
      </c>
      <c r="AK6" s="14">
        <v>10429137.57</v>
      </c>
      <c r="AL6" s="14">
        <v>29040012.98</v>
      </c>
      <c r="AM6" s="14">
        <v>757828</v>
      </c>
      <c r="AN6" s="14">
        <v>23268194.310000002</v>
      </c>
      <c r="AO6" s="14">
        <v>2228612.58</v>
      </c>
      <c r="AP6" s="14">
        <v>8905508.0300000012</v>
      </c>
      <c r="AQ6" s="14">
        <v>1845945</v>
      </c>
      <c r="AR6" s="14">
        <v>1731240.31</v>
      </c>
      <c r="AS6" s="14">
        <v>1558224</v>
      </c>
      <c r="AT6" s="14">
        <v>12437597.91</v>
      </c>
      <c r="AU6" s="14">
        <v>2842727.74</v>
      </c>
      <c r="AV6" s="14">
        <v>942148</v>
      </c>
      <c r="AW6" s="14">
        <v>1616954.19</v>
      </c>
      <c r="AX6" s="14">
        <v>4247607.21</v>
      </c>
      <c r="AY6" s="14">
        <v>1800745</v>
      </c>
      <c r="AZ6" s="14">
        <v>241507448.48999998</v>
      </c>
      <c r="BA6" s="16" t="s">
        <v>74</v>
      </c>
      <c r="BB6" s="14">
        <v>67019</v>
      </c>
      <c r="BC6" s="14">
        <v>31847130</v>
      </c>
      <c r="BD6" s="14">
        <v>4852</v>
      </c>
      <c r="BE6" s="14">
        <v>38940445.18</v>
      </c>
      <c r="BF6" s="14">
        <v>409419</v>
      </c>
      <c r="BG6" s="23"/>
      <c r="BH6" s="24"/>
      <c r="BI6" s="14">
        <v>37859</v>
      </c>
      <c r="BJ6" s="14">
        <v>0</v>
      </c>
      <c r="BK6" s="14">
        <v>769798</v>
      </c>
      <c r="BL6" s="14">
        <v>281337</v>
      </c>
      <c r="BM6" s="14">
        <v>8486</v>
      </c>
      <c r="BN6" s="17">
        <v>-3922</v>
      </c>
      <c r="BO6" s="17">
        <v>-8140</v>
      </c>
      <c r="BP6" s="17">
        <v>-22635</v>
      </c>
      <c r="BQ6" s="17">
        <v>-60003</v>
      </c>
      <c r="BR6" s="17">
        <v>-84767</v>
      </c>
      <c r="BS6" s="17">
        <v>-138065</v>
      </c>
      <c r="BT6" s="17">
        <v>-901</v>
      </c>
      <c r="BU6" s="14">
        <v>756037</v>
      </c>
      <c r="BV6" s="14">
        <v>6365</v>
      </c>
      <c r="BW6" s="14">
        <v>40676</v>
      </c>
      <c r="BX6" s="14">
        <v>15333</v>
      </c>
      <c r="BY6" s="14">
        <v>70165</v>
      </c>
      <c r="BZ6" s="14">
        <v>8941</v>
      </c>
      <c r="CA6" s="14">
        <v>3031</v>
      </c>
      <c r="CB6" s="14">
        <v>811</v>
      </c>
      <c r="CC6" s="14">
        <v>793</v>
      </c>
      <c r="CD6" s="14">
        <v>6992</v>
      </c>
      <c r="CE6" s="14">
        <v>12856</v>
      </c>
      <c r="CF6" s="14">
        <v>1314</v>
      </c>
      <c r="CG6" s="14">
        <v>4157</v>
      </c>
      <c r="CH6" s="14">
        <v>2672</v>
      </c>
      <c r="CI6" s="14">
        <v>19544</v>
      </c>
      <c r="CJ6" s="14">
        <v>53197</v>
      </c>
      <c r="CK6" s="14">
        <v>4183</v>
      </c>
    </row>
    <row r="7" spans="1:89" ht="28.5" customHeight="1" x14ac:dyDescent="0.25">
      <c r="A7" s="10"/>
      <c r="B7" s="11" t="s">
        <v>612</v>
      </c>
      <c r="C7" s="11"/>
      <c r="D7" s="12"/>
      <c r="E7" s="12"/>
      <c r="F7" s="21"/>
      <c r="G7" s="14">
        <v>28096156.074074075</v>
      </c>
      <c r="H7" s="14">
        <v>28241816.354497354</v>
      </c>
      <c r="I7" s="14">
        <v>26836287.671957672</v>
      </c>
      <c r="J7" s="14">
        <v>3850433.3280423279</v>
      </c>
      <c r="K7" s="14">
        <v>2207449.0264550266</v>
      </c>
      <c r="L7" s="14">
        <v>7314655.0529100532</v>
      </c>
      <c r="M7" s="14">
        <v>20544.089947089946</v>
      </c>
      <c r="N7" s="14">
        <v>1433145.8783068783</v>
      </c>
      <c r="O7" s="14">
        <v>11949.396825396825</v>
      </c>
      <c r="P7" s="14">
        <v>13565.878306878307</v>
      </c>
      <c r="Q7" s="14">
        <f>AVERAGE(Q9:Q69,Q71:Q198)</f>
        <v>1497230.4920634921</v>
      </c>
      <c r="R7" s="14">
        <v>43481.317460317463</v>
      </c>
      <c r="S7" s="14">
        <v>24014.169312169313</v>
      </c>
      <c r="T7" s="14">
        <v>6531.5449735449738</v>
      </c>
      <c r="U7" s="14">
        <v>7120904.222222222</v>
      </c>
      <c r="V7" s="14">
        <f>AVERAGE(V9:V69,V71:V198)</f>
        <v>2061378.1587301588</v>
      </c>
      <c r="W7" s="14">
        <v>4838.2751322751319</v>
      </c>
      <c r="X7" s="14">
        <v>5454.5661375661375</v>
      </c>
      <c r="Y7" s="14">
        <v>25553493.068783067</v>
      </c>
      <c r="Z7" s="14">
        <v>1697592.8253968253</v>
      </c>
      <c r="AA7" s="14">
        <v>27251085.84126984</v>
      </c>
      <c r="AB7" s="13">
        <v>9.788902498242201E-2</v>
      </c>
      <c r="AC7" s="13">
        <v>6.3997227496332423E-2</v>
      </c>
      <c r="AD7" s="14">
        <v>1355848.2222222222</v>
      </c>
      <c r="AE7" s="14">
        <v>6087.3809523809523</v>
      </c>
      <c r="AF7" s="14">
        <v>92962.619047619053</v>
      </c>
      <c r="AG7" s="22"/>
      <c r="AH7" s="22"/>
      <c r="AI7" s="14">
        <v>85568.961005291014</v>
      </c>
      <c r="AJ7" s="14">
        <v>666720.22275132267</v>
      </c>
      <c r="AK7" s="14">
        <v>55180.622063492068</v>
      </c>
      <c r="AL7" s="14">
        <v>153650.86232804233</v>
      </c>
      <c r="AM7" s="14">
        <v>4009.6719576719579</v>
      </c>
      <c r="AN7" s="14">
        <v>123112.13920634922</v>
      </c>
      <c r="AO7" s="14">
        <v>11791.600952380953</v>
      </c>
      <c r="AP7" s="14">
        <v>47119.090105820113</v>
      </c>
      <c r="AQ7" s="14">
        <v>9766.9047619047615</v>
      </c>
      <c r="AR7" s="14">
        <v>9160.0016402116398</v>
      </c>
      <c r="AS7" s="14">
        <v>8244.5714285714294</v>
      </c>
      <c r="AT7" s="14">
        <v>65807.396349206349</v>
      </c>
      <c r="AU7" s="14">
        <v>15040.887513227515</v>
      </c>
      <c r="AV7" s="14">
        <v>4984.9100529100533</v>
      </c>
      <c r="AW7" s="14">
        <v>8555.313174603174</v>
      </c>
      <c r="AX7" s="14">
        <v>22474.112222222222</v>
      </c>
      <c r="AY7" s="14">
        <v>9527.7513227513227</v>
      </c>
      <c r="AZ7" s="14">
        <v>1277817.1877777777</v>
      </c>
      <c r="BA7" s="13">
        <v>2.4758000291009788E-2</v>
      </c>
      <c r="BB7" s="14">
        <v>354.59788359788359</v>
      </c>
      <c r="BC7" s="14">
        <v>168503.33333333334</v>
      </c>
      <c r="BD7" s="14">
        <v>25.671957671957671</v>
      </c>
      <c r="BE7" s="14">
        <v>206034.10148148148</v>
      </c>
      <c r="BF7" s="14">
        <v>2166.2380952380954</v>
      </c>
      <c r="BG7" s="23"/>
      <c r="BH7" s="24"/>
      <c r="BI7" s="14">
        <v>200.31216931216932</v>
      </c>
      <c r="BJ7" s="14">
        <v>0</v>
      </c>
      <c r="BK7" s="14">
        <v>4073.0052910052909</v>
      </c>
      <c r="BL7" s="14">
        <v>1488.5555555555557</v>
      </c>
      <c r="BM7" s="14">
        <v>44.899470899470899</v>
      </c>
      <c r="BN7" s="14">
        <v>-20.75132275132275</v>
      </c>
      <c r="BO7" s="14">
        <v>-43.06878306878307</v>
      </c>
      <c r="BP7" s="14">
        <v>-119.76190476190476</v>
      </c>
      <c r="BQ7" s="14">
        <v>-317.47619047619048</v>
      </c>
      <c r="BR7" s="14">
        <v>-448.50264550264552</v>
      </c>
      <c r="BS7" s="14">
        <v>-730.50264550264546</v>
      </c>
      <c r="BT7" s="14">
        <v>-4.7671957671957674</v>
      </c>
      <c r="BU7" s="14">
        <v>4000.1957671957671</v>
      </c>
      <c r="BV7" s="14">
        <v>33.677248677248677</v>
      </c>
      <c r="BW7" s="14">
        <v>215.21693121693121</v>
      </c>
      <c r="BX7" s="14">
        <v>81.126984126984127</v>
      </c>
      <c r="BY7" s="14">
        <v>371.24338624338623</v>
      </c>
      <c r="BZ7" s="14">
        <v>47.306878306878303</v>
      </c>
      <c r="CA7" s="14">
        <v>16.037037037037038</v>
      </c>
      <c r="CB7" s="14">
        <v>4.2910052910052912</v>
      </c>
      <c r="CC7" s="14">
        <v>4.1957671957671954</v>
      </c>
      <c r="CD7" s="14">
        <v>36.994708994708994</v>
      </c>
      <c r="CE7" s="14">
        <v>68.021164021164026</v>
      </c>
      <c r="CF7" s="14">
        <v>6.9523809523809526</v>
      </c>
      <c r="CG7" s="14">
        <v>21.994708994708994</v>
      </c>
      <c r="CH7" s="14">
        <v>14.137566137566138</v>
      </c>
      <c r="CI7" s="14">
        <v>103.4074074074074</v>
      </c>
      <c r="CJ7" s="14">
        <v>281.46560846560845</v>
      </c>
      <c r="CK7" s="14">
        <v>22.132275132275133</v>
      </c>
    </row>
    <row r="8" spans="1:89" s="20" customFormat="1" ht="12" customHeight="1" x14ac:dyDescent="0.25">
      <c r="A8" s="47"/>
      <c r="B8" s="48"/>
      <c r="C8" s="48"/>
      <c r="D8" s="49"/>
      <c r="E8" s="49"/>
      <c r="F8" s="50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51"/>
      <c r="AC8" s="51"/>
      <c r="AD8" s="52"/>
      <c r="AE8" s="22"/>
      <c r="AF8" s="22"/>
      <c r="AG8" s="22"/>
      <c r="AH8" s="22"/>
      <c r="AI8" s="5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53"/>
      <c r="BB8" s="22"/>
      <c r="BC8" s="22"/>
      <c r="BD8" s="22"/>
      <c r="BE8" s="22"/>
      <c r="BF8" s="22"/>
      <c r="BG8" s="23"/>
      <c r="BH8" s="24"/>
      <c r="BI8" s="5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</row>
    <row r="9" spans="1:89" x14ac:dyDescent="0.25">
      <c r="A9" s="8">
        <v>1</v>
      </c>
      <c r="B9" s="8" t="s">
        <v>84</v>
      </c>
      <c r="C9" s="8" t="s">
        <v>85</v>
      </c>
      <c r="D9" s="8" t="s">
        <v>86</v>
      </c>
      <c r="E9" s="8" t="s">
        <v>87</v>
      </c>
      <c r="F9" s="9"/>
      <c r="G9" s="8">
        <v>13805007</v>
      </c>
      <c r="H9" s="8">
        <v>13885015</v>
      </c>
      <c r="I9" s="8">
        <v>12911116</v>
      </c>
      <c r="J9" s="8">
        <v>0</v>
      </c>
      <c r="K9" s="8">
        <v>2232628</v>
      </c>
      <c r="L9" s="8">
        <v>1107654</v>
      </c>
      <c r="M9" s="8">
        <v>0</v>
      </c>
      <c r="N9" s="8">
        <v>0</v>
      </c>
      <c r="O9" s="8">
        <v>7226</v>
      </c>
      <c r="P9" s="8">
        <v>0</v>
      </c>
      <c r="Q9" s="8">
        <v>1326543</v>
      </c>
      <c r="R9" s="8">
        <v>0</v>
      </c>
      <c r="S9" s="8">
        <v>0</v>
      </c>
      <c r="T9" s="8">
        <v>-6367</v>
      </c>
      <c r="U9" s="8">
        <v>5394407</v>
      </c>
      <c r="V9" s="8">
        <v>574047</v>
      </c>
      <c r="W9" s="8">
        <v>66434</v>
      </c>
      <c r="X9" s="8">
        <v>166212</v>
      </c>
      <c r="Y9" s="8">
        <v>11646200</v>
      </c>
      <c r="Z9" s="8">
        <v>344372</v>
      </c>
      <c r="AA9" s="8">
        <v>11990572</v>
      </c>
      <c r="AB9" s="7">
        <v>0.27476292848587036</v>
      </c>
      <c r="AC9" s="7">
        <v>8.3400000000000002E-2</v>
      </c>
      <c r="AD9" s="25">
        <v>971194</v>
      </c>
      <c r="AE9" s="8">
        <v>0</v>
      </c>
      <c r="AF9" s="8">
        <v>0</v>
      </c>
      <c r="AG9" s="8">
        <v>79848</v>
      </c>
      <c r="AH9" s="8">
        <v>0</v>
      </c>
      <c r="AI9" s="25">
        <f>SUM(AG9:AH9)</f>
        <v>79848</v>
      </c>
      <c r="AJ9" s="8">
        <v>563635</v>
      </c>
      <c r="AK9" s="8">
        <v>61222</v>
      </c>
      <c r="AL9" s="8">
        <v>110087</v>
      </c>
      <c r="AM9" s="8">
        <v>0</v>
      </c>
      <c r="AN9" s="8">
        <v>103247</v>
      </c>
      <c r="AO9" s="8">
        <v>33070</v>
      </c>
      <c r="AP9" s="8">
        <v>129534</v>
      </c>
      <c r="AQ9" s="8">
        <v>4650</v>
      </c>
      <c r="AR9" s="8">
        <v>2500</v>
      </c>
      <c r="AS9" s="8">
        <v>0</v>
      </c>
      <c r="AT9" s="8">
        <v>44360</v>
      </c>
      <c r="AU9" s="8">
        <v>13263</v>
      </c>
      <c r="AV9" s="8">
        <v>0</v>
      </c>
      <c r="AW9" s="8">
        <v>8845</v>
      </c>
      <c r="AX9" s="8">
        <v>1195</v>
      </c>
      <c r="AY9" s="8">
        <v>0</v>
      </c>
      <c r="AZ9" s="8">
        <v>1102149</v>
      </c>
      <c r="BA9" s="27">
        <f>+AY9/AZ9</f>
        <v>0</v>
      </c>
      <c r="BB9" s="8">
        <v>0</v>
      </c>
      <c r="BC9" s="8">
        <v>173523</v>
      </c>
      <c r="BD9" s="8">
        <v>0</v>
      </c>
      <c r="BE9" s="8">
        <v>143121</v>
      </c>
      <c r="BF9" s="8">
        <v>0</v>
      </c>
      <c r="BG9" s="8">
        <v>0</v>
      </c>
      <c r="BH9" s="8">
        <v>0</v>
      </c>
      <c r="BI9" s="29">
        <f>SUM(BG9:BH9)</f>
        <v>0</v>
      </c>
      <c r="BJ9" s="8">
        <v>0</v>
      </c>
      <c r="BK9" s="8">
        <v>2717</v>
      </c>
      <c r="BL9" s="8">
        <v>2856</v>
      </c>
      <c r="BM9" s="8">
        <v>70</v>
      </c>
      <c r="BN9" s="8">
        <v>-40</v>
      </c>
      <c r="BO9" s="8">
        <v>-156</v>
      </c>
      <c r="BP9" s="8">
        <v>-122</v>
      </c>
      <c r="BQ9" s="8">
        <v>-1163</v>
      </c>
      <c r="BR9" s="8">
        <v>-368</v>
      </c>
      <c r="BS9" s="8">
        <v>-369</v>
      </c>
      <c r="BT9" s="8">
        <v>-3</v>
      </c>
      <c r="BU9" s="8">
        <v>3422</v>
      </c>
      <c r="BV9" s="8">
        <v>9</v>
      </c>
      <c r="BW9" s="8">
        <v>92</v>
      </c>
      <c r="BX9" s="8">
        <v>45</v>
      </c>
      <c r="BY9" s="8">
        <v>215</v>
      </c>
      <c r="BZ9" s="8">
        <v>1</v>
      </c>
      <c r="CA9" s="8">
        <v>11</v>
      </c>
      <c r="CB9" s="8">
        <v>2</v>
      </c>
      <c r="CC9" s="8">
        <v>0</v>
      </c>
      <c r="CD9" s="8">
        <v>46</v>
      </c>
      <c r="CE9" s="8">
        <v>77</v>
      </c>
      <c r="CF9" s="8">
        <v>0</v>
      </c>
      <c r="CG9" s="8">
        <v>9</v>
      </c>
      <c r="CH9" s="8">
        <v>12</v>
      </c>
      <c r="CI9" s="8">
        <v>103</v>
      </c>
      <c r="CJ9" s="8">
        <v>250</v>
      </c>
      <c r="CK9" s="8">
        <v>15</v>
      </c>
    </row>
    <row r="10" spans="1:89" x14ac:dyDescent="0.25">
      <c r="A10" s="8">
        <v>1</v>
      </c>
      <c r="B10" s="8" t="s">
        <v>88</v>
      </c>
      <c r="C10" s="8" t="s">
        <v>89</v>
      </c>
      <c r="D10" s="8" t="s">
        <v>90</v>
      </c>
      <c r="E10" s="8" t="s">
        <v>91</v>
      </c>
      <c r="F10" s="9"/>
      <c r="G10" s="8">
        <v>3585549</v>
      </c>
      <c r="H10" s="8">
        <v>3593777</v>
      </c>
      <c r="I10" s="8">
        <v>3218226</v>
      </c>
      <c r="J10" s="8">
        <v>5225</v>
      </c>
      <c r="K10" s="8">
        <v>488497</v>
      </c>
      <c r="L10" s="8">
        <v>140847</v>
      </c>
      <c r="M10" s="8">
        <v>0</v>
      </c>
      <c r="N10" s="8">
        <v>0</v>
      </c>
      <c r="O10" s="8">
        <v>0</v>
      </c>
      <c r="P10" s="8">
        <v>0</v>
      </c>
      <c r="Q10" s="8">
        <v>293522</v>
      </c>
      <c r="R10" s="8">
        <v>0</v>
      </c>
      <c r="S10" s="8">
        <v>0</v>
      </c>
      <c r="T10" s="8">
        <v>0</v>
      </c>
      <c r="U10" s="8">
        <v>1539513</v>
      </c>
      <c r="V10" s="8">
        <v>441564</v>
      </c>
      <c r="W10" s="8">
        <v>0</v>
      </c>
      <c r="X10" s="8">
        <v>0</v>
      </c>
      <c r="Y10" s="8">
        <v>3309079</v>
      </c>
      <c r="Z10" s="8">
        <v>8228</v>
      </c>
      <c r="AA10" s="8">
        <v>3317307</v>
      </c>
      <c r="AB10" s="7">
        <v>5.7635247707366943E-2</v>
      </c>
      <c r="AC10" s="7">
        <v>9.7100000000000006E-2</v>
      </c>
      <c r="AD10" s="25">
        <v>321204</v>
      </c>
      <c r="AE10" s="8">
        <v>0</v>
      </c>
      <c r="AF10" s="8">
        <v>0</v>
      </c>
      <c r="AG10" s="8">
        <v>8228</v>
      </c>
      <c r="AH10" s="8">
        <v>0</v>
      </c>
      <c r="AI10" s="25">
        <f t="shared" ref="AI10:AI74" si="0">SUM(AG10:AH10)</f>
        <v>8228</v>
      </c>
      <c r="AJ10" s="8">
        <v>106125</v>
      </c>
      <c r="AK10" s="8">
        <v>9405</v>
      </c>
      <c r="AL10" s="8">
        <v>29520</v>
      </c>
      <c r="AM10" s="8">
        <v>0</v>
      </c>
      <c r="AN10" s="8">
        <v>0</v>
      </c>
      <c r="AO10" s="8">
        <v>3612</v>
      </c>
      <c r="AP10" s="8">
        <v>5491</v>
      </c>
      <c r="AQ10" s="8">
        <v>7750</v>
      </c>
      <c r="AR10" s="8">
        <v>519</v>
      </c>
      <c r="AS10" s="8">
        <v>0</v>
      </c>
      <c r="AT10" s="8">
        <v>8073</v>
      </c>
      <c r="AU10" s="8">
        <v>0</v>
      </c>
      <c r="AV10" s="8">
        <v>0</v>
      </c>
      <c r="AW10" s="8">
        <v>2029</v>
      </c>
      <c r="AX10" s="8">
        <v>0</v>
      </c>
      <c r="AY10" s="8">
        <v>0</v>
      </c>
      <c r="AZ10" s="8">
        <v>178998</v>
      </c>
      <c r="BA10" s="27">
        <f t="shared" ref="BA10:BA74" si="1">+AY10/AZ10</f>
        <v>0</v>
      </c>
      <c r="BB10" s="8">
        <v>967</v>
      </c>
      <c r="BC10" s="8">
        <v>160911</v>
      </c>
      <c r="BD10" s="8">
        <v>0</v>
      </c>
      <c r="BE10" s="8">
        <v>1140</v>
      </c>
      <c r="BF10" s="8">
        <v>0</v>
      </c>
      <c r="BG10" s="8">
        <v>0</v>
      </c>
      <c r="BH10" s="8">
        <v>0</v>
      </c>
      <c r="BI10" s="29">
        <f t="shared" ref="BI10:BI74" si="2">SUM(BG10:BH10)</f>
        <v>0</v>
      </c>
      <c r="BJ10" s="8">
        <v>0</v>
      </c>
      <c r="BK10" s="8">
        <v>507</v>
      </c>
      <c r="BL10" s="8">
        <v>519</v>
      </c>
      <c r="BM10" s="8">
        <v>12</v>
      </c>
      <c r="BN10" s="8">
        <v>0</v>
      </c>
      <c r="BO10" s="8">
        <v>-43</v>
      </c>
      <c r="BP10" s="8">
        <v>-52</v>
      </c>
      <c r="BQ10" s="8">
        <v>-173</v>
      </c>
      <c r="BR10" s="8">
        <v>-53</v>
      </c>
      <c r="BS10" s="8">
        <v>-111</v>
      </c>
      <c r="BT10" s="8">
        <v>-1</v>
      </c>
      <c r="BU10" s="8">
        <v>625</v>
      </c>
      <c r="BV10" s="8">
        <v>0</v>
      </c>
      <c r="BW10" s="8">
        <v>58</v>
      </c>
      <c r="BX10" s="8">
        <v>14</v>
      </c>
      <c r="BY10" s="8">
        <v>30</v>
      </c>
      <c r="BZ10" s="8">
        <v>0</v>
      </c>
      <c r="CA10" s="8">
        <v>3</v>
      </c>
      <c r="CB10" s="8">
        <v>1</v>
      </c>
      <c r="CC10" s="8">
        <v>3</v>
      </c>
      <c r="CD10" s="8">
        <v>15</v>
      </c>
      <c r="CE10" s="8">
        <v>31</v>
      </c>
      <c r="CF10" s="8">
        <v>2</v>
      </c>
      <c r="CG10" s="8">
        <v>1</v>
      </c>
      <c r="CH10" s="8">
        <v>0</v>
      </c>
      <c r="CI10" s="8">
        <v>9</v>
      </c>
      <c r="CJ10" s="8">
        <v>39</v>
      </c>
      <c r="CK10" s="8">
        <v>5</v>
      </c>
    </row>
    <row r="11" spans="1:89" x14ac:dyDescent="0.25">
      <c r="A11" s="8">
        <v>1</v>
      </c>
      <c r="B11" s="8" t="s">
        <v>92</v>
      </c>
      <c r="C11" s="8" t="s">
        <v>93</v>
      </c>
      <c r="D11" s="8" t="s">
        <v>94</v>
      </c>
      <c r="E11" s="8" t="s">
        <v>95</v>
      </c>
      <c r="F11" s="9"/>
      <c r="G11" s="8">
        <v>6975886</v>
      </c>
      <c r="H11" s="8">
        <v>6992444</v>
      </c>
      <c r="I11" s="8">
        <v>6653294</v>
      </c>
      <c r="J11" s="8">
        <v>522889</v>
      </c>
      <c r="K11" s="8">
        <v>937875</v>
      </c>
      <c r="L11" s="8">
        <v>1872921</v>
      </c>
      <c r="M11" s="8">
        <v>0</v>
      </c>
      <c r="N11" s="8">
        <v>0</v>
      </c>
      <c r="O11" s="8">
        <v>12594</v>
      </c>
      <c r="P11" s="8">
        <v>0</v>
      </c>
      <c r="Q11" s="8">
        <v>450996</v>
      </c>
      <c r="R11" s="8">
        <v>0</v>
      </c>
      <c r="S11" s="8">
        <v>0</v>
      </c>
      <c r="T11" s="8">
        <v>0</v>
      </c>
      <c r="U11" s="8">
        <v>1456405</v>
      </c>
      <c r="V11" s="8">
        <v>626620</v>
      </c>
      <c r="W11" s="8">
        <v>0</v>
      </c>
      <c r="X11" s="8">
        <v>0</v>
      </c>
      <c r="Y11" s="8">
        <v>6438331</v>
      </c>
      <c r="Z11" s="8">
        <v>29152</v>
      </c>
      <c r="AA11" s="8">
        <v>6467483</v>
      </c>
      <c r="AB11" s="7">
        <v>0.26244509220123291</v>
      </c>
      <c r="AC11" s="7">
        <v>8.5099999999999995E-2</v>
      </c>
      <c r="AD11" s="25">
        <v>549206</v>
      </c>
      <c r="AE11" s="8">
        <v>0</v>
      </c>
      <c r="AF11" s="8">
        <v>0</v>
      </c>
      <c r="AG11" s="8">
        <v>16558</v>
      </c>
      <c r="AH11" s="8">
        <v>94</v>
      </c>
      <c r="AI11" s="25">
        <f t="shared" si="0"/>
        <v>16652</v>
      </c>
      <c r="AJ11" s="8">
        <v>155026</v>
      </c>
      <c r="AK11" s="8">
        <v>13343</v>
      </c>
      <c r="AL11" s="8">
        <v>30909</v>
      </c>
      <c r="AM11" s="8">
        <v>0</v>
      </c>
      <c r="AN11" s="8">
        <v>39578</v>
      </c>
      <c r="AO11" s="8">
        <v>15944</v>
      </c>
      <c r="AP11" s="8">
        <v>34322</v>
      </c>
      <c r="AQ11" s="8">
        <v>8050</v>
      </c>
      <c r="AR11" s="8">
        <v>0</v>
      </c>
      <c r="AS11" s="8">
        <v>0</v>
      </c>
      <c r="AT11" s="8">
        <v>22492</v>
      </c>
      <c r="AU11" s="8">
        <v>15038</v>
      </c>
      <c r="AV11" s="8">
        <v>2484</v>
      </c>
      <c r="AW11" s="8">
        <v>3471</v>
      </c>
      <c r="AX11" s="8">
        <v>0</v>
      </c>
      <c r="AY11" s="8">
        <v>0</v>
      </c>
      <c r="AZ11" s="8">
        <v>374737</v>
      </c>
      <c r="BA11" s="27">
        <f t="shared" si="1"/>
        <v>0</v>
      </c>
      <c r="BB11" s="8">
        <v>5</v>
      </c>
      <c r="BC11" s="8">
        <v>173073</v>
      </c>
      <c r="BD11" s="8">
        <v>0</v>
      </c>
      <c r="BE11" s="8">
        <v>67325</v>
      </c>
      <c r="BF11" s="8">
        <v>0</v>
      </c>
      <c r="BG11" s="8">
        <v>0</v>
      </c>
      <c r="BH11" s="8">
        <v>0</v>
      </c>
      <c r="BI11" s="29">
        <f t="shared" si="2"/>
        <v>0</v>
      </c>
      <c r="BJ11" s="8">
        <v>0</v>
      </c>
      <c r="BK11" s="8">
        <v>994</v>
      </c>
      <c r="BL11" s="8">
        <v>417</v>
      </c>
      <c r="BM11" s="8">
        <v>0</v>
      </c>
      <c r="BN11" s="8">
        <v>0</v>
      </c>
      <c r="BO11" s="8">
        <v>-25</v>
      </c>
      <c r="BP11" s="8">
        <v>-66</v>
      </c>
      <c r="BQ11" s="8">
        <v>-70</v>
      </c>
      <c r="BR11" s="8">
        <v>-81</v>
      </c>
      <c r="BS11" s="8">
        <v>-79</v>
      </c>
      <c r="BT11" s="8">
        <v>-2</v>
      </c>
      <c r="BU11" s="8">
        <v>1140</v>
      </c>
      <c r="BV11" s="8">
        <v>23</v>
      </c>
      <c r="BW11" s="8">
        <v>15</v>
      </c>
      <c r="BX11" s="8">
        <v>11</v>
      </c>
      <c r="BY11" s="8">
        <v>49</v>
      </c>
      <c r="BZ11" s="8">
        <v>0</v>
      </c>
      <c r="CA11" s="8">
        <v>4</v>
      </c>
      <c r="CB11" s="8">
        <v>0</v>
      </c>
      <c r="CC11" s="8">
        <v>0</v>
      </c>
      <c r="CD11" s="8">
        <v>11</v>
      </c>
      <c r="CE11" s="8">
        <v>20</v>
      </c>
      <c r="CF11" s="8">
        <v>35</v>
      </c>
      <c r="CG11" s="8">
        <v>3</v>
      </c>
      <c r="CH11" s="8">
        <v>0</v>
      </c>
      <c r="CI11" s="8">
        <v>6</v>
      </c>
      <c r="CJ11" s="8">
        <v>27</v>
      </c>
      <c r="CK11" s="8">
        <v>45</v>
      </c>
    </row>
    <row r="12" spans="1:89" x14ac:dyDescent="0.25">
      <c r="A12" s="8">
        <v>1</v>
      </c>
      <c r="B12" s="8" t="s">
        <v>96</v>
      </c>
      <c r="C12" s="8" t="s">
        <v>97</v>
      </c>
      <c r="D12" s="8" t="s">
        <v>98</v>
      </c>
      <c r="E12" s="8" t="s">
        <v>87</v>
      </c>
      <c r="F12" s="9"/>
      <c r="G12" s="8">
        <v>6872243</v>
      </c>
      <c r="H12" s="8">
        <v>6968973</v>
      </c>
      <c r="I12" s="8">
        <v>6314122</v>
      </c>
      <c r="J12" s="8">
        <v>0</v>
      </c>
      <c r="K12" s="8">
        <v>1771585</v>
      </c>
      <c r="L12" s="8">
        <v>156672</v>
      </c>
      <c r="M12" s="8">
        <v>0</v>
      </c>
      <c r="N12" s="8">
        <v>0</v>
      </c>
      <c r="O12" s="8">
        <v>10038</v>
      </c>
      <c r="P12" s="8">
        <v>0</v>
      </c>
      <c r="Q12" s="8">
        <v>700859</v>
      </c>
      <c r="R12" s="8">
        <v>0</v>
      </c>
      <c r="S12" s="8">
        <v>0</v>
      </c>
      <c r="T12" s="8">
        <v>17768</v>
      </c>
      <c r="U12" s="8">
        <v>2856064</v>
      </c>
      <c r="V12" s="8">
        <v>379789</v>
      </c>
      <c r="W12" s="8">
        <v>40553</v>
      </c>
      <c r="X12" s="8">
        <v>1189</v>
      </c>
      <c r="Y12" s="8">
        <v>6547733</v>
      </c>
      <c r="Z12" s="8">
        <v>206039</v>
      </c>
      <c r="AA12" s="8">
        <v>6753771</v>
      </c>
      <c r="AB12" s="7">
        <v>0.26108986139297485</v>
      </c>
      <c r="AC12" s="7">
        <f>657890/6547733</f>
        <v>0.10047599680683375</v>
      </c>
      <c r="AD12" s="25">
        <v>720027</v>
      </c>
      <c r="AE12" s="8">
        <v>62137</v>
      </c>
      <c r="AF12" s="8">
        <v>633954</v>
      </c>
      <c r="AG12" s="8">
        <v>34593</v>
      </c>
      <c r="AH12" s="8">
        <v>0</v>
      </c>
      <c r="AI12" s="25">
        <f t="shared" si="0"/>
        <v>34593</v>
      </c>
      <c r="AJ12" s="8">
        <v>340220</v>
      </c>
      <c r="AK12" s="8">
        <v>29642</v>
      </c>
      <c r="AL12" s="8">
        <v>47175</v>
      </c>
      <c r="AM12" s="8">
        <v>0</v>
      </c>
      <c r="AN12" s="8">
        <v>57488</v>
      </c>
      <c r="AO12" s="8">
        <v>4711</v>
      </c>
      <c r="AP12" s="8">
        <v>73090</v>
      </c>
      <c r="AQ12" s="8">
        <v>8750</v>
      </c>
      <c r="AR12" s="8">
        <v>210</v>
      </c>
      <c r="AS12" s="8">
        <v>0</v>
      </c>
      <c r="AT12" s="8">
        <v>19229</v>
      </c>
      <c r="AU12" s="8">
        <v>5972</v>
      </c>
      <c r="AV12" s="8">
        <v>0</v>
      </c>
      <c r="AW12" s="8">
        <v>2570</v>
      </c>
      <c r="AX12" s="8">
        <v>1129</v>
      </c>
      <c r="AY12" s="8">
        <v>0</v>
      </c>
      <c r="AZ12" s="8">
        <v>627730</v>
      </c>
      <c r="BA12" s="27">
        <f t="shared" si="1"/>
        <v>0</v>
      </c>
      <c r="BB12" s="8">
        <v>0</v>
      </c>
      <c r="BC12" s="8">
        <v>173523</v>
      </c>
      <c r="BD12" s="8">
        <v>0</v>
      </c>
      <c r="BE12" s="8">
        <v>85440</v>
      </c>
      <c r="BF12" s="8">
        <v>0</v>
      </c>
      <c r="BG12" s="8">
        <v>0</v>
      </c>
      <c r="BH12" s="8">
        <v>0</v>
      </c>
      <c r="BI12" s="29">
        <f t="shared" si="2"/>
        <v>0</v>
      </c>
      <c r="BJ12" s="8">
        <v>0</v>
      </c>
      <c r="BK12" s="8">
        <v>1379</v>
      </c>
      <c r="BL12" s="8">
        <v>1589</v>
      </c>
      <c r="BM12" s="8">
        <v>273</v>
      </c>
      <c r="BN12" s="8">
        <v>0</v>
      </c>
      <c r="BO12" s="8">
        <v>-103</v>
      </c>
      <c r="BP12" s="8">
        <v>-39</v>
      </c>
      <c r="BQ12" s="8">
        <v>-889</v>
      </c>
      <c r="BR12" s="8">
        <v>-246</v>
      </c>
      <c r="BS12" s="8">
        <v>-223</v>
      </c>
      <c r="BT12" s="8">
        <v>0</v>
      </c>
      <c r="BU12" s="8">
        <v>1740</v>
      </c>
      <c r="BV12" s="8">
        <v>14</v>
      </c>
      <c r="BW12" s="8">
        <v>65</v>
      </c>
      <c r="BX12" s="8">
        <v>21</v>
      </c>
      <c r="BY12" s="8">
        <v>111</v>
      </c>
      <c r="BZ12" s="8">
        <v>3</v>
      </c>
      <c r="CA12" s="8">
        <v>12</v>
      </c>
      <c r="CB12" s="8">
        <v>1</v>
      </c>
      <c r="CC12" s="8">
        <v>1</v>
      </c>
      <c r="CD12" s="8">
        <v>13</v>
      </c>
      <c r="CE12" s="8">
        <v>26</v>
      </c>
      <c r="CF12" s="8">
        <v>0</v>
      </c>
      <c r="CG12" s="8">
        <v>4</v>
      </c>
      <c r="CH12" s="8">
        <v>0</v>
      </c>
      <c r="CI12" s="8">
        <v>47</v>
      </c>
      <c r="CJ12" s="8">
        <v>105</v>
      </c>
      <c r="CK12" s="8">
        <v>11</v>
      </c>
    </row>
    <row r="13" spans="1:89" x14ac:dyDescent="0.25">
      <c r="A13" s="8">
        <v>1</v>
      </c>
      <c r="B13" s="8" t="s">
        <v>99</v>
      </c>
      <c r="C13" s="8" t="s">
        <v>100</v>
      </c>
      <c r="D13" s="8" t="s">
        <v>101</v>
      </c>
      <c r="E13" s="8" t="s">
        <v>102</v>
      </c>
      <c r="F13" s="9"/>
      <c r="G13" s="8">
        <v>4550799</v>
      </c>
      <c r="H13" s="8">
        <v>4564225</v>
      </c>
      <c r="I13" s="8">
        <v>4253152</v>
      </c>
      <c r="J13" s="8">
        <v>278135</v>
      </c>
      <c r="K13" s="8">
        <v>962085</v>
      </c>
      <c r="L13" s="8">
        <v>0</v>
      </c>
      <c r="M13" s="8">
        <v>0</v>
      </c>
      <c r="N13" s="8">
        <v>0</v>
      </c>
      <c r="O13" s="8">
        <v>0</v>
      </c>
      <c r="P13" s="8">
        <v>6973</v>
      </c>
      <c r="Q13" s="8">
        <v>726546</v>
      </c>
      <c r="R13" s="8">
        <v>0</v>
      </c>
      <c r="S13" s="8">
        <v>0</v>
      </c>
      <c r="T13" s="8">
        <v>0</v>
      </c>
      <c r="U13" s="8">
        <v>1416282</v>
      </c>
      <c r="V13" s="8">
        <v>368906</v>
      </c>
      <c r="W13" s="8">
        <v>0</v>
      </c>
      <c r="X13" s="8">
        <v>0</v>
      </c>
      <c r="Y13" s="8">
        <v>4175969</v>
      </c>
      <c r="Z13" s="8">
        <v>13466</v>
      </c>
      <c r="AA13" s="8">
        <v>4189435</v>
      </c>
      <c r="AB13" s="7">
        <v>0.17630970478057861</v>
      </c>
      <c r="AC13" s="7">
        <v>9.9900000000000003E-2</v>
      </c>
      <c r="AD13" s="25">
        <v>417042</v>
      </c>
      <c r="AE13" s="8">
        <v>0</v>
      </c>
      <c r="AF13" s="8">
        <v>0</v>
      </c>
      <c r="AG13" s="8">
        <v>13426</v>
      </c>
      <c r="AH13" s="8">
        <v>150</v>
      </c>
      <c r="AI13" s="25">
        <f t="shared" si="0"/>
        <v>13576</v>
      </c>
      <c r="AJ13" s="8">
        <v>121234</v>
      </c>
      <c r="AK13" s="8">
        <v>10406</v>
      </c>
      <c r="AL13" s="8">
        <v>13245</v>
      </c>
      <c r="AM13" s="8">
        <v>0</v>
      </c>
      <c r="AN13" s="8">
        <v>26271</v>
      </c>
      <c r="AO13" s="8">
        <v>110</v>
      </c>
      <c r="AP13" s="8">
        <v>15600</v>
      </c>
      <c r="AQ13" s="8">
        <v>7800</v>
      </c>
      <c r="AR13" s="8">
        <v>4994</v>
      </c>
      <c r="AS13" s="8">
        <v>0</v>
      </c>
      <c r="AT13" s="8">
        <v>22368</v>
      </c>
      <c r="AU13" s="8">
        <v>3065</v>
      </c>
      <c r="AV13" s="8">
        <v>0</v>
      </c>
      <c r="AW13" s="8">
        <v>854</v>
      </c>
      <c r="AX13" s="8">
        <v>7174</v>
      </c>
      <c r="AY13" s="8">
        <v>0</v>
      </c>
      <c r="AZ13" s="8">
        <v>250861</v>
      </c>
      <c r="BA13" s="27">
        <f t="shared" si="1"/>
        <v>0</v>
      </c>
      <c r="BB13" s="8">
        <v>0</v>
      </c>
      <c r="BC13" s="8">
        <v>173523</v>
      </c>
      <c r="BD13" s="8">
        <v>0</v>
      </c>
      <c r="BE13" s="8">
        <v>22759</v>
      </c>
      <c r="BF13" s="8">
        <v>0</v>
      </c>
      <c r="BG13" s="8">
        <v>0</v>
      </c>
      <c r="BH13" s="8">
        <v>0</v>
      </c>
      <c r="BI13" s="29">
        <f t="shared" si="2"/>
        <v>0</v>
      </c>
      <c r="BJ13" s="8">
        <v>0</v>
      </c>
      <c r="BK13" s="8">
        <v>786</v>
      </c>
      <c r="BL13" s="8">
        <v>796</v>
      </c>
      <c r="BM13" s="8">
        <v>8</v>
      </c>
      <c r="BN13" s="35">
        <v>-10</v>
      </c>
      <c r="BO13" s="8">
        <v>-81</v>
      </c>
      <c r="BP13" s="8">
        <v>-45</v>
      </c>
      <c r="BQ13" s="8">
        <v>-220</v>
      </c>
      <c r="BR13" s="8">
        <v>-92</v>
      </c>
      <c r="BS13" s="8">
        <v>-144</v>
      </c>
      <c r="BT13" s="8">
        <v>0</v>
      </c>
      <c r="BU13" s="8">
        <v>985</v>
      </c>
      <c r="BV13" s="8">
        <v>0</v>
      </c>
      <c r="BW13" s="8">
        <v>46</v>
      </c>
      <c r="BX13" s="8">
        <v>13</v>
      </c>
      <c r="BY13" s="8">
        <v>90</v>
      </c>
      <c r="BZ13" s="8">
        <v>0</v>
      </c>
      <c r="CA13" s="8">
        <v>5</v>
      </c>
      <c r="CB13" s="8">
        <v>1</v>
      </c>
      <c r="CC13" s="8">
        <v>28</v>
      </c>
      <c r="CD13" s="8">
        <v>24</v>
      </c>
      <c r="CE13" s="8">
        <v>0</v>
      </c>
      <c r="CF13" s="8">
        <v>8</v>
      </c>
      <c r="CG13" s="8">
        <v>0</v>
      </c>
      <c r="CH13" s="8">
        <v>0</v>
      </c>
      <c r="CI13" s="8">
        <v>41</v>
      </c>
      <c r="CJ13" s="8">
        <v>57</v>
      </c>
      <c r="CK13" s="8">
        <v>6</v>
      </c>
    </row>
    <row r="14" spans="1:89" x14ac:dyDescent="0.25">
      <c r="A14" s="8">
        <v>2</v>
      </c>
      <c r="B14" s="8" t="s">
        <v>103</v>
      </c>
      <c r="C14" s="8" t="s">
        <v>104</v>
      </c>
      <c r="D14" s="8" t="s">
        <v>105</v>
      </c>
      <c r="E14" s="8" t="s">
        <v>106</v>
      </c>
      <c r="F14" s="8" t="s">
        <v>107</v>
      </c>
      <c r="G14" s="8">
        <v>31155731</v>
      </c>
      <c r="H14" s="8">
        <v>31355355</v>
      </c>
      <c r="I14" s="8">
        <v>28999043</v>
      </c>
      <c r="J14" s="8">
        <v>0</v>
      </c>
      <c r="K14" s="8">
        <v>2629588</v>
      </c>
      <c r="L14" s="8">
        <v>8860830</v>
      </c>
      <c r="M14" s="8">
        <v>0</v>
      </c>
      <c r="N14" s="8">
        <v>385</v>
      </c>
      <c r="O14" s="8">
        <v>88802</v>
      </c>
      <c r="P14" s="8">
        <v>0</v>
      </c>
      <c r="Q14" s="8">
        <v>1493101</v>
      </c>
      <c r="R14" s="8">
        <v>0</v>
      </c>
      <c r="S14" s="8">
        <v>0</v>
      </c>
      <c r="T14" s="8">
        <v>0</v>
      </c>
      <c r="U14" s="8">
        <v>12717082</v>
      </c>
      <c r="V14" s="8">
        <v>2258297</v>
      </c>
      <c r="W14" s="8">
        <v>0</v>
      </c>
      <c r="X14" s="8">
        <v>0</v>
      </c>
      <c r="Y14" s="8">
        <v>29538775</v>
      </c>
      <c r="Z14" s="8">
        <v>288812</v>
      </c>
      <c r="AA14" s="8">
        <v>29827587</v>
      </c>
      <c r="AB14" s="7">
        <v>0.23030076920986176</v>
      </c>
      <c r="AC14" s="7">
        <v>5.3499999999999999E-2</v>
      </c>
      <c r="AD14" s="25">
        <v>1579714</v>
      </c>
      <c r="AE14" s="8">
        <v>0</v>
      </c>
      <c r="AF14" s="8">
        <v>0</v>
      </c>
      <c r="AG14" s="8">
        <v>199624</v>
      </c>
      <c r="AH14" s="8">
        <v>610</v>
      </c>
      <c r="AI14" s="25">
        <f t="shared" si="0"/>
        <v>200234</v>
      </c>
      <c r="AJ14" s="8">
        <v>854910</v>
      </c>
      <c r="AK14" s="8">
        <v>72508</v>
      </c>
      <c r="AL14" s="8">
        <v>189097</v>
      </c>
      <c r="AM14" s="8">
        <v>8120</v>
      </c>
      <c r="AN14" s="8">
        <v>102132</v>
      </c>
      <c r="AO14" s="8">
        <v>18728</v>
      </c>
      <c r="AP14" s="8">
        <v>38553</v>
      </c>
      <c r="AQ14" s="8">
        <v>12200</v>
      </c>
      <c r="AR14" s="8">
        <v>14488</v>
      </c>
      <c r="AS14" s="8">
        <v>0</v>
      </c>
      <c r="AT14" s="8">
        <v>97438</v>
      </c>
      <c r="AU14" s="8">
        <v>19466</v>
      </c>
      <c r="AV14" s="8">
        <v>0</v>
      </c>
      <c r="AW14" s="8">
        <v>6501</v>
      </c>
      <c r="AX14" s="8">
        <v>26431</v>
      </c>
      <c r="AY14" s="8">
        <v>0</v>
      </c>
      <c r="AZ14" s="8">
        <v>1535855</v>
      </c>
      <c r="BA14" s="27">
        <f t="shared" si="1"/>
        <v>0</v>
      </c>
      <c r="BB14" s="8">
        <v>4623</v>
      </c>
      <c r="BC14" s="8">
        <v>173523</v>
      </c>
      <c r="BD14" s="8">
        <v>0</v>
      </c>
      <c r="BE14" s="8">
        <v>252180</v>
      </c>
      <c r="BF14" s="8">
        <v>0</v>
      </c>
      <c r="BG14" s="8">
        <v>0</v>
      </c>
      <c r="BH14" s="8">
        <v>0</v>
      </c>
      <c r="BI14" s="29">
        <f t="shared" si="2"/>
        <v>0</v>
      </c>
      <c r="BJ14" s="8">
        <v>0</v>
      </c>
      <c r="BK14" s="8">
        <v>6366</v>
      </c>
      <c r="BL14" s="8">
        <v>1242</v>
      </c>
      <c r="BM14" s="8">
        <v>138</v>
      </c>
      <c r="BN14" s="8">
        <v>0</v>
      </c>
      <c r="BO14" s="8">
        <v>-38</v>
      </c>
      <c r="BP14" s="8">
        <v>-168</v>
      </c>
      <c r="BQ14" s="8">
        <v>-166</v>
      </c>
      <c r="BR14" s="8">
        <v>-443</v>
      </c>
      <c r="BS14" s="8">
        <v>-981</v>
      </c>
      <c r="BT14" s="8">
        <v>0</v>
      </c>
      <c r="BU14" s="8">
        <v>5950</v>
      </c>
      <c r="BV14" s="8">
        <v>62</v>
      </c>
      <c r="BW14" s="8">
        <v>246</v>
      </c>
      <c r="BX14" s="8">
        <v>116</v>
      </c>
      <c r="BY14" s="8">
        <v>571</v>
      </c>
      <c r="BZ14" s="8">
        <v>8</v>
      </c>
      <c r="CA14" s="8">
        <v>40</v>
      </c>
      <c r="CB14" s="8">
        <v>2</v>
      </c>
      <c r="CC14" s="8">
        <v>3</v>
      </c>
      <c r="CD14" s="8">
        <v>34</v>
      </c>
      <c r="CE14" s="8">
        <v>124</v>
      </c>
      <c r="CF14" s="8">
        <v>5</v>
      </c>
      <c r="CG14" s="8">
        <v>5</v>
      </c>
      <c r="CH14" s="8">
        <v>7</v>
      </c>
      <c r="CI14" s="8">
        <v>92</v>
      </c>
      <c r="CJ14" s="8">
        <v>321</v>
      </c>
      <c r="CK14" s="8">
        <v>25</v>
      </c>
    </row>
    <row r="15" spans="1:89" x14ac:dyDescent="0.25">
      <c r="A15" s="8">
        <v>2</v>
      </c>
      <c r="B15" s="8" t="s">
        <v>108</v>
      </c>
      <c r="C15" s="8" t="s">
        <v>109</v>
      </c>
      <c r="D15" s="8" t="s">
        <v>110</v>
      </c>
      <c r="E15" s="8" t="s">
        <v>106</v>
      </c>
      <c r="F15" s="8" t="s">
        <v>111</v>
      </c>
      <c r="G15" s="8">
        <v>13882875</v>
      </c>
      <c r="H15" s="8">
        <v>13926636</v>
      </c>
      <c r="I15" s="8">
        <v>13134644</v>
      </c>
      <c r="J15" s="8">
        <v>0</v>
      </c>
      <c r="K15" s="8">
        <v>3421638</v>
      </c>
      <c r="L15" s="8">
        <v>1085167</v>
      </c>
      <c r="M15" s="8">
        <v>0</v>
      </c>
      <c r="N15" s="8">
        <v>0</v>
      </c>
      <c r="O15" s="8">
        <v>0</v>
      </c>
      <c r="P15" s="8">
        <v>0</v>
      </c>
      <c r="Q15" s="8">
        <v>1101586</v>
      </c>
      <c r="R15" s="8">
        <v>0</v>
      </c>
      <c r="S15" s="8">
        <v>0</v>
      </c>
      <c r="T15" s="8">
        <v>570</v>
      </c>
      <c r="U15" s="8">
        <v>6421270</v>
      </c>
      <c r="V15" s="8">
        <v>706174</v>
      </c>
      <c r="W15" s="8">
        <v>25705</v>
      </c>
      <c r="X15" s="8">
        <v>0</v>
      </c>
      <c r="Y15" s="8">
        <v>13729100</v>
      </c>
      <c r="Z15" s="8">
        <v>72204</v>
      </c>
      <c r="AA15" s="8">
        <v>13801304</v>
      </c>
      <c r="AB15" s="7">
        <v>9.7763903439044952E-2</v>
      </c>
      <c r="AC15" s="7">
        <v>7.2300000000000003E-2</v>
      </c>
      <c r="AD15" s="25">
        <v>996001</v>
      </c>
      <c r="AE15" s="8">
        <v>2736</v>
      </c>
      <c r="AF15" s="8">
        <v>85714</v>
      </c>
      <c r="AG15" s="8">
        <v>41025</v>
      </c>
      <c r="AH15" s="8">
        <v>507</v>
      </c>
      <c r="AI15" s="25">
        <f t="shared" si="0"/>
        <v>41532</v>
      </c>
      <c r="AJ15" s="8">
        <v>472541</v>
      </c>
      <c r="AK15" s="8">
        <v>42218</v>
      </c>
      <c r="AL15" s="8">
        <v>90002</v>
      </c>
      <c r="AM15" s="8">
        <v>0</v>
      </c>
      <c r="AN15" s="8">
        <v>130645</v>
      </c>
      <c r="AO15" s="8">
        <v>30892</v>
      </c>
      <c r="AP15" s="8">
        <v>75758</v>
      </c>
      <c r="AQ15" s="8">
        <v>9813</v>
      </c>
      <c r="AR15" s="8">
        <v>2505</v>
      </c>
      <c r="AS15" s="8">
        <v>0</v>
      </c>
      <c r="AT15" s="8">
        <v>16154</v>
      </c>
      <c r="AU15" s="8">
        <v>10233</v>
      </c>
      <c r="AV15" s="8">
        <v>0</v>
      </c>
      <c r="AW15" s="8">
        <v>11693</v>
      </c>
      <c r="AX15" s="8">
        <v>0</v>
      </c>
      <c r="AY15" s="8">
        <v>0</v>
      </c>
      <c r="AZ15" s="8">
        <v>925454</v>
      </c>
      <c r="BA15" s="27">
        <f t="shared" si="1"/>
        <v>0</v>
      </c>
      <c r="BB15" s="8">
        <v>0</v>
      </c>
      <c r="BC15" s="8">
        <v>173523</v>
      </c>
      <c r="BD15" s="8">
        <v>0</v>
      </c>
      <c r="BE15" s="8">
        <v>107030</v>
      </c>
      <c r="BF15" s="8">
        <v>0</v>
      </c>
      <c r="BG15" s="8">
        <v>0</v>
      </c>
      <c r="BH15" s="8">
        <v>0</v>
      </c>
      <c r="BI15" s="29">
        <f t="shared" si="2"/>
        <v>0</v>
      </c>
      <c r="BJ15" s="8">
        <v>0</v>
      </c>
      <c r="BK15" s="8">
        <v>1543</v>
      </c>
      <c r="BL15" s="8">
        <v>1405</v>
      </c>
      <c r="BM15" s="8">
        <v>33</v>
      </c>
      <c r="BN15" s="8">
        <v>0</v>
      </c>
      <c r="BO15" s="8">
        <v>-28</v>
      </c>
      <c r="BP15" s="8">
        <v>-8</v>
      </c>
      <c r="BQ15" s="8">
        <v>-917</v>
      </c>
      <c r="BR15" s="8">
        <v>-244</v>
      </c>
      <c r="BS15" s="8">
        <v>-266</v>
      </c>
      <c r="BT15" s="8">
        <v>0</v>
      </c>
      <c r="BU15" s="8">
        <v>1517</v>
      </c>
      <c r="BV15" s="8">
        <v>2</v>
      </c>
      <c r="BW15" s="8">
        <v>147</v>
      </c>
      <c r="BX15" s="8">
        <v>38</v>
      </c>
      <c r="BY15" s="8">
        <v>110</v>
      </c>
      <c r="BZ15" s="8">
        <v>4</v>
      </c>
      <c r="CA15" s="8">
        <v>10</v>
      </c>
      <c r="CB15" s="8">
        <v>1</v>
      </c>
      <c r="CC15" s="8">
        <v>1</v>
      </c>
      <c r="CD15" s="8">
        <v>3</v>
      </c>
      <c r="CE15" s="8">
        <v>3</v>
      </c>
      <c r="CF15" s="8">
        <v>0</v>
      </c>
      <c r="CG15" s="8">
        <v>4</v>
      </c>
      <c r="CH15" s="8">
        <v>14</v>
      </c>
      <c r="CI15" s="8">
        <v>56</v>
      </c>
      <c r="CJ15" s="8">
        <v>148</v>
      </c>
      <c r="CK15" s="8">
        <v>22</v>
      </c>
    </row>
    <row r="16" spans="1:89" x14ac:dyDescent="0.25">
      <c r="A16" s="8">
        <v>2</v>
      </c>
      <c r="B16" s="8" t="s">
        <v>112</v>
      </c>
      <c r="C16" s="8" t="s">
        <v>113</v>
      </c>
      <c r="D16" s="8" t="s">
        <v>114</v>
      </c>
      <c r="E16" s="8" t="s">
        <v>106</v>
      </c>
      <c r="F16" s="8" t="s">
        <v>111</v>
      </c>
      <c r="G16" s="8">
        <v>123312</v>
      </c>
      <c r="H16" s="8">
        <v>123312</v>
      </c>
      <c r="I16" s="8">
        <v>105791</v>
      </c>
      <c r="J16" s="8">
        <v>0</v>
      </c>
      <c r="K16" s="8">
        <v>40109</v>
      </c>
      <c r="L16" s="8">
        <v>2939</v>
      </c>
      <c r="M16" s="8">
        <v>0</v>
      </c>
      <c r="N16" s="8">
        <v>0</v>
      </c>
      <c r="O16" s="8">
        <v>0</v>
      </c>
      <c r="P16" s="8">
        <v>0</v>
      </c>
      <c r="Q16" s="8">
        <v>761</v>
      </c>
      <c r="R16" s="8">
        <v>0</v>
      </c>
      <c r="S16" s="8">
        <v>0</v>
      </c>
      <c r="T16" s="8">
        <v>0</v>
      </c>
      <c r="U16" s="8">
        <v>72770</v>
      </c>
      <c r="V16" s="8">
        <v>0</v>
      </c>
      <c r="W16" s="8">
        <v>0</v>
      </c>
      <c r="X16" s="8">
        <v>0</v>
      </c>
      <c r="Y16" s="8">
        <v>129781</v>
      </c>
      <c r="Z16" s="8">
        <v>0</v>
      </c>
      <c r="AA16" s="8">
        <v>129781</v>
      </c>
      <c r="AB16" s="7">
        <v>0</v>
      </c>
      <c r="AC16" s="7">
        <v>0.1</v>
      </c>
      <c r="AD16" s="25">
        <v>12972</v>
      </c>
      <c r="AE16" s="8">
        <v>0</v>
      </c>
      <c r="AF16" s="8">
        <v>0</v>
      </c>
      <c r="AG16" s="8">
        <v>0</v>
      </c>
      <c r="AH16" s="8">
        <v>3</v>
      </c>
      <c r="AI16" s="25">
        <f t="shared" si="0"/>
        <v>3</v>
      </c>
      <c r="AJ16" s="8">
        <v>0</v>
      </c>
      <c r="AK16" s="8">
        <v>42</v>
      </c>
      <c r="AL16" s="8">
        <v>0</v>
      </c>
      <c r="AM16" s="8">
        <v>0</v>
      </c>
      <c r="AN16" s="8">
        <v>2272</v>
      </c>
      <c r="AO16" s="8">
        <v>3500</v>
      </c>
      <c r="AP16" s="8">
        <v>381</v>
      </c>
      <c r="AQ16" s="8">
        <v>0</v>
      </c>
      <c r="AR16" s="8">
        <v>175</v>
      </c>
      <c r="AS16" s="8">
        <v>0</v>
      </c>
      <c r="AT16" s="8">
        <v>1550</v>
      </c>
      <c r="AU16" s="8">
        <v>250</v>
      </c>
      <c r="AV16" s="8">
        <v>0</v>
      </c>
      <c r="AW16" s="8">
        <v>0</v>
      </c>
      <c r="AX16" s="8">
        <v>0</v>
      </c>
      <c r="AY16" s="8">
        <v>0</v>
      </c>
      <c r="AZ16" s="8">
        <v>8795</v>
      </c>
      <c r="BA16" s="27">
        <f t="shared" si="1"/>
        <v>0</v>
      </c>
      <c r="BB16" s="8">
        <v>0</v>
      </c>
      <c r="BC16" s="8">
        <v>5300</v>
      </c>
      <c r="BD16" s="8">
        <v>300</v>
      </c>
      <c r="BE16" s="8">
        <v>4</v>
      </c>
      <c r="BF16" s="8">
        <v>0</v>
      </c>
      <c r="BG16" s="8">
        <v>0</v>
      </c>
      <c r="BH16" s="8">
        <v>0</v>
      </c>
      <c r="BI16" s="29">
        <f t="shared" si="2"/>
        <v>0</v>
      </c>
      <c r="BJ16" s="8">
        <v>0</v>
      </c>
      <c r="BK16" s="8">
        <v>42</v>
      </c>
      <c r="BL16" s="8">
        <v>0</v>
      </c>
      <c r="BM16" s="8">
        <v>1</v>
      </c>
      <c r="BN16" s="8">
        <v>0</v>
      </c>
      <c r="BO16" s="8">
        <v>0</v>
      </c>
      <c r="BP16" s="8">
        <v>-1</v>
      </c>
      <c r="BQ16" s="8">
        <v>-1</v>
      </c>
      <c r="BR16" s="8">
        <v>-1</v>
      </c>
      <c r="BS16" s="8">
        <v>-31</v>
      </c>
      <c r="BT16" s="8">
        <v>0</v>
      </c>
      <c r="BU16" s="8">
        <v>9</v>
      </c>
      <c r="BV16" s="8">
        <v>0</v>
      </c>
      <c r="BW16" s="8">
        <v>20</v>
      </c>
      <c r="BX16" s="8">
        <v>2</v>
      </c>
      <c r="BY16" s="8">
        <v>2</v>
      </c>
      <c r="BZ16" s="8">
        <v>0</v>
      </c>
      <c r="CA16" s="8">
        <v>6</v>
      </c>
      <c r="CB16" s="8">
        <v>0</v>
      </c>
      <c r="CC16" s="8">
        <v>1</v>
      </c>
      <c r="CD16" s="8">
        <v>0</v>
      </c>
      <c r="CE16" s="8">
        <v>0</v>
      </c>
      <c r="CF16" s="8">
        <v>0</v>
      </c>
      <c r="CG16" s="8">
        <v>0</v>
      </c>
      <c r="CH16" s="8">
        <v>1</v>
      </c>
      <c r="CI16" s="8">
        <v>1</v>
      </c>
      <c r="CJ16" s="8">
        <v>0</v>
      </c>
      <c r="CK16" s="8">
        <v>0</v>
      </c>
    </row>
    <row r="17" spans="1:90" x14ac:dyDescent="0.25">
      <c r="A17" s="8">
        <v>2</v>
      </c>
      <c r="B17" s="8" t="s">
        <v>115</v>
      </c>
      <c r="C17" s="8" t="s">
        <v>116</v>
      </c>
      <c r="D17" s="8" t="s">
        <v>117</v>
      </c>
      <c r="E17" s="8" t="s">
        <v>106</v>
      </c>
      <c r="F17" s="8" t="s">
        <v>111</v>
      </c>
      <c r="G17" s="8">
        <v>11814405</v>
      </c>
      <c r="H17" s="8">
        <v>11833807</v>
      </c>
      <c r="I17" s="8">
        <v>11273013</v>
      </c>
      <c r="J17" s="8">
        <v>0</v>
      </c>
      <c r="K17" s="8">
        <v>863259</v>
      </c>
      <c r="L17" s="8">
        <v>4493804</v>
      </c>
      <c r="M17" s="8">
        <v>0</v>
      </c>
      <c r="N17" s="8">
        <v>0</v>
      </c>
      <c r="O17" s="8">
        <v>4250</v>
      </c>
      <c r="P17" s="8">
        <v>27616</v>
      </c>
      <c r="Q17" s="8">
        <v>249244</v>
      </c>
      <c r="R17" s="8">
        <v>0</v>
      </c>
      <c r="S17" s="8">
        <v>0</v>
      </c>
      <c r="T17" s="8">
        <v>0</v>
      </c>
      <c r="U17" s="8">
        <v>4832023</v>
      </c>
      <c r="V17" s="8">
        <v>636905</v>
      </c>
      <c r="W17" s="8">
        <v>22050</v>
      </c>
      <c r="X17" s="8">
        <v>0</v>
      </c>
      <c r="Y17" s="8">
        <v>11940480</v>
      </c>
      <c r="Z17" s="8">
        <v>50441</v>
      </c>
      <c r="AA17" s="8">
        <v>11990921</v>
      </c>
      <c r="AB17" s="7">
        <v>2.6621822267770767E-2</v>
      </c>
      <c r="AC17" s="7">
        <v>7.0099999999999996E-2</v>
      </c>
      <c r="AD17" s="26">
        <v>836494</v>
      </c>
      <c r="AE17" s="8">
        <v>0</v>
      </c>
      <c r="AF17" s="8">
        <v>0</v>
      </c>
      <c r="AG17" s="8">
        <v>19402</v>
      </c>
      <c r="AH17" s="8">
        <v>50</v>
      </c>
      <c r="AI17" s="26">
        <f t="shared" si="0"/>
        <v>19452</v>
      </c>
      <c r="AJ17" s="8">
        <v>345830</v>
      </c>
      <c r="AK17" s="8">
        <v>32131</v>
      </c>
      <c r="AL17" s="8">
        <v>47048</v>
      </c>
      <c r="AM17" s="8">
        <v>0</v>
      </c>
      <c r="AN17" s="8">
        <v>115327</v>
      </c>
      <c r="AO17" s="8">
        <v>32299</v>
      </c>
      <c r="AP17" s="8">
        <v>35692</v>
      </c>
      <c r="AQ17" s="8">
        <v>9813</v>
      </c>
      <c r="AR17" s="8">
        <v>1706</v>
      </c>
      <c r="AS17" s="8">
        <v>0</v>
      </c>
      <c r="AT17" s="8">
        <v>40798</v>
      </c>
      <c r="AU17" s="8">
        <v>9688</v>
      </c>
      <c r="AV17" s="8">
        <v>0</v>
      </c>
      <c r="AW17" s="8">
        <v>19790</v>
      </c>
      <c r="AX17" s="8">
        <v>5336</v>
      </c>
      <c r="AY17" s="8">
        <v>0</v>
      </c>
      <c r="AZ17" s="8">
        <v>736695</v>
      </c>
      <c r="BA17" s="28">
        <f t="shared" si="1"/>
        <v>0</v>
      </c>
      <c r="BB17" s="8">
        <v>0</v>
      </c>
      <c r="BC17" s="8">
        <v>173523</v>
      </c>
      <c r="BD17" s="8">
        <v>0</v>
      </c>
      <c r="BE17" s="8">
        <v>78442</v>
      </c>
      <c r="BF17" s="8">
        <v>0</v>
      </c>
      <c r="BG17" s="8">
        <v>0</v>
      </c>
      <c r="BH17" s="8">
        <v>0</v>
      </c>
      <c r="BI17" s="30">
        <f t="shared" si="2"/>
        <v>0</v>
      </c>
      <c r="BJ17" s="8">
        <v>0</v>
      </c>
      <c r="BK17" s="8">
        <v>1192</v>
      </c>
      <c r="BL17" s="8">
        <v>1392</v>
      </c>
      <c r="BM17" s="8">
        <v>30</v>
      </c>
      <c r="BN17" s="8">
        <v>-6</v>
      </c>
      <c r="BO17" s="8">
        <v>-43</v>
      </c>
      <c r="BP17" s="8">
        <v>-10</v>
      </c>
      <c r="BQ17" s="8">
        <v>-520</v>
      </c>
      <c r="BR17" s="8">
        <v>-495</v>
      </c>
      <c r="BS17" s="8">
        <v>-229</v>
      </c>
      <c r="BT17" s="8">
        <v>0</v>
      </c>
      <c r="BU17" s="8">
        <v>1388</v>
      </c>
      <c r="BV17" s="8">
        <v>0</v>
      </c>
      <c r="BW17" s="8">
        <v>112</v>
      </c>
      <c r="BX17" s="8">
        <v>78</v>
      </c>
      <c r="BY17" s="8">
        <v>8</v>
      </c>
      <c r="BZ17" s="8">
        <v>0</v>
      </c>
      <c r="CA17" s="8">
        <v>31</v>
      </c>
      <c r="CB17" s="8">
        <v>0</v>
      </c>
      <c r="CC17" s="8">
        <v>1</v>
      </c>
      <c r="CD17" s="8">
        <v>6</v>
      </c>
      <c r="CE17" s="8">
        <v>3</v>
      </c>
      <c r="CF17" s="8">
        <v>0</v>
      </c>
      <c r="CG17" s="8">
        <v>28</v>
      </c>
      <c r="CH17" s="8">
        <v>6</v>
      </c>
      <c r="CI17" s="8">
        <v>9</v>
      </c>
      <c r="CJ17" s="8">
        <v>58</v>
      </c>
      <c r="CK17" s="8">
        <v>394</v>
      </c>
      <c r="CL17" s="20"/>
    </row>
    <row r="18" spans="1:90" x14ac:dyDescent="0.25">
      <c r="A18" s="8">
        <v>2</v>
      </c>
      <c r="B18" s="8" t="s">
        <v>118</v>
      </c>
      <c r="C18" s="8" t="s">
        <v>119</v>
      </c>
      <c r="D18" s="8" t="s">
        <v>120</v>
      </c>
      <c r="E18" s="8" t="s">
        <v>106</v>
      </c>
      <c r="F18" s="8" t="s">
        <v>121</v>
      </c>
      <c r="G18" s="8">
        <v>29517770</v>
      </c>
      <c r="H18" s="8">
        <v>29593166</v>
      </c>
      <c r="I18" s="8">
        <v>28739885</v>
      </c>
      <c r="J18" s="8">
        <v>0</v>
      </c>
      <c r="K18" s="8">
        <v>4079999</v>
      </c>
      <c r="L18" s="8">
        <v>10867767</v>
      </c>
      <c r="M18" s="8">
        <v>0</v>
      </c>
      <c r="N18" s="8">
        <v>0</v>
      </c>
      <c r="O18" s="8">
        <v>0</v>
      </c>
      <c r="P18" s="8">
        <v>0</v>
      </c>
      <c r="Q18" s="8">
        <v>1356595</v>
      </c>
      <c r="R18" s="8">
        <v>0</v>
      </c>
      <c r="S18" s="8">
        <v>0</v>
      </c>
      <c r="T18" s="8">
        <v>0</v>
      </c>
      <c r="U18" s="8">
        <v>10081940</v>
      </c>
      <c r="V18" s="8">
        <v>1268526</v>
      </c>
      <c r="W18" s="8">
        <v>0</v>
      </c>
      <c r="X18" s="8">
        <v>0</v>
      </c>
      <c r="Y18" s="8">
        <v>29213306</v>
      </c>
      <c r="Z18" s="8">
        <v>118716</v>
      </c>
      <c r="AA18" s="8">
        <v>29332022</v>
      </c>
      <c r="AB18" s="7">
        <v>4.10873182117939E-2</v>
      </c>
      <c r="AC18" s="7">
        <v>5.33E-2</v>
      </c>
      <c r="AD18" s="25">
        <v>1558478</v>
      </c>
      <c r="AE18" s="8">
        <v>0</v>
      </c>
      <c r="AF18" s="8">
        <v>0</v>
      </c>
      <c r="AG18" s="8">
        <v>75396</v>
      </c>
      <c r="AH18" s="8">
        <v>898</v>
      </c>
      <c r="AI18" s="25">
        <f t="shared" si="0"/>
        <v>76294</v>
      </c>
      <c r="AJ18" s="8">
        <v>731550</v>
      </c>
      <c r="AK18" s="8">
        <v>57786</v>
      </c>
      <c r="AL18" s="8">
        <v>150178</v>
      </c>
      <c r="AM18" s="8">
        <v>0</v>
      </c>
      <c r="AN18" s="8">
        <v>72256</v>
      </c>
      <c r="AO18" s="8">
        <v>30983</v>
      </c>
      <c r="AP18" s="8">
        <v>155418</v>
      </c>
      <c r="AQ18" s="8">
        <v>11670</v>
      </c>
      <c r="AR18" s="8">
        <v>6788</v>
      </c>
      <c r="AS18" s="8">
        <v>26449</v>
      </c>
      <c r="AT18" s="8">
        <v>73571</v>
      </c>
      <c r="AU18" s="8">
        <v>11546</v>
      </c>
      <c r="AV18" s="8">
        <v>0</v>
      </c>
      <c r="AW18" s="8">
        <v>11825</v>
      </c>
      <c r="AX18" s="8">
        <v>6252</v>
      </c>
      <c r="AY18" s="8">
        <v>0</v>
      </c>
      <c r="AZ18" s="8">
        <v>1381221</v>
      </c>
      <c r="BA18" s="27">
        <f t="shared" si="1"/>
        <v>0</v>
      </c>
      <c r="BB18" s="8">
        <v>0</v>
      </c>
      <c r="BC18" s="8">
        <v>173523</v>
      </c>
      <c r="BD18" s="8">
        <v>0</v>
      </c>
      <c r="BE18" s="8">
        <v>262223</v>
      </c>
      <c r="BF18" s="8">
        <v>0</v>
      </c>
      <c r="BG18" s="8">
        <v>0</v>
      </c>
      <c r="BH18" s="8">
        <v>0</v>
      </c>
      <c r="BI18" s="29">
        <f t="shared" si="2"/>
        <v>0</v>
      </c>
      <c r="BJ18" s="8">
        <v>0</v>
      </c>
      <c r="BK18" s="8">
        <v>5503</v>
      </c>
      <c r="BL18" s="8">
        <v>1587</v>
      </c>
      <c r="BM18" s="8">
        <v>0</v>
      </c>
      <c r="BN18" s="8">
        <v>0</v>
      </c>
      <c r="BO18" s="8">
        <v>-44</v>
      </c>
      <c r="BP18" s="8">
        <v>-186</v>
      </c>
      <c r="BQ18" s="8">
        <v>-218</v>
      </c>
      <c r="BR18" s="8">
        <v>-483</v>
      </c>
      <c r="BS18" s="8">
        <v>-1081</v>
      </c>
      <c r="BT18" s="8">
        <v>-3</v>
      </c>
      <c r="BU18" s="8">
        <v>5077</v>
      </c>
      <c r="BV18" s="8">
        <v>55</v>
      </c>
      <c r="BW18" s="8">
        <v>135</v>
      </c>
      <c r="BX18" s="8">
        <v>97</v>
      </c>
      <c r="BY18" s="8">
        <v>788</v>
      </c>
      <c r="BZ18" s="8">
        <v>4</v>
      </c>
      <c r="CA18" s="8">
        <v>29</v>
      </c>
      <c r="CB18" s="8">
        <v>3</v>
      </c>
      <c r="CC18" s="8">
        <v>4</v>
      </c>
      <c r="CD18" s="8">
        <v>160</v>
      </c>
      <c r="CE18" s="8">
        <v>27</v>
      </c>
      <c r="CF18" s="8">
        <v>0</v>
      </c>
      <c r="CG18" s="8">
        <v>3</v>
      </c>
      <c r="CH18" s="8">
        <v>7</v>
      </c>
      <c r="CI18" s="8">
        <v>85</v>
      </c>
      <c r="CJ18" s="8">
        <v>335</v>
      </c>
      <c r="CK18" s="8">
        <v>15</v>
      </c>
    </row>
    <row r="19" spans="1:90" x14ac:dyDescent="0.25">
      <c r="A19" s="8">
        <v>2</v>
      </c>
      <c r="B19" s="8" t="s">
        <v>122</v>
      </c>
      <c r="C19" s="8" t="s">
        <v>123</v>
      </c>
      <c r="D19" s="8" t="s">
        <v>124</v>
      </c>
      <c r="E19" s="8" t="s">
        <v>106</v>
      </c>
      <c r="F19" s="8" t="s">
        <v>121</v>
      </c>
      <c r="G19" s="8">
        <v>25629322</v>
      </c>
      <c r="H19" s="8">
        <v>25677796</v>
      </c>
      <c r="I19" s="8">
        <v>25168736</v>
      </c>
      <c r="J19" s="8">
        <v>858111</v>
      </c>
      <c r="K19" s="8">
        <v>1666999</v>
      </c>
      <c r="L19" s="8">
        <v>5413559</v>
      </c>
      <c r="M19" s="8">
        <v>0</v>
      </c>
      <c r="N19" s="8">
        <v>0</v>
      </c>
      <c r="O19" s="8">
        <v>1</v>
      </c>
      <c r="P19" s="8">
        <v>0</v>
      </c>
      <c r="Q19" s="8">
        <v>1420445</v>
      </c>
      <c r="R19" s="8">
        <v>0</v>
      </c>
      <c r="S19" s="8">
        <v>0</v>
      </c>
      <c r="T19" s="8">
        <v>0</v>
      </c>
      <c r="U19" s="8">
        <v>13395057</v>
      </c>
      <c r="V19" s="8">
        <v>1218049</v>
      </c>
      <c r="W19" s="8">
        <v>0</v>
      </c>
      <c r="X19" s="8">
        <v>0</v>
      </c>
      <c r="Y19" s="8">
        <v>25085732</v>
      </c>
      <c r="Z19" s="8">
        <v>222122</v>
      </c>
      <c r="AA19" s="8">
        <v>25307854</v>
      </c>
      <c r="AB19" s="7">
        <v>5.7703830301761627E-2</v>
      </c>
      <c r="AC19" s="7">
        <v>4.4299999999999999E-2</v>
      </c>
      <c r="AD19" s="25">
        <v>1110498</v>
      </c>
      <c r="AE19" s="8">
        <v>0</v>
      </c>
      <c r="AF19" s="8">
        <v>0</v>
      </c>
      <c r="AG19" s="8">
        <v>48474</v>
      </c>
      <c r="AH19" s="8">
        <v>0</v>
      </c>
      <c r="AI19" s="25">
        <f t="shared" si="0"/>
        <v>48474</v>
      </c>
      <c r="AJ19" s="8">
        <v>475964</v>
      </c>
      <c r="AK19" s="8">
        <v>40997</v>
      </c>
      <c r="AL19" s="8">
        <v>80932</v>
      </c>
      <c r="AM19" s="8">
        <v>0</v>
      </c>
      <c r="AN19" s="8">
        <v>67061</v>
      </c>
      <c r="AO19" s="8">
        <v>26848</v>
      </c>
      <c r="AP19" s="8">
        <v>70287</v>
      </c>
      <c r="AQ19" s="8">
        <v>10344</v>
      </c>
      <c r="AR19" s="8">
        <v>1540</v>
      </c>
      <c r="AS19" s="8">
        <v>2518</v>
      </c>
      <c r="AT19" s="8">
        <v>120640</v>
      </c>
      <c r="AU19" s="8">
        <v>13939</v>
      </c>
      <c r="AV19" s="8">
        <v>5300</v>
      </c>
      <c r="AW19" s="8">
        <v>6992</v>
      </c>
      <c r="AX19" s="8">
        <v>19507</v>
      </c>
      <c r="AY19" s="8">
        <v>0</v>
      </c>
      <c r="AZ19" s="8">
        <v>1005503</v>
      </c>
      <c r="BA19" s="27">
        <f t="shared" si="1"/>
        <v>0</v>
      </c>
      <c r="BB19" s="8">
        <v>1565</v>
      </c>
      <c r="BC19" s="8">
        <v>173523</v>
      </c>
      <c r="BD19" s="8">
        <v>0</v>
      </c>
      <c r="BE19" s="8">
        <v>124386</v>
      </c>
      <c r="BF19" s="8">
        <v>0</v>
      </c>
      <c r="BG19" s="8">
        <v>0</v>
      </c>
      <c r="BH19" s="8">
        <v>0</v>
      </c>
      <c r="BI19" s="29">
        <f t="shared" si="2"/>
        <v>0</v>
      </c>
      <c r="BJ19" s="8">
        <v>0</v>
      </c>
      <c r="BK19" s="8">
        <v>3664</v>
      </c>
      <c r="BL19" s="8">
        <v>1128</v>
      </c>
      <c r="BM19" s="8">
        <v>0</v>
      </c>
      <c r="BN19" s="8">
        <v>0</v>
      </c>
      <c r="BO19" s="8">
        <v>-48</v>
      </c>
      <c r="BP19" s="8">
        <v>-132</v>
      </c>
      <c r="BQ19" s="8">
        <v>-170</v>
      </c>
      <c r="BR19" s="8">
        <v>-305</v>
      </c>
      <c r="BS19" s="8">
        <v>-687</v>
      </c>
      <c r="BT19" s="8">
        <v>-9</v>
      </c>
      <c r="BU19" s="8">
        <v>3463</v>
      </c>
      <c r="BV19" s="8">
        <v>30</v>
      </c>
      <c r="BW19" s="8">
        <v>175</v>
      </c>
      <c r="BX19" s="8">
        <v>159</v>
      </c>
      <c r="BY19" s="8">
        <v>398</v>
      </c>
      <c r="BZ19" s="8">
        <v>3</v>
      </c>
      <c r="CA19" s="8">
        <v>2</v>
      </c>
      <c r="CB19" s="8">
        <v>0</v>
      </c>
      <c r="CC19" s="8">
        <v>5</v>
      </c>
      <c r="CD19" s="8">
        <v>75</v>
      </c>
      <c r="CE19" s="8">
        <v>57</v>
      </c>
      <c r="CF19" s="8">
        <v>0</v>
      </c>
      <c r="CG19" s="8">
        <v>5</v>
      </c>
      <c r="CH19" s="8">
        <v>7</v>
      </c>
      <c r="CI19" s="8">
        <v>111</v>
      </c>
      <c r="CJ19" s="8">
        <v>142</v>
      </c>
      <c r="CK19" s="8">
        <v>2</v>
      </c>
    </row>
    <row r="20" spans="1:90" x14ac:dyDescent="0.25">
      <c r="A20" s="8">
        <v>2</v>
      </c>
      <c r="B20" s="8" t="s">
        <v>125</v>
      </c>
      <c r="C20" s="8" t="s">
        <v>126</v>
      </c>
      <c r="D20" s="8" t="s">
        <v>127</v>
      </c>
      <c r="E20" s="8" t="s">
        <v>106</v>
      </c>
      <c r="F20" s="8" t="s">
        <v>128</v>
      </c>
      <c r="G20" s="8">
        <v>12497963</v>
      </c>
      <c r="H20" s="8">
        <v>12513905</v>
      </c>
      <c r="I20" s="8">
        <v>11342183</v>
      </c>
      <c r="J20" s="8">
        <v>0</v>
      </c>
      <c r="K20" s="8">
        <v>3209947</v>
      </c>
      <c r="L20" s="8">
        <v>854273</v>
      </c>
      <c r="M20" s="8">
        <v>0</v>
      </c>
      <c r="N20" s="8">
        <v>0</v>
      </c>
      <c r="O20" s="8">
        <v>0</v>
      </c>
      <c r="P20" s="8">
        <v>0</v>
      </c>
      <c r="Q20" s="8">
        <v>1045079</v>
      </c>
      <c r="R20" s="8">
        <v>0</v>
      </c>
      <c r="S20" s="8">
        <v>0</v>
      </c>
      <c r="T20" s="8">
        <v>0</v>
      </c>
      <c r="U20" s="8">
        <v>5259340</v>
      </c>
      <c r="V20" s="8">
        <v>312897</v>
      </c>
      <c r="W20" s="8">
        <v>573</v>
      </c>
      <c r="X20" s="8">
        <v>0</v>
      </c>
      <c r="Y20" s="8">
        <v>11549466</v>
      </c>
      <c r="Z20" s="8">
        <v>24540</v>
      </c>
      <c r="AA20" s="8">
        <v>11574006</v>
      </c>
      <c r="AB20" s="7">
        <v>0.139595627784729</v>
      </c>
      <c r="AC20" s="7">
        <v>7.4800000000000005E-2</v>
      </c>
      <c r="AD20" s="25">
        <v>863687</v>
      </c>
      <c r="AE20" s="8">
        <v>0</v>
      </c>
      <c r="AF20" s="8">
        <v>0</v>
      </c>
      <c r="AG20" s="8">
        <v>14748</v>
      </c>
      <c r="AH20" s="8">
        <v>354</v>
      </c>
      <c r="AI20" s="25">
        <f t="shared" si="0"/>
        <v>15102</v>
      </c>
      <c r="AJ20" s="8">
        <v>319595</v>
      </c>
      <c r="AK20" s="8">
        <v>23484</v>
      </c>
      <c r="AL20" s="8">
        <v>49144</v>
      </c>
      <c r="AM20" s="8">
        <v>0</v>
      </c>
      <c r="AN20" s="8">
        <v>85645</v>
      </c>
      <c r="AO20" s="8">
        <v>38000</v>
      </c>
      <c r="AP20" s="8">
        <v>20030</v>
      </c>
      <c r="AQ20" s="8">
        <v>9813</v>
      </c>
      <c r="AR20" s="8">
        <v>1440</v>
      </c>
      <c r="AS20" s="8">
        <v>0</v>
      </c>
      <c r="AT20" s="8">
        <v>29947</v>
      </c>
      <c r="AU20" s="8">
        <v>5854</v>
      </c>
      <c r="AV20" s="8">
        <v>0</v>
      </c>
      <c r="AW20" s="8">
        <v>8933</v>
      </c>
      <c r="AX20" s="8">
        <v>10683</v>
      </c>
      <c r="AY20" s="8">
        <v>0</v>
      </c>
      <c r="AZ20" s="8">
        <v>679895</v>
      </c>
      <c r="BA20" s="27">
        <f t="shared" si="1"/>
        <v>0</v>
      </c>
      <c r="BB20" s="8">
        <v>0</v>
      </c>
      <c r="BC20" s="8">
        <v>173523</v>
      </c>
      <c r="BD20" s="8">
        <v>0</v>
      </c>
      <c r="BE20" s="8">
        <v>102539</v>
      </c>
      <c r="BF20" s="8">
        <v>0</v>
      </c>
      <c r="BG20" s="8">
        <v>0</v>
      </c>
      <c r="BH20" s="8">
        <v>0</v>
      </c>
      <c r="BI20" s="29">
        <f t="shared" si="2"/>
        <v>0</v>
      </c>
      <c r="BJ20" s="8">
        <v>0</v>
      </c>
      <c r="BK20" s="8">
        <v>1901</v>
      </c>
      <c r="BL20" s="8">
        <v>1452</v>
      </c>
      <c r="BM20" s="8">
        <v>0</v>
      </c>
      <c r="BN20" s="8">
        <v>0</v>
      </c>
      <c r="BO20" s="8">
        <v>-18</v>
      </c>
      <c r="BP20" s="8">
        <v>-5</v>
      </c>
      <c r="BQ20" s="8">
        <v>-341</v>
      </c>
      <c r="BR20" s="8">
        <v>-120</v>
      </c>
      <c r="BS20" s="8">
        <v>-287</v>
      </c>
      <c r="BT20" s="8">
        <v>0</v>
      </c>
      <c r="BU20" s="8">
        <v>2275</v>
      </c>
      <c r="BV20" s="8">
        <v>0</v>
      </c>
      <c r="BW20" s="8">
        <v>110</v>
      </c>
      <c r="BX20" s="8">
        <v>29</v>
      </c>
      <c r="BY20" s="8">
        <v>122</v>
      </c>
      <c r="BZ20" s="8">
        <v>2</v>
      </c>
      <c r="CA20" s="8">
        <v>24</v>
      </c>
      <c r="CB20" s="8">
        <v>1</v>
      </c>
      <c r="CC20" s="8">
        <v>1</v>
      </c>
      <c r="CD20" s="8">
        <v>2</v>
      </c>
      <c r="CE20" s="8">
        <v>2</v>
      </c>
      <c r="CF20" s="8">
        <v>0</v>
      </c>
      <c r="CG20" s="8">
        <v>2</v>
      </c>
      <c r="CH20" s="8">
        <v>2</v>
      </c>
      <c r="CI20" s="8">
        <v>24</v>
      </c>
      <c r="CJ20" s="8">
        <v>78</v>
      </c>
      <c r="CK20" s="8">
        <v>14</v>
      </c>
    </row>
    <row r="21" spans="1:90" x14ac:dyDescent="0.25">
      <c r="A21" s="8">
        <v>2</v>
      </c>
      <c r="B21" s="8" t="s">
        <v>129</v>
      </c>
      <c r="C21" s="8" t="s">
        <v>130</v>
      </c>
      <c r="D21" s="8" t="s">
        <v>131</v>
      </c>
      <c r="E21" s="8" t="s">
        <v>132</v>
      </c>
      <c r="F21" s="9"/>
      <c r="G21" s="8">
        <v>5272396</v>
      </c>
      <c r="H21" s="8">
        <v>5286382</v>
      </c>
      <c r="I21" s="8">
        <v>5105259</v>
      </c>
      <c r="J21" s="8">
        <v>7556</v>
      </c>
      <c r="K21" s="8">
        <v>510400</v>
      </c>
      <c r="L21" s="8">
        <v>852894</v>
      </c>
      <c r="M21" s="8">
        <v>0</v>
      </c>
      <c r="N21" s="8">
        <v>1235794</v>
      </c>
      <c r="O21" s="8">
        <v>126871</v>
      </c>
      <c r="P21" s="8">
        <v>2243</v>
      </c>
      <c r="Q21" s="8">
        <v>312981</v>
      </c>
      <c r="R21" s="8">
        <v>0</v>
      </c>
      <c r="S21" s="8">
        <v>0</v>
      </c>
      <c r="T21" s="8">
        <v>449</v>
      </c>
      <c r="U21" s="8">
        <v>1669952</v>
      </c>
      <c r="V21" s="8">
        <v>204466</v>
      </c>
      <c r="W21" s="8">
        <v>150</v>
      </c>
      <c r="X21" s="8">
        <v>0</v>
      </c>
      <c r="Y21" s="8">
        <v>3561092</v>
      </c>
      <c r="Z21" s="8">
        <v>1746633</v>
      </c>
      <c r="AA21" s="8">
        <v>5307725</v>
      </c>
      <c r="AB21" s="7">
        <v>0.10576709359884262</v>
      </c>
      <c r="AC21" s="7">
        <v>9.9699999999999997E-2</v>
      </c>
      <c r="AD21" s="25">
        <v>354939</v>
      </c>
      <c r="AE21" s="8">
        <v>0</v>
      </c>
      <c r="AF21" s="8">
        <v>0</v>
      </c>
      <c r="AG21" s="8">
        <v>13986</v>
      </c>
      <c r="AH21" s="8">
        <v>87</v>
      </c>
      <c r="AI21" s="25">
        <f t="shared" si="0"/>
        <v>14073</v>
      </c>
      <c r="AJ21" s="8">
        <v>98344</v>
      </c>
      <c r="AK21" s="8">
        <v>8928</v>
      </c>
      <c r="AL21" s="8">
        <v>15972</v>
      </c>
      <c r="AM21" s="8">
        <v>0</v>
      </c>
      <c r="AN21" s="8">
        <v>20015</v>
      </c>
      <c r="AO21" s="8">
        <v>13200</v>
      </c>
      <c r="AP21" s="8">
        <v>12997</v>
      </c>
      <c r="AQ21" s="8">
        <v>5305</v>
      </c>
      <c r="AR21" s="8">
        <v>0</v>
      </c>
      <c r="AS21" s="8">
        <v>0</v>
      </c>
      <c r="AT21" s="8">
        <v>13307</v>
      </c>
      <c r="AU21" s="8">
        <v>2768</v>
      </c>
      <c r="AV21" s="8">
        <v>0</v>
      </c>
      <c r="AW21" s="8">
        <v>1723</v>
      </c>
      <c r="AX21" s="8">
        <v>199</v>
      </c>
      <c r="AY21" s="8">
        <v>26586</v>
      </c>
      <c r="AZ21" s="8">
        <v>201496</v>
      </c>
      <c r="BA21" s="27">
        <f t="shared" si="1"/>
        <v>0.1319430658673125</v>
      </c>
      <c r="BB21" s="8">
        <v>768</v>
      </c>
      <c r="BC21" s="8">
        <v>173523</v>
      </c>
      <c r="BD21" s="8">
        <v>0</v>
      </c>
      <c r="BE21" s="8">
        <v>20442</v>
      </c>
      <c r="BF21" s="8">
        <v>0</v>
      </c>
      <c r="BG21" s="8">
        <v>0</v>
      </c>
      <c r="BH21" s="8">
        <v>0</v>
      </c>
      <c r="BI21" s="29">
        <f t="shared" si="2"/>
        <v>0</v>
      </c>
      <c r="BJ21" s="8">
        <v>0</v>
      </c>
      <c r="BK21" s="8">
        <v>733</v>
      </c>
      <c r="BL21" s="8">
        <v>220</v>
      </c>
      <c r="BM21" s="8">
        <v>0</v>
      </c>
      <c r="BN21" s="8">
        <v>0</v>
      </c>
      <c r="BO21" s="8">
        <v>-8</v>
      </c>
      <c r="BP21" s="8">
        <v>-24</v>
      </c>
      <c r="BQ21" s="8">
        <v>-4</v>
      </c>
      <c r="BR21" s="8">
        <v>-23</v>
      </c>
      <c r="BS21" s="8">
        <v>-150</v>
      </c>
      <c r="BT21" s="8">
        <v>-2</v>
      </c>
      <c r="BU21" s="8">
        <v>742</v>
      </c>
      <c r="BV21" s="8">
        <v>19</v>
      </c>
      <c r="BW21" s="8">
        <v>3</v>
      </c>
      <c r="BX21" s="8">
        <v>17</v>
      </c>
      <c r="BY21" s="8">
        <v>127</v>
      </c>
      <c r="BZ21" s="8">
        <v>0</v>
      </c>
      <c r="CA21" s="8">
        <v>3</v>
      </c>
      <c r="CB21" s="8">
        <v>0</v>
      </c>
      <c r="CC21" s="8">
        <v>0</v>
      </c>
      <c r="CD21" s="8">
        <v>2</v>
      </c>
      <c r="CE21" s="8">
        <v>6</v>
      </c>
      <c r="CF21" s="8">
        <v>16</v>
      </c>
      <c r="CG21" s="8">
        <v>0</v>
      </c>
      <c r="CH21" s="8">
        <v>0</v>
      </c>
      <c r="CI21" s="8">
        <v>2</v>
      </c>
      <c r="CJ21" s="8">
        <v>3</v>
      </c>
      <c r="CK21" s="8">
        <v>18</v>
      </c>
    </row>
    <row r="22" spans="1:90" x14ac:dyDescent="0.25">
      <c r="A22" s="8">
        <v>2</v>
      </c>
      <c r="B22" s="8" t="s">
        <v>133</v>
      </c>
      <c r="C22" s="8" t="s">
        <v>134</v>
      </c>
      <c r="D22" s="8" t="s">
        <v>135</v>
      </c>
      <c r="E22" s="8" t="s">
        <v>106</v>
      </c>
      <c r="F22" s="8" t="s">
        <v>107</v>
      </c>
      <c r="G22" s="8">
        <v>24379702</v>
      </c>
      <c r="H22" s="8">
        <v>24470531</v>
      </c>
      <c r="I22" s="8">
        <v>23773086</v>
      </c>
      <c r="J22" s="8">
        <v>731685</v>
      </c>
      <c r="K22" s="8">
        <v>2303336</v>
      </c>
      <c r="L22" s="8">
        <v>6154581</v>
      </c>
      <c r="M22" s="8">
        <v>0</v>
      </c>
      <c r="N22" s="8">
        <v>0</v>
      </c>
      <c r="O22" s="8">
        <v>0</v>
      </c>
      <c r="P22" s="8">
        <v>0</v>
      </c>
      <c r="Q22" s="8">
        <v>1569479</v>
      </c>
      <c r="R22" s="8">
        <v>0</v>
      </c>
      <c r="S22" s="8">
        <v>0</v>
      </c>
      <c r="T22" s="8">
        <v>0</v>
      </c>
      <c r="U22" s="8">
        <v>9583292</v>
      </c>
      <c r="V22" s="8">
        <v>1677607</v>
      </c>
      <c r="W22" s="8">
        <v>0</v>
      </c>
      <c r="X22" s="8">
        <v>0</v>
      </c>
      <c r="Y22" s="8">
        <v>23681331</v>
      </c>
      <c r="Z22" s="8">
        <v>101081</v>
      </c>
      <c r="AA22" s="8">
        <v>23782412</v>
      </c>
      <c r="AB22" s="7">
        <v>0.13930974900722504</v>
      </c>
      <c r="AC22" s="7">
        <v>6.9199999999999998E-2</v>
      </c>
      <c r="AD22" s="25">
        <v>1637806</v>
      </c>
      <c r="AE22" s="8">
        <v>0</v>
      </c>
      <c r="AF22" s="8">
        <v>0</v>
      </c>
      <c r="AG22" s="8">
        <v>90829</v>
      </c>
      <c r="AH22" s="8">
        <v>1036</v>
      </c>
      <c r="AI22" s="25">
        <f t="shared" si="0"/>
        <v>91865</v>
      </c>
      <c r="AJ22" s="8">
        <v>671133</v>
      </c>
      <c r="AK22" s="8">
        <v>53222</v>
      </c>
      <c r="AL22" s="8">
        <v>190826</v>
      </c>
      <c r="AM22" s="8">
        <v>26584</v>
      </c>
      <c r="AN22" s="8">
        <v>184860</v>
      </c>
      <c r="AO22" s="8">
        <v>26788</v>
      </c>
      <c r="AP22" s="8">
        <v>222633</v>
      </c>
      <c r="AQ22" s="8">
        <v>10344</v>
      </c>
      <c r="AR22" s="8">
        <v>0</v>
      </c>
      <c r="AS22" s="8">
        <v>0</v>
      </c>
      <c r="AT22" s="8">
        <v>60051</v>
      </c>
      <c r="AU22" s="8">
        <v>21283</v>
      </c>
      <c r="AV22" s="8">
        <v>0</v>
      </c>
      <c r="AW22" s="8">
        <v>0</v>
      </c>
      <c r="AX22" s="8">
        <v>43388</v>
      </c>
      <c r="AY22" s="8">
        <v>0</v>
      </c>
      <c r="AZ22" s="8">
        <v>1561901</v>
      </c>
      <c r="BA22" s="27">
        <f t="shared" si="1"/>
        <v>0</v>
      </c>
      <c r="BB22" s="8">
        <v>0</v>
      </c>
      <c r="BC22" s="8">
        <v>173523</v>
      </c>
      <c r="BD22" s="8">
        <v>0</v>
      </c>
      <c r="BE22" s="8">
        <v>254670</v>
      </c>
      <c r="BF22" s="8">
        <v>0</v>
      </c>
      <c r="BG22" s="8">
        <v>0</v>
      </c>
      <c r="BH22" s="8">
        <v>0</v>
      </c>
      <c r="BI22" s="29">
        <f t="shared" si="2"/>
        <v>0</v>
      </c>
      <c r="BJ22" s="8">
        <v>0</v>
      </c>
      <c r="BK22" s="8">
        <v>4460</v>
      </c>
      <c r="BL22" s="8">
        <v>1477</v>
      </c>
      <c r="BM22" s="8">
        <v>0</v>
      </c>
      <c r="BN22" s="8">
        <v>0</v>
      </c>
      <c r="BO22" s="8">
        <v>-34</v>
      </c>
      <c r="BP22" s="8">
        <v>-138</v>
      </c>
      <c r="BQ22" s="8">
        <v>-141</v>
      </c>
      <c r="BR22" s="8">
        <v>-296</v>
      </c>
      <c r="BS22" s="8">
        <v>-755</v>
      </c>
      <c r="BT22" s="8">
        <v>-5</v>
      </c>
      <c r="BU22" s="8">
        <v>4583</v>
      </c>
      <c r="BV22" s="8">
        <v>34</v>
      </c>
      <c r="BW22" s="8">
        <v>132</v>
      </c>
      <c r="BX22" s="8">
        <v>84</v>
      </c>
      <c r="BY22" s="8">
        <v>472</v>
      </c>
      <c r="BZ22" s="8">
        <v>10</v>
      </c>
      <c r="CA22" s="8">
        <v>12</v>
      </c>
      <c r="CB22" s="8">
        <v>1</v>
      </c>
      <c r="CC22" s="8">
        <v>1</v>
      </c>
      <c r="CD22" s="8">
        <v>48</v>
      </c>
      <c r="CE22" s="8">
        <v>80</v>
      </c>
      <c r="CF22" s="8">
        <v>1</v>
      </c>
      <c r="CG22" s="8">
        <v>6</v>
      </c>
      <c r="CH22" s="8">
        <v>3</v>
      </c>
      <c r="CI22" s="8">
        <v>72</v>
      </c>
      <c r="CJ22" s="8">
        <v>172</v>
      </c>
      <c r="CK22" s="8">
        <v>9</v>
      </c>
    </row>
    <row r="23" spans="1:90" x14ac:dyDescent="0.25">
      <c r="A23" s="8">
        <v>2</v>
      </c>
      <c r="B23" s="8" t="s">
        <v>136</v>
      </c>
      <c r="C23" s="8" t="s">
        <v>137</v>
      </c>
      <c r="D23" s="8" t="s">
        <v>138</v>
      </c>
      <c r="E23" s="8" t="s">
        <v>139</v>
      </c>
      <c r="F23" s="9"/>
      <c r="G23" s="8">
        <v>13862141</v>
      </c>
      <c r="H23" s="8">
        <v>15620797</v>
      </c>
      <c r="I23" s="8">
        <v>11850213</v>
      </c>
      <c r="J23" s="8">
        <v>709479</v>
      </c>
      <c r="K23" s="8">
        <v>3456731</v>
      </c>
      <c r="L23" s="8">
        <v>1512021</v>
      </c>
      <c r="M23" s="8">
        <v>47399</v>
      </c>
      <c r="N23" s="8">
        <v>0</v>
      </c>
      <c r="O23" s="8">
        <v>0</v>
      </c>
      <c r="P23" s="8">
        <v>0</v>
      </c>
      <c r="Q23" s="8">
        <v>759866</v>
      </c>
      <c r="R23" s="8">
        <v>4979</v>
      </c>
      <c r="S23" s="8">
        <v>0</v>
      </c>
      <c r="T23" s="8">
        <v>0</v>
      </c>
      <c r="U23" s="8">
        <v>4073183</v>
      </c>
      <c r="V23" s="8">
        <v>261761</v>
      </c>
      <c r="W23" s="8">
        <v>34050</v>
      </c>
      <c r="X23" s="8">
        <v>0</v>
      </c>
      <c r="Y23" s="8">
        <v>13473641</v>
      </c>
      <c r="Z23" s="8">
        <v>103933</v>
      </c>
      <c r="AA23" s="8">
        <v>13577574</v>
      </c>
      <c r="AB23" s="7">
        <v>0.16512738168239594</v>
      </c>
      <c r="AC23" s="7">
        <v>6.8900000000000003E-2</v>
      </c>
      <c r="AD23" s="25">
        <v>928959</v>
      </c>
      <c r="AE23" s="8">
        <v>0</v>
      </c>
      <c r="AF23" s="8">
        <v>0</v>
      </c>
      <c r="AG23" s="8">
        <v>39393</v>
      </c>
      <c r="AH23" s="8">
        <v>426</v>
      </c>
      <c r="AI23" s="25">
        <f t="shared" si="0"/>
        <v>39819</v>
      </c>
      <c r="AJ23" s="8">
        <v>472075</v>
      </c>
      <c r="AK23" s="8">
        <v>36247</v>
      </c>
      <c r="AL23" s="8">
        <v>104493</v>
      </c>
      <c r="AM23" s="8">
        <v>0</v>
      </c>
      <c r="AN23" s="8">
        <v>97344</v>
      </c>
      <c r="AO23" s="8">
        <v>36837</v>
      </c>
      <c r="AP23" s="8">
        <v>36585</v>
      </c>
      <c r="AQ23" s="8">
        <v>9813</v>
      </c>
      <c r="AR23" s="8">
        <v>8046</v>
      </c>
      <c r="AS23" s="8">
        <v>0</v>
      </c>
      <c r="AT23" s="8">
        <v>34254</v>
      </c>
      <c r="AU23" s="8">
        <v>8635</v>
      </c>
      <c r="AV23" s="8">
        <v>0</v>
      </c>
      <c r="AW23" s="8">
        <v>380</v>
      </c>
      <c r="AX23" s="8">
        <v>7770</v>
      </c>
      <c r="AY23" s="8">
        <v>0</v>
      </c>
      <c r="AZ23" s="8">
        <v>893254</v>
      </c>
      <c r="BA23" s="27">
        <f t="shared" si="1"/>
        <v>0</v>
      </c>
      <c r="BB23" s="8">
        <v>1527</v>
      </c>
      <c r="BC23" s="8">
        <v>173523</v>
      </c>
      <c r="BD23" s="8">
        <v>0</v>
      </c>
      <c r="BE23" s="8">
        <v>7353</v>
      </c>
      <c r="BF23" s="8">
        <v>0</v>
      </c>
      <c r="BG23" s="8">
        <v>0</v>
      </c>
      <c r="BH23" s="8">
        <v>0</v>
      </c>
      <c r="BI23" s="29">
        <f t="shared" si="2"/>
        <v>0</v>
      </c>
      <c r="BJ23" s="8">
        <v>0</v>
      </c>
      <c r="BK23" s="8">
        <v>1509</v>
      </c>
      <c r="BL23" s="8">
        <v>1582</v>
      </c>
      <c r="BM23" s="8">
        <v>0</v>
      </c>
      <c r="BN23" s="8">
        <v>0</v>
      </c>
      <c r="BO23" s="8">
        <v>-107</v>
      </c>
      <c r="BP23" s="8">
        <v>-32</v>
      </c>
      <c r="BQ23" s="8">
        <v>-798</v>
      </c>
      <c r="BR23" s="8">
        <v>-226</v>
      </c>
      <c r="BS23" s="8">
        <v>-302</v>
      </c>
      <c r="BT23" s="8">
        <v>0</v>
      </c>
      <c r="BU23" s="8">
        <v>1761</v>
      </c>
      <c r="BV23" s="8">
        <v>0</v>
      </c>
      <c r="BW23" s="8">
        <v>183</v>
      </c>
      <c r="BX23" s="8">
        <v>17</v>
      </c>
      <c r="BY23" s="8">
        <v>23</v>
      </c>
      <c r="BZ23" s="8">
        <v>1</v>
      </c>
      <c r="CA23" s="8">
        <v>78</v>
      </c>
      <c r="CB23" s="8">
        <v>2</v>
      </c>
      <c r="CC23" s="8">
        <v>1</v>
      </c>
      <c r="CD23" s="8">
        <v>6</v>
      </c>
      <c r="CE23" s="8">
        <v>14</v>
      </c>
      <c r="CF23" s="8">
        <v>9</v>
      </c>
      <c r="CG23" s="8">
        <v>23</v>
      </c>
      <c r="CH23" s="8">
        <v>10</v>
      </c>
      <c r="CI23" s="8">
        <v>39</v>
      </c>
      <c r="CJ23" s="8">
        <v>83</v>
      </c>
      <c r="CK23" s="8">
        <v>71</v>
      </c>
    </row>
    <row r="24" spans="1:90" x14ac:dyDescent="0.25">
      <c r="A24" s="8">
        <v>3</v>
      </c>
      <c r="B24" s="8" t="s">
        <v>140</v>
      </c>
      <c r="C24" s="8" t="s">
        <v>141</v>
      </c>
      <c r="D24" s="8" t="s">
        <v>142</v>
      </c>
      <c r="E24" s="8" t="s">
        <v>143</v>
      </c>
      <c r="F24" s="9"/>
      <c r="G24" s="8">
        <v>44552033</v>
      </c>
      <c r="H24" s="8">
        <v>44717937</v>
      </c>
      <c r="I24" s="8">
        <v>38384806</v>
      </c>
      <c r="J24" s="8">
        <v>92136</v>
      </c>
      <c r="K24" s="8">
        <v>8571173</v>
      </c>
      <c r="L24" s="8">
        <v>8616436</v>
      </c>
      <c r="M24" s="8">
        <v>0</v>
      </c>
      <c r="N24" s="8">
        <v>151797</v>
      </c>
      <c r="O24" s="8">
        <v>115549</v>
      </c>
      <c r="P24" s="8">
        <v>0</v>
      </c>
      <c r="Q24" s="8">
        <v>2882820</v>
      </c>
      <c r="R24" s="8">
        <v>0</v>
      </c>
      <c r="S24" s="8">
        <v>1972</v>
      </c>
      <c r="T24" s="8">
        <v>0</v>
      </c>
      <c r="U24" s="8">
        <v>13893646</v>
      </c>
      <c r="V24" s="8">
        <v>4731618</v>
      </c>
      <c r="W24" s="8">
        <v>0</v>
      </c>
      <c r="X24" s="8">
        <v>0</v>
      </c>
      <c r="Y24" s="8">
        <v>41050631</v>
      </c>
      <c r="Z24" s="8">
        <v>745872</v>
      </c>
      <c r="AA24" s="8">
        <v>41796503</v>
      </c>
      <c r="AB24" s="7">
        <v>0.10450216382741928</v>
      </c>
      <c r="AC24" s="7">
        <v>5.5100000000000003E-2</v>
      </c>
      <c r="AD24" s="25">
        <v>2262802</v>
      </c>
      <c r="AE24" s="8">
        <v>0</v>
      </c>
      <c r="AF24" s="8">
        <v>0</v>
      </c>
      <c r="AG24" s="8">
        <v>165904</v>
      </c>
      <c r="AH24" s="8">
        <v>1337</v>
      </c>
      <c r="AI24" s="25">
        <f t="shared" si="0"/>
        <v>167241</v>
      </c>
      <c r="AJ24" s="8">
        <v>1242579</v>
      </c>
      <c r="AK24" s="8">
        <v>110161</v>
      </c>
      <c r="AL24" s="8">
        <v>263077</v>
      </c>
      <c r="AM24" s="8">
        <v>0</v>
      </c>
      <c r="AN24" s="8">
        <v>280101</v>
      </c>
      <c r="AO24" s="8">
        <v>5742</v>
      </c>
      <c r="AP24" s="8">
        <v>70652</v>
      </c>
      <c r="AQ24" s="8">
        <v>10400</v>
      </c>
      <c r="AR24" s="8">
        <v>9831</v>
      </c>
      <c r="AS24" s="8">
        <v>0</v>
      </c>
      <c r="AT24" s="8">
        <v>109385</v>
      </c>
      <c r="AU24" s="8">
        <v>25441</v>
      </c>
      <c r="AV24" s="8">
        <v>3293</v>
      </c>
      <c r="AW24" s="8">
        <v>17442</v>
      </c>
      <c r="AX24" s="8">
        <v>21086</v>
      </c>
      <c r="AY24" s="8">
        <v>0</v>
      </c>
      <c r="AZ24" s="8">
        <v>2262956</v>
      </c>
      <c r="BA24" s="27">
        <f t="shared" si="1"/>
        <v>0</v>
      </c>
      <c r="BB24" s="8">
        <v>2245</v>
      </c>
      <c r="BC24" s="8">
        <v>173522</v>
      </c>
      <c r="BD24" s="8">
        <v>0</v>
      </c>
      <c r="BE24" s="8">
        <v>338073</v>
      </c>
      <c r="BF24" s="8">
        <v>0</v>
      </c>
      <c r="BG24" s="8">
        <v>0</v>
      </c>
      <c r="BH24" s="8">
        <v>0</v>
      </c>
      <c r="BI24" s="29">
        <f t="shared" si="2"/>
        <v>0</v>
      </c>
      <c r="BJ24" s="8">
        <v>0</v>
      </c>
      <c r="BK24" s="8">
        <v>8931</v>
      </c>
      <c r="BL24" s="8">
        <v>2454</v>
      </c>
      <c r="BM24" s="8">
        <v>655</v>
      </c>
      <c r="BN24" s="8">
        <v>-514</v>
      </c>
      <c r="BO24" s="8">
        <v>-67</v>
      </c>
      <c r="BP24" s="8">
        <v>-156</v>
      </c>
      <c r="BQ24" s="8">
        <v>-770</v>
      </c>
      <c r="BR24" s="8">
        <v>-1054</v>
      </c>
      <c r="BS24" s="8">
        <v>-1886</v>
      </c>
      <c r="BT24" s="8">
        <v>0</v>
      </c>
      <c r="BU24" s="8">
        <v>8156</v>
      </c>
      <c r="BV24" s="8">
        <v>55</v>
      </c>
      <c r="BW24" s="8">
        <v>447</v>
      </c>
      <c r="BX24" s="8">
        <v>143</v>
      </c>
      <c r="BY24" s="8">
        <v>677</v>
      </c>
      <c r="BZ24" s="8">
        <v>308</v>
      </c>
      <c r="CA24" s="8">
        <v>450</v>
      </c>
      <c r="CB24" s="8">
        <v>0</v>
      </c>
      <c r="CC24" s="8">
        <v>4</v>
      </c>
      <c r="CD24" s="8">
        <v>27</v>
      </c>
      <c r="CE24" s="8">
        <v>94</v>
      </c>
      <c r="CF24" s="8">
        <v>68</v>
      </c>
      <c r="CG24" s="8">
        <v>16</v>
      </c>
      <c r="CH24" s="8">
        <v>12</v>
      </c>
      <c r="CI24" s="8">
        <v>114</v>
      </c>
      <c r="CJ24" s="8">
        <v>514</v>
      </c>
      <c r="CK24" s="8">
        <v>318</v>
      </c>
    </row>
    <row r="25" spans="1:90" x14ac:dyDescent="0.25">
      <c r="A25" s="8">
        <v>3</v>
      </c>
      <c r="B25" s="8" t="s">
        <v>144</v>
      </c>
      <c r="C25" s="8" t="s">
        <v>145</v>
      </c>
      <c r="D25" s="8" t="s">
        <v>146</v>
      </c>
      <c r="E25" s="8" t="s">
        <v>147</v>
      </c>
      <c r="F25" s="8" t="s">
        <v>148</v>
      </c>
      <c r="G25" s="8">
        <v>38191259</v>
      </c>
      <c r="H25" s="8">
        <v>38372905</v>
      </c>
      <c r="I25" s="8">
        <v>36620919</v>
      </c>
      <c r="J25" s="8">
        <v>0</v>
      </c>
      <c r="K25" s="8">
        <v>5995725</v>
      </c>
      <c r="L25" s="8">
        <v>7173430</v>
      </c>
      <c r="M25" s="8">
        <v>0</v>
      </c>
      <c r="N25" s="8">
        <v>0</v>
      </c>
      <c r="O25" s="8">
        <v>0</v>
      </c>
      <c r="P25" s="8">
        <v>0</v>
      </c>
      <c r="Q25" s="8">
        <v>3821312</v>
      </c>
      <c r="R25" s="8">
        <v>0</v>
      </c>
      <c r="S25" s="8">
        <v>0</v>
      </c>
      <c r="T25" s="8">
        <v>0</v>
      </c>
      <c r="U25" s="8">
        <v>13838207</v>
      </c>
      <c r="V25" s="8">
        <v>5243726</v>
      </c>
      <c r="W25" s="8">
        <v>0</v>
      </c>
      <c r="X25" s="8">
        <v>0</v>
      </c>
      <c r="Y25" s="8">
        <v>37614579</v>
      </c>
      <c r="Z25" s="8">
        <v>202143</v>
      </c>
      <c r="AA25" s="8">
        <v>37816722</v>
      </c>
      <c r="AB25" s="7">
        <v>0.20036393404006958</v>
      </c>
      <c r="AC25" s="7">
        <v>4.1000000000000002E-2</v>
      </c>
      <c r="AD25" s="25">
        <v>1542179</v>
      </c>
      <c r="AE25" s="8">
        <v>0</v>
      </c>
      <c r="AF25" s="8">
        <v>0</v>
      </c>
      <c r="AG25" s="8">
        <v>182665</v>
      </c>
      <c r="AH25" s="8">
        <v>1167</v>
      </c>
      <c r="AI25" s="25">
        <f t="shared" si="0"/>
        <v>183832</v>
      </c>
      <c r="AJ25" s="8">
        <v>787811</v>
      </c>
      <c r="AK25" s="8">
        <v>65043</v>
      </c>
      <c r="AL25" s="8">
        <v>155418</v>
      </c>
      <c r="AM25" s="8">
        <v>0</v>
      </c>
      <c r="AN25" s="8">
        <v>128221</v>
      </c>
      <c r="AO25" s="8">
        <v>2572</v>
      </c>
      <c r="AP25" s="8">
        <v>143757</v>
      </c>
      <c r="AQ25" s="8">
        <v>9400</v>
      </c>
      <c r="AR25" s="8">
        <v>6808</v>
      </c>
      <c r="AS25" s="8">
        <v>0</v>
      </c>
      <c r="AT25" s="8">
        <v>70887</v>
      </c>
      <c r="AU25" s="8">
        <v>9748</v>
      </c>
      <c r="AV25" s="8">
        <v>0</v>
      </c>
      <c r="AW25" s="8">
        <v>0</v>
      </c>
      <c r="AX25" s="8">
        <v>67628</v>
      </c>
      <c r="AY25" s="8">
        <v>0</v>
      </c>
      <c r="AZ25" s="8">
        <v>1561809</v>
      </c>
      <c r="BA25" s="27">
        <f t="shared" si="1"/>
        <v>0</v>
      </c>
      <c r="BB25" s="8">
        <v>0</v>
      </c>
      <c r="BC25" s="8">
        <v>173523</v>
      </c>
      <c r="BD25" s="8">
        <v>0</v>
      </c>
      <c r="BE25" s="8">
        <v>169617</v>
      </c>
      <c r="BF25" s="8">
        <v>0</v>
      </c>
      <c r="BG25" s="8">
        <v>0</v>
      </c>
      <c r="BH25" s="8">
        <v>0</v>
      </c>
      <c r="BI25" s="29">
        <f t="shared" si="2"/>
        <v>0</v>
      </c>
      <c r="BJ25" s="8">
        <v>0</v>
      </c>
      <c r="BK25" s="8">
        <v>7682</v>
      </c>
      <c r="BL25" s="8">
        <v>2767</v>
      </c>
      <c r="BM25" s="8">
        <v>264</v>
      </c>
      <c r="BN25" s="8">
        <v>-256</v>
      </c>
      <c r="BO25" s="8">
        <v>-104</v>
      </c>
      <c r="BP25" s="8">
        <v>-988</v>
      </c>
      <c r="BQ25" s="8">
        <v>-541</v>
      </c>
      <c r="BR25" s="8">
        <v>-750</v>
      </c>
      <c r="BS25" s="8">
        <v>-1395</v>
      </c>
      <c r="BT25" s="8">
        <v>-2</v>
      </c>
      <c r="BU25" s="8">
        <v>6778</v>
      </c>
      <c r="BV25" s="8">
        <v>17</v>
      </c>
      <c r="BW25" s="8">
        <v>267</v>
      </c>
      <c r="BX25" s="8">
        <v>135</v>
      </c>
      <c r="BY25" s="8">
        <v>854</v>
      </c>
      <c r="BZ25" s="8">
        <v>145</v>
      </c>
      <c r="CA25" s="8">
        <v>44</v>
      </c>
      <c r="CB25" s="8">
        <v>2</v>
      </c>
      <c r="CC25" s="8">
        <v>5</v>
      </c>
      <c r="CD25" s="8">
        <v>50</v>
      </c>
      <c r="CE25" s="8">
        <v>196</v>
      </c>
      <c r="CF25" s="8">
        <v>9</v>
      </c>
      <c r="CG25" s="8">
        <v>14</v>
      </c>
      <c r="CH25" s="8">
        <v>12</v>
      </c>
      <c r="CI25" s="8">
        <v>79</v>
      </c>
      <c r="CJ25" s="8">
        <v>551</v>
      </c>
      <c r="CK25" s="8">
        <v>48</v>
      </c>
    </row>
    <row r="26" spans="1:90" x14ac:dyDescent="0.25">
      <c r="A26" s="8">
        <v>3</v>
      </c>
      <c r="B26" s="8" t="s">
        <v>149</v>
      </c>
      <c r="C26" s="8" t="s">
        <v>150</v>
      </c>
      <c r="D26" s="8" t="s">
        <v>151</v>
      </c>
      <c r="E26" s="8" t="s">
        <v>143</v>
      </c>
      <c r="F26" s="9"/>
      <c r="G26" s="8">
        <v>33971964</v>
      </c>
      <c r="H26" s="8">
        <v>34082009</v>
      </c>
      <c r="I26" s="8">
        <v>30314777</v>
      </c>
      <c r="J26" s="8">
        <v>0</v>
      </c>
      <c r="K26" s="8">
        <v>6332666</v>
      </c>
      <c r="L26" s="8">
        <v>4013823</v>
      </c>
      <c r="M26" s="8">
        <v>346779</v>
      </c>
      <c r="N26" s="8">
        <v>0</v>
      </c>
      <c r="O26" s="8">
        <v>181838</v>
      </c>
      <c r="P26" s="8">
        <v>0</v>
      </c>
      <c r="Q26" s="8">
        <v>2255748</v>
      </c>
      <c r="R26" s="8">
        <v>0</v>
      </c>
      <c r="S26" s="8">
        <v>0</v>
      </c>
      <c r="T26" s="8">
        <v>0</v>
      </c>
      <c r="U26" s="8">
        <v>13651244</v>
      </c>
      <c r="V26" s="8">
        <v>3250333</v>
      </c>
      <c r="W26" s="8">
        <v>0</v>
      </c>
      <c r="X26" s="8">
        <v>15163</v>
      </c>
      <c r="Y26" s="8">
        <v>31485322</v>
      </c>
      <c r="Z26" s="8">
        <v>986862</v>
      </c>
      <c r="AA26" s="8">
        <v>32472184</v>
      </c>
      <c r="AB26" s="7">
        <v>7.4063487350940704E-2</v>
      </c>
      <c r="AC26" s="7">
        <v>5.21E-2</v>
      </c>
      <c r="AD26" s="25">
        <v>1639704</v>
      </c>
      <c r="AE26" s="8">
        <v>0</v>
      </c>
      <c r="AF26" s="8">
        <v>0</v>
      </c>
      <c r="AG26" s="8">
        <v>103926</v>
      </c>
      <c r="AH26" s="8">
        <v>0</v>
      </c>
      <c r="AI26" s="25">
        <f t="shared" si="0"/>
        <v>103926</v>
      </c>
      <c r="AJ26" s="8">
        <v>919720</v>
      </c>
      <c r="AK26" s="8">
        <v>86494</v>
      </c>
      <c r="AL26" s="8">
        <v>133984</v>
      </c>
      <c r="AM26" s="8">
        <v>0</v>
      </c>
      <c r="AN26" s="8">
        <v>216907</v>
      </c>
      <c r="AO26" s="8">
        <v>3107</v>
      </c>
      <c r="AP26" s="8">
        <v>33470</v>
      </c>
      <c r="AQ26" s="8">
        <v>9400</v>
      </c>
      <c r="AR26" s="8">
        <v>9638</v>
      </c>
      <c r="AS26" s="8">
        <v>0</v>
      </c>
      <c r="AT26" s="8">
        <v>74812</v>
      </c>
      <c r="AU26" s="8">
        <v>14583</v>
      </c>
      <c r="AV26" s="8">
        <v>0</v>
      </c>
      <c r="AW26" s="8">
        <v>9717</v>
      </c>
      <c r="AX26" s="8">
        <v>9478</v>
      </c>
      <c r="AY26" s="8">
        <v>0</v>
      </c>
      <c r="AZ26" s="8">
        <v>1588983</v>
      </c>
      <c r="BA26" s="27">
        <f t="shared" si="1"/>
        <v>0</v>
      </c>
      <c r="BB26" s="8">
        <v>0</v>
      </c>
      <c r="BC26" s="8">
        <v>173523</v>
      </c>
      <c r="BD26" s="8">
        <v>0</v>
      </c>
      <c r="BE26" s="8">
        <v>274361</v>
      </c>
      <c r="BF26" s="8">
        <v>0</v>
      </c>
      <c r="BG26" s="8">
        <v>0</v>
      </c>
      <c r="BH26" s="8">
        <v>0</v>
      </c>
      <c r="BI26" s="29">
        <f t="shared" si="2"/>
        <v>0</v>
      </c>
      <c r="BJ26" s="8">
        <v>0</v>
      </c>
      <c r="BK26" s="8">
        <v>4738</v>
      </c>
      <c r="BL26" s="8">
        <v>1802</v>
      </c>
      <c r="BM26" s="8">
        <v>137</v>
      </c>
      <c r="BN26" s="8">
        <v>-136</v>
      </c>
      <c r="BO26" s="8">
        <v>-81</v>
      </c>
      <c r="BP26" s="8">
        <v>-42</v>
      </c>
      <c r="BQ26" s="8">
        <v>-248</v>
      </c>
      <c r="BR26" s="8">
        <v>-297</v>
      </c>
      <c r="BS26" s="8">
        <v>-968</v>
      </c>
      <c r="BT26" s="8">
        <v>0</v>
      </c>
      <c r="BU26" s="8">
        <v>4273</v>
      </c>
      <c r="BV26" s="8">
        <v>1</v>
      </c>
      <c r="BW26" s="8">
        <v>420</v>
      </c>
      <c r="BX26" s="8">
        <v>67</v>
      </c>
      <c r="BY26" s="8">
        <v>448</v>
      </c>
      <c r="BZ26" s="8">
        <v>14</v>
      </c>
      <c r="CA26" s="8">
        <v>80</v>
      </c>
      <c r="CB26" s="8">
        <v>12</v>
      </c>
      <c r="CC26" s="8">
        <v>14</v>
      </c>
      <c r="CD26" s="8">
        <v>7</v>
      </c>
      <c r="CE26" s="8">
        <v>35</v>
      </c>
      <c r="CF26" s="8">
        <v>429</v>
      </c>
      <c r="CG26" s="8">
        <v>0</v>
      </c>
      <c r="CH26" s="8">
        <v>0</v>
      </c>
      <c r="CI26" s="8">
        <v>11</v>
      </c>
      <c r="CJ26" s="8">
        <v>92</v>
      </c>
      <c r="CK26" s="8">
        <v>34</v>
      </c>
    </row>
    <row r="27" spans="1:90" x14ac:dyDescent="0.25">
      <c r="A27" s="8">
        <v>3</v>
      </c>
      <c r="B27" s="8" t="s">
        <v>152</v>
      </c>
      <c r="C27" s="8" t="s">
        <v>116</v>
      </c>
      <c r="D27" s="8" t="s">
        <v>153</v>
      </c>
      <c r="E27" s="8" t="s">
        <v>154</v>
      </c>
      <c r="F27" s="9"/>
      <c r="G27" s="8">
        <v>14843209</v>
      </c>
      <c r="H27" s="8">
        <v>14885496</v>
      </c>
      <c r="I27" s="8">
        <v>14163561</v>
      </c>
      <c r="J27" s="8">
        <v>17911</v>
      </c>
      <c r="K27" s="8">
        <v>2531074</v>
      </c>
      <c r="L27" s="8">
        <v>4506699</v>
      </c>
      <c r="M27" s="8">
        <v>0</v>
      </c>
      <c r="N27" s="8">
        <v>0</v>
      </c>
      <c r="O27" s="8">
        <v>0</v>
      </c>
      <c r="P27" s="8">
        <v>0</v>
      </c>
      <c r="Q27" s="8">
        <v>1224954</v>
      </c>
      <c r="R27" s="8">
        <v>0</v>
      </c>
      <c r="S27" s="8">
        <v>0</v>
      </c>
      <c r="T27" s="8">
        <v>0</v>
      </c>
      <c r="U27" s="8">
        <v>4696744</v>
      </c>
      <c r="V27" s="8">
        <v>758036</v>
      </c>
      <c r="W27" s="8">
        <v>0</v>
      </c>
      <c r="X27" s="8">
        <v>0</v>
      </c>
      <c r="Y27" s="8">
        <v>14509418</v>
      </c>
      <c r="Z27" s="8">
        <v>42287</v>
      </c>
      <c r="AA27" s="8">
        <v>14551705</v>
      </c>
      <c r="AB27" s="7">
        <v>0.13163784146308899</v>
      </c>
      <c r="AC27" s="7">
        <v>5.33E-2</v>
      </c>
      <c r="AD27" s="25">
        <v>774000</v>
      </c>
      <c r="AE27" s="8">
        <v>0</v>
      </c>
      <c r="AF27" s="8">
        <v>0</v>
      </c>
      <c r="AG27" s="8">
        <v>42287</v>
      </c>
      <c r="AH27" s="8">
        <v>0</v>
      </c>
      <c r="AI27" s="25">
        <f t="shared" si="0"/>
        <v>42287</v>
      </c>
      <c r="AJ27" s="8">
        <v>313089</v>
      </c>
      <c r="AK27" s="8">
        <v>24474</v>
      </c>
      <c r="AL27" s="8">
        <v>69904</v>
      </c>
      <c r="AM27" s="8">
        <v>0</v>
      </c>
      <c r="AN27" s="8">
        <v>84554</v>
      </c>
      <c r="AO27" s="8">
        <v>30252</v>
      </c>
      <c r="AP27" s="8">
        <v>50305</v>
      </c>
      <c r="AQ27" s="8">
        <v>7900</v>
      </c>
      <c r="AR27" s="8">
        <v>6256</v>
      </c>
      <c r="AS27" s="8">
        <v>0</v>
      </c>
      <c r="AT27" s="8">
        <v>35348</v>
      </c>
      <c r="AU27" s="8">
        <v>5113</v>
      </c>
      <c r="AV27" s="8">
        <v>0</v>
      </c>
      <c r="AW27" s="8">
        <v>1732</v>
      </c>
      <c r="AX27" s="8">
        <v>4524</v>
      </c>
      <c r="AY27" s="8">
        <v>0</v>
      </c>
      <c r="AZ27" s="8">
        <v>655672</v>
      </c>
      <c r="BA27" s="27">
        <f t="shared" si="1"/>
        <v>0</v>
      </c>
      <c r="BB27" s="8">
        <v>0</v>
      </c>
      <c r="BC27" s="8">
        <v>173522</v>
      </c>
      <c r="BD27" s="8">
        <v>0</v>
      </c>
      <c r="BE27" s="8">
        <v>72556</v>
      </c>
      <c r="BF27" s="8">
        <v>0</v>
      </c>
      <c r="BG27" s="8">
        <v>0</v>
      </c>
      <c r="BH27" s="8">
        <v>0</v>
      </c>
      <c r="BI27" s="29">
        <f t="shared" si="2"/>
        <v>0</v>
      </c>
      <c r="BJ27" s="8">
        <v>0</v>
      </c>
      <c r="BK27" s="8">
        <v>2676</v>
      </c>
      <c r="BL27" s="8">
        <v>698</v>
      </c>
      <c r="BM27" s="8">
        <v>70</v>
      </c>
      <c r="BN27" s="8">
        <v>-54</v>
      </c>
      <c r="BO27" s="8">
        <v>-18</v>
      </c>
      <c r="BP27" s="8">
        <v>-44</v>
      </c>
      <c r="BQ27" s="8">
        <v>-169</v>
      </c>
      <c r="BR27" s="8">
        <v>-239</v>
      </c>
      <c r="BS27" s="8">
        <v>-486</v>
      </c>
      <c r="BT27" s="8">
        <v>-1</v>
      </c>
      <c r="BU27" s="8">
        <v>2671</v>
      </c>
      <c r="BV27" s="8">
        <v>0</v>
      </c>
      <c r="BW27" s="8">
        <v>173</v>
      </c>
      <c r="BX27" s="8">
        <v>35</v>
      </c>
      <c r="BY27" s="8">
        <v>255</v>
      </c>
      <c r="BZ27" s="8">
        <v>15</v>
      </c>
      <c r="CA27" s="8">
        <v>8</v>
      </c>
      <c r="CB27" s="8">
        <v>0</v>
      </c>
      <c r="CC27" s="8">
        <v>0</v>
      </c>
      <c r="CD27" s="8">
        <v>3</v>
      </c>
      <c r="CE27" s="8">
        <v>40</v>
      </c>
      <c r="CF27" s="8">
        <v>1</v>
      </c>
      <c r="CG27" s="8">
        <v>7</v>
      </c>
      <c r="CH27" s="8">
        <v>7</v>
      </c>
      <c r="CI27" s="8">
        <v>26</v>
      </c>
      <c r="CJ27" s="8">
        <v>191</v>
      </c>
      <c r="CK27" s="8">
        <v>8</v>
      </c>
    </row>
    <row r="28" spans="1:90" x14ac:dyDescent="0.25">
      <c r="A28" s="8">
        <v>3</v>
      </c>
      <c r="B28" s="8" t="s">
        <v>155</v>
      </c>
      <c r="C28" s="8" t="s">
        <v>156</v>
      </c>
      <c r="D28" s="8" t="s">
        <v>157</v>
      </c>
      <c r="E28" s="8" t="s">
        <v>147</v>
      </c>
      <c r="F28" s="8" t="s">
        <v>111</v>
      </c>
      <c r="G28" s="8">
        <v>31727803</v>
      </c>
      <c r="H28" s="8">
        <v>31851546</v>
      </c>
      <c r="I28" s="8">
        <v>29574439</v>
      </c>
      <c r="J28" s="8">
        <v>0</v>
      </c>
      <c r="K28" s="8">
        <v>10375756</v>
      </c>
      <c r="L28" s="8">
        <v>6081377</v>
      </c>
      <c r="M28" s="8">
        <v>0</v>
      </c>
      <c r="N28" s="8">
        <v>0</v>
      </c>
      <c r="O28" s="8">
        <v>2318</v>
      </c>
      <c r="P28" s="8">
        <v>0</v>
      </c>
      <c r="Q28" s="8">
        <v>2903042</v>
      </c>
      <c r="R28" s="8">
        <v>0</v>
      </c>
      <c r="S28" s="8">
        <v>0</v>
      </c>
      <c r="T28" s="8">
        <v>41248</v>
      </c>
      <c r="U28" s="8">
        <v>9151988</v>
      </c>
      <c r="V28" s="8">
        <v>1750984</v>
      </c>
      <c r="W28" s="8">
        <v>0</v>
      </c>
      <c r="X28" s="8">
        <v>0</v>
      </c>
      <c r="Y28" s="8">
        <v>32611192</v>
      </c>
      <c r="Z28" s="8">
        <v>167309</v>
      </c>
      <c r="AA28" s="8">
        <v>32778501</v>
      </c>
      <c r="AB28" s="7">
        <v>0.14796721935272217</v>
      </c>
      <c r="AC28" s="7">
        <v>7.1999999999999995E-2</v>
      </c>
      <c r="AD28" s="25">
        <v>2348045</v>
      </c>
      <c r="AE28" s="8">
        <v>0</v>
      </c>
      <c r="AF28" s="8">
        <v>0</v>
      </c>
      <c r="AG28" s="8">
        <v>123743</v>
      </c>
      <c r="AH28" s="8">
        <v>0</v>
      </c>
      <c r="AI28" s="25">
        <f t="shared" si="0"/>
        <v>123743</v>
      </c>
      <c r="AJ28" s="8">
        <v>1234134</v>
      </c>
      <c r="AK28" s="8">
        <v>98909</v>
      </c>
      <c r="AL28" s="8">
        <v>276137</v>
      </c>
      <c r="AM28" s="8">
        <v>0</v>
      </c>
      <c r="AN28" s="8">
        <v>226447</v>
      </c>
      <c r="AO28" s="8">
        <v>5354</v>
      </c>
      <c r="AP28" s="8">
        <v>93719</v>
      </c>
      <c r="AQ28" s="8">
        <v>10400</v>
      </c>
      <c r="AR28" s="8">
        <v>9479</v>
      </c>
      <c r="AS28" s="8">
        <v>33993</v>
      </c>
      <c r="AT28" s="8">
        <v>63272</v>
      </c>
      <c r="AU28" s="8">
        <v>12238</v>
      </c>
      <c r="AV28" s="8">
        <v>0</v>
      </c>
      <c r="AW28" s="8">
        <v>23587</v>
      </c>
      <c r="AX28" s="8">
        <v>12224</v>
      </c>
      <c r="AY28" s="8">
        <v>0</v>
      </c>
      <c r="AZ28" s="8">
        <v>2185486</v>
      </c>
      <c r="BA28" s="27">
        <f t="shared" si="1"/>
        <v>0</v>
      </c>
      <c r="BB28" s="8">
        <v>0</v>
      </c>
      <c r="BC28" s="8">
        <v>173524</v>
      </c>
      <c r="BD28" s="8">
        <v>1</v>
      </c>
      <c r="BE28" s="8">
        <v>490045</v>
      </c>
      <c r="BF28" s="8">
        <v>0</v>
      </c>
      <c r="BG28" s="8">
        <v>0</v>
      </c>
      <c r="BH28" s="8">
        <v>0</v>
      </c>
      <c r="BI28" s="29">
        <f t="shared" si="2"/>
        <v>0</v>
      </c>
      <c r="BJ28" s="8">
        <v>0</v>
      </c>
      <c r="BK28" s="8">
        <v>7027</v>
      </c>
      <c r="BL28" s="8">
        <v>3089</v>
      </c>
      <c r="BM28" s="8">
        <v>200</v>
      </c>
      <c r="BN28" s="8">
        <v>-165</v>
      </c>
      <c r="BO28" s="8">
        <v>-85</v>
      </c>
      <c r="BP28" s="8">
        <v>-52</v>
      </c>
      <c r="BQ28" s="8">
        <v>-1423</v>
      </c>
      <c r="BR28" s="8">
        <v>-997</v>
      </c>
      <c r="BS28" s="8">
        <v>-1113</v>
      </c>
      <c r="BT28" s="8">
        <v>0</v>
      </c>
      <c r="BU28" s="8">
        <v>6552</v>
      </c>
      <c r="BV28" s="8">
        <v>30</v>
      </c>
      <c r="BW28" s="8">
        <v>374</v>
      </c>
      <c r="BX28" s="8">
        <v>98</v>
      </c>
      <c r="BY28" s="8">
        <v>532</v>
      </c>
      <c r="BZ28" s="8">
        <v>212</v>
      </c>
      <c r="CA28" s="8">
        <v>26</v>
      </c>
      <c r="CB28" s="8">
        <v>0</v>
      </c>
      <c r="CC28" s="8">
        <v>2</v>
      </c>
      <c r="CD28" s="8">
        <v>23</v>
      </c>
      <c r="CE28" s="8">
        <v>38</v>
      </c>
      <c r="CF28" s="8">
        <v>0</v>
      </c>
      <c r="CG28" s="8">
        <v>21</v>
      </c>
      <c r="CH28" s="8">
        <v>9</v>
      </c>
      <c r="CI28" s="8">
        <v>97</v>
      </c>
      <c r="CJ28" s="8">
        <v>706</v>
      </c>
      <c r="CK28" s="8">
        <v>57</v>
      </c>
    </row>
    <row r="29" spans="1:90" x14ac:dyDescent="0.25">
      <c r="A29" s="8">
        <v>3</v>
      </c>
      <c r="B29" s="8" t="s">
        <v>158</v>
      </c>
      <c r="C29" s="8" t="s">
        <v>159</v>
      </c>
      <c r="D29" s="8" t="s">
        <v>160</v>
      </c>
      <c r="E29" s="8" t="s">
        <v>147</v>
      </c>
      <c r="F29" s="8" t="s">
        <v>111</v>
      </c>
      <c r="G29" s="8">
        <v>20969875</v>
      </c>
      <c r="H29" s="8">
        <v>21061458</v>
      </c>
      <c r="I29" s="8">
        <v>19600121</v>
      </c>
      <c r="J29" s="8">
        <v>0</v>
      </c>
      <c r="K29" s="8">
        <v>7709569</v>
      </c>
      <c r="L29" s="8">
        <v>3692272</v>
      </c>
      <c r="M29" s="8">
        <v>0</v>
      </c>
      <c r="N29" s="8">
        <v>7701</v>
      </c>
      <c r="O29" s="8">
        <v>14237</v>
      </c>
      <c r="P29" s="8">
        <v>0</v>
      </c>
      <c r="Q29" s="8">
        <v>1552295</v>
      </c>
      <c r="R29" s="8">
        <v>0</v>
      </c>
      <c r="S29" s="8">
        <v>0</v>
      </c>
      <c r="T29" s="8">
        <v>0</v>
      </c>
      <c r="U29" s="8">
        <v>6214952</v>
      </c>
      <c r="V29" s="8">
        <v>1560647</v>
      </c>
      <c r="W29" s="8">
        <v>0</v>
      </c>
      <c r="X29" s="8">
        <v>0</v>
      </c>
      <c r="Y29" s="8">
        <v>22354950</v>
      </c>
      <c r="Z29" s="8">
        <v>255447</v>
      </c>
      <c r="AA29" s="8">
        <v>22610397</v>
      </c>
      <c r="AB29" s="7">
        <v>0.13752743601799011</v>
      </c>
      <c r="AC29" s="7">
        <v>7.2700000000000001E-2</v>
      </c>
      <c r="AD29" s="25">
        <v>1625215</v>
      </c>
      <c r="AE29" s="8">
        <v>0</v>
      </c>
      <c r="AF29" s="8">
        <v>0</v>
      </c>
      <c r="AG29" s="8">
        <v>94151</v>
      </c>
      <c r="AH29" s="8">
        <v>1330</v>
      </c>
      <c r="AI29" s="25">
        <f t="shared" si="0"/>
        <v>95481</v>
      </c>
      <c r="AJ29" s="8">
        <v>828806</v>
      </c>
      <c r="AK29" s="8">
        <v>68114</v>
      </c>
      <c r="AL29" s="8">
        <v>172370</v>
      </c>
      <c r="AM29" s="8">
        <v>0</v>
      </c>
      <c r="AN29" s="8">
        <v>147906</v>
      </c>
      <c r="AO29" s="8">
        <v>7513</v>
      </c>
      <c r="AP29" s="8">
        <v>83587</v>
      </c>
      <c r="AQ29" s="8">
        <v>9400</v>
      </c>
      <c r="AR29" s="8">
        <v>6116</v>
      </c>
      <c r="AS29" s="8">
        <v>20312</v>
      </c>
      <c r="AT29" s="8">
        <v>57639</v>
      </c>
      <c r="AU29" s="8">
        <v>7098</v>
      </c>
      <c r="AV29" s="8">
        <v>0</v>
      </c>
      <c r="AW29" s="8">
        <v>13665</v>
      </c>
      <c r="AX29" s="8">
        <v>9830</v>
      </c>
      <c r="AY29" s="8">
        <v>0</v>
      </c>
      <c r="AZ29" s="8">
        <v>1510610</v>
      </c>
      <c r="BA29" s="27">
        <f t="shared" si="1"/>
        <v>0</v>
      </c>
      <c r="BB29" s="8">
        <v>0</v>
      </c>
      <c r="BC29" s="8">
        <v>173523</v>
      </c>
      <c r="BD29" s="8">
        <v>0</v>
      </c>
      <c r="BE29" s="8">
        <v>198404</v>
      </c>
      <c r="BF29" s="8">
        <v>0</v>
      </c>
      <c r="BG29" s="8">
        <v>0</v>
      </c>
      <c r="BH29" s="8">
        <v>0</v>
      </c>
      <c r="BI29" s="29">
        <f t="shared" si="2"/>
        <v>0</v>
      </c>
      <c r="BJ29" s="8">
        <v>0</v>
      </c>
      <c r="BK29" s="8">
        <v>4611</v>
      </c>
      <c r="BL29" s="8">
        <v>1576</v>
      </c>
      <c r="BM29" s="8">
        <v>145</v>
      </c>
      <c r="BN29" s="8">
        <v>-37</v>
      </c>
      <c r="BO29" s="8">
        <v>-93</v>
      </c>
      <c r="BP29" s="8">
        <v>-67</v>
      </c>
      <c r="BQ29" s="8">
        <v>-828</v>
      </c>
      <c r="BR29" s="8">
        <v>-627</v>
      </c>
      <c r="BS29" s="8">
        <v>-828</v>
      </c>
      <c r="BT29" s="8">
        <v>-3</v>
      </c>
      <c r="BU29" s="8">
        <v>4135</v>
      </c>
      <c r="BV29" s="8">
        <v>16</v>
      </c>
      <c r="BW29" s="8">
        <v>202</v>
      </c>
      <c r="BX29" s="8">
        <v>49</v>
      </c>
      <c r="BY29" s="8">
        <v>405</v>
      </c>
      <c r="BZ29" s="8">
        <v>218</v>
      </c>
      <c r="CA29" s="8">
        <v>8</v>
      </c>
      <c r="CB29" s="8">
        <v>1</v>
      </c>
      <c r="CC29" s="8">
        <v>1</v>
      </c>
      <c r="CD29" s="8">
        <v>14</v>
      </c>
      <c r="CE29" s="8">
        <v>45</v>
      </c>
      <c r="CF29" s="8">
        <v>0</v>
      </c>
      <c r="CG29" s="8">
        <v>10</v>
      </c>
      <c r="CH29" s="8">
        <v>5</v>
      </c>
      <c r="CI29" s="8">
        <v>82</v>
      </c>
      <c r="CJ29" s="8">
        <v>499</v>
      </c>
      <c r="CK29" s="8">
        <v>2</v>
      </c>
    </row>
    <row r="30" spans="1:90" x14ac:dyDescent="0.25">
      <c r="A30" s="8">
        <v>3</v>
      </c>
      <c r="B30" s="8" t="s">
        <v>161</v>
      </c>
      <c r="C30" s="8" t="s">
        <v>119</v>
      </c>
      <c r="D30" s="8" t="s">
        <v>162</v>
      </c>
      <c r="E30" s="8" t="s">
        <v>143</v>
      </c>
      <c r="F30" s="9"/>
      <c r="G30" s="8">
        <v>33731631</v>
      </c>
      <c r="H30" s="8">
        <v>33953046</v>
      </c>
      <c r="I30" s="8">
        <v>29455263</v>
      </c>
      <c r="J30" s="8">
        <v>0</v>
      </c>
      <c r="K30" s="8">
        <v>6010441</v>
      </c>
      <c r="L30" s="8">
        <v>4203110</v>
      </c>
      <c r="M30" s="8">
        <v>0</v>
      </c>
      <c r="N30" s="8">
        <v>0</v>
      </c>
      <c r="O30" s="8">
        <v>421505</v>
      </c>
      <c r="P30" s="8">
        <v>0</v>
      </c>
      <c r="Q30" s="8">
        <v>3152158</v>
      </c>
      <c r="R30" s="8">
        <v>0</v>
      </c>
      <c r="S30" s="8">
        <v>0</v>
      </c>
      <c r="T30" s="8">
        <v>0</v>
      </c>
      <c r="U30" s="8">
        <v>12328765</v>
      </c>
      <c r="V30" s="8">
        <v>2859540</v>
      </c>
      <c r="W30" s="8">
        <v>0</v>
      </c>
      <c r="X30" s="8">
        <v>0</v>
      </c>
      <c r="Y30" s="8">
        <v>30188186</v>
      </c>
      <c r="Z30" s="8">
        <v>642920</v>
      </c>
      <c r="AA30" s="8">
        <v>30831106</v>
      </c>
      <c r="AB30" s="7">
        <v>0.21182204782962799</v>
      </c>
      <c r="AC30" s="7">
        <v>5.4100000000000002E-2</v>
      </c>
      <c r="AD30" s="25">
        <v>1634172</v>
      </c>
      <c r="AE30" s="8">
        <v>0</v>
      </c>
      <c r="AF30" s="8">
        <v>0</v>
      </c>
      <c r="AG30" s="8">
        <v>221415</v>
      </c>
      <c r="AH30" s="8">
        <v>0</v>
      </c>
      <c r="AI30" s="25">
        <f t="shared" si="0"/>
        <v>221415</v>
      </c>
      <c r="AJ30" s="8">
        <v>917219</v>
      </c>
      <c r="AK30" s="8">
        <v>99360</v>
      </c>
      <c r="AL30" s="8">
        <v>139201</v>
      </c>
      <c r="AM30" s="8">
        <v>0</v>
      </c>
      <c r="AN30" s="8">
        <v>266507</v>
      </c>
      <c r="AO30" s="8">
        <v>3466</v>
      </c>
      <c r="AP30" s="8">
        <v>87729</v>
      </c>
      <c r="AQ30" s="8">
        <v>9900</v>
      </c>
      <c r="AR30" s="8">
        <v>9030</v>
      </c>
      <c r="AS30" s="8">
        <v>0</v>
      </c>
      <c r="AT30" s="8">
        <v>78840</v>
      </c>
      <c r="AU30" s="8">
        <v>14560</v>
      </c>
      <c r="AV30" s="8">
        <v>0</v>
      </c>
      <c r="AW30" s="8">
        <v>12153</v>
      </c>
      <c r="AX30" s="8">
        <v>48569</v>
      </c>
      <c r="AY30" s="8">
        <v>0</v>
      </c>
      <c r="AZ30" s="8">
        <v>1756985</v>
      </c>
      <c r="BA30" s="27">
        <f t="shared" si="1"/>
        <v>0</v>
      </c>
      <c r="BB30" s="8">
        <v>0</v>
      </c>
      <c r="BC30" s="8">
        <v>173523</v>
      </c>
      <c r="BD30" s="8">
        <v>0</v>
      </c>
      <c r="BE30" s="8">
        <v>169521</v>
      </c>
      <c r="BF30" s="8">
        <v>0</v>
      </c>
      <c r="BG30" s="8">
        <v>0</v>
      </c>
      <c r="BH30" s="8">
        <v>0</v>
      </c>
      <c r="BI30" s="29">
        <f t="shared" si="2"/>
        <v>0</v>
      </c>
      <c r="BJ30" s="8">
        <v>0</v>
      </c>
      <c r="BK30" s="8">
        <v>6384</v>
      </c>
      <c r="BL30" s="8">
        <v>2378</v>
      </c>
      <c r="BM30" s="8">
        <v>466</v>
      </c>
      <c r="BN30" s="8">
        <v>-177</v>
      </c>
      <c r="BO30" s="8">
        <v>-61</v>
      </c>
      <c r="BP30" s="8">
        <v>-108</v>
      </c>
      <c r="BQ30" s="8">
        <v>-560</v>
      </c>
      <c r="BR30" s="8">
        <v>-649</v>
      </c>
      <c r="BS30" s="8">
        <v>-1234</v>
      </c>
      <c r="BT30" s="8">
        <v>0</v>
      </c>
      <c r="BU30" s="8">
        <v>6453</v>
      </c>
      <c r="BV30" s="8">
        <v>204</v>
      </c>
      <c r="BW30" s="8">
        <v>304</v>
      </c>
      <c r="BX30" s="8">
        <v>73</v>
      </c>
      <c r="BY30" s="8">
        <v>361</v>
      </c>
      <c r="BZ30" s="8">
        <v>84</v>
      </c>
      <c r="CA30" s="8">
        <v>287</v>
      </c>
      <c r="CB30" s="8">
        <v>2</v>
      </c>
      <c r="CC30" s="8">
        <v>1</v>
      </c>
      <c r="CD30" s="8">
        <v>7</v>
      </c>
      <c r="CE30" s="8">
        <v>73</v>
      </c>
      <c r="CF30" s="8">
        <v>32</v>
      </c>
      <c r="CG30" s="8">
        <v>8</v>
      </c>
      <c r="CH30" s="8">
        <v>6</v>
      </c>
      <c r="CI30" s="8">
        <v>57</v>
      </c>
      <c r="CJ30" s="8">
        <v>355</v>
      </c>
      <c r="CK30" s="8">
        <v>207</v>
      </c>
    </row>
    <row r="31" spans="1:90" x14ac:dyDescent="0.25">
      <c r="A31" s="8">
        <v>3</v>
      </c>
      <c r="B31" s="8" t="s">
        <v>163</v>
      </c>
      <c r="C31" s="8" t="s">
        <v>164</v>
      </c>
      <c r="D31" s="8" t="s">
        <v>165</v>
      </c>
      <c r="E31" s="8" t="s">
        <v>147</v>
      </c>
      <c r="F31" s="8" t="s">
        <v>121</v>
      </c>
      <c r="G31" s="8">
        <v>127742249</v>
      </c>
      <c r="H31" s="8">
        <v>128678032</v>
      </c>
      <c r="I31" s="8">
        <v>124506733</v>
      </c>
      <c r="J31" s="8">
        <v>64378112</v>
      </c>
      <c r="K31" s="8">
        <v>7625747</v>
      </c>
      <c r="L31" s="8">
        <v>19163083</v>
      </c>
      <c r="M31" s="8">
        <v>0</v>
      </c>
      <c r="N31" s="8">
        <v>0</v>
      </c>
      <c r="O31" s="8">
        <v>0</v>
      </c>
      <c r="P31" s="8">
        <v>25990</v>
      </c>
      <c r="Q31" s="8">
        <v>5883534</v>
      </c>
      <c r="R31" s="8">
        <v>0</v>
      </c>
      <c r="S31" s="8">
        <v>0</v>
      </c>
      <c r="T31" s="8">
        <v>0</v>
      </c>
      <c r="U31" s="8">
        <v>8890173</v>
      </c>
      <c r="V31" s="8">
        <v>4400623</v>
      </c>
      <c r="W31" s="8">
        <v>0</v>
      </c>
      <c r="X31" s="8">
        <v>13342</v>
      </c>
      <c r="Y31" s="8">
        <v>112839093</v>
      </c>
      <c r="Z31" s="8">
        <v>1326061</v>
      </c>
      <c r="AA31" s="8">
        <v>114165154</v>
      </c>
      <c r="AB31" s="7">
        <v>0.27841112017631531</v>
      </c>
      <c r="AC31" s="7">
        <v>0.02</v>
      </c>
      <c r="AD31" s="25">
        <v>2259577</v>
      </c>
      <c r="AE31" s="8">
        <v>0</v>
      </c>
      <c r="AF31" s="8">
        <v>0</v>
      </c>
      <c r="AG31" s="8">
        <v>911973</v>
      </c>
      <c r="AH31" s="8">
        <v>12223</v>
      </c>
      <c r="AI31" s="25">
        <f t="shared" si="0"/>
        <v>924196</v>
      </c>
      <c r="AJ31" s="8">
        <v>1427662</v>
      </c>
      <c r="AK31" s="8">
        <v>131952</v>
      </c>
      <c r="AL31" s="8">
        <v>343799</v>
      </c>
      <c r="AM31" s="8">
        <v>2405</v>
      </c>
      <c r="AN31" s="8">
        <v>346133</v>
      </c>
      <c r="AO31" s="8">
        <v>5193</v>
      </c>
      <c r="AP31" s="8">
        <v>34850</v>
      </c>
      <c r="AQ31" s="8">
        <v>9900</v>
      </c>
      <c r="AR31" s="8">
        <v>9825</v>
      </c>
      <c r="AS31" s="8">
        <v>0</v>
      </c>
      <c r="AT31" s="8">
        <v>156466</v>
      </c>
      <c r="AU31" s="8">
        <v>37737</v>
      </c>
      <c r="AV31" s="8">
        <v>0</v>
      </c>
      <c r="AW31" s="8">
        <v>24788</v>
      </c>
      <c r="AX31" s="8">
        <v>79564</v>
      </c>
      <c r="AY31" s="8">
        <v>0</v>
      </c>
      <c r="AZ31" s="8">
        <v>2769690</v>
      </c>
      <c r="BA31" s="27">
        <f t="shared" si="1"/>
        <v>0</v>
      </c>
      <c r="BB31" s="8">
        <v>0</v>
      </c>
      <c r="BC31" s="8">
        <v>173523</v>
      </c>
      <c r="BD31" s="8">
        <v>0</v>
      </c>
      <c r="BE31" s="8">
        <v>657459</v>
      </c>
      <c r="BF31" s="8">
        <v>0</v>
      </c>
      <c r="BG31" s="8">
        <v>0</v>
      </c>
      <c r="BH31" s="8">
        <v>0</v>
      </c>
      <c r="BI31" s="29">
        <f t="shared" si="2"/>
        <v>0</v>
      </c>
      <c r="BJ31" s="8">
        <v>0</v>
      </c>
      <c r="BK31" s="8">
        <v>9786</v>
      </c>
      <c r="BL31" s="8">
        <v>3655</v>
      </c>
      <c r="BM31" s="8">
        <v>21</v>
      </c>
      <c r="BN31" s="8">
        <v>-2</v>
      </c>
      <c r="BO31" s="8">
        <v>-116</v>
      </c>
      <c r="BP31" s="8">
        <v>-371</v>
      </c>
      <c r="BQ31" s="8">
        <v>-551</v>
      </c>
      <c r="BR31" s="8">
        <v>-1196</v>
      </c>
      <c r="BS31" s="8">
        <v>-459</v>
      </c>
      <c r="BT31" s="8">
        <v>-15</v>
      </c>
      <c r="BU31" s="8">
        <v>10851</v>
      </c>
      <c r="BV31" s="8">
        <v>36</v>
      </c>
      <c r="BW31" s="8">
        <v>189</v>
      </c>
      <c r="BX31" s="8">
        <v>40</v>
      </c>
      <c r="BY31" s="8">
        <v>163</v>
      </c>
      <c r="BZ31" s="8">
        <v>59</v>
      </c>
      <c r="CA31" s="8">
        <v>7</v>
      </c>
      <c r="CB31" s="8">
        <v>50</v>
      </c>
      <c r="CC31" s="8">
        <v>22</v>
      </c>
      <c r="CD31" s="8">
        <v>142</v>
      </c>
      <c r="CE31" s="8">
        <v>118</v>
      </c>
      <c r="CF31" s="8">
        <v>2</v>
      </c>
      <c r="CG31" s="8">
        <v>262</v>
      </c>
      <c r="CH31" s="8">
        <v>42</v>
      </c>
      <c r="CI31" s="8">
        <v>395</v>
      </c>
      <c r="CJ31" s="8">
        <v>336</v>
      </c>
      <c r="CK31" s="8">
        <v>28</v>
      </c>
    </row>
    <row r="32" spans="1:90" x14ac:dyDescent="0.25">
      <c r="A32" s="8">
        <v>4</v>
      </c>
      <c r="B32" s="8" t="s">
        <v>166</v>
      </c>
      <c r="C32" s="8" t="s">
        <v>167</v>
      </c>
      <c r="D32" s="8" t="s">
        <v>168</v>
      </c>
      <c r="E32" s="8" t="s">
        <v>169</v>
      </c>
      <c r="F32" s="8" t="s">
        <v>111</v>
      </c>
      <c r="G32" s="8">
        <v>18662685</v>
      </c>
      <c r="H32" s="8">
        <v>18691394</v>
      </c>
      <c r="I32" s="8">
        <v>18192639</v>
      </c>
      <c r="J32" s="8">
        <v>473397</v>
      </c>
      <c r="K32" s="8">
        <v>728322</v>
      </c>
      <c r="L32" s="8">
        <v>4294142</v>
      </c>
      <c r="M32" s="8">
        <v>0</v>
      </c>
      <c r="N32" s="8">
        <v>0</v>
      </c>
      <c r="O32" s="8">
        <v>0</v>
      </c>
      <c r="P32" s="8">
        <v>2864</v>
      </c>
      <c r="Q32" s="8">
        <v>1435585</v>
      </c>
      <c r="R32" s="8">
        <v>0</v>
      </c>
      <c r="S32" s="8">
        <v>0</v>
      </c>
      <c r="T32" s="8">
        <v>0</v>
      </c>
      <c r="U32" s="8">
        <v>6779441</v>
      </c>
      <c r="V32" s="8">
        <v>3014515</v>
      </c>
      <c r="W32" s="8">
        <v>0</v>
      </c>
      <c r="X32" s="8">
        <v>0</v>
      </c>
      <c r="Y32" s="8">
        <v>17611182</v>
      </c>
      <c r="Z32" s="8">
        <v>79233</v>
      </c>
      <c r="AA32" s="8">
        <v>17690415</v>
      </c>
      <c r="AB32" s="7">
        <v>8.7798573076725006E-2</v>
      </c>
      <c r="AC32" s="7">
        <v>4.9799999999999997E-2</v>
      </c>
      <c r="AD32" s="25">
        <v>877144</v>
      </c>
      <c r="AE32" s="8">
        <v>0</v>
      </c>
      <c r="AF32" s="8">
        <v>0</v>
      </c>
      <c r="AG32" s="8">
        <v>27511</v>
      </c>
      <c r="AH32" s="8">
        <v>501</v>
      </c>
      <c r="AI32" s="25">
        <f t="shared" si="0"/>
        <v>28012</v>
      </c>
      <c r="AJ32" s="8">
        <v>279209</v>
      </c>
      <c r="AK32" s="8">
        <v>22605</v>
      </c>
      <c r="AL32" s="8">
        <v>88683</v>
      </c>
      <c r="AM32" s="8">
        <v>0</v>
      </c>
      <c r="AN32" s="8">
        <v>65492</v>
      </c>
      <c r="AO32" s="8">
        <v>12725</v>
      </c>
      <c r="AP32" s="8">
        <v>84600</v>
      </c>
      <c r="AQ32" s="8">
        <v>6200</v>
      </c>
      <c r="AR32" s="8">
        <v>250</v>
      </c>
      <c r="AS32" s="8">
        <v>0</v>
      </c>
      <c r="AT32" s="8">
        <v>51692</v>
      </c>
      <c r="AU32" s="8">
        <v>7334</v>
      </c>
      <c r="AV32" s="8">
        <v>0</v>
      </c>
      <c r="AW32" s="8">
        <v>30293</v>
      </c>
      <c r="AX32" s="8">
        <v>7815</v>
      </c>
      <c r="AY32" s="8">
        <v>0</v>
      </c>
      <c r="AZ32" s="8">
        <v>684314</v>
      </c>
      <c r="BA32" s="27">
        <f t="shared" si="1"/>
        <v>0</v>
      </c>
      <c r="BB32" s="8">
        <v>0</v>
      </c>
      <c r="BC32" s="8">
        <v>173523</v>
      </c>
      <c r="BD32" s="8">
        <v>0</v>
      </c>
      <c r="BE32" s="8">
        <v>138407</v>
      </c>
      <c r="BF32" s="8">
        <v>0</v>
      </c>
      <c r="BG32" s="8">
        <v>0</v>
      </c>
      <c r="BH32" s="8">
        <v>0</v>
      </c>
      <c r="BI32" s="29">
        <f t="shared" si="2"/>
        <v>0</v>
      </c>
      <c r="BJ32" s="8">
        <v>0</v>
      </c>
      <c r="BK32" s="8">
        <v>3422</v>
      </c>
      <c r="BL32" s="8">
        <v>1506</v>
      </c>
      <c r="BM32" s="8">
        <v>0</v>
      </c>
      <c r="BN32" s="8">
        <v>0</v>
      </c>
      <c r="BO32" s="8">
        <v>-20</v>
      </c>
      <c r="BP32" s="8">
        <v>-75</v>
      </c>
      <c r="BQ32" s="8">
        <v>-128</v>
      </c>
      <c r="BR32" s="8">
        <v>-313</v>
      </c>
      <c r="BS32" s="8">
        <v>-510</v>
      </c>
      <c r="BT32" s="8">
        <v>0</v>
      </c>
      <c r="BU32" s="8">
        <v>3868</v>
      </c>
      <c r="BV32" s="8">
        <v>13</v>
      </c>
      <c r="BW32" s="8">
        <v>227</v>
      </c>
      <c r="BX32" s="8">
        <v>72</v>
      </c>
      <c r="BY32" s="8">
        <v>193</v>
      </c>
      <c r="BZ32" s="8">
        <v>0</v>
      </c>
      <c r="CA32" s="8">
        <v>18</v>
      </c>
      <c r="CB32" s="8">
        <v>2</v>
      </c>
      <c r="CC32" s="8">
        <v>2</v>
      </c>
      <c r="CD32" s="8">
        <v>27</v>
      </c>
      <c r="CE32" s="8">
        <v>44</v>
      </c>
      <c r="CF32" s="8">
        <v>0</v>
      </c>
      <c r="CG32" s="8">
        <v>4</v>
      </c>
      <c r="CH32" s="8">
        <v>10</v>
      </c>
      <c r="CI32" s="8">
        <v>83</v>
      </c>
      <c r="CJ32" s="8">
        <v>211</v>
      </c>
      <c r="CK32" s="8">
        <v>5</v>
      </c>
    </row>
    <row r="33" spans="1:89" x14ac:dyDescent="0.25">
      <c r="A33" s="8">
        <v>4</v>
      </c>
      <c r="B33" s="8" t="s">
        <v>170</v>
      </c>
      <c r="C33" s="8" t="s">
        <v>171</v>
      </c>
      <c r="D33" s="8" t="s">
        <v>172</v>
      </c>
      <c r="E33" s="8" t="s">
        <v>169</v>
      </c>
      <c r="F33" s="8" t="s">
        <v>121</v>
      </c>
      <c r="G33" s="8">
        <v>15432314</v>
      </c>
      <c r="H33" s="8">
        <v>15477810</v>
      </c>
      <c r="I33" s="8">
        <v>14502503</v>
      </c>
      <c r="J33" s="8">
        <v>9060</v>
      </c>
      <c r="K33" s="8">
        <v>828404</v>
      </c>
      <c r="L33" s="8">
        <v>3539883</v>
      </c>
      <c r="M33" s="8">
        <v>0</v>
      </c>
      <c r="N33" s="8">
        <v>0</v>
      </c>
      <c r="O33" s="8">
        <v>0</v>
      </c>
      <c r="P33" s="8">
        <v>18585</v>
      </c>
      <c r="Q33" s="8">
        <v>665568</v>
      </c>
      <c r="R33" s="8">
        <v>0</v>
      </c>
      <c r="S33" s="8">
        <v>0</v>
      </c>
      <c r="T33" s="8">
        <v>0</v>
      </c>
      <c r="U33" s="8">
        <v>7188360</v>
      </c>
      <c r="V33" s="8">
        <v>1542759</v>
      </c>
      <c r="W33" s="8">
        <v>0</v>
      </c>
      <c r="X33" s="8">
        <v>225</v>
      </c>
      <c r="Y33" s="8">
        <v>14704644</v>
      </c>
      <c r="Z33" s="8">
        <v>46370</v>
      </c>
      <c r="AA33" s="8">
        <v>14751014</v>
      </c>
      <c r="AB33" s="7">
        <v>0.12389710545539856</v>
      </c>
      <c r="AC33" s="7">
        <v>6.2E-2</v>
      </c>
      <c r="AD33" s="25">
        <v>912025</v>
      </c>
      <c r="AE33" s="8">
        <v>0</v>
      </c>
      <c r="AF33" s="8">
        <v>0</v>
      </c>
      <c r="AG33" s="8">
        <v>46145</v>
      </c>
      <c r="AH33" s="8">
        <v>0</v>
      </c>
      <c r="AI33" s="25">
        <f t="shared" si="0"/>
        <v>46145</v>
      </c>
      <c r="AJ33" s="8">
        <v>407300</v>
      </c>
      <c r="AK33" s="8">
        <v>31659</v>
      </c>
      <c r="AL33" s="8">
        <v>92676</v>
      </c>
      <c r="AM33" s="8">
        <v>7941</v>
      </c>
      <c r="AN33" s="8">
        <v>93751</v>
      </c>
      <c r="AO33" s="8">
        <v>3878</v>
      </c>
      <c r="AP33" s="8">
        <v>34705</v>
      </c>
      <c r="AQ33" s="8">
        <v>7425</v>
      </c>
      <c r="AR33" s="8">
        <v>0</v>
      </c>
      <c r="AS33" s="8">
        <v>0</v>
      </c>
      <c r="AT33" s="8">
        <v>42020</v>
      </c>
      <c r="AU33" s="8">
        <v>16109</v>
      </c>
      <c r="AV33" s="8">
        <v>3315</v>
      </c>
      <c r="AW33" s="8">
        <v>0</v>
      </c>
      <c r="AX33" s="8">
        <v>12648</v>
      </c>
      <c r="AY33" s="8">
        <v>0</v>
      </c>
      <c r="AZ33" s="8">
        <v>796823</v>
      </c>
      <c r="BA33" s="27">
        <f t="shared" si="1"/>
        <v>0</v>
      </c>
      <c r="BB33" s="8">
        <v>1039</v>
      </c>
      <c r="BC33" s="8">
        <v>173523</v>
      </c>
      <c r="BD33" s="8">
        <v>0</v>
      </c>
      <c r="BE33" s="8">
        <v>90623</v>
      </c>
      <c r="BF33" s="8">
        <v>0</v>
      </c>
      <c r="BG33" s="8">
        <v>0</v>
      </c>
      <c r="BH33" s="8">
        <v>0</v>
      </c>
      <c r="BI33" s="29">
        <f t="shared" si="2"/>
        <v>0</v>
      </c>
      <c r="BJ33" s="8">
        <v>0</v>
      </c>
      <c r="BK33" s="8">
        <v>2936</v>
      </c>
      <c r="BL33" s="8">
        <v>932</v>
      </c>
      <c r="BM33" s="8">
        <v>3</v>
      </c>
      <c r="BN33" s="8">
        <v>0</v>
      </c>
      <c r="BO33" s="8">
        <v>-21</v>
      </c>
      <c r="BP33" s="8">
        <v>-73</v>
      </c>
      <c r="BQ33" s="8">
        <v>-106</v>
      </c>
      <c r="BR33" s="8">
        <v>-138</v>
      </c>
      <c r="BS33" s="8">
        <v>-539</v>
      </c>
      <c r="BT33" s="8">
        <v>0</v>
      </c>
      <c r="BU33" s="8">
        <v>3006</v>
      </c>
      <c r="BV33" s="8">
        <v>46</v>
      </c>
      <c r="BW33" s="8">
        <v>278</v>
      </c>
      <c r="BX33" s="8">
        <v>110</v>
      </c>
      <c r="BY33" s="8">
        <v>137</v>
      </c>
      <c r="BZ33" s="8">
        <v>1</v>
      </c>
      <c r="CA33" s="8">
        <v>13</v>
      </c>
      <c r="CB33" s="8">
        <v>1</v>
      </c>
      <c r="CC33" s="8">
        <v>5</v>
      </c>
      <c r="CD33" s="8">
        <v>22</v>
      </c>
      <c r="CE33" s="8">
        <v>37</v>
      </c>
      <c r="CF33" s="8">
        <v>8</v>
      </c>
      <c r="CG33" s="8">
        <v>4</v>
      </c>
      <c r="CH33" s="8">
        <v>11</v>
      </c>
      <c r="CI33" s="8">
        <v>28</v>
      </c>
      <c r="CJ33" s="8">
        <v>90</v>
      </c>
      <c r="CK33" s="8">
        <v>5</v>
      </c>
    </row>
    <row r="34" spans="1:89" x14ac:dyDescent="0.25">
      <c r="A34" s="8">
        <v>4</v>
      </c>
      <c r="B34" s="8" t="s">
        <v>173</v>
      </c>
      <c r="C34" s="8" t="s">
        <v>174</v>
      </c>
      <c r="D34" s="8" t="s">
        <v>175</v>
      </c>
      <c r="E34" s="8" t="s">
        <v>176</v>
      </c>
      <c r="F34" s="9"/>
      <c r="G34" s="8">
        <v>17757073</v>
      </c>
      <c r="H34" s="8">
        <v>17799601</v>
      </c>
      <c r="I34" s="8">
        <v>16272838</v>
      </c>
      <c r="J34" s="8">
        <v>0</v>
      </c>
      <c r="K34" s="8">
        <v>1488987</v>
      </c>
      <c r="L34" s="8">
        <v>1175058</v>
      </c>
      <c r="M34" s="8">
        <v>-1571</v>
      </c>
      <c r="N34" s="8">
        <v>0</v>
      </c>
      <c r="O34" s="8">
        <v>85089</v>
      </c>
      <c r="P34" s="8">
        <v>0</v>
      </c>
      <c r="Q34" s="8">
        <v>1375523</v>
      </c>
      <c r="R34" s="8">
        <v>0</v>
      </c>
      <c r="S34" s="8">
        <v>0</v>
      </c>
      <c r="T34" s="8">
        <v>0</v>
      </c>
      <c r="U34" s="8">
        <v>10283328</v>
      </c>
      <c r="V34" s="8">
        <v>766619</v>
      </c>
      <c r="W34" s="8">
        <v>0</v>
      </c>
      <c r="X34" s="8">
        <v>0</v>
      </c>
      <c r="Y34" s="8">
        <v>15867609</v>
      </c>
      <c r="Z34" s="8">
        <v>127617</v>
      </c>
      <c r="AA34" s="8">
        <v>15995226</v>
      </c>
      <c r="AB34" s="7">
        <v>7.8553035855293274E-2</v>
      </c>
      <c r="AC34" s="7">
        <v>4.8899999999999999E-2</v>
      </c>
      <c r="AD34" s="25">
        <v>779459</v>
      </c>
      <c r="AE34" s="8">
        <v>0</v>
      </c>
      <c r="AF34" s="8">
        <v>0</v>
      </c>
      <c r="AG34" s="8">
        <v>42528</v>
      </c>
      <c r="AH34" s="8">
        <v>0</v>
      </c>
      <c r="AI34" s="25">
        <f t="shared" si="0"/>
        <v>42528</v>
      </c>
      <c r="AJ34" s="8">
        <v>350143</v>
      </c>
      <c r="AK34" s="8">
        <v>30534</v>
      </c>
      <c r="AL34" s="8">
        <v>73924</v>
      </c>
      <c r="AM34" s="8">
        <v>0</v>
      </c>
      <c r="AN34" s="8">
        <v>110403</v>
      </c>
      <c r="AO34" s="8">
        <v>40466</v>
      </c>
      <c r="AP34" s="8">
        <v>36978</v>
      </c>
      <c r="AQ34" s="8">
        <v>9550</v>
      </c>
      <c r="AR34" s="8">
        <v>0</v>
      </c>
      <c r="AS34" s="8">
        <v>0</v>
      </c>
      <c r="AT34" s="8">
        <v>34011</v>
      </c>
      <c r="AU34" s="8">
        <v>3980</v>
      </c>
      <c r="AV34" s="8">
        <v>0</v>
      </c>
      <c r="AW34" s="8">
        <v>8696</v>
      </c>
      <c r="AX34" s="8">
        <v>1929</v>
      </c>
      <c r="AY34" s="8">
        <v>0</v>
      </c>
      <c r="AZ34" s="8">
        <v>745662</v>
      </c>
      <c r="BA34" s="27">
        <f t="shared" si="1"/>
        <v>0</v>
      </c>
      <c r="BB34" s="8">
        <v>0</v>
      </c>
      <c r="BC34" s="8">
        <v>173523</v>
      </c>
      <c r="BD34" s="8">
        <v>0</v>
      </c>
      <c r="BE34" s="8">
        <v>97787</v>
      </c>
      <c r="BF34" s="8">
        <v>0</v>
      </c>
      <c r="BG34" s="8">
        <v>0</v>
      </c>
      <c r="BH34" s="8">
        <v>0</v>
      </c>
      <c r="BI34" s="29">
        <f t="shared" si="2"/>
        <v>0</v>
      </c>
      <c r="BJ34" s="8">
        <v>0</v>
      </c>
      <c r="BK34" s="8">
        <v>2381</v>
      </c>
      <c r="BL34" s="8">
        <v>1413</v>
      </c>
      <c r="BM34" s="8">
        <v>98</v>
      </c>
      <c r="BN34" s="8">
        <v>-60</v>
      </c>
      <c r="BO34" s="8">
        <v>-67</v>
      </c>
      <c r="BP34" s="8">
        <v>-55</v>
      </c>
      <c r="BQ34" s="8">
        <v>-498</v>
      </c>
      <c r="BR34" s="8">
        <v>-291</v>
      </c>
      <c r="BS34" s="8">
        <v>-702</v>
      </c>
      <c r="BT34" s="8">
        <v>-3</v>
      </c>
      <c r="BU34" s="8">
        <v>2225</v>
      </c>
      <c r="BV34" s="8">
        <v>6</v>
      </c>
      <c r="BW34" s="8">
        <v>375</v>
      </c>
      <c r="BX34" s="8">
        <v>75</v>
      </c>
      <c r="BY34" s="8">
        <v>217</v>
      </c>
      <c r="BZ34" s="8">
        <v>1</v>
      </c>
      <c r="CA34" s="8">
        <v>17</v>
      </c>
      <c r="CB34" s="8">
        <v>0</v>
      </c>
      <c r="CC34" s="8">
        <v>4</v>
      </c>
      <c r="CD34" s="8">
        <v>26</v>
      </c>
      <c r="CE34" s="8">
        <v>22</v>
      </c>
      <c r="CF34" s="8">
        <v>2</v>
      </c>
      <c r="CG34" s="8">
        <v>15</v>
      </c>
      <c r="CH34" s="8">
        <v>14</v>
      </c>
      <c r="CI34" s="8">
        <v>94</v>
      </c>
      <c r="CJ34" s="8">
        <v>136</v>
      </c>
      <c r="CK34" s="8">
        <v>23</v>
      </c>
    </row>
    <row r="35" spans="1:89" x14ac:dyDescent="0.25">
      <c r="A35" s="8">
        <v>4</v>
      </c>
      <c r="B35" s="8" t="s">
        <v>177</v>
      </c>
      <c r="C35" s="8" t="s">
        <v>178</v>
      </c>
      <c r="D35" s="8" t="s">
        <v>179</v>
      </c>
      <c r="E35" s="8" t="s">
        <v>169</v>
      </c>
      <c r="F35" s="8" t="s">
        <v>121</v>
      </c>
      <c r="G35" s="8">
        <v>13085874</v>
      </c>
      <c r="H35" s="8">
        <v>13098318</v>
      </c>
      <c r="I35" s="8">
        <v>12811423</v>
      </c>
      <c r="J35" s="8">
        <v>137978</v>
      </c>
      <c r="K35" s="8">
        <v>280620</v>
      </c>
      <c r="L35" s="8">
        <v>4293267</v>
      </c>
      <c r="M35" s="8">
        <v>0</v>
      </c>
      <c r="N35" s="8">
        <v>0</v>
      </c>
      <c r="O35" s="8">
        <v>0</v>
      </c>
      <c r="P35" s="8">
        <v>9183</v>
      </c>
      <c r="Q35" s="8">
        <v>688001</v>
      </c>
      <c r="R35" s="8">
        <v>0</v>
      </c>
      <c r="S35" s="8">
        <v>0</v>
      </c>
      <c r="T35" s="8">
        <v>0</v>
      </c>
      <c r="U35" s="8">
        <v>5336411</v>
      </c>
      <c r="V35" s="8">
        <v>1309046</v>
      </c>
      <c r="W35" s="8">
        <v>0</v>
      </c>
      <c r="X35" s="8">
        <v>0</v>
      </c>
      <c r="Y35" s="8">
        <v>12973539</v>
      </c>
      <c r="Z35" s="8">
        <v>49325</v>
      </c>
      <c r="AA35" s="8">
        <v>13022864</v>
      </c>
      <c r="AB35" s="7">
        <v>3.8292206823825836E-2</v>
      </c>
      <c r="AC35" s="7">
        <v>7.0199999999999999E-2</v>
      </c>
      <c r="AD35" s="25">
        <v>910752</v>
      </c>
      <c r="AE35" s="8">
        <v>0</v>
      </c>
      <c r="AF35" s="8">
        <v>0</v>
      </c>
      <c r="AG35" s="8">
        <v>12313</v>
      </c>
      <c r="AH35" s="8">
        <v>331</v>
      </c>
      <c r="AI35" s="25">
        <f t="shared" si="0"/>
        <v>12644</v>
      </c>
      <c r="AJ35" s="8">
        <v>358404</v>
      </c>
      <c r="AK35" s="8">
        <v>31791</v>
      </c>
      <c r="AL35" s="8">
        <v>100535</v>
      </c>
      <c r="AM35" s="8">
        <v>0</v>
      </c>
      <c r="AN35" s="8">
        <v>46640</v>
      </c>
      <c r="AO35" s="8">
        <v>5638</v>
      </c>
      <c r="AP35" s="8">
        <v>42037</v>
      </c>
      <c r="AQ35" s="8">
        <v>7425</v>
      </c>
      <c r="AR35" s="8">
        <v>1848</v>
      </c>
      <c r="AS35" s="8">
        <v>0</v>
      </c>
      <c r="AT35" s="8">
        <v>51660</v>
      </c>
      <c r="AU35" s="8">
        <v>15103</v>
      </c>
      <c r="AV35" s="8">
        <v>0</v>
      </c>
      <c r="AW35" s="8">
        <v>15477</v>
      </c>
      <c r="AX35" s="8">
        <v>10660</v>
      </c>
      <c r="AY35" s="8">
        <v>0</v>
      </c>
      <c r="AZ35" s="8">
        <v>726554</v>
      </c>
      <c r="BA35" s="27">
        <f t="shared" si="1"/>
        <v>0</v>
      </c>
      <c r="BB35" s="8">
        <v>0</v>
      </c>
      <c r="BC35" s="8">
        <v>173523</v>
      </c>
      <c r="BD35" s="8">
        <v>0</v>
      </c>
      <c r="BE35" s="8">
        <v>110529</v>
      </c>
      <c r="BF35" s="8">
        <v>0</v>
      </c>
      <c r="BG35" s="8">
        <v>0</v>
      </c>
      <c r="BH35" s="8">
        <v>0</v>
      </c>
      <c r="BI35" s="29">
        <f t="shared" si="2"/>
        <v>0</v>
      </c>
      <c r="BJ35" s="8">
        <v>0</v>
      </c>
      <c r="BK35" s="8">
        <v>2711</v>
      </c>
      <c r="BL35" s="8">
        <v>797</v>
      </c>
      <c r="BM35" s="8">
        <v>0</v>
      </c>
      <c r="BN35" s="8">
        <v>0</v>
      </c>
      <c r="BO35" s="8">
        <v>-25</v>
      </c>
      <c r="BP35" s="8">
        <v>-62</v>
      </c>
      <c r="BQ35" s="8">
        <v>-140</v>
      </c>
      <c r="BR35" s="8">
        <v>-172</v>
      </c>
      <c r="BS35" s="8">
        <v>-435</v>
      </c>
      <c r="BT35" s="8">
        <v>-2</v>
      </c>
      <c r="BU35" s="8">
        <v>2699</v>
      </c>
      <c r="BV35" s="8">
        <v>26</v>
      </c>
      <c r="BW35" s="8">
        <v>140</v>
      </c>
      <c r="BX35" s="8">
        <v>91</v>
      </c>
      <c r="BY35" s="8">
        <v>192</v>
      </c>
      <c r="BZ35" s="8">
        <v>9</v>
      </c>
      <c r="CA35" s="8">
        <v>3</v>
      </c>
      <c r="CB35" s="8">
        <v>1</v>
      </c>
      <c r="CC35" s="8">
        <v>1</v>
      </c>
      <c r="CD35" s="8">
        <v>19</v>
      </c>
      <c r="CE35" s="8">
        <v>41</v>
      </c>
      <c r="CF35" s="8">
        <v>0</v>
      </c>
      <c r="CG35" s="8">
        <v>1</v>
      </c>
      <c r="CH35" s="8">
        <v>5</v>
      </c>
      <c r="CI35" s="8">
        <v>46</v>
      </c>
      <c r="CJ35" s="8">
        <v>119</v>
      </c>
      <c r="CK35" s="8">
        <v>1</v>
      </c>
    </row>
    <row r="36" spans="1:89" x14ac:dyDescent="0.25">
      <c r="A36" s="8">
        <v>4</v>
      </c>
      <c r="B36" s="8" t="s">
        <v>180</v>
      </c>
      <c r="C36" s="8" t="s">
        <v>181</v>
      </c>
      <c r="D36" s="8" t="s">
        <v>182</v>
      </c>
      <c r="E36" s="8" t="s">
        <v>176</v>
      </c>
      <c r="F36" s="9"/>
      <c r="G36" s="8">
        <v>22618736</v>
      </c>
      <c r="H36" s="8">
        <v>22722277</v>
      </c>
      <c r="I36" s="8">
        <v>20124696</v>
      </c>
      <c r="J36" s="8">
        <v>0</v>
      </c>
      <c r="K36" s="8">
        <v>2602700</v>
      </c>
      <c r="L36" s="8">
        <v>1701516</v>
      </c>
      <c r="M36" s="8">
        <v>0</v>
      </c>
      <c r="N36" s="8">
        <v>0</v>
      </c>
      <c r="O36" s="8">
        <v>0</v>
      </c>
      <c r="P36" s="8">
        <v>0</v>
      </c>
      <c r="Q36" s="8">
        <v>1409840</v>
      </c>
      <c r="R36" s="8">
        <v>0</v>
      </c>
      <c r="S36" s="8">
        <v>0</v>
      </c>
      <c r="T36" s="8">
        <v>0</v>
      </c>
      <c r="U36" s="8">
        <v>13179679</v>
      </c>
      <c r="V36" s="8">
        <v>1794197</v>
      </c>
      <c r="W36" s="8">
        <v>0</v>
      </c>
      <c r="X36" s="8">
        <v>0</v>
      </c>
      <c r="Y36" s="8">
        <v>22038461</v>
      </c>
      <c r="Z36" s="8">
        <v>107927</v>
      </c>
      <c r="AA36" s="8">
        <v>22146388</v>
      </c>
      <c r="AB36" s="7">
        <v>6.8458199501037598E-2</v>
      </c>
      <c r="AC36" s="7">
        <v>6.1199999999999997E-2</v>
      </c>
      <c r="AD36" s="25">
        <v>1348096</v>
      </c>
      <c r="AE36" s="8">
        <v>0</v>
      </c>
      <c r="AF36" s="8">
        <v>0</v>
      </c>
      <c r="AG36" s="8">
        <v>107927</v>
      </c>
      <c r="AH36" s="8">
        <v>1130</v>
      </c>
      <c r="AI36" s="25">
        <f t="shared" si="0"/>
        <v>109057</v>
      </c>
      <c r="AJ36" s="8">
        <v>651721</v>
      </c>
      <c r="AK36" s="8">
        <v>51291</v>
      </c>
      <c r="AL36" s="8">
        <v>149389</v>
      </c>
      <c r="AM36" s="8">
        <v>0</v>
      </c>
      <c r="AN36" s="8">
        <v>133604</v>
      </c>
      <c r="AO36" s="8">
        <v>45083</v>
      </c>
      <c r="AP36" s="8">
        <v>108304</v>
      </c>
      <c r="AQ36" s="8">
        <v>10050</v>
      </c>
      <c r="AR36" s="8">
        <v>3705</v>
      </c>
      <c r="AS36" s="8">
        <v>0</v>
      </c>
      <c r="AT36" s="8">
        <v>48148</v>
      </c>
      <c r="AU36" s="8">
        <v>4302</v>
      </c>
      <c r="AV36" s="8">
        <v>0</v>
      </c>
      <c r="AW36" s="8">
        <v>16542</v>
      </c>
      <c r="AX36" s="8">
        <v>21642</v>
      </c>
      <c r="AY36" s="8">
        <v>0</v>
      </c>
      <c r="AZ36" s="8">
        <v>1290867</v>
      </c>
      <c r="BA36" s="27">
        <f t="shared" si="1"/>
        <v>0</v>
      </c>
      <c r="BB36" s="8">
        <v>0</v>
      </c>
      <c r="BC36" s="8">
        <v>173523</v>
      </c>
      <c r="BD36" s="8">
        <v>0</v>
      </c>
      <c r="BE36" s="8">
        <v>199134</v>
      </c>
      <c r="BF36" s="8">
        <v>0</v>
      </c>
      <c r="BG36" s="8">
        <v>0</v>
      </c>
      <c r="BH36" s="8">
        <v>0</v>
      </c>
      <c r="BI36" s="29">
        <f t="shared" si="2"/>
        <v>0</v>
      </c>
      <c r="BJ36" s="8">
        <v>0</v>
      </c>
      <c r="BK36" s="8">
        <v>4088</v>
      </c>
      <c r="BL36" s="8">
        <v>1618</v>
      </c>
      <c r="BM36" s="8">
        <v>42</v>
      </c>
      <c r="BN36" s="8">
        <v>0</v>
      </c>
      <c r="BO36" s="8">
        <v>-80</v>
      </c>
      <c r="BP36" s="8">
        <v>-86</v>
      </c>
      <c r="BQ36" s="8">
        <v>-584</v>
      </c>
      <c r="BR36" s="8">
        <v>-550</v>
      </c>
      <c r="BS36" s="8">
        <v>-1165</v>
      </c>
      <c r="BT36" s="8">
        <v>-1</v>
      </c>
      <c r="BU36" s="8">
        <v>3282</v>
      </c>
      <c r="BV36" s="8">
        <v>53</v>
      </c>
      <c r="BW36" s="8">
        <v>614</v>
      </c>
      <c r="BX36" s="8">
        <v>174</v>
      </c>
      <c r="BY36" s="8">
        <v>329</v>
      </c>
      <c r="BZ36" s="8">
        <v>8</v>
      </c>
      <c r="CA36" s="8">
        <v>50</v>
      </c>
      <c r="CB36" s="8">
        <v>1</v>
      </c>
      <c r="CC36" s="8">
        <v>4</v>
      </c>
      <c r="CD36" s="8">
        <v>25</v>
      </c>
      <c r="CE36" s="8">
        <v>53</v>
      </c>
      <c r="CF36" s="8">
        <v>2</v>
      </c>
      <c r="CG36" s="8">
        <v>18</v>
      </c>
      <c r="CH36" s="8">
        <v>35</v>
      </c>
      <c r="CI36" s="8">
        <v>135</v>
      </c>
      <c r="CJ36" s="8">
        <v>303</v>
      </c>
      <c r="CK36" s="8">
        <v>37</v>
      </c>
    </row>
    <row r="37" spans="1:89" x14ac:dyDescent="0.25">
      <c r="A37" s="8">
        <v>4</v>
      </c>
      <c r="B37" s="8" t="s">
        <v>183</v>
      </c>
      <c r="C37" s="8" t="s">
        <v>184</v>
      </c>
      <c r="D37" s="8" t="s">
        <v>185</v>
      </c>
      <c r="E37" s="8" t="s">
        <v>186</v>
      </c>
      <c r="F37" s="9"/>
      <c r="G37" s="8">
        <v>27159401</v>
      </c>
      <c r="H37" s="8">
        <v>27159401</v>
      </c>
      <c r="I37" s="8">
        <v>26611454</v>
      </c>
      <c r="J37" s="8">
        <v>0</v>
      </c>
      <c r="K37" s="8">
        <v>3265176</v>
      </c>
      <c r="L37" s="8">
        <v>11836685</v>
      </c>
      <c r="M37" s="8">
        <v>0</v>
      </c>
      <c r="N37" s="8">
        <v>0</v>
      </c>
      <c r="O37" s="8">
        <v>0</v>
      </c>
      <c r="P37" s="8">
        <v>0</v>
      </c>
      <c r="Q37" s="8">
        <v>1179927</v>
      </c>
      <c r="R37" s="8">
        <v>0</v>
      </c>
      <c r="S37" s="8">
        <v>0</v>
      </c>
      <c r="T37" s="8">
        <v>0</v>
      </c>
      <c r="U37" s="8">
        <v>7934952</v>
      </c>
      <c r="V37" s="8">
        <v>1643282</v>
      </c>
      <c r="W37" s="8">
        <v>0</v>
      </c>
      <c r="X37" s="8">
        <v>0</v>
      </c>
      <c r="Y37" s="8">
        <v>27230965</v>
      </c>
      <c r="Z37" s="8">
        <v>2044</v>
      </c>
      <c r="AA37" s="8">
        <v>27233009</v>
      </c>
      <c r="AB37" s="7">
        <v>0.10288824141025543</v>
      </c>
      <c r="AC37" s="7">
        <v>5.0299999999999997E-2</v>
      </c>
      <c r="AD37" s="25">
        <v>1370943</v>
      </c>
      <c r="AE37" s="8">
        <v>0</v>
      </c>
      <c r="AF37" s="8">
        <v>0</v>
      </c>
      <c r="AG37" s="8">
        <v>0</v>
      </c>
      <c r="AH37" s="8">
        <v>0</v>
      </c>
      <c r="AI37" s="25">
        <f t="shared" si="0"/>
        <v>0</v>
      </c>
      <c r="AJ37" s="8">
        <v>568277</v>
      </c>
      <c r="AK37" s="8">
        <v>45040</v>
      </c>
      <c r="AL37" s="8">
        <v>149806</v>
      </c>
      <c r="AM37" s="8">
        <v>0</v>
      </c>
      <c r="AN37" s="8">
        <v>129678</v>
      </c>
      <c r="AO37" s="8">
        <v>7497</v>
      </c>
      <c r="AP37" s="8">
        <v>39980</v>
      </c>
      <c r="AQ37" s="8">
        <v>10050</v>
      </c>
      <c r="AR37" s="8">
        <v>2016</v>
      </c>
      <c r="AS37" s="8">
        <v>0</v>
      </c>
      <c r="AT37" s="8">
        <v>60733</v>
      </c>
      <c r="AU37" s="8">
        <v>6508</v>
      </c>
      <c r="AV37" s="8">
        <v>0</v>
      </c>
      <c r="AW37" s="8">
        <v>7707</v>
      </c>
      <c r="AX37" s="8">
        <v>65038</v>
      </c>
      <c r="AY37" s="8">
        <v>0</v>
      </c>
      <c r="AZ37" s="8">
        <v>1154299</v>
      </c>
      <c r="BA37" s="27">
        <f t="shared" si="1"/>
        <v>0</v>
      </c>
      <c r="BB37" s="8">
        <v>525</v>
      </c>
      <c r="BC37" s="8">
        <v>173523</v>
      </c>
      <c r="BD37" s="8">
        <v>0</v>
      </c>
      <c r="BE37" s="8">
        <v>194983</v>
      </c>
      <c r="BF37" s="8">
        <v>0</v>
      </c>
      <c r="BG37" s="8">
        <v>0</v>
      </c>
      <c r="BH37" s="8">
        <v>0</v>
      </c>
      <c r="BI37" s="29">
        <f t="shared" si="2"/>
        <v>0</v>
      </c>
      <c r="BJ37" s="8">
        <v>0</v>
      </c>
      <c r="BK37" s="8">
        <v>5592</v>
      </c>
      <c r="BL37" s="8">
        <v>1418</v>
      </c>
      <c r="BM37" s="8">
        <v>0</v>
      </c>
      <c r="BN37" s="8">
        <v>0</v>
      </c>
      <c r="BO37" s="8">
        <v>-14</v>
      </c>
      <c r="BP37" s="8">
        <v>-113</v>
      </c>
      <c r="BQ37" s="8">
        <v>-136</v>
      </c>
      <c r="BR37" s="8">
        <v>-765</v>
      </c>
      <c r="BS37" s="8">
        <v>-920</v>
      </c>
      <c r="BT37" s="8">
        <v>-18</v>
      </c>
      <c r="BU37" s="8">
        <v>5103</v>
      </c>
      <c r="BV37" s="8">
        <v>18</v>
      </c>
      <c r="BW37" s="8">
        <v>174</v>
      </c>
      <c r="BX37" s="8">
        <v>104</v>
      </c>
      <c r="BY37" s="8">
        <v>622</v>
      </c>
      <c r="BZ37" s="8">
        <v>7</v>
      </c>
      <c r="CA37" s="8">
        <v>13</v>
      </c>
      <c r="CB37" s="8">
        <v>0</v>
      </c>
      <c r="CC37" s="8">
        <v>3</v>
      </c>
      <c r="CD37" s="8">
        <v>19</v>
      </c>
      <c r="CE37" s="8">
        <v>91</v>
      </c>
      <c r="CF37" s="8">
        <v>0</v>
      </c>
      <c r="CG37" s="8">
        <v>7</v>
      </c>
      <c r="CH37" s="8">
        <v>12</v>
      </c>
      <c r="CI37" s="8">
        <v>157</v>
      </c>
      <c r="CJ37" s="8">
        <v>574</v>
      </c>
      <c r="CK37" s="8">
        <v>15</v>
      </c>
    </row>
    <row r="38" spans="1:89" x14ac:dyDescent="0.25">
      <c r="A38" s="8">
        <v>4</v>
      </c>
      <c r="B38" s="8" t="s">
        <v>187</v>
      </c>
      <c r="C38" s="8" t="s">
        <v>188</v>
      </c>
      <c r="D38" s="8" t="s">
        <v>189</v>
      </c>
      <c r="E38" s="8" t="s">
        <v>176</v>
      </c>
      <c r="F38" s="9"/>
      <c r="G38" s="8">
        <v>16468592</v>
      </c>
      <c r="H38" s="8">
        <v>16511583</v>
      </c>
      <c r="I38" s="8">
        <v>14576549</v>
      </c>
      <c r="J38" s="8">
        <v>0</v>
      </c>
      <c r="K38" s="8">
        <v>1600649</v>
      </c>
      <c r="L38" s="8">
        <v>1556023</v>
      </c>
      <c r="M38" s="8">
        <v>0</v>
      </c>
      <c r="N38" s="8">
        <v>0</v>
      </c>
      <c r="O38" s="8">
        <v>0</v>
      </c>
      <c r="P38" s="8">
        <v>0</v>
      </c>
      <c r="Q38" s="8">
        <v>1503209</v>
      </c>
      <c r="R38" s="8">
        <v>0</v>
      </c>
      <c r="S38" s="8">
        <v>0</v>
      </c>
      <c r="T38" s="8">
        <v>241435</v>
      </c>
      <c r="U38" s="8">
        <v>8422527</v>
      </c>
      <c r="V38" s="8">
        <v>1098150</v>
      </c>
      <c r="W38" s="8">
        <v>0</v>
      </c>
      <c r="X38" s="8">
        <v>0</v>
      </c>
      <c r="Y38" s="8">
        <v>15387882</v>
      </c>
      <c r="Z38" s="8">
        <v>287798</v>
      </c>
      <c r="AA38" s="8">
        <v>15675680</v>
      </c>
      <c r="AB38" s="7">
        <v>4.5523747801780701E-2</v>
      </c>
      <c r="AC38" s="7">
        <v>7.85E-2</v>
      </c>
      <c r="AD38" s="25">
        <v>1207324</v>
      </c>
      <c r="AE38" s="8">
        <v>0</v>
      </c>
      <c r="AF38" s="8">
        <v>0</v>
      </c>
      <c r="AG38" s="8">
        <v>45406</v>
      </c>
      <c r="AH38" s="8">
        <v>0</v>
      </c>
      <c r="AI38" s="25">
        <f t="shared" si="0"/>
        <v>45406</v>
      </c>
      <c r="AJ38" s="8">
        <v>567939</v>
      </c>
      <c r="AK38" s="8">
        <v>44438</v>
      </c>
      <c r="AL38" s="8">
        <v>146581</v>
      </c>
      <c r="AM38" s="8">
        <v>0</v>
      </c>
      <c r="AN38" s="8">
        <v>211097</v>
      </c>
      <c r="AO38" s="8">
        <v>46975</v>
      </c>
      <c r="AP38" s="8">
        <v>48027</v>
      </c>
      <c r="AQ38" s="8">
        <v>9550</v>
      </c>
      <c r="AR38" s="8">
        <v>0</v>
      </c>
      <c r="AS38" s="8">
        <v>0</v>
      </c>
      <c r="AT38" s="8">
        <v>36787</v>
      </c>
      <c r="AU38" s="8">
        <v>10923</v>
      </c>
      <c r="AV38" s="8">
        <v>0</v>
      </c>
      <c r="AW38" s="8">
        <v>4471</v>
      </c>
      <c r="AX38" s="8">
        <v>1731</v>
      </c>
      <c r="AY38" s="8">
        <v>0</v>
      </c>
      <c r="AZ38" s="8">
        <v>1174438</v>
      </c>
      <c r="BA38" s="27">
        <f t="shared" si="1"/>
        <v>0</v>
      </c>
      <c r="BB38" s="8">
        <v>317</v>
      </c>
      <c r="BC38" s="8">
        <v>173523</v>
      </c>
      <c r="BD38" s="8">
        <v>0</v>
      </c>
      <c r="BE38" s="8">
        <v>126685</v>
      </c>
      <c r="BF38" s="8">
        <v>0</v>
      </c>
      <c r="BG38" s="8">
        <v>0</v>
      </c>
      <c r="BH38" s="8">
        <v>0</v>
      </c>
      <c r="BI38" s="29">
        <f t="shared" si="2"/>
        <v>0</v>
      </c>
      <c r="BJ38" s="8">
        <v>0</v>
      </c>
      <c r="BK38" s="8">
        <v>2114</v>
      </c>
      <c r="BL38" s="8">
        <v>1388</v>
      </c>
      <c r="BM38" s="8">
        <v>18</v>
      </c>
      <c r="BN38" s="8">
        <v>-1</v>
      </c>
      <c r="BO38" s="8">
        <v>-46</v>
      </c>
      <c r="BP38" s="8">
        <v>-39</v>
      </c>
      <c r="BQ38" s="8">
        <v>-481</v>
      </c>
      <c r="BR38" s="8">
        <v>-242</v>
      </c>
      <c r="BS38" s="8">
        <v>-664</v>
      </c>
      <c r="BT38" s="8">
        <v>-3</v>
      </c>
      <c r="BU38" s="8">
        <v>2046</v>
      </c>
      <c r="BV38" s="8">
        <v>12</v>
      </c>
      <c r="BW38" s="8">
        <v>389</v>
      </c>
      <c r="BX38" s="8">
        <v>69</v>
      </c>
      <c r="BY38" s="8">
        <v>247</v>
      </c>
      <c r="BZ38" s="8">
        <v>3</v>
      </c>
      <c r="CA38" s="8">
        <v>38</v>
      </c>
      <c r="CB38" s="8">
        <v>1</v>
      </c>
      <c r="CC38" s="8">
        <v>1</v>
      </c>
      <c r="CD38" s="8">
        <v>10</v>
      </c>
      <c r="CE38" s="8">
        <v>28</v>
      </c>
      <c r="CF38" s="8">
        <v>1</v>
      </c>
      <c r="CG38" s="8">
        <v>6</v>
      </c>
      <c r="CH38" s="8">
        <v>9</v>
      </c>
      <c r="CI38" s="8">
        <v>48</v>
      </c>
      <c r="CJ38" s="8">
        <v>155</v>
      </c>
      <c r="CK38" s="8">
        <v>18</v>
      </c>
    </row>
    <row r="39" spans="1:89" x14ac:dyDescent="0.25">
      <c r="A39" s="8">
        <v>4</v>
      </c>
      <c r="B39" s="8" t="s">
        <v>190</v>
      </c>
      <c r="C39" s="8" t="s">
        <v>191</v>
      </c>
      <c r="D39" s="8" t="s">
        <v>192</v>
      </c>
      <c r="E39" s="8" t="s">
        <v>186</v>
      </c>
      <c r="F39" s="9"/>
      <c r="G39" s="8">
        <v>19748211</v>
      </c>
      <c r="H39" s="8">
        <v>19789237</v>
      </c>
      <c r="I39" s="8">
        <v>19349697</v>
      </c>
      <c r="J39" s="8">
        <v>0</v>
      </c>
      <c r="K39" s="8">
        <v>2421203</v>
      </c>
      <c r="L39" s="8">
        <v>7348934</v>
      </c>
      <c r="M39" s="8">
        <v>0</v>
      </c>
      <c r="N39" s="8">
        <v>0</v>
      </c>
      <c r="O39" s="8">
        <v>0</v>
      </c>
      <c r="P39" s="8">
        <v>0</v>
      </c>
      <c r="Q39" s="8">
        <v>842513</v>
      </c>
      <c r="R39" s="8">
        <v>0</v>
      </c>
      <c r="S39" s="8">
        <v>0</v>
      </c>
      <c r="T39" s="8">
        <v>0</v>
      </c>
      <c r="U39" s="8">
        <v>7082229</v>
      </c>
      <c r="V39" s="8">
        <v>1322015</v>
      </c>
      <c r="W39" s="8">
        <v>0</v>
      </c>
      <c r="X39" s="8">
        <v>0</v>
      </c>
      <c r="Y39" s="8">
        <v>20012080</v>
      </c>
      <c r="Z39" s="8">
        <v>42809</v>
      </c>
      <c r="AA39" s="8">
        <v>20054889</v>
      </c>
      <c r="AB39" s="7">
        <v>0.14730782806873322</v>
      </c>
      <c r="AC39" s="7">
        <v>4.9700000000000001E-2</v>
      </c>
      <c r="AD39" s="25">
        <v>995186</v>
      </c>
      <c r="AE39" s="8">
        <v>0</v>
      </c>
      <c r="AF39" s="8">
        <v>0</v>
      </c>
      <c r="AG39" s="8">
        <v>41026</v>
      </c>
      <c r="AH39" s="8">
        <v>835</v>
      </c>
      <c r="AI39" s="25">
        <f t="shared" si="0"/>
        <v>41861</v>
      </c>
      <c r="AJ39" s="8">
        <v>420299</v>
      </c>
      <c r="AK39" s="8">
        <v>36944</v>
      </c>
      <c r="AL39" s="8">
        <v>109854</v>
      </c>
      <c r="AM39" s="8">
        <v>5359</v>
      </c>
      <c r="AN39" s="8">
        <v>76573</v>
      </c>
      <c r="AO39" s="8">
        <v>1188</v>
      </c>
      <c r="AP39" s="8">
        <v>48449</v>
      </c>
      <c r="AQ39" s="8">
        <v>9550</v>
      </c>
      <c r="AR39" s="8">
        <v>0</v>
      </c>
      <c r="AS39" s="8">
        <v>0</v>
      </c>
      <c r="AT39" s="8">
        <v>49571</v>
      </c>
      <c r="AU39" s="8">
        <v>17183</v>
      </c>
      <c r="AV39" s="8">
        <v>0</v>
      </c>
      <c r="AW39" s="8">
        <v>3311</v>
      </c>
      <c r="AX39" s="8">
        <v>53726</v>
      </c>
      <c r="AY39" s="8">
        <v>0</v>
      </c>
      <c r="AZ39" s="8">
        <v>874122</v>
      </c>
      <c r="BA39" s="27">
        <f t="shared" si="1"/>
        <v>0</v>
      </c>
      <c r="BB39" s="8">
        <v>279</v>
      </c>
      <c r="BC39" s="8">
        <v>173523</v>
      </c>
      <c r="BD39" s="8">
        <v>0</v>
      </c>
      <c r="BE39" s="8">
        <v>134898</v>
      </c>
      <c r="BF39" s="8">
        <v>0</v>
      </c>
      <c r="BG39" s="8">
        <v>0</v>
      </c>
      <c r="BH39" s="8">
        <v>0</v>
      </c>
      <c r="BI39" s="29">
        <f t="shared" si="2"/>
        <v>0</v>
      </c>
      <c r="BJ39" s="8">
        <v>0</v>
      </c>
      <c r="BK39" s="8">
        <v>3874</v>
      </c>
      <c r="BL39" s="8">
        <v>930</v>
      </c>
      <c r="BM39" s="8">
        <v>62</v>
      </c>
      <c r="BN39" s="8">
        <v>-23</v>
      </c>
      <c r="BO39" s="8">
        <v>-30</v>
      </c>
      <c r="BP39" s="8">
        <v>-60</v>
      </c>
      <c r="BQ39" s="8">
        <v>-137</v>
      </c>
      <c r="BR39" s="8">
        <v>-469</v>
      </c>
      <c r="BS39" s="8">
        <v>-601</v>
      </c>
      <c r="BT39" s="8">
        <v>-5</v>
      </c>
      <c r="BU39" s="8">
        <v>3543</v>
      </c>
      <c r="BV39" s="8">
        <v>8</v>
      </c>
      <c r="BW39" s="8">
        <v>172</v>
      </c>
      <c r="BX39" s="8">
        <v>79</v>
      </c>
      <c r="BY39" s="8">
        <v>344</v>
      </c>
      <c r="BZ39" s="8">
        <v>1</v>
      </c>
      <c r="CA39" s="8">
        <v>5</v>
      </c>
      <c r="CB39" s="8">
        <v>0</v>
      </c>
      <c r="CC39" s="8">
        <v>0</v>
      </c>
      <c r="CD39" s="8">
        <v>23</v>
      </c>
      <c r="CE39" s="8">
        <v>37</v>
      </c>
      <c r="CF39" s="8">
        <v>0</v>
      </c>
      <c r="CG39" s="8">
        <v>6</v>
      </c>
      <c r="CH39" s="8">
        <v>13</v>
      </c>
      <c r="CI39" s="8">
        <v>112</v>
      </c>
      <c r="CJ39" s="8">
        <v>325</v>
      </c>
      <c r="CK39" s="8">
        <v>13</v>
      </c>
    </row>
    <row r="40" spans="1:89" x14ac:dyDescent="0.25">
      <c r="A40" s="8">
        <v>4</v>
      </c>
      <c r="B40" s="8" t="s">
        <v>193</v>
      </c>
      <c r="C40" s="8" t="s">
        <v>194</v>
      </c>
      <c r="D40" s="8" t="s">
        <v>168</v>
      </c>
      <c r="E40" s="8" t="s">
        <v>169</v>
      </c>
      <c r="F40" s="8" t="s">
        <v>111</v>
      </c>
      <c r="G40" s="8">
        <v>37185218</v>
      </c>
      <c r="H40" s="8">
        <v>37200352</v>
      </c>
      <c r="I40" s="8">
        <v>35952242</v>
      </c>
      <c r="J40" s="8">
        <v>447179</v>
      </c>
      <c r="K40" s="8">
        <v>1820986</v>
      </c>
      <c r="L40" s="8">
        <v>11059690</v>
      </c>
      <c r="M40" s="8">
        <v>0</v>
      </c>
      <c r="N40" s="8">
        <v>0</v>
      </c>
      <c r="O40" s="8">
        <v>0</v>
      </c>
      <c r="P40" s="8">
        <v>108941</v>
      </c>
      <c r="Q40" s="8">
        <v>2290406</v>
      </c>
      <c r="R40" s="8">
        <v>0</v>
      </c>
      <c r="S40" s="8">
        <v>0</v>
      </c>
      <c r="T40" s="8">
        <v>0</v>
      </c>
      <c r="U40" s="8">
        <v>15361117</v>
      </c>
      <c r="V40" s="8">
        <v>3206393</v>
      </c>
      <c r="W40" s="8">
        <v>0</v>
      </c>
      <c r="X40" s="8">
        <v>0</v>
      </c>
      <c r="Y40" s="8">
        <v>35894224</v>
      </c>
      <c r="Z40" s="8">
        <v>56002</v>
      </c>
      <c r="AA40" s="8">
        <v>35950226</v>
      </c>
      <c r="AB40" s="7">
        <v>4.4010713696479797E-2</v>
      </c>
      <c r="AC40" s="7">
        <v>4.3999999999999997E-2</v>
      </c>
      <c r="AD40" s="25">
        <v>1579423</v>
      </c>
      <c r="AE40" s="8">
        <v>0</v>
      </c>
      <c r="AF40" s="8">
        <v>0</v>
      </c>
      <c r="AG40" s="8">
        <v>15554</v>
      </c>
      <c r="AH40" s="8">
        <v>624</v>
      </c>
      <c r="AI40" s="25">
        <f t="shared" si="0"/>
        <v>16178</v>
      </c>
      <c r="AJ40" s="8">
        <v>605918</v>
      </c>
      <c r="AK40" s="8">
        <v>54166</v>
      </c>
      <c r="AL40" s="8">
        <v>182754</v>
      </c>
      <c r="AM40" s="8">
        <v>0</v>
      </c>
      <c r="AN40" s="8">
        <v>97295</v>
      </c>
      <c r="AO40" s="8">
        <v>18200</v>
      </c>
      <c r="AP40" s="8">
        <v>124847</v>
      </c>
      <c r="AQ40" s="8">
        <v>11650</v>
      </c>
      <c r="AR40" s="8">
        <v>1270</v>
      </c>
      <c r="AS40" s="8">
        <v>0</v>
      </c>
      <c r="AT40" s="8">
        <v>96197</v>
      </c>
      <c r="AU40" s="8">
        <v>8099</v>
      </c>
      <c r="AV40" s="8">
        <v>0</v>
      </c>
      <c r="AW40" s="8">
        <v>13830</v>
      </c>
      <c r="AX40" s="8">
        <v>10780</v>
      </c>
      <c r="AY40" s="8">
        <v>59866</v>
      </c>
      <c r="AZ40" s="8">
        <v>1281361</v>
      </c>
      <c r="BA40" s="27">
        <f t="shared" si="1"/>
        <v>4.6720635324471405E-2</v>
      </c>
      <c r="BB40" s="8">
        <v>0</v>
      </c>
      <c r="BC40" s="8">
        <v>173523</v>
      </c>
      <c r="BD40" s="8">
        <v>0</v>
      </c>
      <c r="BE40" s="8">
        <v>319467</v>
      </c>
      <c r="BF40" s="8">
        <v>0</v>
      </c>
      <c r="BG40" s="8">
        <v>0</v>
      </c>
      <c r="BH40" s="8">
        <v>0</v>
      </c>
      <c r="BI40" s="29">
        <f t="shared" si="2"/>
        <v>0</v>
      </c>
      <c r="BJ40" s="8">
        <v>0</v>
      </c>
      <c r="BK40" s="8">
        <v>8304</v>
      </c>
      <c r="BL40" s="8">
        <v>1508</v>
      </c>
      <c r="BM40" s="8">
        <v>0</v>
      </c>
      <c r="BN40" s="8">
        <v>0</v>
      </c>
      <c r="BO40" s="8">
        <v>-10</v>
      </c>
      <c r="BP40" s="8">
        <v>-127</v>
      </c>
      <c r="BQ40" s="8">
        <v>-120</v>
      </c>
      <c r="BR40" s="8">
        <v>-912</v>
      </c>
      <c r="BS40" s="8">
        <v>-3159</v>
      </c>
      <c r="BT40" s="8">
        <v>-2</v>
      </c>
      <c r="BU40" s="8">
        <v>5484</v>
      </c>
      <c r="BV40" s="8">
        <v>33</v>
      </c>
      <c r="BW40" s="8">
        <v>606</v>
      </c>
      <c r="BX40" s="8">
        <v>263</v>
      </c>
      <c r="BY40" s="8">
        <v>1126</v>
      </c>
      <c r="BZ40" s="8">
        <v>0</v>
      </c>
      <c r="CA40" s="8">
        <v>24</v>
      </c>
      <c r="CB40" s="8">
        <v>1</v>
      </c>
      <c r="CC40" s="8">
        <v>3</v>
      </c>
      <c r="CD40" s="8">
        <v>42</v>
      </c>
      <c r="CE40" s="8">
        <v>57</v>
      </c>
      <c r="CF40" s="8">
        <v>1</v>
      </c>
      <c r="CG40" s="8">
        <v>19</v>
      </c>
      <c r="CH40" s="8">
        <v>32</v>
      </c>
      <c r="CI40" s="8">
        <v>189</v>
      </c>
      <c r="CJ40" s="8">
        <v>410</v>
      </c>
      <c r="CK40" s="8">
        <v>8</v>
      </c>
    </row>
    <row r="41" spans="1:89" x14ac:dyDescent="0.25">
      <c r="A41" s="8">
        <v>4</v>
      </c>
      <c r="B41" s="8" t="s">
        <v>195</v>
      </c>
      <c r="C41" s="8" t="s">
        <v>196</v>
      </c>
      <c r="D41" s="8" t="s">
        <v>197</v>
      </c>
      <c r="E41" s="8" t="s">
        <v>198</v>
      </c>
      <c r="F41" s="8" t="s">
        <v>199</v>
      </c>
      <c r="G41" s="8">
        <v>11197655</v>
      </c>
      <c r="H41" s="8">
        <v>11241712</v>
      </c>
      <c r="I41" s="8">
        <v>10389000</v>
      </c>
      <c r="J41" s="8">
        <v>1053626</v>
      </c>
      <c r="K41" s="8">
        <v>605890</v>
      </c>
      <c r="L41" s="8">
        <v>3358277</v>
      </c>
      <c r="M41" s="8">
        <v>0</v>
      </c>
      <c r="N41" s="8">
        <v>170869</v>
      </c>
      <c r="O41" s="8">
        <v>0</v>
      </c>
      <c r="P41" s="8">
        <v>0</v>
      </c>
      <c r="Q41" s="8">
        <v>1493182</v>
      </c>
      <c r="R41" s="8">
        <v>0</v>
      </c>
      <c r="S41" s="8">
        <v>0</v>
      </c>
      <c r="T41" s="8">
        <v>105918</v>
      </c>
      <c r="U41" s="8">
        <v>3522991</v>
      </c>
      <c r="V41" s="8">
        <v>628055</v>
      </c>
      <c r="W41" s="8">
        <v>0</v>
      </c>
      <c r="X41" s="8">
        <v>0</v>
      </c>
      <c r="Y41" s="8">
        <v>11518578</v>
      </c>
      <c r="Z41" s="8">
        <v>321705</v>
      </c>
      <c r="AA41" s="8">
        <v>11840283</v>
      </c>
      <c r="AB41" s="7">
        <v>0.265138179063797</v>
      </c>
      <c r="AC41" s="7">
        <v>7.3800000000000004E-2</v>
      </c>
      <c r="AD41" s="25">
        <v>856557</v>
      </c>
      <c r="AE41" s="8">
        <v>244</v>
      </c>
      <c r="AF41" s="8">
        <v>0</v>
      </c>
      <c r="AG41" s="8">
        <v>44918</v>
      </c>
      <c r="AH41" s="8">
        <v>0</v>
      </c>
      <c r="AI41" s="25">
        <f t="shared" si="0"/>
        <v>44918</v>
      </c>
      <c r="AJ41" s="8">
        <v>279128</v>
      </c>
      <c r="AK41" s="8">
        <v>29609</v>
      </c>
      <c r="AL41" s="8">
        <v>50262</v>
      </c>
      <c r="AM41" s="8">
        <v>5552</v>
      </c>
      <c r="AN41" s="8">
        <v>32205</v>
      </c>
      <c r="AO41" s="8">
        <v>12631</v>
      </c>
      <c r="AP41" s="8">
        <v>42613</v>
      </c>
      <c r="AQ41" s="8">
        <v>7425</v>
      </c>
      <c r="AR41" s="8">
        <v>0</v>
      </c>
      <c r="AS41" s="8">
        <v>0</v>
      </c>
      <c r="AT41" s="8">
        <v>56342</v>
      </c>
      <c r="AU41" s="8">
        <v>16287</v>
      </c>
      <c r="AV41" s="8">
        <v>600</v>
      </c>
      <c r="AW41" s="8">
        <v>26397</v>
      </c>
      <c r="AX41" s="8">
        <v>30033</v>
      </c>
      <c r="AY41" s="8">
        <v>0</v>
      </c>
      <c r="AZ41" s="8">
        <v>672609</v>
      </c>
      <c r="BA41" s="27">
        <f t="shared" si="1"/>
        <v>0</v>
      </c>
      <c r="BB41" s="8">
        <v>0</v>
      </c>
      <c r="BC41" s="8">
        <v>173523</v>
      </c>
      <c r="BD41" s="8">
        <v>0</v>
      </c>
      <c r="BE41" s="8">
        <v>152104</v>
      </c>
      <c r="BF41" s="8">
        <v>0</v>
      </c>
      <c r="BG41" s="8">
        <v>0</v>
      </c>
      <c r="BH41" s="8">
        <v>0</v>
      </c>
      <c r="BI41" s="29">
        <f t="shared" si="2"/>
        <v>0</v>
      </c>
      <c r="BJ41" s="8">
        <v>0</v>
      </c>
      <c r="BK41" s="8">
        <v>2028</v>
      </c>
      <c r="BL41" s="8">
        <v>547</v>
      </c>
      <c r="BM41" s="8">
        <v>27</v>
      </c>
      <c r="BN41" s="8">
        <v>0</v>
      </c>
      <c r="BO41" s="8">
        <v>-65</v>
      </c>
      <c r="BP41" s="8">
        <v>-53</v>
      </c>
      <c r="BQ41" s="8">
        <v>-82</v>
      </c>
      <c r="BR41" s="8">
        <v>-51</v>
      </c>
      <c r="BS41" s="8">
        <v>-405</v>
      </c>
      <c r="BT41" s="8">
        <v>-10</v>
      </c>
      <c r="BU41" s="8">
        <v>1926</v>
      </c>
      <c r="BV41" s="8">
        <v>107</v>
      </c>
      <c r="BW41" s="8">
        <v>81</v>
      </c>
      <c r="BX41" s="8">
        <v>48</v>
      </c>
      <c r="BY41" s="8">
        <v>266</v>
      </c>
      <c r="BZ41" s="8">
        <v>14</v>
      </c>
      <c r="CA41" s="8">
        <v>3</v>
      </c>
      <c r="CB41" s="8">
        <v>0</v>
      </c>
      <c r="CC41" s="8">
        <v>1</v>
      </c>
      <c r="CD41" s="8">
        <v>22</v>
      </c>
      <c r="CE41" s="8">
        <v>26</v>
      </c>
      <c r="CF41" s="8">
        <v>1</v>
      </c>
      <c r="CG41" s="8">
        <v>0</v>
      </c>
      <c r="CH41" s="8">
        <v>3</v>
      </c>
      <c r="CI41" s="8">
        <v>17</v>
      </c>
      <c r="CJ41" s="8">
        <v>26</v>
      </c>
      <c r="CK41" s="8">
        <v>1</v>
      </c>
    </row>
    <row r="42" spans="1:89" x14ac:dyDescent="0.25">
      <c r="A42" s="8">
        <v>4</v>
      </c>
      <c r="B42" s="8" t="s">
        <v>200</v>
      </c>
      <c r="C42" s="8" t="s">
        <v>123</v>
      </c>
      <c r="D42" s="8" t="s">
        <v>201</v>
      </c>
      <c r="E42" s="8" t="s">
        <v>169</v>
      </c>
      <c r="F42" s="8" t="s">
        <v>111</v>
      </c>
      <c r="G42" s="8">
        <v>18011626</v>
      </c>
      <c r="H42" s="8">
        <v>18030786</v>
      </c>
      <c r="I42" s="8">
        <v>16771859</v>
      </c>
      <c r="J42" s="8">
        <v>1418</v>
      </c>
      <c r="K42" s="8">
        <v>930636</v>
      </c>
      <c r="L42" s="8">
        <v>5172070</v>
      </c>
      <c r="M42" s="8">
        <v>0</v>
      </c>
      <c r="N42" s="8">
        <v>0</v>
      </c>
      <c r="O42" s="8">
        <v>0</v>
      </c>
      <c r="P42" s="8">
        <v>19873</v>
      </c>
      <c r="Q42" s="8">
        <v>907037</v>
      </c>
      <c r="R42" s="8">
        <v>0</v>
      </c>
      <c r="S42" s="8">
        <v>0</v>
      </c>
      <c r="T42" s="8">
        <v>0</v>
      </c>
      <c r="U42" s="8">
        <v>7362063</v>
      </c>
      <c r="V42" s="8">
        <v>1109933</v>
      </c>
      <c r="W42" s="8">
        <v>0</v>
      </c>
      <c r="X42" s="8">
        <v>0</v>
      </c>
      <c r="Y42" s="8">
        <v>16675252</v>
      </c>
      <c r="Z42" s="8">
        <v>52767</v>
      </c>
      <c r="AA42" s="8">
        <v>16728019</v>
      </c>
      <c r="AB42" s="7">
        <v>2.0438853651285172E-2</v>
      </c>
      <c r="AC42" s="7">
        <v>7.0300000000000001E-2</v>
      </c>
      <c r="AD42" s="25">
        <v>1172222</v>
      </c>
      <c r="AE42" s="8">
        <v>0</v>
      </c>
      <c r="AF42" s="8">
        <v>0</v>
      </c>
      <c r="AG42" s="8">
        <v>19639</v>
      </c>
      <c r="AH42" s="8">
        <v>70</v>
      </c>
      <c r="AI42" s="25">
        <f t="shared" si="0"/>
        <v>19709</v>
      </c>
      <c r="AJ42" s="8">
        <v>522580</v>
      </c>
      <c r="AK42" s="8">
        <v>43146</v>
      </c>
      <c r="AL42" s="8">
        <v>123808</v>
      </c>
      <c r="AM42" s="8">
        <v>0</v>
      </c>
      <c r="AN42" s="8">
        <v>108424</v>
      </c>
      <c r="AO42" s="8">
        <v>4544</v>
      </c>
      <c r="AP42" s="8">
        <v>58164</v>
      </c>
      <c r="AQ42" s="8">
        <v>9550</v>
      </c>
      <c r="AR42" s="8">
        <v>4853</v>
      </c>
      <c r="AS42" s="8">
        <v>8071</v>
      </c>
      <c r="AT42" s="8">
        <v>55210</v>
      </c>
      <c r="AU42" s="8">
        <v>9058</v>
      </c>
      <c r="AV42" s="8">
        <v>0</v>
      </c>
      <c r="AW42" s="8">
        <v>42052</v>
      </c>
      <c r="AX42" s="8">
        <v>7327</v>
      </c>
      <c r="AY42" s="8">
        <v>0</v>
      </c>
      <c r="AZ42" s="8">
        <v>1067919</v>
      </c>
      <c r="BA42" s="27">
        <f t="shared" si="1"/>
        <v>0</v>
      </c>
      <c r="BB42" s="8">
        <v>0</v>
      </c>
      <c r="BC42" s="8">
        <v>173522</v>
      </c>
      <c r="BD42" s="8">
        <v>0</v>
      </c>
      <c r="BE42" s="8">
        <v>95202</v>
      </c>
      <c r="BF42" s="8">
        <v>0</v>
      </c>
      <c r="BG42" s="8">
        <v>0</v>
      </c>
      <c r="BH42" s="8">
        <v>0</v>
      </c>
      <c r="BI42" s="29">
        <f t="shared" si="2"/>
        <v>0</v>
      </c>
      <c r="BJ42" s="8">
        <v>0</v>
      </c>
      <c r="BK42" s="8">
        <v>2944</v>
      </c>
      <c r="BL42" s="8">
        <v>756</v>
      </c>
      <c r="BM42" s="8">
        <v>117</v>
      </c>
      <c r="BN42" s="8">
        <v>-117</v>
      </c>
      <c r="BO42" s="8">
        <v>-18</v>
      </c>
      <c r="BP42" s="8">
        <v>-77</v>
      </c>
      <c r="BQ42" s="8">
        <v>-117</v>
      </c>
      <c r="BR42" s="8">
        <v>-195</v>
      </c>
      <c r="BS42" s="8">
        <v>-907</v>
      </c>
      <c r="BT42" s="8">
        <v>-7</v>
      </c>
      <c r="BU42" s="8">
        <v>2382</v>
      </c>
      <c r="BV42" s="8">
        <v>0</v>
      </c>
      <c r="BW42" s="8">
        <v>303</v>
      </c>
      <c r="BX42" s="8">
        <v>104</v>
      </c>
      <c r="BY42" s="8">
        <v>488</v>
      </c>
      <c r="BZ42" s="8">
        <v>8</v>
      </c>
      <c r="CA42" s="8">
        <v>4</v>
      </c>
      <c r="CB42" s="8">
        <v>2</v>
      </c>
      <c r="CC42" s="8">
        <v>2</v>
      </c>
      <c r="CD42" s="8">
        <v>25</v>
      </c>
      <c r="CE42" s="8">
        <v>48</v>
      </c>
      <c r="CF42" s="8">
        <v>0</v>
      </c>
      <c r="CG42" s="8">
        <v>2</v>
      </c>
      <c r="CH42" s="8">
        <v>5</v>
      </c>
      <c r="CI42" s="8">
        <v>33</v>
      </c>
      <c r="CJ42" s="8">
        <v>152</v>
      </c>
      <c r="CK42" s="8">
        <v>3</v>
      </c>
    </row>
    <row r="43" spans="1:89" x14ac:dyDescent="0.25">
      <c r="A43" s="8">
        <v>4</v>
      </c>
      <c r="B43" s="8" t="s">
        <v>202</v>
      </c>
      <c r="C43" s="8" t="s">
        <v>203</v>
      </c>
      <c r="D43" s="8" t="s">
        <v>204</v>
      </c>
      <c r="E43" s="8" t="s">
        <v>205</v>
      </c>
      <c r="F43" s="9"/>
      <c r="G43" s="8">
        <v>3656653</v>
      </c>
      <c r="H43" s="8">
        <v>3657145</v>
      </c>
      <c r="I43" s="8">
        <v>3434325</v>
      </c>
      <c r="J43" s="8">
        <v>102465</v>
      </c>
      <c r="K43" s="8">
        <v>379664</v>
      </c>
      <c r="L43" s="8">
        <v>341656</v>
      </c>
      <c r="M43" s="8">
        <v>0</v>
      </c>
      <c r="N43" s="8">
        <v>0</v>
      </c>
      <c r="O43" s="8">
        <v>0</v>
      </c>
      <c r="P43" s="8">
        <v>10219</v>
      </c>
      <c r="Q43" s="8">
        <v>235273</v>
      </c>
      <c r="R43" s="8">
        <v>0</v>
      </c>
      <c r="S43" s="8">
        <v>0</v>
      </c>
      <c r="T43" s="8">
        <v>0</v>
      </c>
      <c r="U43" s="8">
        <v>2033462</v>
      </c>
      <c r="V43" s="8">
        <v>228865</v>
      </c>
      <c r="W43" s="8">
        <v>0</v>
      </c>
      <c r="X43" s="8">
        <v>0</v>
      </c>
      <c r="Y43" s="8">
        <v>3705554</v>
      </c>
      <c r="Z43" s="8">
        <v>492</v>
      </c>
      <c r="AA43" s="8">
        <v>3706046</v>
      </c>
      <c r="AB43" s="7">
        <v>3.1288448721170425E-2</v>
      </c>
      <c r="AC43" s="7">
        <v>0.1</v>
      </c>
      <c r="AD43" s="25">
        <v>370392</v>
      </c>
      <c r="AE43" s="8">
        <v>0</v>
      </c>
      <c r="AF43" s="8">
        <v>0</v>
      </c>
      <c r="AG43" s="8">
        <v>492</v>
      </c>
      <c r="AH43" s="8">
        <v>25</v>
      </c>
      <c r="AI43" s="25">
        <f t="shared" si="0"/>
        <v>517</v>
      </c>
      <c r="AJ43" s="8">
        <v>72904</v>
      </c>
      <c r="AK43" s="8">
        <v>5941</v>
      </c>
      <c r="AL43" s="8">
        <v>15851</v>
      </c>
      <c r="AM43" s="8">
        <v>0</v>
      </c>
      <c r="AN43" s="8">
        <v>61879</v>
      </c>
      <c r="AO43" s="8">
        <v>26441</v>
      </c>
      <c r="AP43" s="8">
        <v>25184</v>
      </c>
      <c r="AQ43" s="8">
        <v>7425</v>
      </c>
      <c r="AR43" s="8">
        <v>0</v>
      </c>
      <c r="AS43" s="8">
        <v>0</v>
      </c>
      <c r="AT43" s="8">
        <v>14475</v>
      </c>
      <c r="AU43" s="8">
        <v>3077</v>
      </c>
      <c r="AV43" s="8">
        <v>0</v>
      </c>
      <c r="AW43" s="8">
        <v>511</v>
      </c>
      <c r="AX43" s="8">
        <v>0</v>
      </c>
      <c r="AY43" s="8">
        <v>0</v>
      </c>
      <c r="AZ43" s="8">
        <v>262958</v>
      </c>
      <c r="BA43" s="27">
        <f t="shared" si="1"/>
        <v>0</v>
      </c>
      <c r="BB43" s="8">
        <v>0</v>
      </c>
      <c r="BC43" s="8">
        <v>143523</v>
      </c>
      <c r="BD43" s="8">
        <v>0</v>
      </c>
      <c r="BE43" s="8">
        <v>18153</v>
      </c>
      <c r="BF43" s="8">
        <v>0</v>
      </c>
      <c r="BG43" s="8">
        <v>0</v>
      </c>
      <c r="BH43" s="8">
        <v>0</v>
      </c>
      <c r="BI43" s="29">
        <f t="shared" si="2"/>
        <v>0</v>
      </c>
      <c r="BJ43" s="8">
        <v>0</v>
      </c>
      <c r="BK43" s="8">
        <v>427</v>
      </c>
      <c r="BL43" s="8">
        <v>317</v>
      </c>
      <c r="BM43" s="8">
        <v>23</v>
      </c>
      <c r="BN43" s="8">
        <v>0</v>
      </c>
      <c r="BO43" s="8">
        <v>-4</v>
      </c>
      <c r="BP43" s="8">
        <v>-12</v>
      </c>
      <c r="BQ43" s="8">
        <v>-131</v>
      </c>
      <c r="BR43" s="8">
        <v>-46</v>
      </c>
      <c r="BS43" s="8">
        <v>-156</v>
      </c>
      <c r="BT43" s="8">
        <v>0</v>
      </c>
      <c r="BU43" s="8">
        <v>418</v>
      </c>
      <c r="BV43" s="8">
        <v>0</v>
      </c>
      <c r="BW43" s="8">
        <v>96</v>
      </c>
      <c r="BX43" s="8">
        <v>16</v>
      </c>
      <c r="BY43" s="8">
        <v>21</v>
      </c>
      <c r="BZ43" s="8">
        <v>1</v>
      </c>
      <c r="CA43" s="8">
        <v>8</v>
      </c>
      <c r="CB43" s="8">
        <v>0</v>
      </c>
      <c r="CC43" s="8">
        <v>0</v>
      </c>
      <c r="CD43" s="8">
        <v>9</v>
      </c>
      <c r="CE43" s="8">
        <v>3</v>
      </c>
      <c r="CF43" s="8">
        <v>0</v>
      </c>
      <c r="CG43" s="8">
        <v>3</v>
      </c>
      <c r="CH43" s="8">
        <v>2</v>
      </c>
      <c r="CI43" s="8">
        <v>11</v>
      </c>
      <c r="CJ43" s="8">
        <v>19</v>
      </c>
      <c r="CK43" s="8">
        <v>3</v>
      </c>
    </row>
    <row r="44" spans="1:89" x14ac:dyDescent="0.25">
      <c r="A44" s="8">
        <v>4</v>
      </c>
      <c r="B44" s="8" t="s">
        <v>206</v>
      </c>
      <c r="C44" s="8" t="s">
        <v>207</v>
      </c>
      <c r="D44" s="8" t="s">
        <v>208</v>
      </c>
      <c r="E44" s="8" t="s">
        <v>169</v>
      </c>
      <c r="F44" s="8" t="s">
        <v>111</v>
      </c>
      <c r="G44" s="8">
        <v>9731234</v>
      </c>
      <c r="H44" s="8">
        <v>9731967</v>
      </c>
      <c r="I44" s="8">
        <v>8777136</v>
      </c>
      <c r="J44" s="8">
        <v>92226</v>
      </c>
      <c r="K44" s="8">
        <v>906277</v>
      </c>
      <c r="L44" s="8">
        <v>1662747</v>
      </c>
      <c r="M44" s="8">
        <v>0</v>
      </c>
      <c r="N44" s="8">
        <v>0</v>
      </c>
      <c r="O44" s="8">
        <v>0</v>
      </c>
      <c r="P44" s="8">
        <v>14413</v>
      </c>
      <c r="Q44" s="8">
        <v>571990</v>
      </c>
      <c r="R44" s="8">
        <v>0</v>
      </c>
      <c r="S44" s="8">
        <v>0</v>
      </c>
      <c r="T44" s="8">
        <v>3233</v>
      </c>
      <c r="U44" s="8">
        <v>4693256</v>
      </c>
      <c r="V44" s="8">
        <v>626907</v>
      </c>
      <c r="W44" s="8">
        <v>0</v>
      </c>
      <c r="X44" s="8">
        <v>0</v>
      </c>
      <c r="Y44" s="8">
        <v>9259909</v>
      </c>
      <c r="Z44" s="8">
        <v>3966</v>
      </c>
      <c r="AA44" s="8">
        <v>9263875</v>
      </c>
      <c r="AB44" s="7">
        <v>8.7320782244205475E-2</v>
      </c>
      <c r="AC44" s="7">
        <v>7.1900000000000006E-2</v>
      </c>
      <c r="AD44" s="25">
        <v>666046</v>
      </c>
      <c r="AE44" s="8">
        <v>0</v>
      </c>
      <c r="AF44" s="8">
        <v>0</v>
      </c>
      <c r="AG44" s="8">
        <v>733</v>
      </c>
      <c r="AH44" s="8">
        <v>22</v>
      </c>
      <c r="AI44" s="25">
        <f t="shared" si="0"/>
        <v>755</v>
      </c>
      <c r="AJ44" s="8">
        <v>218168</v>
      </c>
      <c r="AK44" s="8">
        <v>18113</v>
      </c>
      <c r="AL44" s="8">
        <v>44570</v>
      </c>
      <c r="AM44" s="8">
        <v>0</v>
      </c>
      <c r="AN44" s="8">
        <v>135048</v>
      </c>
      <c r="AO44" s="8">
        <v>31960</v>
      </c>
      <c r="AP44" s="8">
        <v>23308</v>
      </c>
      <c r="AQ44" s="8">
        <v>9550</v>
      </c>
      <c r="AR44" s="8">
        <v>125</v>
      </c>
      <c r="AS44" s="8">
        <v>0</v>
      </c>
      <c r="AT44" s="8">
        <v>35936</v>
      </c>
      <c r="AU44" s="8">
        <v>5958</v>
      </c>
      <c r="AV44" s="8">
        <v>15797</v>
      </c>
      <c r="AW44" s="8">
        <v>6147</v>
      </c>
      <c r="AX44" s="8">
        <v>4486</v>
      </c>
      <c r="AY44" s="8">
        <v>67918</v>
      </c>
      <c r="AZ44" s="8">
        <v>569292</v>
      </c>
      <c r="BA44" s="27">
        <f t="shared" si="1"/>
        <v>0.11930257231789662</v>
      </c>
      <c r="BB44" s="8">
        <v>0</v>
      </c>
      <c r="BC44" s="8">
        <v>173523</v>
      </c>
      <c r="BD44" s="8">
        <v>0</v>
      </c>
      <c r="BE44" s="8">
        <v>10285</v>
      </c>
      <c r="BF44" s="8">
        <v>0</v>
      </c>
      <c r="BG44" s="8">
        <v>0</v>
      </c>
      <c r="BH44" s="8">
        <v>0</v>
      </c>
      <c r="BI44" s="29">
        <f t="shared" si="2"/>
        <v>0</v>
      </c>
      <c r="BJ44" s="8">
        <v>0</v>
      </c>
      <c r="BK44" s="8">
        <v>790</v>
      </c>
      <c r="BL44" s="8">
        <v>991</v>
      </c>
      <c r="BM44" s="8">
        <v>31</v>
      </c>
      <c r="BN44" s="8">
        <v>0</v>
      </c>
      <c r="BO44" s="8">
        <v>-80</v>
      </c>
      <c r="BP44" s="8">
        <v>-45</v>
      </c>
      <c r="BQ44" s="8">
        <v>-302</v>
      </c>
      <c r="BR44" s="8">
        <v>-131</v>
      </c>
      <c r="BS44" s="8">
        <v>-279</v>
      </c>
      <c r="BT44" s="8">
        <v>-1</v>
      </c>
      <c r="BU44" s="8">
        <v>957</v>
      </c>
      <c r="BV44" s="8">
        <v>0</v>
      </c>
      <c r="BW44" s="8">
        <v>333</v>
      </c>
      <c r="BX44" s="8">
        <v>1</v>
      </c>
      <c r="BY44" s="8">
        <v>3</v>
      </c>
      <c r="BZ44" s="8">
        <v>0</v>
      </c>
      <c r="CA44" s="8">
        <v>0</v>
      </c>
      <c r="CB44" s="8">
        <v>4</v>
      </c>
      <c r="CC44" s="8">
        <v>0</v>
      </c>
      <c r="CD44" s="8">
        <v>0</v>
      </c>
      <c r="CE44" s="8">
        <v>0</v>
      </c>
      <c r="CF44" s="8">
        <v>0</v>
      </c>
      <c r="CG44" s="8">
        <v>40</v>
      </c>
      <c r="CH44" s="8">
        <v>0</v>
      </c>
      <c r="CI44" s="8">
        <v>0</v>
      </c>
      <c r="CJ44" s="8">
        <v>0</v>
      </c>
      <c r="CK44" s="8">
        <v>0</v>
      </c>
    </row>
    <row r="45" spans="1:89" x14ac:dyDescent="0.25">
      <c r="A45" s="8">
        <v>4</v>
      </c>
      <c r="B45" s="8" t="s">
        <v>209</v>
      </c>
      <c r="C45" s="8" t="s">
        <v>210</v>
      </c>
      <c r="D45" s="8" t="s">
        <v>201</v>
      </c>
      <c r="E45" s="8" t="s">
        <v>169</v>
      </c>
      <c r="F45" s="8" t="s">
        <v>111</v>
      </c>
      <c r="G45" s="8">
        <v>18769546</v>
      </c>
      <c r="H45" s="8">
        <v>18807306</v>
      </c>
      <c r="I45" s="8">
        <v>17234174</v>
      </c>
      <c r="J45" s="8">
        <v>0</v>
      </c>
      <c r="K45" s="8">
        <v>749222</v>
      </c>
      <c r="L45" s="8">
        <v>5047890</v>
      </c>
      <c r="M45" s="8">
        <v>0</v>
      </c>
      <c r="N45" s="8">
        <v>0</v>
      </c>
      <c r="O45" s="8">
        <v>0</v>
      </c>
      <c r="P45" s="8">
        <v>0</v>
      </c>
      <c r="Q45" s="8">
        <v>959099</v>
      </c>
      <c r="R45" s="8">
        <v>0</v>
      </c>
      <c r="S45" s="8">
        <v>0</v>
      </c>
      <c r="T45" s="8">
        <v>0</v>
      </c>
      <c r="U45" s="8">
        <v>8253009</v>
      </c>
      <c r="V45" s="8">
        <v>1024151</v>
      </c>
      <c r="W45" s="8">
        <v>0</v>
      </c>
      <c r="X45" s="8">
        <v>0</v>
      </c>
      <c r="Y45" s="8">
        <v>17289187</v>
      </c>
      <c r="Z45" s="8">
        <v>136019</v>
      </c>
      <c r="AA45" s="8">
        <v>17425206</v>
      </c>
      <c r="AB45" s="7">
        <v>4.7402530908584595E-2</v>
      </c>
      <c r="AC45" s="7">
        <v>7.2599999999999998E-2</v>
      </c>
      <c r="AD45" s="25">
        <v>1255816</v>
      </c>
      <c r="AE45" s="8">
        <v>0</v>
      </c>
      <c r="AF45" s="8">
        <v>0</v>
      </c>
      <c r="AG45" s="8">
        <v>30115</v>
      </c>
      <c r="AH45" s="8">
        <v>44</v>
      </c>
      <c r="AI45" s="25">
        <f t="shared" si="0"/>
        <v>30159</v>
      </c>
      <c r="AJ45" s="8">
        <v>610332</v>
      </c>
      <c r="AK45" s="8">
        <v>48874</v>
      </c>
      <c r="AL45" s="8">
        <v>139266</v>
      </c>
      <c r="AM45" s="8">
        <v>0</v>
      </c>
      <c r="AN45" s="8">
        <v>121400</v>
      </c>
      <c r="AO45" s="8">
        <v>3129</v>
      </c>
      <c r="AP45" s="8">
        <v>54240</v>
      </c>
      <c r="AQ45" s="8">
        <v>10050</v>
      </c>
      <c r="AR45" s="8">
        <v>375</v>
      </c>
      <c r="AS45" s="8">
        <v>8618</v>
      </c>
      <c r="AT45" s="8">
        <v>66294</v>
      </c>
      <c r="AU45" s="8">
        <v>14541</v>
      </c>
      <c r="AV45" s="8">
        <v>0</v>
      </c>
      <c r="AW45" s="8">
        <v>25078</v>
      </c>
      <c r="AX45" s="8">
        <v>8074</v>
      </c>
      <c r="AY45" s="8">
        <v>0</v>
      </c>
      <c r="AZ45" s="8">
        <v>1175760</v>
      </c>
      <c r="BA45" s="27">
        <f t="shared" si="1"/>
        <v>0</v>
      </c>
      <c r="BB45" s="8">
        <v>0</v>
      </c>
      <c r="BC45" s="8">
        <v>173523</v>
      </c>
      <c r="BD45" s="8">
        <v>0</v>
      </c>
      <c r="BE45" s="8">
        <v>119931</v>
      </c>
      <c r="BF45" s="8">
        <v>0</v>
      </c>
      <c r="BG45" s="8">
        <v>0</v>
      </c>
      <c r="BH45" s="8">
        <v>0</v>
      </c>
      <c r="BI45" s="29">
        <f t="shared" si="2"/>
        <v>0</v>
      </c>
      <c r="BJ45" s="8">
        <v>0</v>
      </c>
      <c r="BK45" s="8">
        <v>2918</v>
      </c>
      <c r="BL45" s="8">
        <v>765</v>
      </c>
      <c r="BM45" s="8">
        <v>29</v>
      </c>
      <c r="BN45" s="8">
        <v>-26</v>
      </c>
      <c r="BO45" s="8">
        <v>-7</v>
      </c>
      <c r="BP45" s="8">
        <v>-59</v>
      </c>
      <c r="BQ45" s="8">
        <v>-146</v>
      </c>
      <c r="BR45" s="8">
        <v>-207</v>
      </c>
      <c r="BS45" s="8">
        <v>-979</v>
      </c>
      <c r="BT45" s="8">
        <v>-9</v>
      </c>
      <c r="BU45" s="8">
        <v>2495</v>
      </c>
      <c r="BV45" s="8">
        <v>4</v>
      </c>
      <c r="BW45" s="8">
        <v>395</v>
      </c>
      <c r="BX45" s="8">
        <v>118</v>
      </c>
      <c r="BY45" s="8">
        <v>490</v>
      </c>
      <c r="BZ45" s="8">
        <v>12</v>
      </c>
      <c r="CA45" s="8">
        <v>4</v>
      </c>
      <c r="CB45" s="8">
        <v>1</v>
      </c>
      <c r="CC45" s="8">
        <v>1</v>
      </c>
      <c r="CD45" s="8">
        <v>25</v>
      </c>
      <c r="CE45" s="8">
        <v>34</v>
      </c>
      <c r="CF45" s="8">
        <v>0</v>
      </c>
      <c r="CG45" s="8">
        <v>6</v>
      </c>
      <c r="CH45" s="8">
        <v>3</v>
      </c>
      <c r="CI45" s="8">
        <v>43</v>
      </c>
      <c r="CJ45" s="8">
        <v>158</v>
      </c>
      <c r="CK45" s="8">
        <v>3</v>
      </c>
    </row>
    <row r="46" spans="1:89" x14ac:dyDescent="0.25">
      <c r="A46" s="8">
        <v>4</v>
      </c>
      <c r="B46" s="8" t="s">
        <v>211</v>
      </c>
      <c r="C46" s="8" t="s">
        <v>156</v>
      </c>
      <c r="D46" s="8" t="s">
        <v>185</v>
      </c>
      <c r="E46" s="8" t="s">
        <v>186</v>
      </c>
      <c r="F46" s="9"/>
      <c r="G46" s="8">
        <v>30904692</v>
      </c>
      <c r="H46" s="8">
        <v>30967110</v>
      </c>
      <c r="I46" s="8">
        <v>29817126</v>
      </c>
      <c r="J46" s="8">
        <v>0</v>
      </c>
      <c r="K46" s="8">
        <v>3320755</v>
      </c>
      <c r="L46" s="8">
        <v>12383735</v>
      </c>
      <c r="M46" s="8">
        <v>0</v>
      </c>
      <c r="N46" s="8">
        <v>0</v>
      </c>
      <c r="O46" s="8">
        <v>0</v>
      </c>
      <c r="P46" s="8">
        <v>0</v>
      </c>
      <c r="Q46" s="8">
        <v>1587862</v>
      </c>
      <c r="R46" s="8">
        <v>0</v>
      </c>
      <c r="S46" s="8">
        <v>0</v>
      </c>
      <c r="T46" s="8">
        <v>0</v>
      </c>
      <c r="U46" s="8">
        <v>11109855</v>
      </c>
      <c r="V46" s="8">
        <v>1855537</v>
      </c>
      <c r="W46" s="8">
        <v>0</v>
      </c>
      <c r="X46" s="8">
        <v>0</v>
      </c>
      <c r="Y46" s="8">
        <v>31851843</v>
      </c>
      <c r="Z46" s="8">
        <v>62418</v>
      </c>
      <c r="AA46" s="8">
        <v>31914261</v>
      </c>
      <c r="AB46" s="7">
        <v>0.13632926344871521</v>
      </c>
      <c r="AC46" s="7">
        <v>0.05</v>
      </c>
      <c r="AD46" s="25">
        <v>1592419</v>
      </c>
      <c r="AE46" s="8">
        <v>0</v>
      </c>
      <c r="AF46" s="8">
        <v>0</v>
      </c>
      <c r="AG46" s="8">
        <v>60266</v>
      </c>
      <c r="AH46" s="8">
        <v>271</v>
      </c>
      <c r="AI46" s="25">
        <f t="shared" si="0"/>
        <v>60537</v>
      </c>
      <c r="AJ46" s="8">
        <v>778467</v>
      </c>
      <c r="AK46" s="8">
        <v>63060</v>
      </c>
      <c r="AL46" s="8">
        <v>183989</v>
      </c>
      <c r="AM46" s="8">
        <v>0</v>
      </c>
      <c r="AN46" s="8">
        <v>178442</v>
      </c>
      <c r="AO46" s="8">
        <v>0</v>
      </c>
      <c r="AP46" s="8">
        <v>39771</v>
      </c>
      <c r="AQ46" s="8">
        <v>11650</v>
      </c>
      <c r="AR46" s="8">
        <v>1500</v>
      </c>
      <c r="AS46" s="8">
        <v>5411</v>
      </c>
      <c r="AT46" s="8">
        <v>101424</v>
      </c>
      <c r="AU46" s="8">
        <v>22640</v>
      </c>
      <c r="AV46" s="8">
        <v>0</v>
      </c>
      <c r="AW46" s="8">
        <v>0</v>
      </c>
      <c r="AX46" s="8">
        <v>79919</v>
      </c>
      <c r="AY46" s="8">
        <v>0</v>
      </c>
      <c r="AZ46" s="8">
        <v>1534458</v>
      </c>
      <c r="BA46" s="27">
        <f t="shared" si="1"/>
        <v>0</v>
      </c>
      <c r="BB46" s="8">
        <v>0</v>
      </c>
      <c r="BC46" s="8">
        <v>173523</v>
      </c>
      <c r="BD46" s="8">
        <v>0</v>
      </c>
      <c r="BE46" s="8">
        <v>155427</v>
      </c>
      <c r="BF46" s="8">
        <v>0</v>
      </c>
      <c r="BG46" s="8">
        <v>0</v>
      </c>
      <c r="BH46" s="8">
        <v>0</v>
      </c>
      <c r="BI46" s="29">
        <f t="shared" si="2"/>
        <v>0</v>
      </c>
      <c r="BJ46" s="8">
        <v>0</v>
      </c>
      <c r="BK46" s="8">
        <v>6028</v>
      </c>
      <c r="BL46" s="8">
        <v>1451</v>
      </c>
      <c r="BM46" s="8">
        <v>2</v>
      </c>
      <c r="BN46" s="8">
        <v>0</v>
      </c>
      <c r="BO46" s="8">
        <v>-32</v>
      </c>
      <c r="BP46" s="8">
        <v>-119</v>
      </c>
      <c r="BQ46" s="8">
        <v>-165</v>
      </c>
      <c r="BR46" s="8">
        <v>-805</v>
      </c>
      <c r="BS46" s="8">
        <v>-1580</v>
      </c>
      <c r="BT46" s="8">
        <v>-17</v>
      </c>
      <c r="BU46" s="8">
        <v>5621</v>
      </c>
      <c r="BV46" s="8">
        <v>12</v>
      </c>
      <c r="BW46" s="8">
        <v>333</v>
      </c>
      <c r="BX46" s="8">
        <v>273</v>
      </c>
      <c r="BY46" s="8">
        <v>945</v>
      </c>
      <c r="BZ46" s="8">
        <v>4</v>
      </c>
      <c r="CA46" s="8">
        <v>25</v>
      </c>
      <c r="CB46" s="8">
        <v>1</v>
      </c>
      <c r="CC46" s="8">
        <v>0</v>
      </c>
      <c r="CD46" s="8">
        <v>46</v>
      </c>
      <c r="CE46" s="8">
        <v>70</v>
      </c>
      <c r="CF46" s="8">
        <v>2</v>
      </c>
      <c r="CG46" s="8">
        <v>12</v>
      </c>
      <c r="CH46" s="8">
        <v>26</v>
      </c>
      <c r="CI46" s="8">
        <v>163</v>
      </c>
      <c r="CJ46" s="8">
        <v>589</v>
      </c>
      <c r="CK46" s="8">
        <v>15</v>
      </c>
    </row>
    <row r="47" spans="1:89" x14ac:dyDescent="0.25">
      <c r="A47" s="8">
        <v>4</v>
      </c>
      <c r="B47" s="8" t="s">
        <v>212</v>
      </c>
      <c r="C47" s="8" t="s">
        <v>213</v>
      </c>
      <c r="D47" s="8" t="s">
        <v>214</v>
      </c>
      <c r="E47" s="8" t="s">
        <v>176</v>
      </c>
      <c r="F47" s="9"/>
      <c r="G47" s="8">
        <v>21988532</v>
      </c>
      <c r="H47" s="8">
        <v>22057846</v>
      </c>
      <c r="I47" s="8">
        <v>20527244</v>
      </c>
      <c r="J47" s="8">
        <v>0</v>
      </c>
      <c r="K47" s="8">
        <v>2232537</v>
      </c>
      <c r="L47" s="8">
        <v>2224802</v>
      </c>
      <c r="M47" s="8">
        <v>0</v>
      </c>
      <c r="N47" s="8">
        <v>0</v>
      </c>
      <c r="O47" s="8">
        <v>0</v>
      </c>
      <c r="P47" s="8">
        <v>0</v>
      </c>
      <c r="Q47" s="8">
        <v>1219434</v>
      </c>
      <c r="R47" s="8">
        <v>0</v>
      </c>
      <c r="S47" s="8">
        <v>0</v>
      </c>
      <c r="T47" s="8">
        <v>0</v>
      </c>
      <c r="U47" s="8">
        <v>12313273</v>
      </c>
      <c r="V47" s="8">
        <v>1325648</v>
      </c>
      <c r="W47" s="8">
        <v>0</v>
      </c>
      <c r="X47" s="8">
        <v>0</v>
      </c>
      <c r="Y47" s="8">
        <v>20615679</v>
      </c>
      <c r="Z47" s="8">
        <v>70427</v>
      </c>
      <c r="AA47" s="8">
        <v>20686106</v>
      </c>
      <c r="AB47" s="7">
        <v>0.10236681252717972</v>
      </c>
      <c r="AC47" s="7">
        <v>6.3E-2</v>
      </c>
      <c r="AD47" s="25">
        <v>1299414</v>
      </c>
      <c r="AE47" s="8">
        <v>0</v>
      </c>
      <c r="AF47" s="8">
        <v>0</v>
      </c>
      <c r="AG47" s="8">
        <v>70427</v>
      </c>
      <c r="AH47" s="8">
        <v>0</v>
      </c>
      <c r="AI47" s="25">
        <f t="shared" si="0"/>
        <v>70427</v>
      </c>
      <c r="AJ47" s="8">
        <v>573944</v>
      </c>
      <c r="AK47" s="8">
        <v>48252</v>
      </c>
      <c r="AL47" s="8">
        <v>137089</v>
      </c>
      <c r="AM47" s="8">
        <v>0</v>
      </c>
      <c r="AN47" s="8">
        <v>110456</v>
      </c>
      <c r="AO47" s="8">
        <v>46584</v>
      </c>
      <c r="AP47" s="8">
        <v>85868</v>
      </c>
      <c r="AQ47" s="8">
        <v>10050</v>
      </c>
      <c r="AR47" s="8">
        <v>6272</v>
      </c>
      <c r="AS47" s="8">
        <v>0</v>
      </c>
      <c r="AT47" s="8">
        <v>75513</v>
      </c>
      <c r="AU47" s="8">
        <v>20139</v>
      </c>
      <c r="AV47" s="8">
        <v>0</v>
      </c>
      <c r="AW47" s="8">
        <v>10854</v>
      </c>
      <c r="AX47" s="8">
        <v>3528</v>
      </c>
      <c r="AY47" s="8">
        <v>0</v>
      </c>
      <c r="AZ47" s="8">
        <v>1190539</v>
      </c>
      <c r="BA47" s="27">
        <f t="shared" si="1"/>
        <v>0</v>
      </c>
      <c r="BB47" s="8">
        <v>1605</v>
      </c>
      <c r="BC47" s="8">
        <v>173523</v>
      </c>
      <c r="BD47" s="8">
        <v>0</v>
      </c>
      <c r="BE47" s="8">
        <v>232146</v>
      </c>
      <c r="BF47" s="8">
        <v>0</v>
      </c>
      <c r="BG47" s="8">
        <v>0</v>
      </c>
      <c r="BH47" s="8">
        <v>0</v>
      </c>
      <c r="BI47" s="29">
        <f t="shared" si="2"/>
        <v>0</v>
      </c>
      <c r="BJ47" s="8">
        <v>0</v>
      </c>
      <c r="BK47" s="8">
        <v>4184</v>
      </c>
      <c r="BL47" s="8">
        <v>1549</v>
      </c>
      <c r="BM47" s="8">
        <v>142</v>
      </c>
      <c r="BN47" s="8">
        <v>-5</v>
      </c>
      <c r="BO47" s="8">
        <v>-55</v>
      </c>
      <c r="BP47" s="8">
        <v>-72</v>
      </c>
      <c r="BQ47" s="8">
        <v>-561</v>
      </c>
      <c r="BR47" s="8">
        <v>-492</v>
      </c>
      <c r="BS47" s="8">
        <v>-1267</v>
      </c>
      <c r="BT47" s="8">
        <v>0</v>
      </c>
      <c r="BU47" s="8">
        <v>3423</v>
      </c>
      <c r="BV47" s="8">
        <v>28</v>
      </c>
      <c r="BW47" s="8">
        <v>560</v>
      </c>
      <c r="BX47" s="8">
        <v>171</v>
      </c>
      <c r="BY47" s="8">
        <v>443</v>
      </c>
      <c r="BZ47" s="8">
        <v>19</v>
      </c>
      <c r="CA47" s="8">
        <v>74</v>
      </c>
      <c r="CB47" s="8">
        <v>2</v>
      </c>
      <c r="CC47" s="8">
        <v>3</v>
      </c>
      <c r="CD47" s="8">
        <v>23</v>
      </c>
      <c r="CE47" s="8">
        <v>34</v>
      </c>
      <c r="CF47" s="8">
        <v>0</v>
      </c>
      <c r="CG47" s="8">
        <v>11</v>
      </c>
      <c r="CH47" s="8">
        <v>16</v>
      </c>
      <c r="CI47" s="8">
        <v>130</v>
      </c>
      <c r="CJ47" s="8">
        <v>234</v>
      </c>
      <c r="CK47" s="8">
        <v>38</v>
      </c>
    </row>
    <row r="48" spans="1:89" x14ac:dyDescent="0.25">
      <c r="A48" s="8">
        <v>4</v>
      </c>
      <c r="B48" s="8" t="s">
        <v>215</v>
      </c>
      <c r="C48" s="8" t="s">
        <v>216</v>
      </c>
      <c r="D48" s="8" t="s">
        <v>217</v>
      </c>
      <c r="E48" s="8" t="s">
        <v>169</v>
      </c>
      <c r="F48" s="8" t="s">
        <v>121</v>
      </c>
      <c r="G48" s="8">
        <v>4950485</v>
      </c>
      <c r="H48" s="8">
        <v>4961287</v>
      </c>
      <c r="I48" s="8">
        <v>4759421</v>
      </c>
      <c r="J48" s="8">
        <v>581853</v>
      </c>
      <c r="K48" s="8">
        <v>144907</v>
      </c>
      <c r="L48" s="8">
        <v>1616899</v>
      </c>
      <c r="M48" s="8">
        <v>0</v>
      </c>
      <c r="N48" s="8">
        <v>0</v>
      </c>
      <c r="O48" s="8">
        <v>0</v>
      </c>
      <c r="P48" s="8">
        <v>0</v>
      </c>
      <c r="Q48" s="8">
        <v>110561</v>
      </c>
      <c r="R48" s="8">
        <v>0</v>
      </c>
      <c r="S48" s="8">
        <v>0</v>
      </c>
      <c r="T48" s="8">
        <v>0</v>
      </c>
      <c r="U48" s="8">
        <v>1943761</v>
      </c>
      <c r="V48" s="8">
        <v>124898</v>
      </c>
      <c r="W48" s="8">
        <v>0</v>
      </c>
      <c r="X48" s="8">
        <v>0</v>
      </c>
      <c r="Y48" s="8">
        <v>4847979</v>
      </c>
      <c r="Z48" s="8">
        <v>10802</v>
      </c>
      <c r="AA48" s="8">
        <v>4858781</v>
      </c>
      <c r="AB48" s="7">
        <v>0.29785022139549255</v>
      </c>
      <c r="AC48" s="7">
        <v>6.7000000000000004E-2</v>
      </c>
      <c r="AD48" s="25">
        <v>324945</v>
      </c>
      <c r="AE48" s="8">
        <v>0</v>
      </c>
      <c r="AF48" s="8">
        <v>0</v>
      </c>
      <c r="AG48" s="8">
        <v>10802</v>
      </c>
      <c r="AH48" s="8">
        <v>24</v>
      </c>
      <c r="AI48" s="25">
        <f t="shared" si="0"/>
        <v>10826</v>
      </c>
      <c r="AJ48" s="8">
        <v>71886</v>
      </c>
      <c r="AK48" s="8">
        <v>5503</v>
      </c>
      <c r="AL48" s="8">
        <v>10403</v>
      </c>
      <c r="AM48" s="8">
        <v>0</v>
      </c>
      <c r="AN48" s="8">
        <v>12445</v>
      </c>
      <c r="AO48" s="8">
        <v>0</v>
      </c>
      <c r="AP48" s="8">
        <v>8300</v>
      </c>
      <c r="AQ48" s="8">
        <v>7425</v>
      </c>
      <c r="AR48" s="8">
        <v>0</v>
      </c>
      <c r="AS48" s="8">
        <v>0</v>
      </c>
      <c r="AT48" s="8">
        <v>12315</v>
      </c>
      <c r="AU48" s="8">
        <v>6152</v>
      </c>
      <c r="AV48" s="8">
        <v>0</v>
      </c>
      <c r="AW48" s="8">
        <v>0</v>
      </c>
      <c r="AX48" s="8">
        <v>0</v>
      </c>
      <c r="AY48" s="8">
        <v>0</v>
      </c>
      <c r="AZ48" s="8">
        <v>151837</v>
      </c>
      <c r="BA48" s="27">
        <f t="shared" si="1"/>
        <v>0</v>
      </c>
      <c r="BB48" s="8">
        <v>0</v>
      </c>
      <c r="BC48" s="8">
        <v>173523</v>
      </c>
      <c r="BD48" s="8">
        <v>0</v>
      </c>
      <c r="BE48" s="8">
        <v>34456</v>
      </c>
      <c r="BF48" s="8">
        <v>0</v>
      </c>
      <c r="BG48" s="8">
        <v>0</v>
      </c>
      <c r="BH48" s="8">
        <v>0</v>
      </c>
      <c r="BI48" s="29">
        <f t="shared" si="2"/>
        <v>0</v>
      </c>
      <c r="BJ48" s="8">
        <v>0</v>
      </c>
      <c r="BK48" s="8">
        <v>755</v>
      </c>
      <c r="BL48" s="8">
        <v>197</v>
      </c>
      <c r="BM48" s="8">
        <v>0</v>
      </c>
      <c r="BN48" s="35">
        <v>5</v>
      </c>
      <c r="BO48" s="8">
        <v>-8</v>
      </c>
      <c r="BP48" s="8">
        <v>-18</v>
      </c>
      <c r="BQ48" s="8">
        <v>-37</v>
      </c>
      <c r="BR48" s="8">
        <v>-33</v>
      </c>
      <c r="BS48" s="8">
        <v>-150</v>
      </c>
      <c r="BT48" s="8">
        <v>0</v>
      </c>
      <c r="BU48" s="8">
        <v>711</v>
      </c>
      <c r="BV48" s="8">
        <v>4</v>
      </c>
      <c r="BW48" s="8">
        <v>55</v>
      </c>
      <c r="BX48" s="8">
        <v>26</v>
      </c>
      <c r="BY48" s="8">
        <v>67</v>
      </c>
      <c r="BZ48" s="8">
        <v>2</v>
      </c>
      <c r="CA48" s="8">
        <v>0</v>
      </c>
      <c r="CB48" s="8">
        <v>1</v>
      </c>
      <c r="CC48" s="8">
        <v>0</v>
      </c>
      <c r="CD48" s="8">
        <v>5</v>
      </c>
      <c r="CE48" s="8">
        <v>12</v>
      </c>
      <c r="CF48" s="8">
        <v>0</v>
      </c>
      <c r="CG48" s="8">
        <v>0</v>
      </c>
      <c r="CH48" s="8">
        <v>4</v>
      </c>
      <c r="CI48" s="8">
        <v>9</v>
      </c>
      <c r="CJ48" s="8">
        <v>20</v>
      </c>
      <c r="CK48" s="8">
        <v>0</v>
      </c>
    </row>
    <row r="49" spans="1:89" x14ac:dyDescent="0.25">
      <c r="A49" s="8">
        <v>4</v>
      </c>
      <c r="B49" s="8" t="s">
        <v>218</v>
      </c>
      <c r="C49" s="8" t="s">
        <v>219</v>
      </c>
      <c r="D49" s="8" t="s">
        <v>220</v>
      </c>
      <c r="E49" s="8" t="s">
        <v>186</v>
      </c>
      <c r="F49" s="9"/>
      <c r="G49" s="8">
        <v>19903568</v>
      </c>
      <c r="H49" s="8">
        <v>19934846</v>
      </c>
      <c r="I49" s="8">
        <v>19068242</v>
      </c>
      <c r="J49" s="8">
        <v>0</v>
      </c>
      <c r="K49" s="8">
        <v>2109317</v>
      </c>
      <c r="L49" s="8">
        <v>9184059</v>
      </c>
      <c r="M49" s="8">
        <v>0</v>
      </c>
      <c r="N49" s="8">
        <v>0</v>
      </c>
      <c r="O49" s="8">
        <v>0</v>
      </c>
      <c r="P49" s="8">
        <v>0</v>
      </c>
      <c r="Q49" s="8">
        <v>943874</v>
      </c>
      <c r="R49" s="8">
        <v>0</v>
      </c>
      <c r="S49" s="8">
        <v>0</v>
      </c>
      <c r="T49" s="8">
        <v>0</v>
      </c>
      <c r="U49" s="8">
        <v>4851008</v>
      </c>
      <c r="V49" s="8">
        <v>1158898</v>
      </c>
      <c r="W49" s="8">
        <v>0</v>
      </c>
      <c r="X49" s="8">
        <v>0</v>
      </c>
      <c r="Y49" s="8">
        <v>19371546</v>
      </c>
      <c r="Z49" s="8">
        <v>32045</v>
      </c>
      <c r="AA49" s="8">
        <v>19403591</v>
      </c>
      <c r="AB49" s="7">
        <v>0.11427900940179825</v>
      </c>
      <c r="AC49" s="7">
        <v>5.8000000000000003E-2</v>
      </c>
      <c r="AD49" s="25">
        <v>1124390</v>
      </c>
      <c r="AE49" s="8">
        <v>0</v>
      </c>
      <c r="AF49" s="8">
        <v>0</v>
      </c>
      <c r="AG49" s="8">
        <v>31278</v>
      </c>
      <c r="AH49" s="8">
        <v>1282</v>
      </c>
      <c r="AI49" s="25">
        <f t="shared" si="0"/>
        <v>32560</v>
      </c>
      <c r="AJ49" s="8">
        <v>470814</v>
      </c>
      <c r="AK49" s="8">
        <v>35968</v>
      </c>
      <c r="AL49" s="8">
        <v>115663</v>
      </c>
      <c r="AM49" s="8">
        <v>0</v>
      </c>
      <c r="AN49" s="8">
        <v>109621</v>
      </c>
      <c r="AO49" s="8">
        <v>4102</v>
      </c>
      <c r="AP49" s="8">
        <v>53264</v>
      </c>
      <c r="AQ49" s="8">
        <v>7425</v>
      </c>
      <c r="AR49" s="8">
        <v>0</v>
      </c>
      <c r="AS49" s="8">
        <v>0</v>
      </c>
      <c r="AT49" s="8">
        <v>69393</v>
      </c>
      <c r="AU49" s="8">
        <v>12475</v>
      </c>
      <c r="AV49" s="8">
        <v>0</v>
      </c>
      <c r="AW49" s="8">
        <v>0</v>
      </c>
      <c r="AX49" s="8">
        <v>31063</v>
      </c>
      <c r="AY49" s="8">
        <v>0</v>
      </c>
      <c r="AZ49" s="8">
        <v>964530</v>
      </c>
      <c r="BA49" s="27">
        <f t="shared" si="1"/>
        <v>0</v>
      </c>
      <c r="BB49" s="8">
        <v>0</v>
      </c>
      <c r="BC49" s="8">
        <v>173523</v>
      </c>
      <c r="BD49" s="8">
        <v>0</v>
      </c>
      <c r="BE49" s="8">
        <v>198648</v>
      </c>
      <c r="BF49" s="8">
        <v>0</v>
      </c>
      <c r="BG49" s="8">
        <v>0</v>
      </c>
      <c r="BH49" s="8">
        <v>0</v>
      </c>
      <c r="BI49" s="29">
        <f t="shared" si="2"/>
        <v>0</v>
      </c>
      <c r="BJ49" s="8">
        <v>0</v>
      </c>
      <c r="BK49" s="8">
        <v>3277</v>
      </c>
      <c r="BL49" s="8">
        <v>960</v>
      </c>
      <c r="BM49" s="8">
        <v>2</v>
      </c>
      <c r="BN49" s="8">
        <v>-2</v>
      </c>
      <c r="BO49" s="8">
        <v>-12</v>
      </c>
      <c r="BP49" s="8">
        <v>-32</v>
      </c>
      <c r="BQ49" s="8">
        <v>-93</v>
      </c>
      <c r="BR49" s="8">
        <v>-511</v>
      </c>
      <c r="BS49" s="8">
        <v>-538</v>
      </c>
      <c r="BT49" s="8">
        <v>-21</v>
      </c>
      <c r="BU49" s="8">
        <v>3330</v>
      </c>
      <c r="BV49" s="8">
        <v>1</v>
      </c>
      <c r="BW49" s="8">
        <v>61</v>
      </c>
      <c r="BX49" s="8">
        <v>56</v>
      </c>
      <c r="BY49" s="8">
        <v>413</v>
      </c>
      <c r="BZ49" s="8">
        <v>8</v>
      </c>
      <c r="CA49" s="8">
        <v>0</v>
      </c>
      <c r="CB49" s="8">
        <v>1</v>
      </c>
      <c r="CC49" s="8">
        <v>0</v>
      </c>
      <c r="CD49" s="8">
        <v>6</v>
      </c>
      <c r="CE49" s="8">
        <v>25</v>
      </c>
      <c r="CF49" s="8">
        <v>0</v>
      </c>
      <c r="CG49" s="8">
        <v>2</v>
      </c>
      <c r="CH49" s="8">
        <v>12</v>
      </c>
      <c r="CI49" s="8">
        <v>73</v>
      </c>
      <c r="CJ49" s="8">
        <v>424</v>
      </c>
      <c r="CK49" s="8">
        <v>0</v>
      </c>
    </row>
    <row r="50" spans="1:89" x14ac:dyDescent="0.25">
      <c r="A50" s="8">
        <v>5</v>
      </c>
      <c r="B50" s="8" t="s">
        <v>221</v>
      </c>
      <c r="C50" s="8" t="s">
        <v>222</v>
      </c>
      <c r="D50" s="8" t="s">
        <v>208</v>
      </c>
      <c r="E50" s="8" t="s">
        <v>223</v>
      </c>
      <c r="F50" s="8" t="s">
        <v>121</v>
      </c>
      <c r="G50" s="8">
        <v>14976451</v>
      </c>
      <c r="H50" s="8">
        <v>15008154</v>
      </c>
      <c r="I50" s="8">
        <v>14309256</v>
      </c>
      <c r="J50" s="8">
        <v>1837860</v>
      </c>
      <c r="K50" s="8">
        <v>740193</v>
      </c>
      <c r="L50" s="8">
        <v>5888012</v>
      </c>
      <c r="M50" s="8">
        <v>0</v>
      </c>
      <c r="N50" s="8">
        <v>200</v>
      </c>
      <c r="O50" s="8">
        <v>872</v>
      </c>
      <c r="P50" s="8">
        <v>1629</v>
      </c>
      <c r="Q50" s="8">
        <v>540477</v>
      </c>
      <c r="R50" s="8">
        <v>0</v>
      </c>
      <c r="S50" s="8">
        <v>0</v>
      </c>
      <c r="T50" s="8">
        <v>0</v>
      </c>
      <c r="U50" s="8">
        <v>2568402</v>
      </c>
      <c r="V50" s="8">
        <v>1680479</v>
      </c>
      <c r="W50" s="8">
        <v>225</v>
      </c>
      <c r="X50" s="8">
        <v>0</v>
      </c>
      <c r="Y50" s="8">
        <v>14376198</v>
      </c>
      <c r="Z50" s="8">
        <v>33621</v>
      </c>
      <c r="AA50" s="8">
        <v>14409819</v>
      </c>
      <c r="AB50" s="7">
        <v>3.2950598746538162E-2</v>
      </c>
      <c r="AC50" s="7">
        <v>7.7799999999999994E-2</v>
      </c>
      <c r="AD50" s="25">
        <v>1119147</v>
      </c>
      <c r="AE50" s="8">
        <v>0</v>
      </c>
      <c r="AF50" s="8">
        <v>0</v>
      </c>
      <c r="AG50" s="8">
        <v>31704</v>
      </c>
      <c r="AH50" s="8">
        <v>0</v>
      </c>
      <c r="AI50" s="25">
        <f t="shared" si="0"/>
        <v>31704</v>
      </c>
      <c r="AJ50" s="8">
        <v>467195</v>
      </c>
      <c r="AK50" s="8">
        <v>39194</v>
      </c>
      <c r="AL50" s="8">
        <v>83455</v>
      </c>
      <c r="AM50" s="8">
        <v>8924</v>
      </c>
      <c r="AN50" s="8">
        <v>81733</v>
      </c>
      <c r="AO50" s="8">
        <v>3294</v>
      </c>
      <c r="AP50" s="8">
        <v>25555</v>
      </c>
      <c r="AQ50" s="8">
        <v>9800</v>
      </c>
      <c r="AR50" s="8">
        <v>4921</v>
      </c>
      <c r="AS50" s="8">
        <v>0</v>
      </c>
      <c r="AT50" s="8">
        <v>49749</v>
      </c>
      <c r="AU50" s="8">
        <v>17629</v>
      </c>
      <c r="AV50" s="8">
        <v>10735</v>
      </c>
      <c r="AW50" s="8">
        <v>12028</v>
      </c>
      <c r="AX50" s="8">
        <v>56738</v>
      </c>
      <c r="AY50" s="8">
        <v>0</v>
      </c>
      <c r="AZ50" s="8">
        <v>921072</v>
      </c>
      <c r="BA50" s="27">
        <f t="shared" si="1"/>
        <v>0</v>
      </c>
      <c r="BB50" s="8">
        <v>0</v>
      </c>
      <c r="BC50" s="8">
        <v>173523</v>
      </c>
      <c r="BD50" s="8">
        <v>0</v>
      </c>
      <c r="BE50" s="8">
        <v>193168</v>
      </c>
      <c r="BF50" s="8">
        <v>0</v>
      </c>
      <c r="BG50" s="8">
        <v>0</v>
      </c>
      <c r="BH50" s="8">
        <v>0</v>
      </c>
      <c r="BI50" s="29">
        <f t="shared" si="2"/>
        <v>0</v>
      </c>
      <c r="BJ50" s="8">
        <v>0</v>
      </c>
      <c r="BK50" s="8">
        <v>2890</v>
      </c>
      <c r="BL50" s="8">
        <v>899</v>
      </c>
      <c r="BM50" s="8">
        <v>6</v>
      </c>
      <c r="BN50" s="8">
        <v>0</v>
      </c>
      <c r="BO50" s="8">
        <v>-7</v>
      </c>
      <c r="BP50" s="8">
        <v>-54</v>
      </c>
      <c r="BQ50" s="8">
        <v>-52</v>
      </c>
      <c r="BR50" s="8">
        <v>-275</v>
      </c>
      <c r="BS50" s="8">
        <v>-317</v>
      </c>
      <c r="BT50" s="8">
        <v>0</v>
      </c>
      <c r="BU50" s="8">
        <v>3104</v>
      </c>
      <c r="BV50" s="8">
        <v>35</v>
      </c>
      <c r="BW50" s="8">
        <v>90</v>
      </c>
      <c r="BX50" s="8">
        <v>46</v>
      </c>
      <c r="BY50" s="8">
        <v>165</v>
      </c>
      <c r="BZ50" s="8">
        <v>11</v>
      </c>
      <c r="CA50" s="8">
        <v>5</v>
      </c>
      <c r="CB50" s="8">
        <v>2</v>
      </c>
      <c r="CC50" s="8">
        <v>2</v>
      </c>
      <c r="CD50" s="8">
        <v>18</v>
      </c>
      <c r="CE50" s="8">
        <v>32</v>
      </c>
      <c r="CF50" s="8">
        <v>0</v>
      </c>
      <c r="CG50" s="8">
        <v>32</v>
      </c>
      <c r="CH50" s="8">
        <v>4</v>
      </c>
      <c r="CI50" s="8">
        <v>84</v>
      </c>
      <c r="CJ50" s="8">
        <v>153</v>
      </c>
      <c r="CK50" s="8">
        <v>2</v>
      </c>
    </row>
    <row r="51" spans="1:89" x14ac:dyDescent="0.25">
      <c r="A51" s="8">
        <v>5</v>
      </c>
      <c r="B51" s="8" t="s">
        <v>224</v>
      </c>
      <c r="C51" s="8" t="s">
        <v>225</v>
      </c>
      <c r="D51" s="8" t="s">
        <v>226</v>
      </c>
      <c r="E51" s="8" t="s">
        <v>227</v>
      </c>
      <c r="F51" s="8" t="s">
        <v>107</v>
      </c>
      <c r="G51" s="8">
        <v>34322142</v>
      </c>
      <c r="H51" s="8">
        <v>34504486</v>
      </c>
      <c r="I51" s="8">
        <v>33189108</v>
      </c>
      <c r="J51" s="8">
        <v>0</v>
      </c>
      <c r="K51" s="8">
        <v>2510985</v>
      </c>
      <c r="L51" s="8">
        <v>7472342</v>
      </c>
      <c r="M51" s="8">
        <v>108766</v>
      </c>
      <c r="N51" s="8">
        <v>16147585</v>
      </c>
      <c r="O51" s="8">
        <v>7140</v>
      </c>
      <c r="P51" s="8">
        <v>0</v>
      </c>
      <c r="Q51" s="8">
        <v>970253</v>
      </c>
      <c r="R51" s="8">
        <v>0</v>
      </c>
      <c r="S51" s="8">
        <v>27956</v>
      </c>
      <c r="T51" s="8">
        <v>0</v>
      </c>
      <c r="U51" s="8">
        <v>2967851</v>
      </c>
      <c r="V51" s="8">
        <v>1507160</v>
      </c>
      <c r="W51" s="8">
        <v>0</v>
      </c>
      <c r="X51" s="8">
        <v>0</v>
      </c>
      <c r="Y51" s="8">
        <v>16840310</v>
      </c>
      <c r="Z51" s="8">
        <v>16386128</v>
      </c>
      <c r="AA51" s="8">
        <v>33226438</v>
      </c>
      <c r="AB51" s="7">
        <v>8.6968787014484406E-2</v>
      </c>
      <c r="AC51" s="7">
        <v>7.7399999999999997E-2</v>
      </c>
      <c r="AD51" s="25">
        <v>1302954</v>
      </c>
      <c r="AE51" s="8">
        <v>0</v>
      </c>
      <c r="AF51" s="8">
        <v>0</v>
      </c>
      <c r="AG51" s="8">
        <v>182344</v>
      </c>
      <c r="AH51" s="8">
        <v>0</v>
      </c>
      <c r="AI51" s="25">
        <f t="shared" si="0"/>
        <v>182344</v>
      </c>
      <c r="AJ51" s="8">
        <v>589438</v>
      </c>
      <c r="AK51" s="8">
        <v>45330</v>
      </c>
      <c r="AL51" s="8">
        <v>112352</v>
      </c>
      <c r="AM51" s="8">
        <v>14916</v>
      </c>
      <c r="AN51" s="8">
        <v>73221</v>
      </c>
      <c r="AO51" s="8">
        <v>21708</v>
      </c>
      <c r="AP51" s="8">
        <v>59772</v>
      </c>
      <c r="AQ51" s="8">
        <v>10200</v>
      </c>
      <c r="AR51" s="8">
        <v>74915</v>
      </c>
      <c r="AS51" s="8">
        <v>60725</v>
      </c>
      <c r="AT51" s="8">
        <v>54359</v>
      </c>
      <c r="AU51" s="8">
        <v>20524</v>
      </c>
      <c r="AV51" s="8">
        <v>0</v>
      </c>
      <c r="AW51" s="8">
        <v>18243</v>
      </c>
      <c r="AX51" s="8">
        <v>39231</v>
      </c>
      <c r="AY51" s="8">
        <v>0</v>
      </c>
      <c r="AZ51" s="8">
        <v>1278613</v>
      </c>
      <c r="BA51" s="27">
        <f t="shared" si="1"/>
        <v>0</v>
      </c>
      <c r="BB51" s="8">
        <v>0</v>
      </c>
      <c r="BC51" s="8">
        <v>173522</v>
      </c>
      <c r="BD51" s="8">
        <v>0</v>
      </c>
      <c r="BE51" s="8">
        <v>203377</v>
      </c>
      <c r="BF51" s="8">
        <v>0</v>
      </c>
      <c r="BG51" s="8">
        <v>0</v>
      </c>
      <c r="BH51" s="8">
        <v>0</v>
      </c>
      <c r="BI51" s="29">
        <f t="shared" si="2"/>
        <v>0</v>
      </c>
      <c r="BJ51" s="8">
        <v>0</v>
      </c>
      <c r="BK51" s="8">
        <v>3783</v>
      </c>
      <c r="BL51" s="8">
        <v>1595</v>
      </c>
      <c r="BM51" s="8">
        <v>0</v>
      </c>
      <c r="BN51" s="8">
        <v>-13</v>
      </c>
      <c r="BO51" s="8">
        <v>-34</v>
      </c>
      <c r="BP51" s="8">
        <v>-57</v>
      </c>
      <c r="BQ51" s="8">
        <v>-305</v>
      </c>
      <c r="BR51" s="8">
        <v>-589</v>
      </c>
      <c r="BS51" s="8">
        <v>-539</v>
      </c>
      <c r="BT51" s="8">
        <v>-2</v>
      </c>
      <c r="BU51" s="8">
        <v>3839</v>
      </c>
      <c r="BV51" s="8">
        <v>25</v>
      </c>
      <c r="BW51" s="8">
        <v>249</v>
      </c>
      <c r="BX51" s="8">
        <v>129</v>
      </c>
      <c r="BY51" s="8">
        <v>111</v>
      </c>
      <c r="BZ51" s="8">
        <v>63</v>
      </c>
      <c r="CA51" s="8">
        <v>3</v>
      </c>
      <c r="CB51" s="8">
        <v>1</v>
      </c>
      <c r="CC51" s="8">
        <v>6</v>
      </c>
      <c r="CD51" s="8">
        <v>74</v>
      </c>
      <c r="CE51" s="8">
        <v>5</v>
      </c>
      <c r="CF51" s="8">
        <v>1</v>
      </c>
      <c r="CG51" s="8">
        <v>10</v>
      </c>
      <c r="CH51" s="8">
        <v>15</v>
      </c>
      <c r="CI51" s="8">
        <v>492</v>
      </c>
      <c r="CJ51" s="8">
        <v>45</v>
      </c>
      <c r="CK51" s="8">
        <v>3</v>
      </c>
    </row>
    <row r="52" spans="1:89" x14ac:dyDescent="0.25">
      <c r="A52" s="8">
        <v>5</v>
      </c>
      <c r="B52" s="8" t="s">
        <v>228</v>
      </c>
      <c r="C52" s="8" t="s">
        <v>229</v>
      </c>
      <c r="D52" s="8" t="s">
        <v>226</v>
      </c>
      <c r="E52" s="8" t="s">
        <v>227</v>
      </c>
      <c r="F52" s="8" t="s">
        <v>128</v>
      </c>
      <c r="G52" s="8">
        <v>21160334</v>
      </c>
      <c r="H52" s="8">
        <v>21267774</v>
      </c>
      <c r="I52" s="8">
        <v>20306911</v>
      </c>
      <c r="J52" s="8">
        <v>235902</v>
      </c>
      <c r="K52" s="8">
        <v>1505287</v>
      </c>
      <c r="L52" s="8">
        <v>12177416</v>
      </c>
      <c r="M52" s="8">
        <v>0</v>
      </c>
      <c r="N52" s="8">
        <v>1058595</v>
      </c>
      <c r="O52" s="8">
        <v>45939</v>
      </c>
      <c r="P52" s="8">
        <v>1686</v>
      </c>
      <c r="Q52" s="8">
        <v>504261</v>
      </c>
      <c r="R52" s="8">
        <v>0</v>
      </c>
      <c r="S52" s="8">
        <v>-22</v>
      </c>
      <c r="T52" s="8">
        <v>-58</v>
      </c>
      <c r="U52" s="8">
        <v>2419334</v>
      </c>
      <c r="V52" s="8">
        <v>1257320</v>
      </c>
      <c r="W52" s="8">
        <v>0</v>
      </c>
      <c r="X52" s="8">
        <v>0</v>
      </c>
      <c r="Y52" s="8">
        <v>19024533</v>
      </c>
      <c r="Z52" s="8">
        <v>1207105</v>
      </c>
      <c r="AA52" s="8">
        <v>20231638</v>
      </c>
      <c r="AB52" s="7">
        <v>9.3194656074047089E-2</v>
      </c>
      <c r="AC52" s="7">
        <v>4.8500000000000001E-2</v>
      </c>
      <c r="AD52" s="25">
        <v>923327</v>
      </c>
      <c r="AE52" s="8">
        <v>250</v>
      </c>
      <c r="AF52" s="8">
        <v>0</v>
      </c>
      <c r="AG52" s="8">
        <v>104575</v>
      </c>
      <c r="AH52" s="8">
        <v>0</v>
      </c>
      <c r="AI52" s="25">
        <f t="shared" si="0"/>
        <v>104575</v>
      </c>
      <c r="AJ52" s="8">
        <v>422487</v>
      </c>
      <c r="AK52" s="8">
        <v>31814</v>
      </c>
      <c r="AL52" s="8">
        <v>101148</v>
      </c>
      <c r="AM52" s="8">
        <v>645</v>
      </c>
      <c r="AN52" s="8">
        <v>38604</v>
      </c>
      <c r="AO52" s="8">
        <v>32423</v>
      </c>
      <c r="AP52" s="8">
        <v>22240</v>
      </c>
      <c r="AQ52" s="8">
        <v>10200</v>
      </c>
      <c r="AR52" s="8">
        <v>0</v>
      </c>
      <c r="AS52" s="8">
        <v>73273</v>
      </c>
      <c r="AT52" s="8">
        <v>39430</v>
      </c>
      <c r="AU52" s="8">
        <v>11574</v>
      </c>
      <c r="AV52" s="8">
        <v>0</v>
      </c>
      <c r="AW52" s="8">
        <v>12073</v>
      </c>
      <c r="AX52" s="8">
        <v>1502</v>
      </c>
      <c r="AY52" s="8">
        <v>0</v>
      </c>
      <c r="AZ52" s="8">
        <v>840264</v>
      </c>
      <c r="BA52" s="27">
        <f t="shared" si="1"/>
        <v>0</v>
      </c>
      <c r="BB52" s="8">
        <v>0</v>
      </c>
      <c r="BC52" s="8">
        <v>173523</v>
      </c>
      <c r="BD52" s="8">
        <v>0</v>
      </c>
      <c r="BE52" s="8">
        <v>131022</v>
      </c>
      <c r="BF52" s="8">
        <v>0</v>
      </c>
      <c r="BG52" s="8">
        <v>0</v>
      </c>
      <c r="BH52" s="8">
        <v>0</v>
      </c>
      <c r="BI52" s="29">
        <f t="shared" si="2"/>
        <v>0</v>
      </c>
      <c r="BJ52" s="8">
        <v>0</v>
      </c>
      <c r="BK52" s="8">
        <v>2443</v>
      </c>
      <c r="BL52" s="8">
        <v>1217</v>
      </c>
      <c r="BM52" s="8">
        <v>45</v>
      </c>
      <c r="BN52" s="8">
        <v>-15</v>
      </c>
      <c r="BO52" s="8">
        <v>-26</v>
      </c>
      <c r="BP52" s="8">
        <v>-60</v>
      </c>
      <c r="BQ52" s="8">
        <v>-242</v>
      </c>
      <c r="BR52" s="8">
        <v>-483</v>
      </c>
      <c r="BS52" s="8">
        <v>-452</v>
      </c>
      <c r="BT52" s="8">
        <v>-1</v>
      </c>
      <c r="BU52" s="8">
        <v>2426</v>
      </c>
      <c r="BV52" s="8">
        <v>12</v>
      </c>
      <c r="BW52" s="8">
        <v>172</v>
      </c>
      <c r="BX52" s="8">
        <v>79</v>
      </c>
      <c r="BY52" s="8">
        <v>158</v>
      </c>
      <c r="BZ52" s="8">
        <v>52</v>
      </c>
      <c r="CA52" s="8">
        <v>2</v>
      </c>
      <c r="CB52" s="8">
        <v>0</v>
      </c>
      <c r="CC52" s="8">
        <v>1</v>
      </c>
      <c r="CD52" s="8">
        <v>54</v>
      </c>
      <c r="CE52" s="8">
        <v>9</v>
      </c>
      <c r="CF52" s="8">
        <v>1</v>
      </c>
      <c r="CG52" s="8">
        <v>18</v>
      </c>
      <c r="CH52" s="8">
        <v>15</v>
      </c>
      <c r="CI52" s="8">
        <v>338</v>
      </c>
      <c r="CJ52" s="8">
        <v>85</v>
      </c>
      <c r="CK52" s="8">
        <v>3</v>
      </c>
    </row>
    <row r="53" spans="1:89" x14ac:dyDescent="0.25">
      <c r="A53" s="8">
        <v>5</v>
      </c>
      <c r="B53" s="8" t="s">
        <v>230</v>
      </c>
      <c r="C53" s="8" t="s">
        <v>231</v>
      </c>
      <c r="D53" s="8" t="s">
        <v>232</v>
      </c>
      <c r="E53" s="8" t="s">
        <v>223</v>
      </c>
      <c r="F53" s="8" t="s">
        <v>111</v>
      </c>
      <c r="G53" s="8">
        <v>20173270</v>
      </c>
      <c r="H53" s="8">
        <v>20320109</v>
      </c>
      <c r="I53" s="8">
        <v>18641927</v>
      </c>
      <c r="J53" s="8">
        <v>0</v>
      </c>
      <c r="K53" s="8">
        <v>4855458</v>
      </c>
      <c r="L53" s="8">
        <v>3674190</v>
      </c>
      <c r="M53" s="8">
        <v>0</v>
      </c>
      <c r="N53" s="8">
        <v>0</v>
      </c>
      <c r="O53" s="8">
        <v>0</v>
      </c>
      <c r="P53" s="8">
        <v>0</v>
      </c>
      <c r="Q53" s="8">
        <v>1414803</v>
      </c>
      <c r="R53" s="8">
        <v>0</v>
      </c>
      <c r="S53" s="8">
        <v>0</v>
      </c>
      <c r="T53" s="8">
        <v>0</v>
      </c>
      <c r="U53" s="8">
        <v>9944355</v>
      </c>
      <c r="V53" s="8">
        <v>1035970</v>
      </c>
      <c r="W53" s="8">
        <v>0</v>
      </c>
      <c r="X53" s="8">
        <v>0</v>
      </c>
      <c r="Y53" s="8">
        <v>21384150</v>
      </c>
      <c r="Z53" s="8">
        <v>159077</v>
      </c>
      <c r="AA53" s="8">
        <v>21543227</v>
      </c>
      <c r="AB53" s="7">
        <v>0.20109952986240387</v>
      </c>
      <c r="AC53" s="7">
        <v>2.1499999999999998E-2</v>
      </c>
      <c r="AD53" s="25">
        <v>459373</v>
      </c>
      <c r="AE53" s="8">
        <v>0</v>
      </c>
      <c r="AF53" s="8">
        <v>0</v>
      </c>
      <c r="AG53" s="8">
        <v>159077</v>
      </c>
      <c r="AH53" s="8">
        <v>30247</v>
      </c>
      <c r="AI53" s="25">
        <f t="shared" si="0"/>
        <v>189324</v>
      </c>
      <c r="AJ53" s="8">
        <v>598794</v>
      </c>
      <c r="AK53" s="8">
        <v>51322</v>
      </c>
      <c r="AL53" s="8">
        <v>101894</v>
      </c>
      <c r="AM53" s="8">
        <v>0</v>
      </c>
      <c r="AN53" s="8">
        <v>113535</v>
      </c>
      <c r="AO53" s="8">
        <v>5899</v>
      </c>
      <c r="AP53" s="8">
        <v>39930</v>
      </c>
      <c r="AQ53" s="8">
        <v>10200</v>
      </c>
      <c r="AR53" s="8">
        <v>5176</v>
      </c>
      <c r="AS53" s="8">
        <v>0</v>
      </c>
      <c r="AT53" s="8">
        <v>46407</v>
      </c>
      <c r="AU53" s="8">
        <v>18046</v>
      </c>
      <c r="AV53" s="8">
        <v>0</v>
      </c>
      <c r="AW53" s="8">
        <v>1807</v>
      </c>
      <c r="AX53" s="8">
        <v>34384</v>
      </c>
      <c r="AY53" s="8">
        <v>1122</v>
      </c>
      <c r="AZ53" s="8">
        <v>1099755</v>
      </c>
      <c r="BA53" s="27">
        <f t="shared" si="1"/>
        <v>1.0202272324290409E-3</v>
      </c>
      <c r="BB53" s="8">
        <v>0</v>
      </c>
      <c r="BC53" s="8">
        <v>173523</v>
      </c>
      <c r="BD53" s="8">
        <v>0</v>
      </c>
      <c r="BE53" s="8">
        <v>207559</v>
      </c>
      <c r="BF53" s="8">
        <v>0</v>
      </c>
      <c r="BG53" s="8">
        <v>0</v>
      </c>
      <c r="BH53" s="8">
        <v>0</v>
      </c>
      <c r="BI53" s="29">
        <f t="shared" si="2"/>
        <v>0</v>
      </c>
      <c r="BJ53" s="8">
        <v>0</v>
      </c>
      <c r="BK53" s="8">
        <v>3753</v>
      </c>
      <c r="BL53" s="8">
        <v>1199</v>
      </c>
      <c r="BM53" s="8">
        <v>0</v>
      </c>
      <c r="BN53" s="8">
        <v>0</v>
      </c>
      <c r="BO53" s="8">
        <v>-19</v>
      </c>
      <c r="BP53" s="8">
        <v>-47</v>
      </c>
      <c r="BQ53" s="8">
        <v>-149</v>
      </c>
      <c r="BR53" s="8">
        <v>-399</v>
      </c>
      <c r="BS53" s="8">
        <v>-873</v>
      </c>
      <c r="BT53" s="8">
        <v>-1</v>
      </c>
      <c r="BU53" s="8">
        <v>3474</v>
      </c>
      <c r="BV53" s="8">
        <v>8</v>
      </c>
      <c r="BW53" s="8">
        <v>442</v>
      </c>
      <c r="BX53" s="8">
        <v>64</v>
      </c>
      <c r="BY53" s="8">
        <v>295</v>
      </c>
      <c r="BZ53" s="8">
        <v>22</v>
      </c>
      <c r="CA53" s="8">
        <v>50</v>
      </c>
      <c r="CB53" s="8">
        <v>0</v>
      </c>
      <c r="CC53" s="8">
        <v>1</v>
      </c>
      <c r="CD53" s="8">
        <v>21</v>
      </c>
      <c r="CE53" s="8">
        <v>23</v>
      </c>
      <c r="CF53" s="8">
        <v>2</v>
      </c>
      <c r="CG53" s="8">
        <v>23</v>
      </c>
      <c r="CH53" s="8">
        <v>21</v>
      </c>
      <c r="CI53" s="8">
        <v>140</v>
      </c>
      <c r="CJ53" s="8">
        <v>157</v>
      </c>
      <c r="CK53" s="8">
        <v>23</v>
      </c>
    </row>
    <row r="54" spans="1:89" x14ac:dyDescent="0.25">
      <c r="A54" s="8">
        <v>5</v>
      </c>
      <c r="B54" s="8" t="s">
        <v>233</v>
      </c>
      <c r="C54" s="8" t="s">
        <v>234</v>
      </c>
      <c r="D54" s="8" t="s">
        <v>235</v>
      </c>
      <c r="E54" s="8" t="s">
        <v>227</v>
      </c>
      <c r="F54" s="8" t="s">
        <v>128</v>
      </c>
      <c r="G54" s="8">
        <v>12411850</v>
      </c>
      <c r="H54" s="8">
        <v>12414258</v>
      </c>
      <c r="I54" s="8">
        <v>12079270</v>
      </c>
      <c r="J54" s="8">
        <v>715151</v>
      </c>
      <c r="K54" s="8">
        <v>1032280</v>
      </c>
      <c r="L54" s="8">
        <v>5644679</v>
      </c>
      <c r="M54" s="8">
        <v>0</v>
      </c>
      <c r="N54" s="8">
        <v>0</v>
      </c>
      <c r="O54" s="8">
        <v>126</v>
      </c>
      <c r="P54" s="8">
        <v>5986</v>
      </c>
      <c r="Q54" s="8">
        <v>175768</v>
      </c>
      <c r="R54" s="8">
        <v>257216</v>
      </c>
      <c r="S54" s="8">
        <v>0</v>
      </c>
      <c r="T54" s="8">
        <v>5536</v>
      </c>
      <c r="U54" s="8">
        <v>2822824</v>
      </c>
      <c r="V54" s="8">
        <v>806354</v>
      </c>
      <c r="W54" s="8">
        <v>0</v>
      </c>
      <c r="X54" s="8">
        <v>0</v>
      </c>
      <c r="Y54" s="8">
        <v>12233915</v>
      </c>
      <c r="Z54" s="8">
        <v>11233</v>
      </c>
      <c r="AA54" s="8">
        <v>12245148</v>
      </c>
      <c r="AB54" s="7">
        <v>6.5039537847042084E-2</v>
      </c>
      <c r="AC54" s="7">
        <v>6.3200000000000006E-2</v>
      </c>
      <c r="AD54" s="25">
        <v>772657</v>
      </c>
      <c r="AE54" s="8">
        <v>0</v>
      </c>
      <c r="AF54" s="8">
        <v>0</v>
      </c>
      <c r="AG54" s="8">
        <v>2952</v>
      </c>
      <c r="AH54" s="8">
        <v>340</v>
      </c>
      <c r="AI54" s="25">
        <f t="shared" si="0"/>
        <v>3292</v>
      </c>
      <c r="AJ54" s="8">
        <v>306886</v>
      </c>
      <c r="AK54" s="8">
        <v>24318</v>
      </c>
      <c r="AL54" s="8">
        <v>71706</v>
      </c>
      <c r="AM54" s="8">
        <v>0</v>
      </c>
      <c r="AN54" s="8">
        <v>37226</v>
      </c>
      <c r="AO54" s="8">
        <v>4200</v>
      </c>
      <c r="AP54" s="8">
        <v>36173</v>
      </c>
      <c r="AQ54" s="8">
        <v>9100</v>
      </c>
      <c r="AR54" s="8">
        <v>18566</v>
      </c>
      <c r="AS54" s="8">
        <v>25</v>
      </c>
      <c r="AT54" s="8">
        <v>29309</v>
      </c>
      <c r="AU54" s="8">
        <v>8093</v>
      </c>
      <c r="AV54" s="8">
        <v>0</v>
      </c>
      <c r="AW54" s="8">
        <v>0</v>
      </c>
      <c r="AX54" s="8">
        <v>9439</v>
      </c>
      <c r="AY54" s="8">
        <v>0</v>
      </c>
      <c r="AZ54" s="8">
        <v>595570</v>
      </c>
      <c r="BA54" s="27">
        <f t="shared" si="1"/>
        <v>0</v>
      </c>
      <c r="BB54" s="8">
        <v>0</v>
      </c>
      <c r="BC54" s="8">
        <v>173523</v>
      </c>
      <c r="BD54" s="8">
        <v>0</v>
      </c>
      <c r="BE54" s="8">
        <v>99068</v>
      </c>
      <c r="BF54" s="8">
        <v>0</v>
      </c>
      <c r="BG54" s="8">
        <v>0</v>
      </c>
      <c r="BH54" s="8">
        <v>0</v>
      </c>
      <c r="BI54" s="29">
        <f t="shared" si="2"/>
        <v>0</v>
      </c>
      <c r="BJ54" s="8">
        <v>0</v>
      </c>
      <c r="BK54" s="8">
        <v>2527</v>
      </c>
      <c r="BL54" s="8">
        <v>656</v>
      </c>
      <c r="BM54" s="8">
        <v>0</v>
      </c>
      <c r="BN54" s="8">
        <v>-1</v>
      </c>
      <c r="BO54" s="8">
        <v>-3</v>
      </c>
      <c r="BP54" s="8">
        <v>-8</v>
      </c>
      <c r="BQ54" s="8">
        <v>-46</v>
      </c>
      <c r="BR54" s="8">
        <v>-307</v>
      </c>
      <c r="BS54" s="8">
        <v>-558</v>
      </c>
      <c r="BT54" s="8">
        <v>-1</v>
      </c>
      <c r="BU54" s="8">
        <v>2213</v>
      </c>
      <c r="BV54" s="8">
        <v>0</v>
      </c>
      <c r="BW54" s="8">
        <v>132</v>
      </c>
      <c r="BX54" s="8">
        <v>71</v>
      </c>
      <c r="BY54" s="8">
        <v>270</v>
      </c>
      <c r="BZ54" s="8">
        <v>46</v>
      </c>
      <c r="CA54" s="8">
        <v>57</v>
      </c>
      <c r="CB54" s="8">
        <v>0</v>
      </c>
      <c r="CC54" s="8">
        <v>2</v>
      </c>
      <c r="CD54" s="8">
        <v>11</v>
      </c>
      <c r="CE54" s="8">
        <v>13</v>
      </c>
      <c r="CF54" s="8">
        <v>1</v>
      </c>
      <c r="CG54" s="8">
        <v>12</v>
      </c>
      <c r="CH54" s="8">
        <v>12</v>
      </c>
      <c r="CI54" s="8">
        <v>108</v>
      </c>
      <c r="CJ54" s="8">
        <v>156</v>
      </c>
      <c r="CK54" s="8">
        <v>20</v>
      </c>
    </row>
    <row r="55" spans="1:89" x14ac:dyDescent="0.25">
      <c r="A55" s="8">
        <v>5</v>
      </c>
      <c r="B55" s="8" t="s">
        <v>236</v>
      </c>
      <c r="C55" s="8" t="s">
        <v>237</v>
      </c>
      <c r="D55" s="8" t="s">
        <v>238</v>
      </c>
      <c r="E55" s="8" t="s">
        <v>223</v>
      </c>
      <c r="F55" s="8" t="s">
        <v>148</v>
      </c>
      <c r="G55" s="8">
        <v>14606199</v>
      </c>
      <c r="H55" s="8">
        <v>14626934</v>
      </c>
      <c r="I55" s="8">
        <v>13957179</v>
      </c>
      <c r="J55" s="8">
        <v>64549</v>
      </c>
      <c r="K55" s="8">
        <v>1594116</v>
      </c>
      <c r="L55" s="8">
        <v>4264480</v>
      </c>
      <c r="M55" s="8">
        <v>0</v>
      </c>
      <c r="N55" s="8">
        <v>0</v>
      </c>
      <c r="O55" s="8">
        <v>0</v>
      </c>
      <c r="P55" s="8">
        <v>0</v>
      </c>
      <c r="Q55" s="8">
        <v>916541</v>
      </c>
      <c r="R55" s="8">
        <v>0</v>
      </c>
      <c r="S55" s="8">
        <v>1449</v>
      </c>
      <c r="T55" s="8">
        <v>0</v>
      </c>
      <c r="U55" s="8">
        <v>4333098</v>
      </c>
      <c r="V55" s="8">
        <v>1334008</v>
      </c>
      <c r="W55" s="8">
        <v>8207</v>
      </c>
      <c r="X55" s="8">
        <v>0</v>
      </c>
      <c r="Y55" s="8">
        <v>13467368</v>
      </c>
      <c r="Z55" s="8">
        <v>190474</v>
      </c>
      <c r="AA55" s="8">
        <v>13657842</v>
      </c>
      <c r="AB55" s="7">
        <v>5.1111791282892227E-2</v>
      </c>
      <c r="AC55" s="7">
        <v>7.1300000000000002E-2</v>
      </c>
      <c r="AD55" s="25">
        <v>961022</v>
      </c>
      <c r="AE55" s="8">
        <v>0</v>
      </c>
      <c r="AF55" s="8">
        <v>0</v>
      </c>
      <c r="AG55" s="8">
        <v>20735</v>
      </c>
      <c r="AH55" s="8">
        <v>0</v>
      </c>
      <c r="AI55" s="25">
        <f t="shared" si="0"/>
        <v>20735</v>
      </c>
      <c r="AJ55" s="8">
        <v>428096</v>
      </c>
      <c r="AK55" s="8">
        <v>35734</v>
      </c>
      <c r="AL55" s="8">
        <v>86220</v>
      </c>
      <c r="AM55" s="8">
        <v>173</v>
      </c>
      <c r="AN55" s="8">
        <v>87128</v>
      </c>
      <c r="AO55" s="8">
        <v>2729</v>
      </c>
      <c r="AP55" s="8">
        <v>37060</v>
      </c>
      <c r="AQ55" s="8">
        <v>9800</v>
      </c>
      <c r="AR55" s="8">
        <v>2500</v>
      </c>
      <c r="AS55" s="8">
        <v>1959</v>
      </c>
      <c r="AT55" s="8">
        <v>63388</v>
      </c>
      <c r="AU55" s="8">
        <v>15910</v>
      </c>
      <c r="AV55" s="8">
        <v>0</v>
      </c>
      <c r="AW55" s="8">
        <v>1863</v>
      </c>
      <c r="AX55" s="8">
        <v>5027</v>
      </c>
      <c r="AY55" s="8">
        <v>0</v>
      </c>
      <c r="AZ55" s="8">
        <v>843049</v>
      </c>
      <c r="BA55" s="27">
        <f t="shared" si="1"/>
        <v>0</v>
      </c>
      <c r="BB55" s="8">
        <v>0</v>
      </c>
      <c r="BC55" s="8">
        <v>173523</v>
      </c>
      <c r="BD55" s="8">
        <v>0</v>
      </c>
      <c r="BE55" s="8">
        <v>111124</v>
      </c>
      <c r="BF55" s="8">
        <v>0</v>
      </c>
      <c r="BG55" s="8">
        <v>0</v>
      </c>
      <c r="BH55" s="8">
        <v>0</v>
      </c>
      <c r="BI55" s="29">
        <f t="shared" si="2"/>
        <v>0</v>
      </c>
      <c r="BJ55" s="8">
        <v>0</v>
      </c>
      <c r="BK55" s="8">
        <v>1968</v>
      </c>
      <c r="BL55" s="8">
        <v>949</v>
      </c>
      <c r="BM55" s="8">
        <v>33</v>
      </c>
      <c r="BN55" s="8">
        <v>-12</v>
      </c>
      <c r="BO55" s="8">
        <v>-31</v>
      </c>
      <c r="BP55" s="8">
        <v>-96</v>
      </c>
      <c r="BQ55" s="8">
        <v>-158</v>
      </c>
      <c r="BR55" s="8">
        <v>-195</v>
      </c>
      <c r="BS55" s="8">
        <v>-360</v>
      </c>
      <c r="BT55" s="8">
        <v>-1</v>
      </c>
      <c r="BU55" s="8">
        <v>2034</v>
      </c>
      <c r="BV55" s="8">
        <v>0</v>
      </c>
      <c r="BW55" s="8">
        <v>200</v>
      </c>
      <c r="BX55" s="8">
        <v>44</v>
      </c>
      <c r="BY55" s="8">
        <v>117</v>
      </c>
      <c r="BZ55" s="8">
        <v>15</v>
      </c>
      <c r="CA55" s="8">
        <v>3</v>
      </c>
      <c r="CB55" s="8">
        <v>6</v>
      </c>
      <c r="CC55" s="8">
        <v>9</v>
      </c>
      <c r="CD55" s="8">
        <v>41</v>
      </c>
      <c r="CE55" s="8">
        <v>25</v>
      </c>
      <c r="CF55" s="8">
        <v>0</v>
      </c>
      <c r="CG55" s="8">
        <v>25</v>
      </c>
      <c r="CH55" s="8">
        <v>21</v>
      </c>
      <c r="CI55" s="8">
        <v>82</v>
      </c>
      <c r="CJ55" s="8">
        <v>38</v>
      </c>
      <c r="CK55" s="8">
        <v>1</v>
      </c>
    </row>
    <row r="56" spans="1:89" x14ac:dyDescent="0.25">
      <c r="A56" s="8">
        <v>5</v>
      </c>
      <c r="B56" s="8" t="s">
        <v>239</v>
      </c>
      <c r="C56" s="8" t="s">
        <v>240</v>
      </c>
      <c r="D56" s="8" t="s">
        <v>241</v>
      </c>
      <c r="E56" s="8" t="s">
        <v>227</v>
      </c>
      <c r="F56" s="8" t="s">
        <v>128</v>
      </c>
      <c r="G56" s="8">
        <v>7715994</v>
      </c>
      <c r="H56" s="8">
        <v>7735358</v>
      </c>
      <c r="I56" s="8">
        <v>7525341</v>
      </c>
      <c r="J56" s="8">
        <v>96080</v>
      </c>
      <c r="K56" s="8">
        <v>680833</v>
      </c>
      <c r="L56" s="8">
        <v>2968154</v>
      </c>
      <c r="M56" s="8">
        <v>0</v>
      </c>
      <c r="N56" s="8">
        <v>0</v>
      </c>
      <c r="O56" s="8">
        <v>21754</v>
      </c>
      <c r="P56" s="8">
        <v>0</v>
      </c>
      <c r="Q56" s="8">
        <v>286338</v>
      </c>
      <c r="R56" s="8">
        <v>0</v>
      </c>
      <c r="S56" s="8">
        <v>0</v>
      </c>
      <c r="T56" s="8">
        <v>0</v>
      </c>
      <c r="U56" s="8">
        <v>2458605</v>
      </c>
      <c r="V56" s="8">
        <v>272369</v>
      </c>
      <c r="W56" s="8">
        <v>1250</v>
      </c>
      <c r="X56" s="8">
        <v>0</v>
      </c>
      <c r="Y56" s="8">
        <v>7445846</v>
      </c>
      <c r="Z56" s="8">
        <v>47663</v>
      </c>
      <c r="AA56" s="8">
        <v>7493509</v>
      </c>
      <c r="AB56" s="7">
        <v>6.9422684609889984E-2</v>
      </c>
      <c r="AC56" s="7">
        <v>9.1700000000000004E-2</v>
      </c>
      <c r="AD56" s="25">
        <v>682509</v>
      </c>
      <c r="AE56" s="8">
        <v>0</v>
      </c>
      <c r="AF56" s="8">
        <v>0</v>
      </c>
      <c r="AG56" s="8">
        <v>19364</v>
      </c>
      <c r="AH56" s="8">
        <v>15808</v>
      </c>
      <c r="AI56" s="25">
        <f t="shared" si="0"/>
        <v>35172</v>
      </c>
      <c r="AJ56" s="8">
        <v>245412</v>
      </c>
      <c r="AK56" s="8">
        <v>20331</v>
      </c>
      <c r="AL56" s="8">
        <v>46205</v>
      </c>
      <c r="AM56" s="8">
        <v>0</v>
      </c>
      <c r="AN56" s="8">
        <v>43120</v>
      </c>
      <c r="AO56" s="8">
        <v>10150</v>
      </c>
      <c r="AP56" s="8">
        <v>61813</v>
      </c>
      <c r="AQ56" s="8">
        <v>9100</v>
      </c>
      <c r="AR56" s="8">
        <v>3975</v>
      </c>
      <c r="AS56" s="8">
        <v>2308</v>
      </c>
      <c r="AT56" s="8">
        <v>30856</v>
      </c>
      <c r="AU56" s="8">
        <v>7058</v>
      </c>
      <c r="AV56" s="8">
        <v>0</v>
      </c>
      <c r="AW56" s="8">
        <v>8854</v>
      </c>
      <c r="AX56" s="8">
        <v>13141</v>
      </c>
      <c r="AY56" s="8">
        <v>0</v>
      </c>
      <c r="AZ56" s="8">
        <v>526978</v>
      </c>
      <c r="BA56" s="27">
        <f t="shared" si="1"/>
        <v>0</v>
      </c>
      <c r="BB56" s="8">
        <v>0</v>
      </c>
      <c r="BC56" s="8">
        <v>173523</v>
      </c>
      <c r="BD56" s="8">
        <v>0</v>
      </c>
      <c r="BE56" s="8">
        <v>361794</v>
      </c>
      <c r="BF56" s="8">
        <v>230050</v>
      </c>
      <c r="BG56" s="8">
        <v>0</v>
      </c>
      <c r="BH56" s="8">
        <v>0</v>
      </c>
      <c r="BI56" s="29">
        <f t="shared" si="2"/>
        <v>0</v>
      </c>
      <c r="BJ56" s="8">
        <v>0</v>
      </c>
      <c r="BK56" s="8">
        <v>1262</v>
      </c>
      <c r="BL56" s="8">
        <v>292</v>
      </c>
      <c r="BM56" s="8">
        <v>39</v>
      </c>
      <c r="BN56" s="8">
        <v>0</v>
      </c>
      <c r="BO56" s="8">
        <v>-4</v>
      </c>
      <c r="BP56" s="8">
        <v>-47</v>
      </c>
      <c r="BQ56" s="8">
        <v>-16</v>
      </c>
      <c r="BR56" s="8">
        <v>-138</v>
      </c>
      <c r="BS56" s="8">
        <v>-344</v>
      </c>
      <c r="BT56" s="8">
        <v>-2</v>
      </c>
      <c r="BU56" s="8">
        <v>1036</v>
      </c>
      <c r="BV56" s="8">
        <v>8</v>
      </c>
      <c r="BW56" s="8">
        <v>83</v>
      </c>
      <c r="BX56" s="8">
        <v>31</v>
      </c>
      <c r="BY56" s="8">
        <v>210</v>
      </c>
      <c r="BZ56" s="8">
        <v>10</v>
      </c>
      <c r="CA56" s="8">
        <v>2</v>
      </c>
      <c r="CB56" s="8">
        <v>0</v>
      </c>
      <c r="CC56" s="8">
        <v>1</v>
      </c>
      <c r="CD56" s="8">
        <v>12</v>
      </c>
      <c r="CE56" s="8">
        <v>24</v>
      </c>
      <c r="CF56" s="8">
        <v>0</v>
      </c>
      <c r="CG56" s="8">
        <v>2</v>
      </c>
      <c r="CH56" s="8">
        <v>3</v>
      </c>
      <c r="CI56" s="8">
        <v>21</v>
      </c>
      <c r="CJ56" s="8">
        <v>87</v>
      </c>
      <c r="CK56" s="8">
        <v>4</v>
      </c>
    </row>
    <row r="57" spans="1:89" x14ac:dyDescent="0.25">
      <c r="A57" s="8">
        <v>5</v>
      </c>
      <c r="B57" s="8" t="s">
        <v>242</v>
      </c>
      <c r="C57" s="8" t="s">
        <v>243</v>
      </c>
      <c r="D57" s="8" t="s">
        <v>244</v>
      </c>
      <c r="E57" s="8" t="s">
        <v>223</v>
      </c>
      <c r="F57" s="8" t="s">
        <v>121</v>
      </c>
      <c r="G57" s="8">
        <v>44198489</v>
      </c>
      <c r="H57" s="8">
        <v>44290886</v>
      </c>
      <c r="I57" s="8">
        <v>43497527</v>
      </c>
      <c r="J57" s="8">
        <v>5835780</v>
      </c>
      <c r="K57" s="8">
        <v>1906670</v>
      </c>
      <c r="L57" s="8">
        <v>15572910</v>
      </c>
      <c r="M57" s="8">
        <v>0</v>
      </c>
      <c r="N57" s="8">
        <v>0</v>
      </c>
      <c r="O57" s="8">
        <v>0</v>
      </c>
      <c r="P57" s="8">
        <v>137017</v>
      </c>
      <c r="Q57" s="8">
        <v>1640604</v>
      </c>
      <c r="R57" s="8">
        <v>654667</v>
      </c>
      <c r="S57" s="8">
        <v>0</v>
      </c>
      <c r="T57" s="8">
        <v>0</v>
      </c>
      <c r="U57" s="8">
        <v>8316080</v>
      </c>
      <c r="V57" s="8">
        <v>7252186</v>
      </c>
      <c r="W57" s="8">
        <v>0</v>
      </c>
      <c r="X57" s="8">
        <v>0</v>
      </c>
      <c r="Y57" s="8">
        <v>43312078</v>
      </c>
      <c r="Z57" s="8">
        <v>92397</v>
      </c>
      <c r="AA57" s="8">
        <v>43404475</v>
      </c>
      <c r="AB57" s="7">
        <v>4.0011052042245865E-2</v>
      </c>
      <c r="AC57" s="7">
        <v>4.6100000000000002E-2</v>
      </c>
      <c r="AD57" s="25">
        <v>1996162</v>
      </c>
      <c r="AE57" s="8">
        <v>0</v>
      </c>
      <c r="AF57" s="8">
        <v>0</v>
      </c>
      <c r="AG57" s="8">
        <v>92397</v>
      </c>
      <c r="AH57" s="8">
        <v>1707</v>
      </c>
      <c r="AI57" s="25">
        <f t="shared" si="0"/>
        <v>94104</v>
      </c>
      <c r="AJ57" s="8">
        <v>987954</v>
      </c>
      <c r="AK57" s="8">
        <v>77599</v>
      </c>
      <c r="AL57" s="8">
        <v>245964</v>
      </c>
      <c r="AM57" s="8">
        <v>28517</v>
      </c>
      <c r="AN57" s="8">
        <v>94504</v>
      </c>
      <c r="AO57" s="8">
        <v>1126</v>
      </c>
      <c r="AP57" s="8">
        <v>37871</v>
      </c>
      <c r="AQ57" s="8">
        <v>10200</v>
      </c>
      <c r="AR57" s="8">
        <v>0</v>
      </c>
      <c r="AS57" s="8">
        <v>27876</v>
      </c>
      <c r="AT57" s="8">
        <v>65039</v>
      </c>
      <c r="AU57" s="8">
        <v>18088</v>
      </c>
      <c r="AV57" s="8">
        <v>1592</v>
      </c>
      <c r="AW57" s="8">
        <v>692</v>
      </c>
      <c r="AX57" s="8">
        <v>18312</v>
      </c>
      <c r="AY57" s="8">
        <v>92846</v>
      </c>
      <c r="AZ57" s="8">
        <v>1691431</v>
      </c>
      <c r="BA57" s="27">
        <f t="shared" si="1"/>
        <v>5.4891981996309631E-2</v>
      </c>
      <c r="BB57" s="8">
        <v>0</v>
      </c>
      <c r="BC57" s="8">
        <v>173523</v>
      </c>
      <c r="BD57" s="8">
        <v>0</v>
      </c>
      <c r="BE57" s="8">
        <v>457459</v>
      </c>
      <c r="BF57" s="8">
        <v>34601</v>
      </c>
      <c r="BG57" s="8">
        <v>34601</v>
      </c>
      <c r="BH57" s="8">
        <v>0</v>
      </c>
      <c r="BI57" s="29">
        <f t="shared" si="2"/>
        <v>34601</v>
      </c>
      <c r="BJ57" s="8">
        <v>0</v>
      </c>
      <c r="BK57" s="8">
        <v>8085</v>
      </c>
      <c r="BL57" s="8">
        <v>2829</v>
      </c>
      <c r="BM57" s="8">
        <v>19</v>
      </c>
      <c r="BN57" s="8">
        <v>-21</v>
      </c>
      <c r="BO57" s="8">
        <v>-28</v>
      </c>
      <c r="BP57" s="8">
        <v>-257</v>
      </c>
      <c r="BQ57" s="8">
        <v>-190</v>
      </c>
      <c r="BR57" s="8">
        <v>-776</v>
      </c>
      <c r="BS57" s="8">
        <v>-1129</v>
      </c>
      <c r="BT57" s="8">
        <v>-14</v>
      </c>
      <c r="BU57" s="8">
        <v>8533</v>
      </c>
      <c r="BV57" s="8">
        <v>40</v>
      </c>
      <c r="BW57" s="8">
        <v>383</v>
      </c>
      <c r="BX57" s="8">
        <v>134</v>
      </c>
      <c r="BY57" s="8">
        <v>584</v>
      </c>
      <c r="BZ57" s="8">
        <v>31</v>
      </c>
      <c r="CA57" s="8">
        <v>9</v>
      </c>
      <c r="CB57" s="8">
        <v>1</v>
      </c>
      <c r="CC57" s="8">
        <v>8</v>
      </c>
      <c r="CD57" s="8">
        <v>61</v>
      </c>
      <c r="CE57" s="8">
        <v>184</v>
      </c>
      <c r="CF57" s="8">
        <v>5</v>
      </c>
      <c r="CG57" s="8">
        <v>11</v>
      </c>
      <c r="CH57" s="8">
        <v>22</v>
      </c>
      <c r="CI57" s="8">
        <v>90</v>
      </c>
      <c r="CJ57" s="8">
        <v>643</v>
      </c>
      <c r="CK57" s="8">
        <v>15</v>
      </c>
    </row>
    <row r="58" spans="1:89" x14ac:dyDescent="0.25">
      <c r="A58" s="8">
        <v>5</v>
      </c>
      <c r="B58" s="8" t="s">
        <v>245</v>
      </c>
      <c r="C58" s="8" t="s">
        <v>246</v>
      </c>
      <c r="D58" s="8" t="s">
        <v>247</v>
      </c>
      <c r="E58" s="8" t="s">
        <v>223</v>
      </c>
      <c r="F58" s="8" t="s">
        <v>121</v>
      </c>
      <c r="G58" s="8">
        <v>21320514</v>
      </c>
      <c r="H58" s="8">
        <v>21368965</v>
      </c>
      <c r="I58" s="8">
        <v>21001819</v>
      </c>
      <c r="J58" s="8">
        <v>2163855</v>
      </c>
      <c r="K58" s="8">
        <v>785253</v>
      </c>
      <c r="L58" s="8">
        <v>8939874</v>
      </c>
      <c r="M58" s="8">
        <v>0</v>
      </c>
      <c r="N58" s="8">
        <v>0</v>
      </c>
      <c r="O58" s="8">
        <v>0</v>
      </c>
      <c r="P58" s="8">
        <v>27773</v>
      </c>
      <c r="Q58" s="8">
        <v>837253</v>
      </c>
      <c r="R58" s="8">
        <v>0</v>
      </c>
      <c r="S58" s="8">
        <v>0</v>
      </c>
      <c r="T58" s="8">
        <v>0</v>
      </c>
      <c r="U58" s="8">
        <v>3820243</v>
      </c>
      <c r="V58" s="8">
        <v>3134168</v>
      </c>
      <c r="W58" s="8">
        <v>0</v>
      </c>
      <c r="X58" s="8">
        <v>0</v>
      </c>
      <c r="Y58" s="8">
        <v>20991308</v>
      </c>
      <c r="Z58" s="8">
        <v>54669</v>
      </c>
      <c r="AA58" s="8">
        <v>21045977</v>
      </c>
      <c r="AB58" s="7">
        <v>0.11062157899141312</v>
      </c>
      <c r="AC58" s="7">
        <v>6.0999999999999999E-2</v>
      </c>
      <c r="AD58" s="25">
        <v>1282354</v>
      </c>
      <c r="AE58" s="8">
        <v>0</v>
      </c>
      <c r="AF58" s="8">
        <v>0</v>
      </c>
      <c r="AG58" s="8">
        <v>48451</v>
      </c>
      <c r="AH58" s="8">
        <v>0</v>
      </c>
      <c r="AI58" s="25">
        <f t="shared" si="0"/>
        <v>48451</v>
      </c>
      <c r="AJ58" s="8">
        <v>659165</v>
      </c>
      <c r="AK58" s="8">
        <v>54680</v>
      </c>
      <c r="AL58" s="8">
        <v>163550</v>
      </c>
      <c r="AM58" s="8">
        <v>2153</v>
      </c>
      <c r="AN58" s="8">
        <v>81054</v>
      </c>
      <c r="AO58" s="8">
        <v>27064</v>
      </c>
      <c r="AP58" s="8">
        <v>35629</v>
      </c>
      <c r="AQ58" s="8">
        <v>10200</v>
      </c>
      <c r="AR58" s="8">
        <v>6059</v>
      </c>
      <c r="AS58" s="8">
        <v>4731</v>
      </c>
      <c r="AT58" s="8">
        <v>87451</v>
      </c>
      <c r="AU58" s="8">
        <v>14324</v>
      </c>
      <c r="AV58" s="8">
        <v>0</v>
      </c>
      <c r="AW58" s="8">
        <v>35417</v>
      </c>
      <c r="AX58" s="8">
        <v>13268</v>
      </c>
      <c r="AY58" s="8">
        <v>0</v>
      </c>
      <c r="AZ58" s="8">
        <v>1251361</v>
      </c>
      <c r="BA58" s="27">
        <f t="shared" si="1"/>
        <v>0</v>
      </c>
      <c r="BB58" s="8">
        <v>0</v>
      </c>
      <c r="BC58" s="8">
        <v>173523</v>
      </c>
      <c r="BD58" s="8">
        <v>0</v>
      </c>
      <c r="BE58" s="8">
        <v>75345</v>
      </c>
      <c r="BF58" s="8">
        <v>0</v>
      </c>
      <c r="BG58" s="8">
        <v>0</v>
      </c>
      <c r="BH58" s="8">
        <v>0</v>
      </c>
      <c r="BI58" s="29">
        <f t="shared" si="2"/>
        <v>0</v>
      </c>
      <c r="BJ58" s="8">
        <v>0</v>
      </c>
      <c r="BK58" s="8">
        <v>4443</v>
      </c>
      <c r="BL58" s="8">
        <v>1564</v>
      </c>
      <c r="BM58" s="8">
        <v>199</v>
      </c>
      <c r="BN58" s="8">
        <v>0</v>
      </c>
      <c r="BO58" s="8">
        <v>-27</v>
      </c>
      <c r="BP58" s="8">
        <v>-196</v>
      </c>
      <c r="BQ58" s="8">
        <v>-237</v>
      </c>
      <c r="BR58" s="8">
        <v>-778</v>
      </c>
      <c r="BS58" s="8">
        <v>-491</v>
      </c>
      <c r="BT58" s="8">
        <v>-9</v>
      </c>
      <c r="BU58" s="8">
        <v>4489</v>
      </c>
      <c r="BV58" s="8">
        <v>5</v>
      </c>
      <c r="BW58" s="8">
        <v>165</v>
      </c>
      <c r="BX58" s="8">
        <v>63</v>
      </c>
      <c r="BY58" s="8">
        <v>244</v>
      </c>
      <c r="BZ58" s="8">
        <v>7</v>
      </c>
      <c r="CA58" s="8">
        <v>14</v>
      </c>
      <c r="CB58" s="8">
        <v>1</v>
      </c>
      <c r="CC58" s="8">
        <v>2</v>
      </c>
      <c r="CD58" s="8">
        <v>34</v>
      </c>
      <c r="CE58" s="8">
        <v>148</v>
      </c>
      <c r="CF58" s="8">
        <v>1</v>
      </c>
      <c r="CG58" s="8">
        <v>8</v>
      </c>
      <c r="CH58" s="8">
        <v>18</v>
      </c>
      <c r="CI58" s="8">
        <v>110</v>
      </c>
      <c r="CJ58" s="8">
        <v>508</v>
      </c>
      <c r="CK58" s="8">
        <v>14</v>
      </c>
    </row>
    <row r="59" spans="1:89" x14ac:dyDescent="0.25">
      <c r="A59" s="8">
        <v>5</v>
      </c>
      <c r="B59" s="8" t="s">
        <v>248</v>
      </c>
      <c r="C59" s="8" t="s">
        <v>219</v>
      </c>
      <c r="D59" s="8" t="s">
        <v>226</v>
      </c>
      <c r="E59" s="8" t="s">
        <v>227</v>
      </c>
      <c r="F59" s="8" t="s">
        <v>128</v>
      </c>
      <c r="G59" s="8">
        <v>20552941</v>
      </c>
      <c r="H59" s="8">
        <v>20617515</v>
      </c>
      <c r="I59" s="8">
        <v>19161109</v>
      </c>
      <c r="J59" s="8">
        <v>5933879</v>
      </c>
      <c r="K59" s="8">
        <v>1564522</v>
      </c>
      <c r="L59" s="8">
        <v>5748399</v>
      </c>
      <c r="M59" s="8">
        <v>0</v>
      </c>
      <c r="N59" s="8">
        <v>1218986</v>
      </c>
      <c r="O59" s="8">
        <v>25083</v>
      </c>
      <c r="P59" s="8">
        <v>4875</v>
      </c>
      <c r="Q59" s="8">
        <v>630767</v>
      </c>
      <c r="R59" s="8">
        <v>0</v>
      </c>
      <c r="S59" s="8">
        <v>5661</v>
      </c>
      <c r="T59" s="8">
        <v>11673</v>
      </c>
      <c r="U59" s="8">
        <v>1494281</v>
      </c>
      <c r="V59" s="8">
        <v>1299734</v>
      </c>
      <c r="W59" s="8">
        <v>0</v>
      </c>
      <c r="X59" s="8">
        <v>0</v>
      </c>
      <c r="Y59" s="8">
        <v>17662188</v>
      </c>
      <c r="Z59" s="8">
        <v>1550055</v>
      </c>
      <c r="AA59" s="8">
        <v>19212243</v>
      </c>
      <c r="AB59" s="7">
        <v>7.4065409600734711E-2</v>
      </c>
      <c r="AC59" s="7">
        <v>5.5800000000000002E-2</v>
      </c>
      <c r="AD59" s="25">
        <v>985731</v>
      </c>
      <c r="AE59" s="8">
        <v>0</v>
      </c>
      <c r="AF59" s="8">
        <v>0</v>
      </c>
      <c r="AG59" s="8">
        <v>64576</v>
      </c>
      <c r="AH59" s="8">
        <v>0</v>
      </c>
      <c r="AI59" s="25">
        <f t="shared" si="0"/>
        <v>64576</v>
      </c>
      <c r="AJ59" s="8">
        <v>378039</v>
      </c>
      <c r="AK59" s="8">
        <v>32583</v>
      </c>
      <c r="AL59" s="8">
        <v>83553</v>
      </c>
      <c r="AM59" s="8">
        <v>6493</v>
      </c>
      <c r="AN59" s="8">
        <v>62985</v>
      </c>
      <c r="AO59" s="8">
        <v>4494</v>
      </c>
      <c r="AP59" s="8">
        <v>40570</v>
      </c>
      <c r="AQ59" s="8">
        <v>10200</v>
      </c>
      <c r="AR59" s="8">
        <v>0</v>
      </c>
      <c r="AS59" s="8">
        <v>109720</v>
      </c>
      <c r="AT59" s="8">
        <v>66635</v>
      </c>
      <c r="AU59" s="8">
        <v>15283</v>
      </c>
      <c r="AV59" s="8">
        <v>0</v>
      </c>
      <c r="AW59" s="8">
        <v>8576</v>
      </c>
      <c r="AX59" s="8">
        <v>0</v>
      </c>
      <c r="AY59" s="8">
        <v>0</v>
      </c>
      <c r="AZ59" s="8">
        <v>848514</v>
      </c>
      <c r="BA59" s="27">
        <f t="shared" si="1"/>
        <v>0</v>
      </c>
      <c r="BB59" s="8">
        <v>0</v>
      </c>
      <c r="BC59" s="8">
        <v>173224</v>
      </c>
      <c r="BD59" s="8">
        <v>0</v>
      </c>
      <c r="BE59" s="8">
        <v>153874</v>
      </c>
      <c r="BF59" s="8">
        <v>0</v>
      </c>
      <c r="BG59" s="8">
        <v>0</v>
      </c>
      <c r="BH59" s="8">
        <v>0</v>
      </c>
      <c r="BI59" s="29">
        <f t="shared" si="2"/>
        <v>0</v>
      </c>
      <c r="BJ59" s="8">
        <v>0</v>
      </c>
      <c r="BK59" s="8">
        <v>2645</v>
      </c>
      <c r="BL59" s="8">
        <v>1229</v>
      </c>
      <c r="BM59" s="8">
        <v>44</v>
      </c>
      <c r="BN59" s="8">
        <v>-2</v>
      </c>
      <c r="BO59" s="8">
        <v>-13</v>
      </c>
      <c r="BP59" s="8">
        <v>-51</v>
      </c>
      <c r="BQ59" s="8">
        <v>-180</v>
      </c>
      <c r="BR59" s="8">
        <v>-547</v>
      </c>
      <c r="BS59" s="8">
        <v>-550</v>
      </c>
      <c r="BT59" s="8">
        <v>-6</v>
      </c>
      <c r="BU59" s="8">
        <v>2569</v>
      </c>
      <c r="BV59" s="8">
        <v>9</v>
      </c>
      <c r="BW59" s="8">
        <v>52</v>
      </c>
      <c r="BX59" s="8">
        <v>20</v>
      </c>
      <c r="BY59" s="8">
        <v>285</v>
      </c>
      <c r="BZ59" s="8">
        <v>78</v>
      </c>
      <c r="CA59" s="8">
        <v>10</v>
      </c>
      <c r="CB59" s="8">
        <v>0</v>
      </c>
      <c r="CC59" s="8">
        <v>2</v>
      </c>
      <c r="CD59" s="8">
        <v>29</v>
      </c>
      <c r="CE59" s="8">
        <v>17</v>
      </c>
      <c r="CF59" s="8">
        <v>2</v>
      </c>
      <c r="CG59" s="8">
        <v>5</v>
      </c>
      <c r="CH59" s="8">
        <v>12</v>
      </c>
      <c r="CI59" s="8">
        <v>336</v>
      </c>
      <c r="CJ59" s="8">
        <v>161</v>
      </c>
      <c r="CK59" s="8">
        <v>5</v>
      </c>
    </row>
    <row r="60" spans="1:89" x14ac:dyDescent="0.25">
      <c r="A60" s="8">
        <v>5</v>
      </c>
      <c r="B60" s="8" t="s">
        <v>249</v>
      </c>
      <c r="C60" s="8" t="s">
        <v>250</v>
      </c>
      <c r="D60" s="8" t="s">
        <v>251</v>
      </c>
      <c r="E60" s="8" t="s">
        <v>223</v>
      </c>
      <c r="F60" s="8" t="s">
        <v>121</v>
      </c>
      <c r="G60" s="8">
        <v>21316239</v>
      </c>
      <c r="H60" s="8">
        <v>21373337</v>
      </c>
      <c r="I60" s="8">
        <v>20741808</v>
      </c>
      <c r="J60" s="8">
        <v>2905591</v>
      </c>
      <c r="K60" s="8">
        <v>1122878</v>
      </c>
      <c r="L60" s="8">
        <v>7165720</v>
      </c>
      <c r="M60" s="8">
        <v>0</v>
      </c>
      <c r="N60" s="8">
        <v>-842</v>
      </c>
      <c r="O60" s="8">
        <v>0</v>
      </c>
      <c r="P60" s="8">
        <v>0</v>
      </c>
      <c r="Q60" s="8">
        <v>800570</v>
      </c>
      <c r="R60" s="8">
        <v>0</v>
      </c>
      <c r="S60" s="8">
        <v>0</v>
      </c>
      <c r="T60" s="8">
        <v>0</v>
      </c>
      <c r="U60" s="8">
        <v>5919475</v>
      </c>
      <c r="V60" s="8">
        <v>1466252</v>
      </c>
      <c r="W60" s="8">
        <v>0</v>
      </c>
      <c r="X60" s="8">
        <v>0</v>
      </c>
      <c r="Y60" s="8">
        <v>20509328</v>
      </c>
      <c r="Z60" s="8">
        <v>-48720</v>
      </c>
      <c r="AA60" s="8">
        <v>20460607</v>
      </c>
      <c r="AB60" s="7">
        <v>0.12036696821451187</v>
      </c>
      <c r="AC60" s="7">
        <v>4.9099999999999998E-2</v>
      </c>
      <c r="AD60" s="25">
        <v>1007495</v>
      </c>
      <c r="AE60" s="8">
        <v>0</v>
      </c>
      <c r="AF60" s="8">
        <v>0</v>
      </c>
      <c r="AG60" s="8">
        <v>57098</v>
      </c>
      <c r="AH60" s="8">
        <v>0</v>
      </c>
      <c r="AI60" s="25">
        <f t="shared" si="0"/>
        <v>57098</v>
      </c>
      <c r="AJ60" s="8">
        <v>427305</v>
      </c>
      <c r="AK60" s="8">
        <v>33758</v>
      </c>
      <c r="AL60" s="8">
        <v>85498</v>
      </c>
      <c r="AM60" s="8">
        <v>1990</v>
      </c>
      <c r="AN60" s="8">
        <v>58689</v>
      </c>
      <c r="AO60" s="8">
        <v>25370</v>
      </c>
      <c r="AP60" s="8">
        <v>29552</v>
      </c>
      <c r="AQ60" s="8">
        <v>9800</v>
      </c>
      <c r="AR60" s="8">
        <v>74488</v>
      </c>
      <c r="AS60" s="8">
        <v>0</v>
      </c>
      <c r="AT60" s="8">
        <v>60261</v>
      </c>
      <c r="AU60" s="8">
        <v>13959</v>
      </c>
      <c r="AV60" s="8">
        <v>20249</v>
      </c>
      <c r="AW60" s="8">
        <v>14342</v>
      </c>
      <c r="AX60" s="8">
        <v>8650</v>
      </c>
      <c r="AY60" s="8">
        <v>0</v>
      </c>
      <c r="AZ60" s="8">
        <v>913196</v>
      </c>
      <c r="BA60" s="27">
        <f t="shared" si="1"/>
        <v>0</v>
      </c>
      <c r="BB60" s="8">
        <v>0</v>
      </c>
      <c r="BC60" s="8">
        <v>173523</v>
      </c>
      <c r="BD60" s="8">
        <v>0</v>
      </c>
      <c r="BE60" s="8">
        <v>150217</v>
      </c>
      <c r="BF60" s="8">
        <v>0</v>
      </c>
      <c r="BG60" s="8">
        <v>0</v>
      </c>
      <c r="BH60" s="8">
        <v>0</v>
      </c>
      <c r="BI60" s="29">
        <f t="shared" si="2"/>
        <v>0</v>
      </c>
      <c r="BJ60" s="8">
        <v>0</v>
      </c>
      <c r="BK60" s="8">
        <v>3504</v>
      </c>
      <c r="BL60" s="8">
        <v>1223</v>
      </c>
      <c r="BM60" s="8">
        <v>27</v>
      </c>
      <c r="BN60" s="8">
        <v>0</v>
      </c>
      <c r="BO60" s="8">
        <v>-48</v>
      </c>
      <c r="BP60" s="8">
        <v>-118</v>
      </c>
      <c r="BQ60" s="8">
        <v>-158</v>
      </c>
      <c r="BR60" s="8">
        <v>-261</v>
      </c>
      <c r="BS60" s="8">
        <v>-493</v>
      </c>
      <c r="BT60" s="8">
        <v>-3</v>
      </c>
      <c r="BU60" s="8">
        <v>3673</v>
      </c>
      <c r="BV60" s="8">
        <v>12</v>
      </c>
      <c r="BW60" s="8">
        <v>215</v>
      </c>
      <c r="BX60" s="8">
        <v>73</v>
      </c>
      <c r="BY60" s="8">
        <v>199</v>
      </c>
      <c r="BZ60" s="8">
        <v>3</v>
      </c>
      <c r="CA60" s="8">
        <v>12</v>
      </c>
      <c r="CB60" s="8">
        <v>4</v>
      </c>
      <c r="CC60" s="8">
        <v>5</v>
      </c>
      <c r="CD60" s="8">
        <v>31</v>
      </c>
      <c r="CE60" s="8">
        <v>79</v>
      </c>
      <c r="CF60" s="8">
        <v>0</v>
      </c>
      <c r="CG60" s="8">
        <v>6</v>
      </c>
      <c r="CH60" s="8">
        <v>13</v>
      </c>
      <c r="CI60" s="8">
        <v>61</v>
      </c>
      <c r="CJ60" s="8">
        <v>181</v>
      </c>
      <c r="CK60" s="8">
        <v>9</v>
      </c>
    </row>
    <row r="61" spans="1:89" x14ac:dyDescent="0.25">
      <c r="A61" s="8">
        <v>5</v>
      </c>
      <c r="B61" s="8" t="s">
        <v>252</v>
      </c>
      <c r="C61" s="8" t="s">
        <v>253</v>
      </c>
      <c r="D61" s="8" t="s">
        <v>254</v>
      </c>
      <c r="E61" s="8" t="s">
        <v>227</v>
      </c>
      <c r="F61" s="8" t="s">
        <v>107</v>
      </c>
      <c r="G61" s="8">
        <v>19234411</v>
      </c>
      <c r="H61" s="8">
        <v>19309630</v>
      </c>
      <c r="I61" s="8">
        <v>18502704</v>
      </c>
      <c r="J61" s="8">
        <v>17235</v>
      </c>
      <c r="K61" s="8">
        <v>1165097</v>
      </c>
      <c r="L61" s="8">
        <v>5929463</v>
      </c>
      <c r="M61" s="8">
        <v>0</v>
      </c>
      <c r="N61" s="8">
        <v>6895315</v>
      </c>
      <c r="O61" s="8">
        <v>64354</v>
      </c>
      <c r="P61" s="8">
        <v>0</v>
      </c>
      <c r="Q61" s="8">
        <v>413325</v>
      </c>
      <c r="R61" s="8">
        <v>0</v>
      </c>
      <c r="S61" s="8">
        <v>9067</v>
      </c>
      <c r="T61" s="8">
        <v>1016</v>
      </c>
      <c r="U61" s="8">
        <v>1465381</v>
      </c>
      <c r="V61" s="8">
        <v>964643</v>
      </c>
      <c r="W61" s="8">
        <v>0</v>
      </c>
      <c r="X61" s="8">
        <v>10543</v>
      </c>
      <c r="Y61" s="8">
        <v>10792435</v>
      </c>
      <c r="Z61" s="8">
        <v>7407801</v>
      </c>
      <c r="AA61" s="8">
        <v>18200236</v>
      </c>
      <c r="AB61" s="7">
        <v>9.4754971563816071E-2</v>
      </c>
      <c r="AC61" s="7">
        <v>7.9200000000000007E-2</v>
      </c>
      <c r="AD61" s="25">
        <v>854526</v>
      </c>
      <c r="AE61" s="8">
        <v>0</v>
      </c>
      <c r="AF61" s="8">
        <v>0</v>
      </c>
      <c r="AG61" s="8">
        <v>73169</v>
      </c>
      <c r="AH61" s="8">
        <v>0</v>
      </c>
      <c r="AI61" s="25">
        <f t="shared" si="0"/>
        <v>73169</v>
      </c>
      <c r="AJ61" s="8">
        <v>306684</v>
      </c>
      <c r="AK61" s="8">
        <v>24643</v>
      </c>
      <c r="AL61" s="8">
        <v>62354</v>
      </c>
      <c r="AM61" s="8">
        <v>762</v>
      </c>
      <c r="AN61" s="8">
        <v>45675</v>
      </c>
      <c r="AO61" s="8">
        <v>0</v>
      </c>
      <c r="AP61" s="8">
        <v>47540</v>
      </c>
      <c r="AQ61" s="8">
        <v>9800</v>
      </c>
      <c r="AR61" s="8">
        <v>0</v>
      </c>
      <c r="AS61" s="8">
        <v>80952</v>
      </c>
      <c r="AT61" s="8">
        <v>32749</v>
      </c>
      <c r="AU61" s="8">
        <v>8890</v>
      </c>
      <c r="AV61" s="8">
        <v>0</v>
      </c>
      <c r="AW61" s="8">
        <v>9165</v>
      </c>
      <c r="AX61" s="8">
        <v>2411</v>
      </c>
      <c r="AY61" s="8">
        <v>0</v>
      </c>
      <c r="AZ61" s="8">
        <v>672215</v>
      </c>
      <c r="BA61" s="27">
        <f t="shared" si="1"/>
        <v>0</v>
      </c>
      <c r="BB61" s="8">
        <v>0</v>
      </c>
      <c r="BC61" s="8">
        <v>173523</v>
      </c>
      <c r="BD61" s="8">
        <v>0</v>
      </c>
      <c r="BE61" s="8">
        <v>164115</v>
      </c>
      <c r="BF61" s="8">
        <v>0</v>
      </c>
      <c r="BG61" s="8">
        <v>0</v>
      </c>
      <c r="BH61" s="8">
        <v>0</v>
      </c>
      <c r="BI61" s="29">
        <f t="shared" si="2"/>
        <v>0</v>
      </c>
      <c r="BJ61" s="8">
        <v>0</v>
      </c>
      <c r="BK61" s="8">
        <v>2524</v>
      </c>
      <c r="BL61" s="8">
        <v>1045</v>
      </c>
      <c r="BM61" s="8">
        <v>28</v>
      </c>
      <c r="BN61" s="8">
        <v>0</v>
      </c>
      <c r="BO61" s="8">
        <v>-16</v>
      </c>
      <c r="BP61" s="8">
        <v>-38</v>
      </c>
      <c r="BQ61" s="8">
        <v>-75</v>
      </c>
      <c r="BR61" s="8">
        <v>-307</v>
      </c>
      <c r="BS61" s="8">
        <v>-575</v>
      </c>
      <c r="BT61" s="8">
        <v>0</v>
      </c>
      <c r="BU61" s="8">
        <v>2586</v>
      </c>
      <c r="BV61" s="8">
        <v>5</v>
      </c>
      <c r="BW61" s="8">
        <v>166</v>
      </c>
      <c r="BX61" s="8">
        <v>118</v>
      </c>
      <c r="BY61" s="8">
        <v>208</v>
      </c>
      <c r="BZ61" s="8">
        <v>80</v>
      </c>
      <c r="CA61" s="8">
        <v>3</v>
      </c>
      <c r="CB61" s="8">
        <v>0</v>
      </c>
      <c r="CC61" s="8">
        <v>2</v>
      </c>
      <c r="CD61" s="8">
        <v>24</v>
      </c>
      <c r="CE61" s="8">
        <v>11</v>
      </c>
      <c r="CF61" s="8">
        <v>1</v>
      </c>
      <c r="CG61" s="8">
        <v>8</v>
      </c>
      <c r="CH61" s="8">
        <v>6</v>
      </c>
      <c r="CI61" s="8">
        <v>206</v>
      </c>
      <c r="CJ61" s="8">
        <v>72</v>
      </c>
      <c r="CK61" s="8">
        <v>1</v>
      </c>
    </row>
    <row r="62" spans="1:89" x14ac:dyDescent="0.25">
      <c r="A62" s="8">
        <v>6</v>
      </c>
      <c r="B62" s="8" t="s">
        <v>255</v>
      </c>
      <c r="C62" s="8" t="s">
        <v>256</v>
      </c>
      <c r="D62" s="8" t="s">
        <v>257</v>
      </c>
      <c r="E62" s="8" t="s">
        <v>258</v>
      </c>
      <c r="F62" s="8" t="s">
        <v>111</v>
      </c>
      <c r="G62" s="8">
        <v>25970361</v>
      </c>
      <c r="H62" s="8">
        <v>26047319</v>
      </c>
      <c r="I62" s="8">
        <v>25045663</v>
      </c>
      <c r="J62" s="8">
        <v>13654</v>
      </c>
      <c r="K62" s="8">
        <v>2955704</v>
      </c>
      <c r="L62" s="8">
        <v>9142198</v>
      </c>
      <c r="M62" s="8">
        <v>0</v>
      </c>
      <c r="N62" s="8">
        <v>0</v>
      </c>
      <c r="O62" s="8">
        <v>37692</v>
      </c>
      <c r="P62" s="8">
        <v>0</v>
      </c>
      <c r="Q62" s="8">
        <v>3090908</v>
      </c>
      <c r="R62" s="8">
        <v>0</v>
      </c>
      <c r="S62" s="8">
        <v>0</v>
      </c>
      <c r="T62" s="8">
        <v>1200</v>
      </c>
      <c r="U62" s="8">
        <v>5659622</v>
      </c>
      <c r="V62" s="8">
        <v>1776103</v>
      </c>
      <c r="W62" s="8">
        <v>0</v>
      </c>
      <c r="X62" s="8">
        <v>0</v>
      </c>
      <c r="Y62" s="8">
        <v>24714125</v>
      </c>
      <c r="Z62" s="8">
        <v>429930</v>
      </c>
      <c r="AA62" s="8">
        <v>25144055</v>
      </c>
      <c r="AB62" s="7">
        <v>0.1026981845498085</v>
      </c>
      <c r="AC62" s="7">
        <v>8.4000000000000005E-2</v>
      </c>
      <c r="AD62" s="25">
        <v>2075936</v>
      </c>
      <c r="AE62" s="8">
        <v>0</v>
      </c>
      <c r="AF62" s="8">
        <v>0</v>
      </c>
      <c r="AG62" s="8">
        <v>76958</v>
      </c>
      <c r="AH62" s="8">
        <v>1385</v>
      </c>
      <c r="AI62" s="25">
        <f t="shared" si="0"/>
        <v>78343</v>
      </c>
      <c r="AJ62" s="8">
        <v>907053</v>
      </c>
      <c r="AK62" s="8">
        <v>76699</v>
      </c>
      <c r="AL62" s="8">
        <v>223491</v>
      </c>
      <c r="AM62" s="8">
        <v>3177</v>
      </c>
      <c r="AN62" s="8">
        <v>228155</v>
      </c>
      <c r="AO62" s="8">
        <v>55152</v>
      </c>
      <c r="AP62" s="8">
        <v>48119</v>
      </c>
      <c r="AQ62" s="8">
        <v>8800</v>
      </c>
      <c r="AR62" s="8">
        <v>18460</v>
      </c>
      <c r="AS62" s="8">
        <v>96</v>
      </c>
      <c r="AT62" s="8">
        <v>161441</v>
      </c>
      <c r="AU62" s="8">
        <v>26325</v>
      </c>
      <c r="AV62" s="8">
        <v>57182</v>
      </c>
      <c r="AW62" s="8">
        <v>703</v>
      </c>
      <c r="AX62" s="8">
        <v>8258</v>
      </c>
      <c r="AY62" s="8">
        <v>0</v>
      </c>
      <c r="AZ62" s="8">
        <v>1949625</v>
      </c>
      <c r="BA62" s="27">
        <f t="shared" si="1"/>
        <v>0</v>
      </c>
      <c r="BB62" s="8">
        <v>4790</v>
      </c>
      <c r="BC62" s="8">
        <v>173523</v>
      </c>
      <c r="BD62" s="8">
        <v>0</v>
      </c>
      <c r="BE62" s="8">
        <v>293975</v>
      </c>
      <c r="BF62" s="8">
        <v>0</v>
      </c>
      <c r="BG62" s="8">
        <v>0</v>
      </c>
      <c r="BH62" s="8">
        <v>0</v>
      </c>
      <c r="BI62" s="29">
        <f t="shared" si="2"/>
        <v>0</v>
      </c>
      <c r="BJ62" s="8">
        <v>0</v>
      </c>
      <c r="BK62" s="8">
        <v>3657</v>
      </c>
      <c r="BL62" s="8">
        <v>1451</v>
      </c>
      <c r="BM62" s="8">
        <v>29</v>
      </c>
      <c r="BN62" s="8">
        <v>-41</v>
      </c>
      <c r="BO62" s="8">
        <v>-80</v>
      </c>
      <c r="BP62" s="8">
        <v>-91</v>
      </c>
      <c r="BQ62" s="8">
        <v>-478</v>
      </c>
      <c r="BR62" s="8">
        <v>-391</v>
      </c>
      <c r="BS62" s="8">
        <v>-535</v>
      </c>
      <c r="BT62" s="8">
        <v>-2</v>
      </c>
      <c r="BU62" s="8">
        <v>3565</v>
      </c>
      <c r="BV62" s="8">
        <v>5</v>
      </c>
      <c r="BW62" s="8">
        <v>81</v>
      </c>
      <c r="BX62" s="8">
        <v>50</v>
      </c>
      <c r="BY62" s="8">
        <v>384</v>
      </c>
      <c r="BZ62" s="8">
        <v>16</v>
      </c>
      <c r="CA62" s="8">
        <v>3</v>
      </c>
      <c r="CB62" s="8">
        <v>17</v>
      </c>
      <c r="CC62" s="8">
        <v>7</v>
      </c>
      <c r="CD62" s="8">
        <v>58</v>
      </c>
      <c r="CE62" s="8">
        <v>10</v>
      </c>
      <c r="CF62" s="8">
        <v>0</v>
      </c>
      <c r="CG62" s="8">
        <v>77</v>
      </c>
      <c r="CH62" s="8">
        <v>33</v>
      </c>
      <c r="CI62" s="8">
        <v>242</v>
      </c>
      <c r="CJ62" s="8">
        <v>37</v>
      </c>
      <c r="CK62" s="8">
        <v>2</v>
      </c>
    </row>
    <row r="63" spans="1:89" x14ac:dyDescent="0.25">
      <c r="A63" s="8">
        <v>6</v>
      </c>
      <c r="B63" s="8" t="s">
        <v>259</v>
      </c>
      <c r="C63" s="8" t="s">
        <v>260</v>
      </c>
      <c r="D63" s="8" t="s">
        <v>261</v>
      </c>
      <c r="E63" s="8" t="s">
        <v>258</v>
      </c>
      <c r="F63" s="8" t="s">
        <v>107</v>
      </c>
      <c r="G63" s="8">
        <v>26815699</v>
      </c>
      <c r="H63" s="8">
        <v>26836096</v>
      </c>
      <c r="I63" s="8">
        <v>25575166</v>
      </c>
      <c r="J63" s="8">
        <v>0</v>
      </c>
      <c r="K63" s="8">
        <v>1071161</v>
      </c>
      <c r="L63" s="8">
        <v>12204552</v>
      </c>
      <c r="M63" s="8">
        <v>0</v>
      </c>
      <c r="N63" s="8">
        <v>0</v>
      </c>
      <c r="O63" s="8">
        <v>0</v>
      </c>
      <c r="P63" s="8">
        <v>0</v>
      </c>
      <c r="Q63" s="8">
        <v>1443917</v>
      </c>
      <c r="R63" s="8">
        <v>0</v>
      </c>
      <c r="S63" s="8">
        <v>0</v>
      </c>
      <c r="T63" s="8">
        <v>0</v>
      </c>
      <c r="U63" s="8">
        <v>6805682</v>
      </c>
      <c r="V63" s="8">
        <v>1769598</v>
      </c>
      <c r="W63" s="8">
        <v>0</v>
      </c>
      <c r="X63" s="8">
        <v>88225</v>
      </c>
      <c r="Y63" s="8">
        <v>25264495</v>
      </c>
      <c r="Z63" s="8">
        <v>117842</v>
      </c>
      <c r="AA63" s="8">
        <v>25382337</v>
      </c>
      <c r="AB63" s="7">
        <v>6.2780238687992096E-2</v>
      </c>
      <c r="AC63" s="7">
        <v>7.8E-2</v>
      </c>
      <c r="AD63" s="25">
        <v>1974180</v>
      </c>
      <c r="AE63" s="8">
        <v>4595</v>
      </c>
      <c r="AF63" s="8">
        <v>50207</v>
      </c>
      <c r="AG63" s="8">
        <v>15735</v>
      </c>
      <c r="AH63" s="8">
        <v>1133</v>
      </c>
      <c r="AI63" s="25">
        <f t="shared" si="0"/>
        <v>16868</v>
      </c>
      <c r="AJ63" s="8">
        <v>1001234</v>
      </c>
      <c r="AK63" s="8">
        <v>75423</v>
      </c>
      <c r="AL63" s="8">
        <v>216062</v>
      </c>
      <c r="AM63" s="8">
        <v>0</v>
      </c>
      <c r="AN63" s="8">
        <v>170747</v>
      </c>
      <c r="AO63" s="8">
        <v>49500</v>
      </c>
      <c r="AP63" s="8">
        <v>89718</v>
      </c>
      <c r="AQ63" s="8">
        <v>8800</v>
      </c>
      <c r="AR63" s="8">
        <v>0</v>
      </c>
      <c r="AS63" s="8">
        <v>50553</v>
      </c>
      <c r="AT63" s="8">
        <v>59856</v>
      </c>
      <c r="AU63" s="8">
        <v>9784</v>
      </c>
      <c r="AV63" s="8">
        <v>7667</v>
      </c>
      <c r="AW63" s="8">
        <v>46396</v>
      </c>
      <c r="AX63" s="8">
        <v>14406</v>
      </c>
      <c r="AY63" s="8">
        <v>0</v>
      </c>
      <c r="AZ63" s="8">
        <v>1904873</v>
      </c>
      <c r="BA63" s="27">
        <f t="shared" si="1"/>
        <v>0</v>
      </c>
      <c r="BB63" s="8">
        <v>430</v>
      </c>
      <c r="BC63" s="8">
        <v>173523</v>
      </c>
      <c r="BD63" s="8">
        <v>0</v>
      </c>
      <c r="BE63" s="8">
        <v>299158</v>
      </c>
      <c r="BF63" s="8">
        <v>0</v>
      </c>
      <c r="BG63" s="8">
        <v>0</v>
      </c>
      <c r="BH63" s="8">
        <v>0</v>
      </c>
      <c r="BI63" s="29">
        <f t="shared" si="2"/>
        <v>0</v>
      </c>
      <c r="BJ63" s="8">
        <v>0</v>
      </c>
      <c r="BK63" s="8">
        <v>4479</v>
      </c>
      <c r="BL63" s="8">
        <v>941</v>
      </c>
      <c r="BM63" s="8">
        <v>5</v>
      </c>
      <c r="BN63" s="8">
        <v>-5</v>
      </c>
      <c r="BO63" s="8">
        <v>-13</v>
      </c>
      <c r="BP63" s="8">
        <v>-105</v>
      </c>
      <c r="BQ63" s="8">
        <v>-97</v>
      </c>
      <c r="BR63" s="8">
        <v>-366</v>
      </c>
      <c r="BS63" s="8">
        <v>-758</v>
      </c>
      <c r="BT63" s="8">
        <v>-2</v>
      </c>
      <c r="BU63" s="8">
        <v>4088</v>
      </c>
      <c r="BV63" s="8">
        <v>14</v>
      </c>
      <c r="BW63" s="8">
        <v>132</v>
      </c>
      <c r="BX63" s="8">
        <v>85</v>
      </c>
      <c r="BY63" s="8">
        <v>541</v>
      </c>
      <c r="BZ63" s="8">
        <v>2</v>
      </c>
      <c r="CA63" s="8">
        <v>0</v>
      </c>
      <c r="CB63" s="8">
        <v>23</v>
      </c>
      <c r="CC63" s="8">
        <v>6</v>
      </c>
      <c r="CD63" s="8">
        <v>49</v>
      </c>
      <c r="CE63" s="8">
        <v>27</v>
      </c>
      <c r="CF63" s="8">
        <v>0</v>
      </c>
      <c r="CG63" s="8">
        <v>55</v>
      </c>
      <c r="CH63" s="8">
        <v>26</v>
      </c>
      <c r="CI63" s="8">
        <v>172</v>
      </c>
      <c r="CJ63" s="8">
        <v>113</v>
      </c>
      <c r="CK63" s="8">
        <v>0</v>
      </c>
    </row>
    <row r="64" spans="1:89" x14ac:dyDescent="0.25">
      <c r="A64" s="8">
        <v>6</v>
      </c>
      <c r="B64" s="8" t="s">
        <v>262</v>
      </c>
      <c r="C64" s="8" t="s">
        <v>263</v>
      </c>
      <c r="D64" s="8" t="s">
        <v>264</v>
      </c>
      <c r="E64" s="8" t="s">
        <v>258</v>
      </c>
      <c r="F64" s="8" t="s">
        <v>107</v>
      </c>
      <c r="G64" s="8">
        <v>64917531</v>
      </c>
      <c r="H64" s="8">
        <v>65070366</v>
      </c>
      <c r="I64" s="8">
        <v>59908735</v>
      </c>
      <c r="J64" s="8">
        <v>0</v>
      </c>
      <c r="K64" s="8">
        <v>8845240</v>
      </c>
      <c r="L64" s="8">
        <v>25285073</v>
      </c>
      <c r="M64" s="8">
        <v>0</v>
      </c>
      <c r="N64" s="8">
        <v>0</v>
      </c>
      <c r="O64" s="8">
        <v>0</v>
      </c>
      <c r="P64" s="8">
        <v>0</v>
      </c>
      <c r="Q64" s="8">
        <v>5045718</v>
      </c>
      <c r="R64" s="8">
        <v>0</v>
      </c>
      <c r="S64" s="8">
        <v>0</v>
      </c>
      <c r="T64" s="8">
        <v>0</v>
      </c>
      <c r="U64" s="8">
        <v>11478558</v>
      </c>
      <c r="V64" s="8">
        <v>7292967</v>
      </c>
      <c r="W64" s="8">
        <v>0</v>
      </c>
      <c r="X64" s="8">
        <v>191595</v>
      </c>
      <c r="Y64" s="8">
        <v>61708820</v>
      </c>
      <c r="Z64" s="8">
        <v>339525</v>
      </c>
      <c r="AA64" s="8">
        <v>62048345</v>
      </c>
      <c r="AB64" s="7">
        <v>4.7322239726781845E-2</v>
      </c>
      <c r="AC64" s="7">
        <v>6.0999999999999999E-2</v>
      </c>
      <c r="AD64" s="25">
        <v>3761264</v>
      </c>
      <c r="AE64" s="8">
        <v>0</v>
      </c>
      <c r="AF64" s="8">
        <v>0</v>
      </c>
      <c r="AG64" s="8">
        <v>152835</v>
      </c>
      <c r="AH64" s="8">
        <v>1593</v>
      </c>
      <c r="AI64" s="25">
        <f t="shared" si="0"/>
        <v>154428</v>
      </c>
      <c r="AJ64" s="8">
        <v>1732427</v>
      </c>
      <c r="AK64" s="8">
        <v>151943</v>
      </c>
      <c r="AL64" s="8">
        <v>442232</v>
      </c>
      <c r="AM64" s="8">
        <v>37659</v>
      </c>
      <c r="AN64" s="8">
        <v>470033</v>
      </c>
      <c r="AO64" s="8">
        <v>84396</v>
      </c>
      <c r="AP64" s="8">
        <v>47095</v>
      </c>
      <c r="AQ64" s="8">
        <v>9575</v>
      </c>
      <c r="AR64" s="8">
        <v>22090</v>
      </c>
      <c r="AS64" s="8">
        <v>0</v>
      </c>
      <c r="AT64" s="8">
        <v>312547</v>
      </c>
      <c r="AU64" s="8">
        <v>27230</v>
      </c>
      <c r="AV64" s="8">
        <v>132732</v>
      </c>
      <c r="AW64" s="8">
        <v>1648</v>
      </c>
      <c r="AX64" s="8">
        <v>41789</v>
      </c>
      <c r="AY64" s="8">
        <v>0</v>
      </c>
      <c r="AZ64" s="8">
        <v>3916257</v>
      </c>
      <c r="BA64" s="27">
        <f t="shared" si="1"/>
        <v>0</v>
      </c>
      <c r="BB64" s="8">
        <v>-4476</v>
      </c>
      <c r="BC64" s="8">
        <v>173523</v>
      </c>
      <c r="BD64" s="8">
        <v>0</v>
      </c>
      <c r="BE64" s="8">
        <v>561447</v>
      </c>
      <c r="BF64" s="8">
        <v>0</v>
      </c>
      <c r="BG64" s="8">
        <v>0</v>
      </c>
      <c r="BH64" s="8">
        <v>0</v>
      </c>
      <c r="BI64" s="29">
        <f t="shared" si="2"/>
        <v>0</v>
      </c>
      <c r="BJ64" s="8">
        <v>0</v>
      </c>
      <c r="BK64" s="8">
        <v>10442</v>
      </c>
      <c r="BL64" s="8">
        <v>3931</v>
      </c>
      <c r="BM64" s="8">
        <v>45</v>
      </c>
      <c r="BN64" s="8">
        <v>-128</v>
      </c>
      <c r="BO64" s="8">
        <v>-182</v>
      </c>
      <c r="BP64" s="8">
        <v>-331</v>
      </c>
      <c r="BQ64" s="8">
        <v>-1414</v>
      </c>
      <c r="BR64" s="8">
        <v>-1462</v>
      </c>
      <c r="BS64" s="8">
        <v>-1430</v>
      </c>
      <c r="BT64" s="8">
        <v>0</v>
      </c>
      <c r="BU64" s="8">
        <v>10683</v>
      </c>
      <c r="BV64" s="8">
        <v>162</v>
      </c>
      <c r="BW64" s="8">
        <v>265</v>
      </c>
      <c r="BX64" s="8">
        <v>136</v>
      </c>
      <c r="BY64" s="8">
        <v>933</v>
      </c>
      <c r="BZ64" s="8">
        <v>87</v>
      </c>
      <c r="CA64" s="8">
        <v>32</v>
      </c>
      <c r="CB64" s="8">
        <v>3</v>
      </c>
      <c r="CC64" s="8">
        <v>6</v>
      </c>
      <c r="CD64" s="8">
        <v>67</v>
      </c>
      <c r="CE64" s="8">
        <v>250</v>
      </c>
      <c r="CF64" s="8">
        <v>4</v>
      </c>
      <c r="CG64" s="8">
        <v>6</v>
      </c>
      <c r="CH64" s="8">
        <v>21</v>
      </c>
      <c r="CI64" s="8">
        <v>136</v>
      </c>
      <c r="CJ64" s="8">
        <v>1274</v>
      </c>
      <c r="CK64" s="8">
        <v>40</v>
      </c>
    </row>
    <row r="65" spans="1:89" x14ac:dyDescent="0.25">
      <c r="A65" s="8">
        <v>6</v>
      </c>
      <c r="B65" s="8" t="s">
        <v>265</v>
      </c>
      <c r="C65" s="8" t="s">
        <v>266</v>
      </c>
      <c r="D65" s="8" t="s">
        <v>267</v>
      </c>
      <c r="E65" s="8" t="s">
        <v>258</v>
      </c>
      <c r="F65" s="8" t="s">
        <v>111</v>
      </c>
      <c r="G65" s="8">
        <v>36832198</v>
      </c>
      <c r="H65" s="8">
        <v>37029163</v>
      </c>
      <c r="I65" s="8">
        <v>36154273</v>
      </c>
      <c r="J65" s="8">
        <v>0</v>
      </c>
      <c r="K65" s="8">
        <v>248732</v>
      </c>
      <c r="L65" s="8">
        <v>22302596</v>
      </c>
      <c r="M65" s="8">
        <v>0</v>
      </c>
      <c r="N65" s="8">
        <v>0</v>
      </c>
      <c r="O65" s="8">
        <v>5575</v>
      </c>
      <c r="P65" s="8">
        <v>3522</v>
      </c>
      <c r="Q65" s="8">
        <v>2967248</v>
      </c>
      <c r="R65" s="8">
        <v>0</v>
      </c>
      <c r="S65" s="8">
        <v>0</v>
      </c>
      <c r="T65" s="8">
        <v>0</v>
      </c>
      <c r="U65" s="8">
        <v>6853423</v>
      </c>
      <c r="V65" s="8">
        <v>2695627</v>
      </c>
      <c r="W65" s="8">
        <v>0</v>
      </c>
      <c r="X65" s="8">
        <v>0</v>
      </c>
      <c r="Y65" s="8">
        <v>36526171</v>
      </c>
      <c r="Z65" s="8">
        <v>187225</v>
      </c>
      <c r="AA65" s="8">
        <v>36713396</v>
      </c>
      <c r="AB65" s="7">
        <v>5.8709800243377686E-2</v>
      </c>
      <c r="AC65" s="7">
        <v>3.9699999999999999E-2</v>
      </c>
      <c r="AD65" s="25">
        <v>1451535</v>
      </c>
      <c r="AE65" s="8">
        <v>0</v>
      </c>
      <c r="AF65" s="8">
        <v>0</v>
      </c>
      <c r="AG65" s="8">
        <v>181500</v>
      </c>
      <c r="AH65" s="8">
        <v>10786</v>
      </c>
      <c r="AI65" s="25">
        <f t="shared" si="0"/>
        <v>192286</v>
      </c>
      <c r="AJ65" s="8">
        <v>677298</v>
      </c>
      <c r="AK65" s="8">
        <v>51493</v>
      </c>
      <c r="AL65" s="8">
        <v>157743</v>
      </c>
      <c r="AM65" s="8">
        <v>21823</v>
      </c>
      <c r="AN65" s="8">
        <v>199636</v>
      </c>
      <c r="AO65" s="8">
        <v>22961</v>
      </c>
      <c r="AP65" s="8">
        <v>66149</v>
      </c>
      <c r="AQ65" s="8">
        <v>9400</v>
      </c>
      <c r="AR65" s="8">
        <v>129</v>
      </c>
      <c r="AS65" s="8">
        <v>20125</v>
      </c>
      <c r="AT65" s="8">
        <v>88106</v>
      </c>
      <c r="AU65" s="8">
        <v>21323</v>
      </c>
      <c r="AV65" s="8">
        <v>35327</v>
      </c>
      <c r="AW65" s="8">
        <v>29334</v>
      </c>
      <c r="AX65" s="8">
        <v>14471</v>
      </c>
      <c r="AY65" s="8">
        <v>0</v>
      </c>
      <c r="AZ65" s="8">
        <v>1543120</v>
      </c>
      <c r="BA65" s="27">
        <f t="shared" si="1"/>
        <v>0</v>
      </c>
      <c r="BB65" s="8">
        <v>5575</v>
      </c>
      <c r="BC65" s="8">
        <v>173523</v>
      </c>
      <c r="BD65" s="8">
        <v>0</v>
      </c>
      <c r="BE65" s="8">
        <v>200709</v>
      </c>
      <c r="BF65" s="8">
        <v>0</v>
      </c>
      <c r="BG65" s="8">
        <v>0</v>
      </c>
      <c r="BH65" s="8">
        <v>0</v>
      </c>
      <c r="BI65" s="29">
        <f t="shared" si="2"/>
        <v>0</v>
      </c>
      <c r="BJ65" s="8">
        <v>0</v>
      </c>
      <c r="BK65" s="8">
        <v>6788</v>
      </c>
      <c r="BL65" s="8">
        <v>1226</v>
      </c>
      <c r="BM65" s="8">
        <v>210</v>
      </c>
      <c r="BN65" s="8">
        <v>-23</v>
      </c>
      <c r="BO65" s="8">
        <v>-43</v>
      </c>
      <c r="BP65" s="8">
        <v>-193</v>
      </c>
      <c r="BQ65" s="8">
        <v>-233</v>
      </c>
      <c r="BR65" s="8">
        <v>-780</v>
      </c>
      <c r="BS65" s="8">
        <v>-1313</v>
      </c>
      <c r="BT65" s="8">
        <v>0</v>
      </c>
      <c r="BU65" s="8">
        <v>5757</v>
      </c>
      <c r="BV65" s="8">
        <v>0</v>
      </c>
      <c r="BW65" s="8">
        <v>93</v>
      </c>
      <c r="BX65" s="8">
        <v>78</v>
      </c>
      <c r="BY65" s="8">
        <v>617</v>
      </c>
      <c r="BZ65" s="8">
        <v>277</v>
      </c>
      <c r="CA65" s="8">
        <v>12</v>
      </c>
      <c r="CB65" s="8">
        <v>1</v>
      </c>
      <c r="CC65" s="8">
        <v>1</v>
      </c>
      <c r="CD65" s="8">
        <v>15</v>
      </c>
      <c r="CE65" s="8">
        <v>119</v>
      </c>
      <c r="CF65" s="8">
        <v>8</v>
      </c>
      <c r="CG65" s="8">
        <v>6</v>
      </c>
      <c r="CH65" s="8">
        <v>7</v>
      </c>
      <c r="CI65" s="8">
        <v>29</v>
      </c>
      <c r="CJ65" s="8">
        <v>536</v>
      </c>
      <c r="CK65" s="8">
        <v>77</v>
      </c>
    </row>
    <row r="66" spans="1:89" x14ac:dyDescent="0.25">
      <c r="A66" s="8">
        <v>6</v>
      </c>
      <c r="B66" s="8" t="s">
        <v>268</v>
      </c>
      <c r="C66" s="8" t="s">
        <v>269</v>
      </c>
      <c r="D66" s="8" t="s">
        <v>270</v>
      </c>
      <c r="E66" s="8" t="s">
        <v>258</v>
      </c>
      <c r="F66" s="8" t="s">
        <v>107</v>
      </c>
      <c r="G66" s="8">
        <v>68865803</v>
      </c>
      <c r="H66" s="8">
        <v>69260080</v>
      </c>
      <c r="I66" s="8">
        <v>65313697</v>
      </c>
      <c r="J66" s="8">
        <v>0</v>
      </c>
      <c r="K66" s="8">
        <v>6603516</v>
      </c>
      <c r="L66" s="8">
        <v>29399001</v>
      </c>
      <c r="M66" s="8">
        <v>0</v>
      </c>
      <c r="N66" s="8">
        <v>0</v>
      </c>
      <c r="O66" s="8">
        <v>0</v>
      </c>
      <c r="P66" s="8">
        <v>0</v>
      </c>
      <c r="Q66" s="8">
        <v>6031410</v>
      </c>
      <c r="R66" s="8">
        <v>0</v>
      </c>
      <c r="S66" s="8">
        <v>0</v>
      </c>
      <c r="T66" s="8">
        <v>0</v>
      </c>
      <c r="U66" s="8">
        <v>14273161</v>
      </c>
      <c r="V66" s="8">
        <v>7220545</v>
      </c>
      <c r="W66" s="8">
        <v>0</v>
      </c>
      <c r="X66" s="8">
        <v>0</v>
      </c>
      <c r="Y66" s="8">
        <v>67470436</v>
      </c>
      <c r="Z66" s="8">
        <v>386865</v>
      </c>
      <c r="AA66" s="8">
        <v>67857301</v>
      </c>
      <c r="AB66" s="7">
        <v>8.1130921840667725E-2</v>
      </c>
      <c r="AC66" s="7">
        <v>5.8400000000000001E-2</v>
      </c>
      <c r="AD66" s="25">
        <v>3942803</v>
      </c>
      <c r="AE66" s="8">
        <v>0</v>
      </c>
      <c r="AF66" s="8">
        <v>0</v>
      </c>
      <c r="AG66" s="8">
        <v>386865</v>
      </c>
      <c r="AH66" s="8">
        <v>5083</v>
      </c>
      <c r="AI66" s="25">
        <f t="shared" si="0"/>
        <v>391948</v>
      </c>
      <c r="AJ66" s="8">
        <v>1662770</v>
      </c>
      <c r="AK66" s="8">
        <v>130540</v>
      </c>
      <c r="AL66" s="8">
        <v>415388</v>
      </c>
      <c r="AM66" s="8">
        <v>0</v>
      </c>
      <c r="AN66" s="8">
        <v>283440</v>
      </c>
      <c r="AO66" s="8">
        <v>60999</v>
      </c>
      <c r="AP66" s="8">
        <v>93714</v>
      </c>
      <c r="AQ66" s="8">
        <v>9950</v>
      </c>
      <c r="AR66" s="8">
        <v>79924</v>
      </c>
      <c r="AS66" s="8">
        <v>153594</v>
      </c>
      <c r="AT66" s="8">
        <v>175123</v>
      </c>
      <c r="AU66" s="8">
        <v>31813</v>
      </c>
      <c r="AV66" s="8">
        <v>99154</v>
      </c>
      <c r="AW66" s="8">
        <v>49013</v>
      </c>
      <c r="AX66" s="8">
        <v>67405</v>
      </c>
      <c r="AY66" s="8">
        <v>20689</v>
      </c>
      <c r="AZ66" s="8">
        <v>3726177</v>
      </c>
      <c r="BA66" s="27">
        <f t="shared" si="1"/>
        <v>5.5523395694836823E-3</v>
      </c>
      <c r="BB66" s="8">
        <v>4839</v>
      </c>
      <c r="BC66" s="8">
        <v>173523</v>
      </c>
      <c r="BD66" s="8">
        <v>0</v>
      </c>
      <c r="BE66" s="8">
        <v>843930</v>
      </c>
      <c r="BF66" s="8">
        <v>0</v>
      </c>
      <c r="BG66" s="8">
        <v>0</v>
      </c>
      <c r="BH66" s="8">
        <v>0</v>
      </c>
      <c r="BI66" s="29">
        <f t="shared" si="2"/>
        <v>0</v>
      </c>
      <c r="BJ66" s="8">
        <v>0</v>
      </c>
      <c r="BK66" s="8">
        <v>11128</v>
      </c>
      <c r="BL66" s="8">
        <v>3555</v>
      </c>
      <c r="BM66" s="8">
        <v>267</v>
      </c>
      <c r="BN66" s="8">
        <v>-13</v>
      </c>
      <c r="BO66" s="8">
        <v>-95</v>
      </c>
      <c r="BP66" s="8">
        <v>-337</v>
      </c>
      <c r="BQ66" s="8">
        <v>-652</v>
      </c>
      <c r="BR66" s="8">
        <v>-1179</v>
      </c>
      <c r="BS66" s="8">
        <v>-1464</v>
      </c>
      <c r="BT66" s="8">
        <v>-9</v>
      </c>
      <c r="BU66" s="8">
        <v>11221</v>
      </c>
      <c r="BV66" s="8">
        <v>233</v>
      </c>
      <c r="BW66" s="8">
        <v>261</v>
      </c>
      <c r="BX66" s="8">
        <v>157</v>
      </c>
      <c r="BY66" s="8">
        <v>1013</v>
      </c>
      <c r="BZ66" s="8">
        <v>27</v>
      </c>
      <c r="CA66" s="8">
        <v>6</v>
      </c>
      <c r="CB66" s="8">
        <v>1</v>
      </c>
      <c r="CC66" s="8">
        <v>4</v>
      </c>
      <c r="CD66" s="8">
        <v>55</v>
      </c>
      <c r="CE66" s="8">
        <v>277</v>
      </c>
      <c r="CF66" s="8">
        <v>0</v>
      </c>
      <c r="CG66" s="8">
        <v>4</v>
      </c>
      <c r="CH66" s="8">
        <v>12</v>
      </c>
      <c r="CI66" s="8">
        <v>75</v>
      </c>
      <c r="CJ66" s="8">
        <v>1073</v>
      </c>
      <c r="CK66" s="8">
        <v>16</v>
      </c>
    </row>
    <row r="67" spans="1:89" x14ac:dyDescent="0.25">
      <c r="A67" s="8">
        <v>6</v>
      </c>
      <c r="B67" s="8" t="s">
        <v>271</v>
      </c>
      <c r="C67" s="8" t="s">
        <v>194</v>
      </c>
      <c r="D67" s="8" t="s">
        <v>261</v>
      </c>
      <c r="E67" s="8" t="s">
        <v>258</v>
      </c>
      <c r="F67" s="8" t="s">
        <v>107</v>
      </c>
      <c r="G67" s="8">
        <v>6320805</v>
      </c>
      <c r="H67" s="8">
        <v>6325763</v>
      </c>
      <c r="I67" s="8">
        <v>6050896</v>
      </c>
      <c r="J67" s="8">
        <v>333769</v>
      </c>
      <c r="K67" s="8">
        <v>324435</v>
      </c>
      <c r="L67" s="8">
        <v>2828208</v>
      </c>
      <c r="M67" s="8">
        <v>0</v>
      </c>
      <c r="N67" s="8">
        <v>0</v>
      </c>
      <c r="O67" s="8">
        <v>0</v>
      </c>
      <c r="P67" s="8">
        <v>0</v>
      </c>
      <c r="Q67" s="8">
        <v>285762</v>
      </c>
      <c r="R67" s="8">
        <v>0</v>
      </c>
      <c r="S67" s="8">
        <v>0</v>
      </c>
      <c r="T67" s="8">
        <v>0</v>
      </c>
      <c r="U67" s="8">
        <v>1518890</v>
      </c>
      <c r="V67" s="8">
        <v>246639</v>
      </c>
      <c r="W67" s="8">
        <v>0</v>
      </c>
      <c r="X67" s="8">
        <v>5513</v>
      </c>
      <c r="Y67" s="8">
        <v>6153003</v>
      </c>
      <c r="Z67" s="8">
        <v>10605</v>
      </c>
      <c r="AA67" s="8">
        <v>6163608</v>
      </c>
      <c r="AB67" s="7">
        <v>1.29364849999547E-2</v>
      </c>
      <c r="AC67" s="7">
        <v>0.1</v>
      </c>
      <c r="AD67" s="25">
        <v>615300</v>
      </c>
      <c r="AE67" s="8">
        <v>0</v>
      </c>
      <c r="AF67" s="8">
        <v>0</v>
      </c>
      <c r="AG67" s="8">
        <v>5092</v>
      </c>
      <c r="AH67" s="8">
        <v>1182</v>
      </c>
      <c r="AI67" s="25">
        <f t="shared" si="0"/>
        <v>6274</v>
      </c>
      <c r="AJ67" s="8">
        <v>214975</v>
      </c>
      <c r="AK67" s="8">
        <v>16269</v>
      </c>
      <c r="AL67" s="8">
        <v>23170</v>
      </c>
      <c r="AM67" s="8">
        <v>550</v>
      </c>
      <c r="AN67" s="8">
        <v>47910</v>
      </c>
      <c r="AO67" s="8">
        <v>16000</v>
      </c>
      <c r="AP67" s="8">
        <v>16278</v>
      </c>
      <c r="AQ67" s="8">
        <v>7275</v>
      </c>
      <c r="AR67" s="8">
        <v>0</v>
      </c>
      <c r="AS67" s="8">
        <v>10005</v>
      </c>
      <c r="AT67" s="8">
        <v>27169</v>
      </c>
      <c r="AU67" s="8">
        <v>6740</v>
      </c>
      <c r="AV67" s="8">
        <v>0</v>
      </c>
      <c r="AW67" s="8">
        <v>715</v>
      </c>
      <c r="AX67" s="8">
        <v>23753</v>
      </c>
      <c r="AY67" s="8">
        <v>0</v>
      </c>
      <c r="AZ67" s="8">
        <v>450309</v>
      </c>
      <c r="BA67" s="27">
        <f t="shared" si="1"/>
        <v>0</v>
      </c>
      <c r="BB67" s="8">
        <v>0</v>
      </c>
      <c r="BC67" s="8">
        <v>173523</v>
      </c>
      <c r="BD67" s="8">
        <v>0</v>
      </c>
      <c r="BE67" s="8">
        <v>117628</v>
      </c>
      <c r="BF67" s="8">
        <v>5051</v>
      </c>
      <c r="BG67" s="8">
        <v>5051</v>
      </c>
      <c r="BH67" s="8">
        <v>0</v>
      </c>
      <c r="BI67" s="29">
        <v>0</v>
      </c>
      <c r="BJ67" s="8">
        <v>0</v>
      </c>
      <c r="BK67" s="8">
        <v>880</v>
      </c>
      <c r="BL67" s="8">
        <v>114</v>
      </c>
      <c r="BM67" s="8">
        <v>3</v>
      </c>
      <c r="BN67" s="8">
        <v>-10</v>
      </c>
      <c r="BO67" s="8">
        <v>-3</v>
      </c>
      <c r="BP67" s="8">
        <v>-28</v>
      </c>
      <c r="BQ67" s="8">
        <v>-12</v>
      </c>
      <c r="BR67" s="8">
        <v>-40</v>
      </c>
      <c r="BS67" s="8">
        <v>-168</v>
      </c>
      <c r="BT67" s="8">
        <v>0</v>
      </c>
      <c r="BU67" s="8">
        <v>735</v>
      </c>
      <c r="BV67" s="8">
        <v>26</v>
      </c>
      <c r="BW67" s="8">
        <v>47</v>
      </c>
      <c r="BX67" s="8">
        <v>24</v>
      </c>
      <c r="BY67" s="8">
        <v>101</v>
      </c>
      <c r="BZ67" s="8">
        <v>0</v>
      </c>
      <c r="CA67" s="8">
        <v>1</v>
      </c>
      <c r="CB67" s="8">
        <v>0</v>
      </c>
      <c r="CC67" s="8">
        <v>1</v>
      </c>
      <c r="CD67" s="8">
        <v>13</v>
      </c>
      <c r="CE67" s="8">
        <v>16</v>
      </c>
      <c r="CF67" s="8">
        <v>0</v>
      </c>
      <c r="CG67" s="8">
        <v>0</v>
      </c>
      <c r="CH67" s="8">
        <v>1</v>
      </c>
      <c r="CI67" s="8">
        <v>12</v>
      </c>
      <c r="CJ67" s="8">
        <v>26</v>
      </c>
      <c r="CK67" s="8">
        <v>1</v>
      </c>
    </row>
    <row r="68" spans="1:89" x14ac:dyDescent="0.25">
      <c r="A68" s="8">
        <v>7</v>
      </c>
      <c r="B68" s="8" t="s">
        <v>272</v>
      </c>
      <c r="C68" s="8" t="s">
        <v>273</v>
      </c>
      <c r="D68" s="8" t="s">
        <v>274</v>
      </c>
      <c r="E68" s="8" t="s">
        <v>258</v>
      </c>
      <c r="F68" s="8" t="s">
        <v>128</v>
      </c>
      <c r="G68" s="8">
        <v>45133987</v>
      </c>
      <c r="H68" s="8">
        <v>45300816</v>
      </c>
      <c r="I68" s="8">
        <v>44213813</v>
      </c>
      <c r="J68" s="8">
        <v>14226253</v>
      </c>
      <c r="K68" s="8">
        <v>2959150</v>
      </c>
      <c r="L68" s="8">
        <v>13188065</v>
      </c>
      <c r="M68" s="8">
        <v>0</v>
      </c>
      <c r="N68" s="8">
        <v>0</v>
      </c>
      <c r="O68" s="8">
        <v>0</v>
      </c>
      <c r="P68" s="8">
        <v>0</v>
      </c>
      <c r="Q68" s="8">
        <v>2070066</v>
      </c>
      <c r="R68" s="8">
        <v>933</v>
      </c>
      <c r="S68" s="8">
        <v>0</v>
      </c>
      <c r="T68" s="8">
        <v>0</v>
      </c>
      <c r="U68" s="8">
        <v>5636017</v>
      </c>
      <c r="V68" s="8">
        <v>2807133</v>
      </c>
      <c r="W68" s="8">
        <v>0</v>
      </c>
      <c r="X68" s="8">
        <v>0</v>
      </c>
      <c r="Y68" s="8">
        <v>43613351</v>
      </c>
      <c r="Z68" s="8">
        <v>166398</v>
      </c>
      <c r="AA68" s="8">
        <v>43779749</v>
      </c>
      <c r="AB68" s="7">
        <v>6.4114809036254883E-2</v>
      </c>
      <c r="AC68" s="7">
        <v>6.25E-2</v>
      </c>
      <c r="AD68" s="25">
        <v>2725734</v>
      </c>
      <c r="AE68" s="8">
        <v>0</v>
      </c>
      <c r="AF68" s="8">
        <v>0</v>
      </c>
      <c r="AG68" s="8">
        <v>166405</v>
      </c>
      <c r="AH68" s="8">
        <v>13397</v>
      </c>
      <c r="AI68" s="25">
        <f t="shared" si="0"/>
        <v>179802</v>
      </c>
      <c r="AJ68" s="8">
        <v>1317889</v>
      </c>
      <c r="AK68" s="8">
        <v>114454</v>
      </c>
      <c r="AL68" s="8">
        <v>340591</v>
      </c>
      <c r="AM68" s="8">
        <v>11475</v>
      </c>
      <c r="AN68" s="8">
        <v>186622</v>
      </c>
      <c r="AO68" s="8">
        <v>32400</v>
      </c>
      <c r="AP68" s="8">
        <v>114438</v>
      </c>
      <c r="AQ68" s="8">
        <v>11500</v>
      </c>
      <c r="AR68" s="8">
        <v>20658</v>
      </c>
      <c r="AS68" s="8">
        <v>2400</v>
      </c>
      <c r="AT68" s="8">
        <v>126421</v>
      </c>
      <c r="AU68" s="8">
        <v>32751</v>
      </c>
      <c r="AV68" s="8">
        <v>22497</v>
      </c>
      <c r="AW68" s="8">
        <v>9024</v>
      </c>
      <c r="AX68" s="8">
        <v>42493</v>
      </c>
      <c r="AY68" s="8">
        <v>123440</v>
      </c>
      <c r="AZ68" s="8">
        <v>2515698</v>
      </c>
      <c r="BA68" s="27">
        <f t="shared" si="1"/>
        <v>4.9067892886984051E-2</v>
      </c>
      <c r="BB68" s="8">
        <v>0</v>
      </c>
      <c r="BC68" s="8">
        <v>173523</v>
      </c>
      <c r="BD68" s="8">
        <v>0</v>
      </c>
      <c r="BE68" s="8">
        <v>479232</v>
      </c>
      <c r="BF68" s="8">
        <v>0</v>
      </c>
      <c r="BG68" s="8">
        <v>0</v>
      </c>
      <c r="BH68" s="8">
        <v>0</v>
      </c>
      <c r="BI68" s="29">
        <f t="shared" si="2"/>
        <v>0</v>
      </c>
      <c r="BJ68" s="8">
        <v>0</v>
      </c>
      <c r="BK68" s="8">
        <v>5699</v>
      </c>
      <c r="BL68" s="8">
        <v>1311</v>
      </c>
      <c r="BM68" s="8">
        <v>57</v>
      </c>
      <c r="BN68" s="8">
        <v>-58</v>
      </c>
      <c r="BO68" s="8">
        <v>-32</v>
      </c>
      <c r="BP68" s="8">
        <v>-73</v>
      </c>
      <c r="BQ68" s="8">
        <v>-509</v>
      </c>
      <c r="BR68" s="8">
        <v>-589</v>
      </c>
      <c r="BS68" s="8">
        <v>-597</v>
      </c>
      <c r="BT68" s="8">
        <v>-8</v>
      </c>
      <c r="BU68" s="8">
        <v>5244</v>
      </c>
      <c r="BV68" s="8">
        <v>116</v>
      </c>
      <c r="BW68" s="8">
        <v>156</v>
      </c>
      <c r="BX68" s="8">
        <v>88</v>
      </c>
      <c r="BY68" s="8">
        <v>362</v>
      </c>
      <c r="BZ68" s="8">
        <v>11</v>
      </c>
      <c r="CA68" s="8">
        <v>8</v>
      </c>
      <c r="CB68" s="8">
        <v>3</v>
      </c>
      <c r="CC68" s="8">
        <v>2</v>
      </c>
      <c r="CD68" s="8">
        <v>20</v>
      </c>
      <c r="CE68" s="8">
        <v>52</v>
      </c>
      <c r="CF68" s="8">
        <v>1</v>
      </c>
      <c r="CG68" s="8">
        <v>6</v>
      </c>
      <c r="CH68" s="8">
        <v>5</v>
      </c>
      <c r="CI68" s="8">
        <v>57</v>
      </c>
      <c r="CJ68" s="8">
        <v>517</v>
      </c>
      <c r="CK68" s="8">
        <v>26</v>
      </c>
    </row>
    <row r="69" spans="1:89" x14ac:dyDescent="0.25">
      <c r="A69" s="8">
        <v>7</v>
      </c>
      <c r="B69" s="8" t="s">
        <v>275</v>
      </c>
      <c r="C69" s="8" t="s">
        <v>113</v>
      </c>
      <c r="D69" s="8" t="s">
        <v>276</v>
      </c>
      <c r="E69" s="8" t="s">
        <v>258</v>
      </c>
      <c r="F69" s="8" t="s">
        <v>121</v>
      </c>
      <c r="G69" s="8">
        <v>23245705</v>
      </c>
      <c r="H69" s="8">
        <v>23256311</v>
      </c>
      <c r="I69" s="8">
        <v>22600680</v>
      </c>
      <c r="J69" s="8">
        <v>0</v>
      </c>
      <c r="K69" s="8">
        <v>975215</v>
      </c>
      <c r="L69" s="8">
        <v>6974245</v>
      </c>
      <c r="M69" s="8">
        <v>0</v>
      </c>
      <c r="N69" s="8">
        <v>0</v>
      </c>
      <c r="O69" s="8">
        <v>0</v>
      </c>
      <c r="P69" s="8">
        <v>0</v>
      </c>
      <c r="Q69" s="8">
        <v>1250445</v>
      </c>
      <c r="R69" s="8">
        <v>0</v>
      </c>
      <c r="S69" s="8">
        <v>0</v>
      </c>
      <c r="T69" s="8">
        <v>0</v>
      </c>
      <c r="U69" s="8">
        <v>9901498</v>
      </c>
      <c r="V69" s="8">
        <v>1956105</v>
      </c>
      <c r="W69" s="8">
        <v>0</v>
      </c>
      <c r="X69" s="8">
        <v>0</v>
      </c>
      <c r="Y69" s="8">
        <v>22737187</v>
      </c>
      <c r="Z69" s="8">
        <v>1463</v>
      </c>
      <c r="AA69" s="8">
        <v>22738650</v>
      </c>
      <c r="AB69" s="7">
        <v>2.2899026051163673E-2</v>
      </c>
      <c r="AC69" s="7">
        <v>7.1800000000000003E-2</v>
      </c>
      <c r="AD69" s="25">
        <v>1632689</v>
      </c>
      <c r="AE69" s="8">
        <v>0</v>
      </c>
      <c r="AF69" s="8">
        <v>0</v>
      </c>
      <c r="AG69" s="8">
        <v>10606</v>
      </c>
      <c r="AH69" s="8">
        <v>0</v>
      </c>
      <c r="AI69" s="25">
        <f t="shared" si="0"/>
        <v>10606</v>
      </c>
      <c r="AJ69" s="8">
        <v>689381</v>
      </c>
      <c r="AK69" s="8">
        <v>54300</v>
      </c>
      <c r="AL69" s="8">
        <v>266710</v>
      </c>
      <c r="AM69" s="8">
        <v>0</v>
      </c>
      <c r="AN69" s="8">
        <v>127789</v>
      </c>
      <c r="AO69" s="8">
        <v>26663</v>
      </c>
      <c r="AP69" s="8">
        <v>38941</v>
      </c>
      <c r="AQ69" s="8">
        <v>9500</v>
      </c>
      <c r="AR69" s="8">
        <v>4927</v>
      </c>
      <c r="AS69" s="8">
        <v>0</v>
      </c>
      <c r="AT69" s="8">
        <v>77061</v>
      </c>
      <c r="AU69" s="8">
        <v>31264</v>
      </c>
      <c r="AV69" s="8">
        <v>22465</v>
      </c>
      <c r="AW69" s="8">
        <v>26945</v>
      </c>
      <c r="AX69" s="8">
        <v>24577</v>
      </c>
      <c r="AY69" s="8">
        <v>0</v>
      </c>
      <c r="AZ69" s="8">
        <v>1468151</v>
      </c>
      <c r="BA69" s="27">
        <f t="shared" si="1"/>
        <v>0</v>
      </c>
      <c r="BB69" s="8">
        <v>0</v>
      </c>
      <c r="BC69" s="8">
        <v>173523</v>
      </c>
      <c r="BD69" s="8">
        <v>0</v>
      </c>
      <c r="BE69" s="8">
        <v>189855</v>
      </c>
      <c r="BF69" s="8">
        <v>0</v>
      </c>
      <c r="BG69" s="8">
        <v>0</v>
      </c>
      <c r="BH69" s="8">
        <v>0</v>
      </c>
      <c r="BI69" s="29">
        <f t="shared" si="2"/>
        <v>0</v>
      </c>
      <c r="BJ69" s="8">
        <v>0</v>
      </c>
      <c r="BK69" s="8">
        <v>4331</v>
      </c>
      <c r="BL69" s="8">
        <v>939</v>
      </c>
      <c r="BM69" s="8">
        <v>1</v>
      </c>
      <c r="BN69" s="8">
        <v>0</v>
      </c>
      <c r="BO69" s="8">
        <v>-7</v>
      </c>
      <c r="BP69" s="8">
        <v>-120</v>
      </c>
      <c r="BQ69" s="8">
        <v>-169</v>
      </c>
      <c r="BR69" s="8">
        <v>-361</v>
      </c>
      <c r="BS69" s="8">
        <v>-1027</v>
      </c>
      <c r="BT69" s="8">
        <v>-4</v>
      </c>
      <c r="BU69" s="8">
        <v>3995</v>
      </c>
      <c r="BV69" s="8">
        <v>14</v>
      </c>
      <c r="BW69" s="8">
        <v>271</v>
      </c>
      <c r="BX69" s="8">
        <v>207</v>
      </c>
      <c r="BY69" s="8">
        <v>514</v>
      </c>
      <c r="BZ69" s="8">
        <v>1</v>
      </c>
      <c r="CA69" s="8">
        <v>13</v>
      </c>
      <c r="CB69" s="8">
        <v>1</v>
      </c>
      <c r="CC69" s="8">
        <v>4</v>
      </c>
      <c r="CD69" s="8">
        <v>52</v>
      </c>
      <c r="CE69" s="8">
        <v>56</v>
      </c>
      <c r="CF69" s="8">
        <v>0</v>
      </c>
      <c r="CG69" s="8">
        <v>7</v>
      </c>
      <c r="CH69" s="8">
        <v>17</v>
      </c>
      <c r="CI69" s="8">
        <v>97</v>
      </c>
      <c r="CJ69" s="8">
        <v>253</v>
      </c>
      <c r="CK69" s="8">
        <v>7</v>
      </c>
    </row>
    <row r="70" spans="1:89" x14ac:dyDescent="0.25">
      <c r="A70" s="8">
        <v>7</v>
      </c>
      <c r="B70" s="8" t="s">
        <v>277</v>
      </c>
      <c r="C70" s="8" t="s">
        <v>156</v>
      </c>
      <c r="D70" s="8" t="s">
        <v>278</v>
      </c>
      <c r="E70" s="8" t="s">
        <v>258</v>
      </c>
      <c r="F70" s="8" t="s">
        <v>128</v>
      </c>
      <c r="G70" s="8">
        <v>77513846</v>
      </c>
      <c r="H70" s="8">
        <v>77741077</v>
      </c>
      <c r="I70" s="8">
        <v>75799058</v>
      </c>
      <c r="J70" s="8">
        <v>22785155</v>
      </c>
      <c r="K70" s="8">
        <v>8987150</v>
      </c>
      <c r="L70" s="8">
        <v>26480438</v>
      </c>
      <c r="M70" s="8">
        <v>0</v>
      </c>
      <c r="N70" s="8">
        <v>0</v>
      </c>
      <c r="O70" s="8">
        <v>0</v>
      </c>
      <c r="P70" s="8">
        <v>0</v>
      </c>
      <c r="Q70" s="57">
        <v>6051703</v>
      </c>
      <c r="R70" s="8">
        <v>0</v>
      </c>
      <c r="S70" s="8">
        <v>0</v>
      </c>
      <c r="T70" s="8">
        <v>7600</v>
      </c>
      <c r="U70" s="8">
        <v>7317948</v>
      </c>
      <c r="V70" s="57">
        <v>2991221</v>
      </c>
      <c r="W70" s="8">
        <v>0</v>
      </c>
      <c r="X70" s="8">
        <v>0</v>
      </c>
      <c r="Y70" s="8">
        <v>77781469</v>
      </c>
      <c r="Z70" s="8">
        <v>245794</v>
      </c>
      <c r="AA70" s="8">
        <v>78027263</v>
      </c>
      <c r="AB70" s="7">
        <v>5.5637594312429428E-2</v>
      </c>
      <c r="AC70" s="7">
        <v>4.07E-2</v>
      </c>
      <c r="AD70" s="25">
        <v>3167854</v>
      </c>
      <c r="AE70" s="8">
        <v>0</v>
      </c>
      <c r="AF70" s="8">
        <v>0</v>
      </c>
      <c r="AG70" s="8">
        <v>224184</v>
      </c>
      <c r="AH70" s="8">
        <v>0</v>
      </c>
      <c r="AI70" s="25">
        <f t="shared" si="0"/>
        <v>224184</v>
      </c>
      <c r="AJ70" s="8">
        <v>1668446</v>
      </c>
      <c r="AK70" s="8">
        <v>133193</v>
      </c>
      <c r="AL70" s="8">
        <v>438511</v>
      </c>
      <c r="AM70" s="8">
        <v>10634</v>
      </c>
      <c r="AN70" s="8">
        <v>201447</v>
      </c>
      <c r="AO70" s="8">
        <v>4167</v>
      </c>
      <c r="AP70" s="8">
        <v>102376</v>
      </c>
      <c r="AQ70" s="8">
        <v>13000</v>
      </c>
      <c r="AR70" s="8">
        <v>145244</v>
      </c>
      <c r="AS70" s="8">
        <v>12364</v>
      </c>
      <c r="AT70" s="8">
        <v>109750</v>
      </c>
      <c r="AU70" s="8">
        <v>25388</v>
      </c>
      <c r="AV70" s="8">
        <v>0</v>
      </c>
      <c r="AW70" s="8">
        <v>3696</v>
      </c>
      <c r="AX70" s="8">
        <v>69161</v>
      </c>
      <c r="AY70" s="8">
        <v>107322</v>
      </c>
      <c r="AZ70" s="8">
        <v>3043747</v>
      </c>
      <c r="BA70" s="27">
        <f t="shared" si="1"/>
        <v>3.5259829414205586E-2</v>
      </c>
      <c r="BB70" s="8">
        <v>0</v>
      </c>
      <c r="BC70" s="8">
        <v>173523</v>
      </c>
      <c r="BD70" s="8">
        <v>0</v>
      </c>
      <c r="BE70" s="8">
        <v>560344</v>
      </c>
      <c r="BF70" s="8">
        <v>0</v>
      </c>
      <c r="BG70" s="8">
        <v>0</v>
      </c>
      <c r="BH70" s="8">
        <v>0</v>
      </c>
      <c r="BI70" s="29">
        <f t="shared" si="2"/>
        <v>0</v>
      </c>
      <c r="BJ70" s="8">
        <v>0</v>
      </c>
      <c r="BK70" s="8">
        <v>8870</v>
      </c>
      <c r="BL70" s="8">
        <v>3175</v>
      </c>
      <c r="BM70" s="8">
        <v>87</v>
      </c>
      <c r="BN70" s="8">
        <v>-16</v>
      </c>
      <c r="BO70" s="8">
        <v>-151</v>
      </c>
      <c r="BP70" s="8">
        <v>-475</v>
      </c>
      <c r="BQ70" s="8">
        <v>-1194</v>
      </c>
      <c r="BR70" s="8">
        <v>-1554</v>
      </c>
      <c r="BS70" s="8">
        <v>-806</v>
      </c>
      <c r="BT70" s="8">
        <v>-5</v>
      </c>
      <c r="BU70" s="8">
        <v>8712</v>
      </c>
      <c r="BV70" s="8">
        <v>16</v>
      </c>
      <c r="BW70" s="8">
        <v>168</v>
      </c>
      <c r="BX70" s="8">
        <v>65</v>
      </c>
      <c r="BY70" s="8">
        <v>592</v>
      </c>
      <c r="BZ70" s="8">
        <v>11</v>
      </c>
      <c r="CA70" s="8">
        <v>25</v>
      </c>
      <c r="CB70" s="8">
        <v>3</v>
      </c>
      <c r="CC70" s="8">
        <v>8</v>
      </c>
      <c r="CD70" s="8">
        <v>47</v>
      </c>
      <c r="CE70" s="8">
        <v>326</v>
      </c>
      <c r="CF70" s="8">
        <v>5</v>
      </c>
      <c r="CG70" s="8">
        <v>15</v>
      </c>
      <c r="CH70" s="8">
        <v>15</v>
      </c>
      <c r="CI70" s="8">
        <v>99</v>
      </c>
      <c r="CJ70" s="8">
        <v>1225</v>
      </c>
      <c r="CK70" s="8">
        <v>28</v>
      </c>
    </row>
    <row r="71" spans="1:89" x14ac:dyDescent="0.25">
      <c r="A71" s="55" t="s">
        <v>619</v>
      </c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56">
        <v>5395734</v>
      </c>
      <c r="R71" s="8"/>
      <c r="S71" s="8"/>
      <c r="T71" s="8"/>
      <c r="U71" s="8"/>
      <c r="V71" s="58">
        <v>3647190</v>
      </c>
      <c r="W71" s="8"/>
      <c r="X71" s="8"/>
      <c r="Y71" s="8"/>
      <c r="Z71" s="8"/>
      <c r="AA71" s="8"/>
      <c r="AB71" s="7"/>
      <c r="AC71" s="7"/>
      <c r="AD71" s="25"/>
      <c r="AE71" s="8"/>
      <c r="AF71" s="8"/>
      <c r="AG71" s="8"/>
      <c r="AH71" s="8"/>
      <c r="AI71" s="25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27"/>
      <c r="BB71" s="8"/>
      <c r="BC71" s="8"/>
      <c r="BD71" s="8"/>
      <c r="BE71" s="8"/>
      <c r="BF71" s="8"/>
      <c r="BG71" s="8"/>
      <c r="BH71" s="8"/>
      <c r="BI71" s="29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</row>
    <row r="72" spans="1:89" x14ac:dyDescent="0.25">
      <c r="A72" s="8">
        <v>7</v>
      </c>
      <c r="B72" s="8" t="s">
        <v>279</v>
      </c>
      <c r="C72" s="8" t="s">
        <v>280</v>
      </c>
      <c r="D72" s="8" t="s">
        <v>281</v>
      </c>
      <c r="E72" s="8" t="s">
        <v>258</v>
      </c>
      <c r="F72" s="8" t="s">
        <v>121</v>
      </c>
      <c r="G72" s="8">
        <v>15860639</v>
      </c>
      <c r="H72" s="8">
        <v>15905774</v>
      </c>
      <c r="I72" s="8">
        <v>15312369</v>
      </c>
      <c r="J72" s="8">
        <v>0</v>
      </c>
      <c r="K72" s="8">
        <v>1337375</v>
      </c>
      <c r="L72" s="8">
        <v>6603505</v>
      </c>
      <c r="M72" s="8">
        <v>0</v>
      </c>
      <c r="N72" s="8">
        <v>0</v>
      </c>
      <c r="O72" s="8">
        <v>0</v>
      </c>
      <c r="P72" s="8">
        <v>0</v>
      </c>
      <c r="Q72" s="8">
        <v>1043101</v>
      </c>
      <c r="R72" s="8">
        <v>0</v>
      </c>
      <c r="S72" s="8">
        <v>0</v>
      </c>
      <c r="T72" s="8">
        <v>0</v>
      </c>
      <c r="U72" s="8">
        <v>3995376</v>
      </c>
      <c r="V72" s="8">
        <v>1125061</v>
      </c>
      <c r="W72" s="8">
        <v>0</v>
      </c>
      <c r="X72" s="8">
        <v>0</v>
      </c>
      <c r="Y72" s="8">
        <v>15417486</v>
      </c>
      <c r="Z72" s="8">
        <v>44228</v>
      </c>
      <c r="AA72" s="8">
        <v>15461714</v>
      </c>
      <c r="AB72" s="7">
        <v>1.4373444020748138E-2</v>
      </c>
      <c r="AC72" s="7">
        <v>8.5199999999999998E-2</v>
      </c>
      <c r="AD72" s="25">
        <v>1313068</v>
      </c>
      <c r="AE72" s="8">
        <v>0</v>
      </c>
      <c r="AF72" s="8">
        <v>0</v>
      </c>
      <c r="AG72" s="8">
        <v>45135</v>
      </c>
      <c r="AH72" s="8">
        <v>7183</v>
      </c>
      <c r="AI72" s="25">
        <f t="shared" si="0"/>
        <v>52318</v>
      </c>
      <c r="AJ72" s="8">
        <v>660308</v>
      </c>
      <c r="AK72" s="8">
        <v>51517</v>
      </c>
      <c r="AL72" s="8">
        <v>116417</v>
      </c>
      <c r="AM72" s="8">
        <v>2266</v>
      </c>
      <c r="AN72" s="8">
        <v>115073</v>
      </c>
      <c r="AO72" s="8">
        <v>1895</v>
      </c>
      <c r="AP72" s="8">
        <v>50742</v>
      </c>
      <c r="AQ72" s="8">
        <v>7000</v>
      </c>
      <c r="AR72" s="8">
        <v>5045</v>
      </c>
      <c r="AS72" s="8">
        <v>0</v>
      </c>
      <c r="AT72" s="8">
        <v>42775</v>
      </c>
      <c r="AU72" s="8">
        <v>18617</v>
      </c>
      <c r="AV72" s="8">
        <v>16106</v>
      </c>
      <c r="AW72" s="8">
        <v>0</v>
      </c>
      <c r="AX72" s="8">
        <v>34401</v>
      </c>
      <c r="AY72" s="8">
        <v>0</v>
      </c>
      <c r="AZ72" s="8">
        <v>1215994</v>
      </c>
      <c r="BA72" s="27">
        <f t="shared" si="1"/>
        <v>0</v>
      </c>
      <c r="BB72" s="8">
        <v>0</v>
      </c>
      <c r="BC72" s="8">
        <v>173521</v>
      </c>
      <c r="BD72" s="8">
        <v>0</v>
      </c>
      <c r="BE72" s="8">
        <v>174426</v>
      </c>
      <c r="BF72" s="8">
        <v>0</v>
      </c>
      <c r="BG72" s="8">
        <v>0</v>
      </c>
      <c r="BH72" s="8">
        <v>0</v>
      </c>
      <c r="BI72" s="29">
        <f t="shared" si="2"/>
        <v>0</v>
      </c>
      <c r="BJ72" s="8">
        <v>0</v>
      </c>
      <c r="BK72" s="8">
        <v>2156</v>
      </c>
      <c r="BL72" s="8">
        <v>638</v>
      </c>
      <c r="BM72" s="8">
        <v>4</v>
      </c>
      <c r="BN72" s="8">
        <v>-3</v>
      </c>
      <c r="BO72" s="8">
        <v>-20</v>
      </c>
      <c r="BP72" s="8">
        <v>-92</v>
      </c>
      <c r="BQ72" s="8">
        <v>-112</v>
      </c>
      <c r="BR72" s="8">
        <v>-235</v>
      </c>
      <c r="BS72" s="8">
        <v>-453</v>
      </c>
      <c r="BT72" s="8">
        <v>-2</v>
      </c>
      <c r="BU72" s="8">
        <v>2020</v>
      </c>
      <c r="BV72" s="8">
        <v>1</v>
      </c>
      <c r="BW72" s="8">
        <v>89</v>
      </c>
      <c r="BX72" s="8">
        <v>18</v>
      </c>
      <c r="BY72" s="8">
        <v>334</v>
      </c>
      <c r="BZ72" s="8">
        <v>12</v>
      </c>
      <c r="CA72" s="8">
        <v>0</v>
      </c>
      <c r="CB72" s="8">
        <v>5</v>
      </c>
      <c r="CC72" s="8">
        <v>2</v>
      </c>
      <c r="CD72" s="8">
        <v>70</v>
      </c>
      <c r="CE72" s="8">
        <v>15</v>
      </c>
      <c r="CF72" s="8">
        <v>0</v>
      </c>
      <c r="CG72" s="8">
        <v>0</v>
      </c>
      <c r="CH72" s="8">
        <v>0</v>
      </c>
      <c r="CI72" s="8">
        <v>6</v>
      </c>
      <c r="CJ72" s="8">
        <v>14</v>
      </c>
      <c r="CK72" s="8">
        <v>0</v>
      </c>
    </row>
    <row r="73" spans="1:89" x14ac:dyDescent="0.25">
      <c r="A73" s="8">
        <v>7</v>
      </c>
      <c r="B73" s="8" t="s">
        <v>282</v>
      </c>
      <c r="C73" s="8" t="s">
        <v>283</v>
      </c>
      <c r="D73" s="8" t="s">
        <v>281</v>
      </c>
      <c r="E73" s="8" t="s">
        <v>258</v>
      </c>
      <c r="F73" s="8" t="s">
        <v>121</v>
      </c>
      <c r="G73" s="8">
        <v>27099828</v>
      </c>
      <c r="H73" s="8">
        <v>27124277</v>
      </c>
      <c r="I73" s="8">
        <v>25865836</v>
      </c>
      <c r="J73" s="8">
        <v>0</v>
      </c>
      <c r="K73" s="8">
        <v>3399032</v>
      </c>
      <c r="L73" s="8">
        <v>9693487</v>
      </c>
      <c r="M73" s="8">
        <v>0</v>
      </c>
      <c r="N73" s="8">
        <v>0</v>
      </c>
      <c r="O73" s="8">
        <v>0</v>
      </c>
      <c r="P73" s="8">
        <v>0</v>
      </c>
      <c r="Q73" s="8">
        <v>2568767</v>
      </c>
      <c r="R73" s="8">
        <v>0</v>
      </c>
      <c r="S73" s="8">
        <v>0</v>
      </c>
      <c r="T73" s="8">
        <v>0</v>
      </c>
      <c r="U73" s="8">
        <v>7236832</v>
      </c>
      <c r="V73" s="8">
        <v>1002068</v>
      </c>
      <c r="W73" s="8">
        <v>0</v>
      </c>
      <c r="X73" s="8">
        <v>0</v>
      </c>
      <c r="Y73" s="8">
        <v>25715202</v>
      </c>
      <c r="Z73" s="8">
        <v>54198</v>
      </c>
      <c r="AA73" s="8">
        <v>25769400</v>
      </c>
      <c r="AB73" s="7">
        <v>2.0708102732896805E-2</v>
      </c>
      <c r="AC73" s="7">
        <v>7.0599999999999996E-2</v>
      </c>
      <c r="AD73" s="25">
        <v>1815016</v>
      </c>
      <c r="AE73" s="8">
        <v>0</v>
      </c>
      <c r="AF73" s="8">
        <v>0</v>
      </c>
      <c r="AG73" s="8">
        <v>24449</v>
      </c>
      <c r="AH73" s="8">
        <v>0</v>
      </c>
      <c r="AI73" s="25">
        <f t="shared" si="0"/>
        <v>24449</v>
      </c>
      <c r="AJ73" s="8">
        <v>819890</v>
      </c>
      <c r="AK73" s="8">
        <v>61066</v>
      </c>
      <c r="AL73" s="8">
        <v>205496</v>
      </c>
      <c r="AM73" s="8">
        <v>8002</v>
      </c>
      <c r="AN73" s="8">
        <v>217996</v>
      </c>
      <c r="AO73" s="8">
        <v>16978</v>
      </c>
      <c r="AP73" s="8">
        <v>34275</v>
      </c>
      <c r="AQ73" s="8">
        <v>9500</v>
      </c>
      <c r="AR73" s="8">
        <v>57364</v>
      </c>
      <c r="AS73" s="8">
        <v>0</v>
      </c>
      <c r="AT73" s="8">
        <v>54581</v>
      </c>
      <c r="AU73" s="8">
        <v>41322</v>
      </c>
      <c r="AV73" s="8">
        <v>26991</v>
      </c>
      <c r="AW73" s="8">
        <v>28037</v>
      </c>
      <c r="AX73" s="8">
        <v>20129</v>
      </c>
      <c r="AY73" s="8">
        <v>0</v>
      </c>
      <c r="AZ73" s="8">
        <v>1647928</v>
      </c>
      <c r="BA73" s="27">
        <f t="shared" si="1"/>
        <v>0</v>
      </c>
      <c r="BB73" s="8">
        <v>0</v>
      </c>
      <c r="BC73" s="8">
        <v>173523</v>
      </c>
      <c r="BD73" s="8">
        <v>0</v>
      </c>
      <c r="BE73" s="8">
        <v>271001</v>
      </c>
      <c r="BF73" s="8">
        <v>0</v>
      </c>
      <c r="BG73" s="8">
        <v>0</v>
      </c>
      <c r="BH73" s="8">
        <v>0</v>
      </c>
      <c r="BI73" s="29">
        <f t="shared" si="2"/>
        <v>0</v>
      </c>
      <c r="BJ73" s="8">
        <v>0</v>
      </c>
      <c r="BK73" s="8">
        <v>3673</v>
      </c>
      <c r="BL73" s="8">
        <v>945</v>
      </c>
      <c r="BM73" s="8">
        <v>25</v>
      </c>
      <c r="BN73" s="35">
        <v>11</v>
      </c>
      <c r="BO73" s="8">
        <v>-78</v>
      </c>
      <c r="BP73" s="8">
        <v>-199</v>
      </c>
      <c r="BQ73" s="8">
        <v>-314</v>
      </c>
      <c r="BR73" s="8">
        <v>-363</v>
      </c>
      <c r="BS73" s="8">
        <v>-621</v>
      </c>
      <c r="BT73" s="8">
        <v>-7</v>
      </c>
      <c r="BU73" s="8">
        <v>3419</v>
      </c>
      <c r="BV73" s="8">
        <v>0</v>
      </c>
      <c r="BW73" s="8">
        <v>205</v>
      </c>
      <c r="BX73" s="8">
        <v>86</v>
      </c>
      <c r="BY73" s="8">
        <v>345</v>
      </c>
      <c r="BZ73" s="8">
        <v>4</v>
      </c>
      <c r="CA73" s="8">
        <v>7</v>
      </c>
      <c r="CB73" s="8">
        <v>2</v>
      </c>
      <c r="CC73" s="8">
        <v>4</v>
      </c>
      <c r="CD73" s="8">
        <v>41</v>
      </c>
      <c r="CE73" s="8">
        <v>144</v>
      </c>
      <c r="CF73" s="8">
        <v>1</v>
      </c>
      <c r="CG73" s="8">
        <v>10</v>
      </c>
      <c r="CH73" s="8">
        <v>5</v>
      </c>
      <c r="CI73" s="8">
        <v>55</v>
      </c>
      <c r="CJ73" s="8">
        <v>273</v>
      </c>
      <c r="CK73" s="8">
        <v>4</v>
      </c>
    </row>
    <row r="74" spans="1:89" x14ac:dyDescent="0.25">
      <c r="A74" s="8">
        <v>7</v>
      </c>
      <c r="B74" s="8" t="s">
        <v>284</v>
      </c>
      <c r="C74" s="8" t="s">
        <v>285</v>
      </c>
      <c r="D74" s="8" t="s">
        <v>286</v>
      </c>
      <c r="E74" s="8" t="s">
        <v>258</v>
      </c>
      <c r="F74" s="8" t="s">
        <v>121</v>
      </c>
      <c r="G74" s="8">
        <v>3775920</v>
      </c>
      <c r="H74" s="8">
        <v>3776239</v>
      </c>
      <c r="I74" s="8">
        <v>3684748</v>
      </c>
      <c r="J74" s="8">
        <v>14821</v>
      </c>
      <c r="K74" s="8">
        <v>192266</v>
      </c>
      <c r="L74" s="8">
        <v>1781529</v>
      </c>
      <c r="M74" s="8">
        <v>0</v>
      </c>
      <c r="N74" s="8">
        <v>0</v>
      </c>
      <c r="O74" s="8">
        <v>0</v>
      </c>
      <c r="P74" s="8">
        <v>0</v>
      </c>
      <c r="Q74" s="8">
        <v>129910</v>
      </c>
      <c r="R74" s="8">
        <v>0</v>
      </c>
      <c r="S74" s="8">
        <v>0</v>
      </c>
      <c r="T74" s="8">
        <v>0</v>
      </c>
      <c r="U74" s="8">
        <v>1066522</v>
      </c>
      <c r="V74" s="8">
        <v>156302</v>
      </c>
      <c r="W74" s="8">
        <v>0</v>
      </c>
      <c r="X74" s="8">
        <v>0</v>
      </c>
      <c r="Y74" s="8">
        <v>3689156</v>
      </c>
      <c r="Z74" s="8">
        <v>319</v>
      </c>
      <c r="AA74" s="8">
        <v>3689475</v>
      </c>
      <c r="AB74" s="7">
        <v>4.4881246984004974E-2</v>
      </c>
      <c r="AC74" s="7">
        <v>9.4299999999999995E-2</v>
      </c>
      <c r="AD74" s="25">
        <v>347806</v>
      </c>
      <c r="AE74" s="8">
        <v>0</v>
      </c>
      <c r="AF74" s="8">
        <v>0</v>
      </c>
      <c r="AG74" s="8">
        <v>319</v>
      </c>
      <c r="AH74" s="8">
        <v>78</v>
      </c>
      <c r="AI74" s="25">
        <f t="shared" si="0"/>
        <v>397</v>
      </c>
      <c r="AJ74" s="8">
        <v>66104</v>
      </c>
      <c r="AK74" s="8">
        <v>5254</v>
      </c>
      <c r="AL74" s="8">
        <v>6610</v>
      </c>
      <c r="AM74" s="8">
        <v>0</v>
      </c>
      <c r="AN74" s="8">
        <v>18466</v>
      </c>
      <c r="AO74" s="8">
        <v>0</v>
      </c>
      <c r="AP74" s="8">
        <v>15967</v>
      </c>
      <c r="AQ74" s="8">
        <v>4500</v>
      </c>
      <c r="AR74" s="8">
        <v>0</v>
      </c>
      <c r="AS74" s="8">
        <v>0</v>
      </c>
      <c r="AT74" s="8">
        <v>14425</v>
      </c>
      <c r="AU74" s="8">
        <v>941</v>
      </c>
      <c r="AV74" s="8">
        <v>0</v>
      </c>
      <c r="AW74" s="8">
        <v>585</v>
      </c>
      <c r="AX74" s="8">
        <v>10954</v>
      </c>
      <c r="AY74" s="8">
        <v>53108</v>
      </c>
      <c r="AZ74" s="8">
        <v>180326</v>
      </c>
      <c r="BA74" s="27">
        <f t="shared" si="1"/>
        <v>0.29451105220545015</v>
      </c>
      <c r="BB74" s="8">
        <v>0</v>
      </c>
      <c r="BC74" s="8">
        <v>173523</v>
      </c>
      <c r="BD74" s="8">
        <v>0</v>
      </c>
      <c r="BE74" s="8">
        <v>41761</v>
      </c>
      <c r="BF74" s="8">
        <v>0</v>
      </c>
      <c r="BG74" s="8">
        <v>0</v>
      </c>
      <c r="BH74" s="8">
        <v>0</v>
      </c>
      <c r="BI74" s="29">
        <f t="shared" si="2"/>
        <v>0</v>
      </c>
      <c r="BJ74" s="8">
        <v>0</v>
      </c>
      <c r="BK74" s="8">
        <v>369</v>
      </c>
      <c r="BL74" s="8">
        <v>77</v>
      </c>
      <c r="BM74" s="8">
        <v>0</v>
      </c>
      <c r="BN74" s="8">
        <v>0</v>
      </c>
      <c r="BO74" s="8">
        <v>-6</v>
      </c>
      <c r="BP74" s="8">
        <v>-22</v>
      </c>
      <c r="BQ74" s="8">
        <v>-14</v>
      </c>
      <c r="BR74" s="8">
        <v>-19</v>
      </c>
      <c r="BS74" s="8">
        <v>-59</v>
      </c>
      <c r="BT74" s="8">
        <v>-2</v>
      </c>
      <c r="BU74" s="8">
        <v>358</v>
      </c>
      <c r="BV74" s="8">
        <v>6</v>
      </c>
      <c r="BW74" s="8">
        <v>17</v>
      </c>
      <c r="BX74" s="8">
        <v>7</v>
      </c>
      <c r="BY74" s="8">
        <v>35</v>
      </c>
      <c r="BZ74" s="8">
        <v>0</v>
      </c>
      <c r="CA74" s="8">
        <v>0</v>
      </c>
      <c r="CB74" s="8">
        <v>0</v>
      </c>
      <c r="CC74" s="8">
        <v>0</v>
      </c>
      <c r="CD74" s="8">
        <v>5</v>
      </c>
      <c r="CE74" s="8">
        <v>16</v>
      </c>
      <c r="CF74" s="8">
        <v>1</v>
      </c>
      <c r="CG74" s="8">
        <v>0</v>
      </c>
      <c r="CH74" s="8">
        <v>0</v>
      </c>
      <c r="CI74" s="8">
        <v>0</v>
      </c>
      <c r="CJ74" s="8">
        <v>18</v>
      </c>
      <c r="CK74" s="8">
        <v>1</v>
      </c>
    </row>
    <row r="75" spans="1:89" x14ac:dyDescent="0.25">
      <c r="A75" s="8">
        <v>7</v>
      </c>
      <c r="B75" s="8" t="s">
        <v>287</v>
      </c>
      <c r="C75" s="8" t="s">
        <v>288</v>
      </c>
      <c r="D75" s="8" t="s">
        <v>289</v>
      </c>
      <c r="E75" s="8" t="s">
        <v>258</v>
      </c>
      <c r="F75" s="8" t="s">
        <v>121</v>
      </c>
      <c r="G75" s="8">
        <v>44826997</v>
      </c>
      <c r="H75" s="8">
        <v>44958781</v>
      </c>
      <c r="I75" s="8">
        <v>43147280</v>
      </c>
      <c r="J75" s="8">
        <v>0</v>
      </c>
      <c r="K75" s="8">
        <v>5333821</v>
      </c>
      <c r="L75" s="8">
        <v>18231409</v>
      </c>
      <c r="M75" s="8">
        <v>0</v>
      </c>
      <c r="N75" s="8">
        <v>0</v>
      </c>
      <c r="O75" s="8">
        <v>8539</v>
      </c>
      <c r="P75" s="8">
        <v>0</v>
      </c>
      <c r="Q75" s="8">
        <v>1813571</v>
      </c>
      <c r="R75" s="8">
        <v>0</v>
      </c>
      <c r="S75" s="8">
        <v>0</v>
      </c>
      <c r="T75" s="8">
        <v>0</v>
      </c>
      <c r="U75" s="8">
        <v>9611524</v>
      </c>
      <c r="V75" s="8">
        <v>5228746</v>
      </c>
      <c r="W75" s="8">
        <v>0</v>
      </c>
      <c r="X75" s="8">
        <v>0</v>
      </c>
      <c r="Y75" s="8">
        <v>43200162</v>
      </c>
      <c r="Z75" s="8">
        <v>159149</v>
      </c>
      <c r="AA75" s="8">
        <v>43359311</v>
      </c>
      <c r="AB75" s="7">
        <v>2.4011557921767235E-2</v>
      </c>
      <c r="AC75" s="7">
        <v>6.9000000000000006E-2</v>
      </c>
      <c r="AD75" s="25">
        <v>2979289</v>
      </c>
      <c r="AE75" s="8">
        <v>0</v>
      </c>
      <c r="AF75" s="8">
        <v>0</v>
      </c>
      <c r="AG75" s="8">
        <v>131784</v>
      </c>
      <c r="AH75" s="8">
        <v>11020</v>
      </c>
      <c r="AI75" s="25">
        <f t="shared" ref="AI75:AI141" si="3">SUM(AG75:AH75)</f>
        <v>142804</v>
      </c>
      <c r="AJ75" s="8">
        <v>1526205</v>
      </c>
      <c r="AK75" s="8">
        <v>121557</v>
      </c>
      <c r="AL75" s="8">
        <v>440008</v>
      </c>
      <c r="AM75" s="8">
        <v>5648</v>
      </c>
      <c r="AN75" s="8">
        <v>284182</v>
      </c>
      <c r="AO75" s="8">
        <v>16859</v>
      </c>
      <c r="AP75" s="8">
        <v>45097</v>
      </c>
      <c r="AQ75" s="8">
        <v>12000</v>
      </c>
      <c r="AR75" s="8">
        <v>76718</v>
      </c>
      <c r="AS75" s="8">
        <v>0</v>
      </c>
      <c r="AT75" s="8">
        <v>133357</v>
      </c>
      <c r="AU75" s="8">
        <v>43299</v>
      </c>
      <c r="AV75" s="8">
        <v>23902</v>
      </c>
      <c r="AW75" s="8">
        <v>35702</v>
      </c>
      <c r="AX75" s="8">
        <v>15422</v>
      </c>
      <c r="AY75" s="8">
        <v>0</v>
      </c>
      <c r="AZ75" s="8">
        <v>2922206</v>
      </c>
      <c r="BA75" s="27">
        <f t="shared" ref="BA75:BA141" si="4">+AY75/AZ75</f>
        <v>0</v>
      </c>
      <c r="BB75" s="8">
        <v>1184</v>
      </c>
      <c r="BC75" s="8">
        <v>173522</v>
      </c>
      <c r="BD75" s="8">
        <v>0</v>
      </c>
      <c r="BE75" s="8">
        <v>515700</v>
      </c>
      <c r="BF75" s="8">
        <v>0</v>
      </c>
      <c r="BG75" s="8">
        <v>0</v>
      </c>
      <c r="BH75" s="8">
        <v>0</v>
      </c>
      <c r="BI75" s="29">
        <f t="shared" ref="BI75:BI141" si="5">SUM(BG75:BH75)</f>
        <v>0</v>
      </c>
      <c r="BJ75" s="8">
        <v>0</v>
      </c>
      <c r="BK75" s="8">
        <v>6103</v>
      </c>
      <c r="BL75" s="8">
        <v>2010</v>
      </c>
      <c r="BM75" s="8">
        <v>60</v>
      </c>
      <c r="BN75" s="8">
        <v>-32</v>
      </c>
      <c r="BO75" s="8">
        <v>-36</v>
      </c>
      <c r="BP75" s="8">
        <v>-154</v>
      </c>
      <c r="BQ75" s="8">
        <v>-324</v>
      </c>
      <c r="BR75" s="8">
        <v>-788</v>
      </c>
      <c r="BS75" s="8">
        <v>-1107</v>
      </c>
      <c r="BT75" s="8">
        <v>-45</v>
      </c>
      <c r="BU75" s="8">
        <v>6522</v>
      </c>
      <c r="BV75" s="8">
        <v>50</v>
      </c>
      <c r="BW75" s="8">
        <v>392</v>
      </c>
      <c r="BX75" s="8">
        <v>190</v>
      </c>
      <c r="BY75" s="8">
        <v>528</v>
      </c>
      <c r="BZ75" s="8">
        <v>30</v>
      </c>
      <c r="CA75" s="8">
        <v>9</v>
      </c>
      <c r="CB75" s="8">
        <v>1</v>
      </c>
      <c r="CC75" s="8">
        <v>3</v>
      </c>
      <c r="CD75" s="8">
        <v>46</v>
      </c>
      <c r="CE75" s="8">
        <v>133</v>
      </c>
      <c r="CF75" s="8">
        <v>0</v>
      </c>
      <c r="CG75" s="8">
        <v>3</v>
      </c>
      <c r="CH75" s="8">
        <v>20</v>
      </c>
      <c r="CI75" s="8">
        <v>94</v>
      </c>
      <c r="CJ75" s="8">
        <v>654</v>
      </c>
      <c r="CK75" s="8">
        <v>8</v>
      </c>
    </row>
    <row r="76" spans="1:89" x14ac:dyDescent="0.25">
      <c r="A76" s="8">
        <v>7</v>
      </c>
      <c r="B76" s="8" t="s">
        <v>290</v>
      </c>
      <c r="C76" s="8" t="s">
        <v>291</v>
      </c>
      <c r="D76" s="8" t="s">
        <v>278</v>
      </c>
      <c r="E76" s="8" t="s">
        <v>258</v>
      </c>
      <c r="F76" s="8" t="s">
        <v>128</v>
      </c>
      <c r="G76" s="8">
        <v>63315200</v>
      </c>
      <c r="H76" s="8">
        <v>63470435</v>
      </c>
      <c r="I76" s="8">
        <v>60447261</v>
      </c>
      <c r="J76" s="8">
        <v>18719368</v>
      </c>
      <c r="K76" s="8">
        <v>7040017</v>
      </c>
      <c r="L76" s="8">
        <v>18654565</v>
      </c>
      <c r="M76" s="8">
        <v>0</v>
      </c>
      <c r="N76" s="8">
        <v>0</v>
      </c>
      <c r="O76" s="8">
        <v>26180</v>
      </c>
      <c r="P76" s="8">
        <v>0</v>
      </c>
      <c r="Q76" s="8">
        <v>3241940</v>
      </c>
      <c r="R76" s="8">
        <v>0</v>
      </c>
      <c r="S76" s="8">
        <v>0</v>
      </c>
      <c r="T76" s="8">
        <v>0</v>
      </c>
      <c r="U76" s="8">
        <v>5425095</v>
      </c>
      <c r="V76" s="8">
        <v>4118757</v>
      </c>
      <c r="W76" s="8">
        <v>0</v>
      </c>
      <c r="X76" s="8">
        <v>0</v>
      </c>
      <c r="Y76" s="8">
        <v>60164624</v>
      </c>
      <c r="Z76" s="8">
        <v>1248456</v>
      </c>
      <c r="AA76" s="8">
        <v>61413080</v>
      </c>
      <c r="AB76" s="7">
        <v>0.16463097929954529</v>
      </c>
      <c r="AC76" s="7">
        <v>4.9000000000000002E-2</v>
      </c>
      <c r="AD76" s="25">
        <v>2948170</v>
      </c>
      <c r="AE76" s="8">
        <v>0</v>
      </c>
      <c r="AF76" s="8">
        <v>0</v>
      </c>
      <c r="AG76" s="8">
        <v>155235</v>
      </c>
      <c r="AH76" s="8">
        <v>0</v>
      </c>
      <c r="AI76" s="25">
        <f t="shared" si="3"/>
        <v>155235</v>
      </c>
      <c r="AJ76" s="8">
        <v>1371803</v>
      </c>
      <c r="AK76" s="8">
        <v>120279</v>
      </c>
      <c r="AL76" s="8">
        <v>289208</v>
      </c>
      <c r="AM76" s="8">
        <v>8870</v>
      </c>
      <c r="AN76" s="8">
        <v>171787</v>
      </c>
      <c r="AO76" s="8">
        <v>39154</v>
      </c>
      <c r="AP76" s="8">
        <v>89763</v>
      </c>
      <c r="AQ76" s="8">
        <v>17850</v>
      </c>
      <c r="AR76" s="8">
        <v>133129</v>
      </c>
      <c r="AS76" s="8">
        <v>4409</v>
      </c>
      <c r="AT76" s="8">
        <v>191584</v>
      </c>
      <c r="AU76" s="8">
        <v>36707</v>
      </c>
      <c r="AV76" s="8">
        <v>15045</v>
      </c>
      <c r="AW76" s="8">
        <v>33201</v>
      </c>
      <c r="AX76" s="8">
        <v>33658</v>
      </c>
      <c r="AY76" s="8">
        <v>0</v>
      </c>
      <c r="AZ76" s="8">
        <v>2649316</v>
      </c>
      <c r="BA76" s="27">
        <f t="shared" si="4"/>
        <v>0</v>
      </c>
      <c r="BB76" s="8">
        <v>0</v>
      </c>
      <c r="BC76" s="8">
        <v>173523</v>
      </c>
      <c r="BD76" s="8">
        <v>0</v>
      </c>
      <c r="BE76" s="8">
        <v>466796</v>
      </c>
      <c r="BF76" s="8">
        <v>0</v>
      </c>
      <c r="BG76" s="8">
        <v>0</v>
      </c>
      <c r="BH76" s="8">
        <v>0</v>
      </c>
      <c r="BI76" s="29">
        <f t="shared" si="5"/>
        <v>0</v>
      </c>
      <c r="BJ76" s="8">
        <v>0</v>
      </c>
      <c r="BK76" s="8">
        <v>7102</v>
      </c>
      <c r="BL76" s="8">
        <v>3160</v>
      </c>
      <c r="BM76" s="8">
        <v>0</v>
      </c>
      <c r="BN76" s="8">
        <v>0</v>
      </c>
      <c r="BO76" s="8">
        <v>-118</v>
      </c>
      <c r="BP76" s="8">
        <v>-372</v>
      </c>
      <c r="BQ76" s="8">
        <v>-902</v>
      </c>
      <c r="BR76" s="8">
        <v>-928</v>
      </c>
      <c r="BS76" s="8">
        <v>-757</v>
      </c>
      <c r="BT76" s="8">
        <v>0</v>
      </c>
      <c r="BU76" s="8">
        <v>7038</v>
      </c>
      <c r="BV76" s="8">
        <v>47</v>
      </c>
      <c r="BW76" s="8">
        <v>55</v>
      </c>
      <c r="BX76" s="8">
        <v>33</v>
      </c>
      <c r="BY76" s="8">
        <v>610</v>
      </c>
      <c r="BZ76" s="8">
        <v>12</v>
      </c>
      <c r="CA76" s="8">
        <v>47</v>
      </c>
      <c r="CB76" s="8">
        <v>0</v>
      </c>
      <c r="CC76" s="8">
        <v>1</v>
      </c>
      <c r="CD76" s="8">
        <v>28</v>
      </c>
      <c r="CE76" s="8">
        <v>276</v>
      </c>
      <c r="CF76" s="8">
        <v>0</v>
      </c>
      <c r="CG76" s="8">
        <v>2</v>
      </c>
      <c r="CH76" s="8">
        <v>2</v>
      </c>
      <c r="CI76" s="8">
        <v>63</v>
      </c>
      <c r="CJ76" s="8">
        <v>866</v>
      </c>
      <c r="CK76" s="8">
        <v>0</v>
      </c>
    </row>
    <row r="77" spans="1:89" x14ac:dyDescent="0.25">
      <c r="A77" s="8">
        <v>8</v>
      </c>
      <c r="B77" s="8" t="s">
        <v>608</v>
      </c>
      <c r="C77" s="8" t="s">
        <v>565</v>
      </c>
      <c r="D77" s="8" t="s">
        <v>306</v>
      </c>
      <c r="E77" s="8" t="s">
        <v>299</v>
      </c>
      <c r="F77" s="8" t="s">
        <v>121</v>
      </c>
      <c r="G77" s="8">
        <v>99716073</v>
      </c>
      <c r="H77" s="8">
        <v>108740866</v>
      </c>
      <c r="I77" s="8">
        <v>96808147</v>
      </c>
      <c r="J77" s="8">
        <v>0</v>
      </c>
      <c r="K77" s="8">
        <v>7018450</v>
      </c>
      <c r="L77" s="8">
        <v>19362373</v>
      </c>
      <c r="M77" s="8">
        <v>0</v>
      </c>
      <c r="N77" s="8">
        <v>44274716</v>
      </c>
      <c r="O77" s="8">
        <v>0</v>
      </c>
      <c r="P77" s="8">
        <v>0</v>
      </c>
      <c r="Q77" s="8">
        <v>2308359</v>
      </c>
      <c r="R77" s="8">
        <v>0</v>
      </c>
      <c r="S77" s="8">
        <v>960938</v>
      </c>
      <c r="T77" s="8">
        <v>0</v>
      </c>
      <c r="U77" s="8">
        <v>12104271</v>
      </c>
      <c r="V77" s="8">
        <v>4671391</v>
      </c>
      <c r="W77" s="8">
        <v>0</v>
      </c>
      <c r="X77" s="8">
        <v>0</v>
      </c>
      <c r="Y77" s="8">
        <v>51990756</v>
      </c>
      <c r="Z77" s="8">
        <v>45446518</v>
      </c>
      <c r="AA77" s="8">
        <v>97437274</v>
      </c>
      <c r="AB77" s="7">
        <v>8.4195710718631744E-2</v>
      </c>
      <c r="AC77" s="7">
        <v>5.8700000000000002E-2</v>
      </c>
      <c r="AD77" s="25">
        <v>3051079</v>
      </c>
      <c r="AE77" s="8">
        <v>0</v>
      </c>
      <c r="AF77" s="8">
        <v>0</v>
      </c>
      <c r="AG77" s="8">
        <v>210864</v>
      </c>
      <c r="AH77" s="8">
        <v>0</v>
      </c>
      <c r="AI77" s="25">
        <f t="shared" si="3"/>
        <v>210864</v>
      </c>
      <c r="AJ77" s="8">
        <v>1534927</v>
      </c>
      <c r="AK77" s="8">
        <v>117830</v>
      </c>
      <c r="AL77" s="8">
        <v>559824</v>
      </c>
      <c r="AM77" s="8">
        <v>0</v>
      </c>
      <c r="AN77" s="8">
        <v>235691</v>
      </c>
      <c r="AO77" s="8">
        <v>0</v>
      </c>
      <c r="AP77" s="8">
        <v>51925</v>
      </c>
      <c r="AQ77" s="8">
        <v>18150</v>
      </c>
      <c r="AR77" s="8">
        <v>8390</v>
      </c>
      <c r="AS77" s="8">
        <v>0</v>
      </c>
      <c r="AT77" s="8">
        <v>83612</v>
      </c>
      <c r="AU77" s="8">
        <v>33118</v>
      </c>
      <c r="AV77" s="8">
        <v>2191</v>
      </c>
      <c r="AW77" s="8">
        <v>5723</v>
      </c>
      <c r="AX77" s="8">
        <v>124797</v>
      </c>
      <c r="AY77" s="8">
        <v>0</v>
      </c>
      <c r="AZ77" s="8">
        <v>2859784</v>
      </c>
      <c r="BA77" s="27">
        <f t="shared" si="4"/>
        <v>0</v>
      </c>
      <c r="BB77" s="8">
        <v>1995</v>
      </c>
      <c r="BC77" s="8">
        <v>159240</v>
      </c>
      <c r="BD77" s="8">
        <v>0</v>
      </c>
      <c r="BE77" s="8">
        <v>522331</v>
      </c>
      <c r="BF77" s="8">
        <v>0</v>
      </c>
      <c r="BG77" s="8">
        <v>0</v>
      </c>
      <c r="BH77" s="8">
        <v>0</v>
      </c>
      <c r="BI77" s="29">
        <f t="shared" si="5"/>
        <v>0</v>
      </c>
      <c r="BJ77" s="8">
        <v>0</v>
      </c>
      <c r="BK77" s="8">
        <v>0</v>
      </c>
      <c r="BL77" s="8">
        <v>5069</v>
      </c>
      <c r="BM77" s="8">
        <v>176</v>
      </c>
      <c r="BN77" s="8">
        <v>-231</v>
      </c>
      <c r="BO77" s="8">
        <v>-28</v>
      </c>
      <c r="BP77" s="8">
        <v>-207</v>
      </c>
      <c r="BQ77" s="8">
        <v>-1164</v>
      </c>
      <c r="BR77" s="8">
        <v>-1785</v>
      </c>
      <c r="BS77" s="8">
        <v>-1291</v>
      </c>
      <c r="BT77" s="8">
        <v>-1</v>
      </c>
      <c r="BU77" s="8">
        <v>13394</v>
      </c>
      <c r="BV77" s="8">
        <v>555</v>
      </c>
      <c r="BW77" s="8">
        <v>432</v>
      </c>
      <c r="BX77" s="8">
        <v>208</v>
      </c>
      <c r="BY77" s="8">
        <v>658</v>
      </c>
      <c r="BZ77" s="8">
        <v>12</v>
      </c>
      <c r="CA77" s="8">
        <v>4</v>
      </c>
      <c r="CB77" s="8">
        <v>3</v>
      </c>
      <c r="CC77" s="8">
        <v>5</v>
      </c>
      <c r="CD77" s="8">
        <v>80</v>
      </c>
      <c r="CE77" s="8">
        <v>136</v>
      </c>
      <c r="CF77" s="8">
        <v>0</v>
      </c>
      <c r="CG77" s="8">
        <v>37</v>
      </c>
      <c r="CH77" s="8">
        <v>48</v>
      </c>
      <c r="CI77" s="8">
        <v>628</v>
      </c>
      <c r="CJ77" s="8">
        <v>1226</v>
      </c>
      <c r="CK77" s="8">
        <v>15</v>
      </c>
    </row>
    <row r="78" spans="1:89" x14ac:dyDescent="0.25">
      <c r="A78" s="8">
        <v>8</v>
      </c>
      <c r="B78" s="8" t="s">
        <v>292</v>
      </c>
      <c r="C78" s="8" t="s">
        <v>293</v>
      </c>
      <c r="D78" s="8" t="s">
        <v>294</v>
      </c>
      <c r="E78" s="8" t="s">
        <v>295</v>
      </c>
      <c r="F78" s="8" t="s">
        <v>111</v>
      </c>
      <c r="G78" s="8">
        <v>29622822</v>
      </c>
      <c r="H78" s="8">
        <v>29724770</v>
      </c>
      <c r="I78" s="8">
        <v>29170668</v>
      </c>
      <c r="J78" s="8">
        <v>0</v>
      </c>
      <c r="K78" s="8">
        <v>1774853</v>
      </c>
      <c r="L78" s="8">
        <v>9971113</v>
      </c>
      <c r="M78" s="8">
        <v>0</v>
      </c>
      <c r="N78" s="8">
        <v>0</v>
      </c>
      <c r="O78" s="8">
        <v>10200</v>
      </c>
      <c r="P78" s="8">
        <v>0</v>
      </c>
      <c r="Q78" s="8">
        <v>1072184</v>
      </c>
      <c r="R78" s="8">
        <v>0</v>
      </c>
      <c r="S78" s="8">
        <v>0</v>
      </c>
      <c r="T78" s="8">
        <v>88677</v>
      </c>
      <c r="U78" s="8">
        <v>11456387</v>
      </c>
      <c r="V78" s="8">
        <v>2475041</v>
      </c>
      <c r="W78" s="8">
        <v>0</v>
      </c>
      <c r="X78" s="8">
        <v>0</v>
      </c>
      <c r="Y78" s="8">
        <v>28157457</v>
      </c>
      <c r="Z78" s="8">
        <v>197566</v>
      </c>
      <c r="AA78" s="8">
        <v>28355022</v>
      </c>
      <c r="AB78" s="7">
        <v>9.5914833247661591E-2</v>
      </c>
      <c r="AC78" s="7">
        <v>0.05</v>
      </c>
      <c r="AD78" s="25">
        <v>1407879</v>
      </c>
      <c r="AE78" s="8">
        <v>0</v>
      </c>
      <c r="AF78" s="8">
        <v>0</v>
      </c>
      <c r="AG78" s="8">
        <v>82662</v>
      </c>
      <c r="AH78" s="8">
        <v>0</v>
      </c>
      <c r="AI78" s="25">
        <f t="shared" si="3"/>
        <v>82662</v>
      </c>
      <c r="AJ78" s="8">
        <v>698318</v>
      </c>
      <c r="AK78" s="8">
        <v>56263</v>
      </c>
      <c r="AL78" s="8">
        <v>156546</v>
      </c>
      <c r="AM78" s="8">
        <v>0</v>
      </c>
      <c r="AN78" s="8">
        <v>111772</v>
      </c>
      <c r="AO78" s="8">
        <v>3298</v>
      </c>
      <c r="AP78" s="8">
        <v>47038</v>
      </c>
      <c r="AQ78" s="8">
        <v>10500</v>
      </c>
      <c r="AR78" s="8">
        <v>0</v>
      </c>
      <c r="AS78" s="8">
        <v>0</v>
      </c>
      <c r="AT78" s="8">
        <v>62231</v>
      </c>
      <c r="AU78" s="8">
        <v>18319</v>
      </c>
      <c r="AV78" s="8">
        <v>0</v>
      </c>
      <c r="AW78" s="8">
        <v>4216</v>
      </c>
      <c r="AX78" s="8">
        <v>14672</v>
      </c>
      <c r="AY78" s="8">
        <v>0</v>
      </c>
      <c r="AZ78" s="8">
        <v>1242902</v>
      </c>
      <c r="BA78" s="27">
        <f t="shared" si="4"/>
        <v>0</v>
      </c>
      <c r="BB78" s="8">
        <v>0</v>
      </c>
      <c r="BC78" s="8">
        <v>173523</v>
      </c>
      <c r="BD78" s="8">
        <v>0</v>
      </c>
      <c r="BE78" s="8">
        <v>249706</v>
      </c>
      <c r="BF78" s="8">
        <v>0</v>
      </c>
      <c r="BG78" s="8">
        <v>0</v>
      </c>
      <c r="BH78" s="8">
        <v>0</v>
      </c>
      <c r="BI78" s="29">
        <f t="shared" si="5"/>
        <v>0</v>
      </c>
      <c r="BJ78" s="8">
        <v>0</v>
      </c>
      <c r="BK78" s="8">
        <v>5304</v>
      </c>
      <c r="BL78" s="8">
        <v>2123</v>
      </c>
      <c r="BM78" s="8">
        <v>8</v>
      </c>
      <c r="BN78" s="8">
        <v>-10</v>
      </c>
      <c r="BO78" s="8">
        <v>-51</v>
      </c>
      <c r="BP78" s="8">
        <v>-183</v>
      </c>
      <c r="BQ78" s="8">
        <v>-152</v>
      </c>
      <c r="BR78" s="8">
        <v>-493</v>
      </c>
      <c r="BS78" s="8">
        <v>-785</v>
      </c>
      <c r="BT78" s="8">
        <v>-19</v>
      </c>
      <c r="BU78" s="8">
        <v>5828</v>
      </c>
      <c r="BV78" s="8">
        <v>54</v>
      </c>
      <c r="BW78" s="8">
        <v>231</v>
      </c>
      <c r="BX78" s="8">
        <v>131</v>
      </c>
      <c r="BY78" s="8">
        <v>382</v>
      </c>
      <c r="BZ78" s="8">
        <v>24</v>
      </c>
      <c r="CA78" s="8">
        <v>17</v>
      </c>
      <c r="CB78" s="8">
        <v>3</v>
      </c>
      <c r="CC78" s="8">
        <v>4</v>
      </c>
      <c r="CD78" s="8">
        <v>59</v>
      </c>
      <c r="CE78" s="8">
        <v>115</v>
      </c>
      <c r="CF78" s="8">
        <v>1</v>
      </c>
      <c r="CG78" s="8">
        <v>12</v>
      </c>
      <c r="CH78" s="8">
        <v>12</v>
      </c>
      <c r="CI78" s="8">
        <v>108</v>
      </c>
      <c r="CJ78" s="8">
        <v>356</v>
      </c>
      <c r="CK78" s="8">
        <v>5</v>
      </c>
    </row>
    <row r="79" spans="1:89" x14ac:dyDescent="0.25">
      <c r="A79" s="8">
        <v>8</v>
      </c>
      <c r="B79" s="8" t="s">
        <v>296</v>
      </c>
      <c r="C79" s="8" t="s">
        <v>297</v>
      </c>
      <c r="D79" s="8" t="s">
        <v>298</v>
      </c>
      <c r="E79" s="8" t="s">
        <v>299</v>
      </c>
      <c r="F79" s="8" t="s">
        <v>148</v>
      </c>
      <c r="G79" s="8">
        <v>155918643</v>
      </c>
      <c r="H79" s="8">
        <v>156302802</v>
      </c>
      <c r="I79" s="8">
        <v>149492984</v>
      </c>
      <c r="J79" s="8">
        <v>0</v>
      </c>
      <c r="K79" s="8">
        <v>9078209</v>
      </c>
      <c r="L79" s="8">
        <v>30645482</v>
      </c>
      <c r="M79" s="8">
        <v>0</v>
      </c>
      <c r="N79" s="8">
        <v>61927636</v>
      </c>
      <c r="O79" s="8">
        <v>0</v>
      </c>
      <c r="P79" s="8">
        <v>0</v>
      </c>
      <c r="Q79" s="8">
        <v>3180318</v>
      </c>
      <c r="R79" s="8">
        <v>0</v>
      </c>
      <c r="S79" s="8">
        <v>2471837</v>
      </c>
      <c r="T79" s="8">
        <v>534945</v>
      </c>
      <c r="U79" s="8">
        <v>29372695</v>
      </c>
      <c r="V79" s="8">
        <v>7046050</v>
      </c>
      <c r="W79" s="8">
        <v>0</v>
      </c>
      <c r="X79" s="8">
        <v>0</v>
      </c>
      <c r="Y79" s="8">
        <v>83529706</v>
      </c>
      <c r="Z79" s="8">
        <v>65391324</v>
      </c>
      <c r="AA79" s="8">
        <v>148921030</v>
      </c>
      <c r="AB79" s="7">
        <v>3.1483899801969528E-2</v>
      </c>
      <c r="AC79" s="7">
        <v>3.7699999999999997E-2</v>
      </c>
      <c r="AD79" s="25">
        <v>3148795</v>
      </c>
      <c r="AE79" s="8">
        <v>0</v>
      </c>
      <c r="AF79" s="8">
        <v>0</v>
      </c>
      <c r="AG79" s="8">
        <v>379258</v>
      </c>
      <c r="AH79" s="8">
        <v>0</v>
      </c>
      <c r="AI79" s="25">
        <f t="shared" si="3"/>
        <v>379258</v>
      </c>
      <c r="AJ79" s="8">
        <v>1857339</v>
      </c>
      <c r="AK79" s="8">
        <v>143803</v>
      </c>
      <c r="AL79" s="8">
        <v>418890</v>
      </c>
      <c r="AM79" s="8">
        <v>0</v>
      </c>
      <c r="AN79" s="8">
        <v>287093</v>
      </c>
      <c r="AO79" s="8">
        <v>0</v>
      </c>
      <c r="AP79" s="8">
        <v>51104</v>
      </c>
      <c r="AQ79" s="8">
        <v>18150</v>
      </c>
      <c r="AR79" s="8">
        <v>17711</v>
      </c>
      <c r="AS79" s="8">
        <v>0</v>
      </c>
      <c r="AT79" s="8">
        <v>278969</v>
      </c>
      <c r="AU79" s="8">
        <v>28044</v>
      </c>
      <c r="AV79" s="8">
        <v>12260</v>
      </c>
      <c r="AW79" s="8">
        <v>35483</v>
      </c>
      <c r="AX79" s="8">
        <v>16725</v>
      </c>
      <c r="AY79" s="8">
        <v>0</v>
      </c>
      <c r="AZ79" s="8">
        <v>3298801</v>
      </c>
      <c r="BA79" s="27">
        <f t="shared" si="4"/>
        <v>0</v>
      </c>
      <c r="BB79" s="8">
        <v>630</v>
      </c>
      <c r="BC79" s="8">
        <v>173523</v>
      </c>
      <c r="BD79" s="8">
        <v>0</v>
      </c>
      <c r="BE79" s="8">
        <v>431118</v>
      </c>
      <c r="BF79" s="8">
        <v>0</v>
      </c>
      <c r="BG79" s="8">
        <v>0</v>
      </c>
      <c r="BH79" s="8">
        <v>0</v>
      </c>
      <c r="BI79" s="29">
        <f t="shared" si="5"/>
        <v>0</v>
      </c>
      <c r="BJ79" s="8">
        <v>0</v>
      </c>
      <c r="BK79" s="8">
        <v>12991</v>
      </c>
      <c r="BL79" s="8">
        <v>5161</v>
      </c>
      <c r="BM79" s="8">
        <v>280</v>
      </c>
      <c r="BN79" s="8">
        <v>0</v>
      </c>
      <c r="BO79" s="8">
        <v>-76</v>
      </c>
      <c r="BP79" s="8">
        <v>-379</v>
      </c>
      <c r="BQ79" s="8">
        <v>-519</v>
      </c>
      <c r="BR79" s="8">
        <v>-1847</v>
      </c>
      <c r="BS79" s="8">
        <v>-2329</v>
      </c>
      <c r="BT79" s="8">
        <v>-31</v>
      </c>
      <c r="BU79" s="8">
        <v>13250</v>
      </c>
      <c r="BV79" s="8">
        <v>110</v>
      </c>
      <c r="BW79" s="8">
        <v>1112</v>
      </c>
      <c r="BX79" s="8">
        <v>358</v>
      </c>
      <c r="BY79" s="8">
        <v>650</v>
      </c>
      <c r="BZ79" s="8">
        <v>20</v>
      </c>
      <c r="CA79" s="8">
        <v>9</v>
      </c>
      <c r="CB79" s="8">
        <v>88</v>
      </c>
      <c r="CC79" s="8">
        <v>28</v>
      </c>
      <c r="CD79" s="8">
        <v>314</v>
      </c>
      <c r="CE79" s="8">
        <v>22</v>
      </c>
      <c r="CF79" s="8">
        <v>0</v>
      </c>
      <c r="CG79" s="8">
        <v>529</v>
      </c>
      <c r="CH79" s="8">
        <v>88</v>
      </c>
      <c r="CI79" s="8">
        <v>1028</v>
      </c>
      <c r="CJ79" s="8">
        <v>74</v>
      </c>
      <c r="CK79" s="8">
        <v>15</v>
      </c>
    </row>
    <row r="80" spans="1:89" x14ac:dyDescent="0.25">
      <c r="A80" s="8">
        <v>8</v>
      </c>
      <c r="B80" s="8" t="s">
        <v>300</v>
      </c>
      <c r="C80" s="8" t="s">
        <v>174</v>
      </c>
      <c r="D80" s="8" t="s">
        <v>226</v>
      </c>
      <c r="E80" s="8" t="s">
        <v>299</v>
      </c>
      <c r="F80" s="8" t="s">
        <v>121</v>
      </c>
      <c r="G80" s="8">
        <v>44459592</v>
      </c>
      <c r="H80" s="8">
        <v>44569004</v>
      </c>
      <c r="I80" s="8">
        <v>43390590</v>
      </c>
      <c r="J80" s="8">
        <v>0</v>
      </c>
      <c r="K80" s="8">
        <v>2031304</v>
      </c>
      <c r="L80" s="8">
        <v>12804887</v>
      </c>
      <c r="M80" s="8">
        <v>0</v>
      </c>
      <c r="N80" s="8">
        <v>15506198</v>
      </c>
      <c r="O80" s="8">
        <v>2940</v>
      </c>
      <c r="P80" s="8">
        <v>0</v>
      </c>
      <c r="Q80" s="8">
        <v>745380</v>
      </c>
      <c r="R80" s="8">
        <v>0</v>
      </c>
      <c r="S80" s="8">
        <v>23919</v>
      </c>
      <c r="T80" s="8">
        <v>0</v>
      </c>
      <c r="U80" s="8">
        <v>6088454</v>
      </c>
      <c r="V80" s="8">
        <v>2822774</v>
      </c>
      <c r="W80" s="8">
        <v>0</v>
      </c>
      <c r="X80" s="8">
        <v>0</v>
      </c>
      <c r="Y80" s="8">
        <v>27861989</v>
      </c>
      <c r="Z80" s="8">
        <v>15643609</v>
      </c>
      <c r="AA80" s="8">
        <v>43505598</v>
      </c>
      <c r="AB80" s="7">
        <v>8.4140561521053314E-2</v>
      </c>
      <c r="AC80" s="7">
        <v>6.08E-2</v>
      </c>
      <c r="AD80" s="25">
        <v>1694086</v>
      </c>
      <c r="AE80" s="8">
        <v>0</v>
      </c>
      <c r="AF80" s="8">
        <v>0</v>
      </c>
      <c r="AG80" s="8">
        <v>110171</v>
      </c>
      <c r="AH80" s="8">
        <v>0</v>
      </c>
      <c r="AI80" s="25">
        <f t="shared" si="3"/>
        <v>110171</v>
      </c>
      <c r="AJ80" s="8">
        <v>980976</v>
      </c>
      <c r="AK80" s="8">
        <v>74954</v>
      </c>
      <c r="AL80" s="8">
        <v>242986</v>
      </c>
      <c r="AM80" s="8">
        <v>0</v>
      </c>
      <c r="AN80" s="8">
        <v>85256</v>
      </c>
      <c r="AO80" s="8">
        <v>3064</v>
      </c>
      <c r="AP80" s="8">
        <v>43492</v>
      </c>
      <c r="AQ80" s="8">
        <v>11675</v>
      </c>
      <c r="AR80" s="8">
        <v>502</v>
      </c>
      <c r="AS80" s="8">
        <v>0</v>
      </c>
      <c r="AT80" s="8">
        <v>60245</v>
      </c>
      <c r="AU80" s="8">
        <v>16171</v>
      </c>
      <c r="AV80" s="8">
        <v>12670</v>
      </c>
      <c r="AW80" s="8">
        <v>24636</v>
      </c>
      <c r="AX80" s="8">
        <v>20641</v>
      </c>
      <c r="AY80" s="8">
        <v>0</v>
      </c>
      <c r="AZ80" s="8">
        <v>1660569</v>
      </c>
      <c r="BA80" s="27">
        <f t="shared" si="4"/>
        <v>0</v>
      </c>
      <c r="BB80" s="8">
        <v>0</v>
      </c>
      <c r="BC80" s="8">
        <v>173523</v>
      </c>
      <c r="BD80" s="8">
        <v>0</v>
      </c>
      <c r="BE80" s="8">
        <v>251534</v>
      </c>
      <c r="BF80" s="8">
        <v>0</v>
      </c>
      <c r="BG80" s="8">
        <v>0</v>
      </c>
      <c r="BH80" s="8">
        <v>0</v>
      </c>
      <c r="BI80" s="29">
        <f t="shared" si="5"/>
        <v>0</v>
      </c>
      <c r="BJ80" s="8">
        <v>0</v>
      </c>
      <c r="BK80" s="8">
        <v>7195</v>
      </c>
      <c r="BL80" s="8">
        <v>2788</v>
      </c>
      <c r="BM80" s="8">
        <v>375</v>
      </c>
      <c r="BN80" s="8">
        <v>-25</v>
      </c>
      <c r="BO80" s="8">
        <v>-26</v>
      </c>
      <c r="BP80" s="8">
        <v>-170</v>
      </c>
      <c r="BQ80" s="8">
        <v>-468</v>
      </c>
      <c r="BR80" s="8">
        <v>-1425</v>
      </c>
      <c r="BS80" s="8">
        <v>-983</v>
      </c>
      <c r="BT80" s="8">
        <v>-2</v>
      </c>
      <c r="BU80" s="8">
        <v>7296</v>
      </c>
      <c r="BV80" s="8">
        <v>96</v>
      </c>
      <c r="BW80" s="8">
        <v>280</v>
      </c>
      <c r="BX80" s="8">
        <v>116</v>
      </c>
      <c r="BY80" s="8">
        <v>589</v>
      </c>
      <c r="BZ80" s="8">
        <v>0</v>
      </c>
      <c r="CA80" s="8">
        <v>9</v>
      </c>
      <c r="CB80" s="8">
        <v>37</v>
      </c>
      <c r="CC80" s="8">
        <v>11</v>
      </c>
      <c r="CD80" s="8">
        <v>63</v>
      </c>
      <c r="CE80" s="8">
        <v>0</v>
      </c>
      <c r="CF80" s="8">
        <v>0</v>
      </c>
      <c r="CG80" s="8">
        <v>245</v>
      </c>
      <c r="CH80" s="8">
        <v>82</v>
      </c>
      <c r="CI80" s="8">
        <v>372</v>
      </c>
      <c r="CJ80" s="8">
        <v>0</v>
      </c>
      <c r="CK80" s="8">
        <v>11</v>
      </c>
    </row>
    <row r="81" spans="1:89" x14ac:dyDescent="0.25">
      <c r="A81" s="8">
        <v>8</v>
      </c>
      <c r="B81" s="8" t="s">
        <v>301</v>
      </c>
      <c r="C81" s="8" t="s">
        <v>302</v>
      </c>
      <c r="D81" s="8" t="s">
        <v>303</v>
      </c>
      <c r="E81" s="8" t="s">
        <v>299</v>
      </c>
      <c r="F81" s="8" t="s">
        <v>111</v>
      </c>
      <c r="G81" s="8">
        <v>55000668</v>
      </c>
      <c r="H81" s="8">
        <v>55003798</v>
      </c>
      <c r="I81" s="8">
        <v>52889333</v>
      </c>
      <c r="J81" s="8">
        <v>10632027</v>
      </c>
      <c r="K81" s="8">
        <v>2278547</v>
      </c>
      <c r="L81" s="8">
        <v>11923490</v>
      </c>
      <c r="M81" s="8">
        <v>0</v>
      </c>
      <c r="N81" s="8">
        <v>5886437</v>
      </c>
      <c r="O81" s="8">
        <v>0</v>
      </c>
      <c r="P81" s="8">
        <v>0</v>
      </c>
      <c r="Q81" s="8">
        <v>752545</v>
      </c>
      <c r="R81" s="8">
        <v>0</v>
      </c>
      <c r="S81" s="8">
        <v>0</v>
      </c>
      <c r="T81" s="8">
        <v>0</v>
      </c>
      <c r="U81" s="8">
        <v>15879575</v>
      </c>
      <c r="V81" s="8">
        <v>2972422</v>
      </c>
      <c r="W81" s="8">
        <v>0</v>
      </c>
      <c r="X81" s="8">
        <v>0</v>
      </c>
      <c r="Y81" s="8">
        <v>46287539</v>
      </c>
      <c r="Z81" s="8">
        <v>5889567</v>
      </c>
      <c r="AA81" s="8">
        <v>52177106</v>
      </c>
      <c r="AB81" s="7">
        <v>6.6214106976985931E-2</v>
      </c>
      <c r="AC81" s="7">
        <v>3.1600000000000003E-2</v>
      </c>
      <c r="AD81" s="25">
        <v>1462987</v>
      </c>
      <c r="AE81" s="8">
        <v>0</v>
      </c>
      <c r="AF81" s="8">
        <v>0</v>
      </c>
      <c r="AG81" s="8">
        <v>3130</v>
      </c>
      <c r="AH81" s="8">
        <v>0</v>
      </c>
      <c r="AI81" s="25">
        <f t="shared" si="3"/>
        <v>3130</v>
      </c>
      <c r="AJ81" s="8">
        <v>649821</v>
      </c>
      <c r="AK81" s="8">
        <v>49875</v>
      </c>
      <c r="AL81" s="8">
        <v>160727</v>
      </c>
      <c r="AM81" s="8">
        <v>0</v>
      </c>
      <c r="AN81" s="8">
        <v>92627</v>
      </c>
      <c r="AO81" s="8">
        <v>0</v>
      </c>
      <c r="AP81" s="8">
        <v>71033</v>
      </c>
      <c r="AQ81" s="8">
        <v>14600</v>
      </c>
      <c r="AR81" s="8">
        <v>31341</v>
      </c>
      <c r="AS81" s="8">
        <v>0</v>
      </c>
      <c r="AT81" s="8">
        <v>114709</v>
      </c>
      <c r="AU81" s="8">
        <v>12721</v>
      </c>
      <c r="AV81" s="8">
        <v>0</v>
      </c>
      <c r="AW81" s="8">
        <v>0</v>
      </c>
      <c r="AX81" s="8">
        <v>16864</v>
      </c>
      <c r="AY81" s="8">
        <v>0</v>
      </c>
      <c r="AZ81" s="8">
        <v>1269333</v>
      </c>
      <c r="BA81" s="27">
        <f t="shared" si="4"/>
        <v>0</v>
      </c>
      <c r="BB81" s="8">
        <v>0</v>
      </c>
      <c r="BC81" s="8">
        <v>173523</v>
      </c>
      <c r="BD81" s="8">
        <v>0</v>
      </c>
      <c r="BE81" s="8">
        <v>212493</v>
      </c>
      <c r="BF81" s="8">
        <v>0</v>
      </c>
      <c r="BG81" s="8">
        <v>0</v>
      </c>
      <c r="BH81" s="8">
        <v>0</v>
      </c>
      <c r="BI81" s="29">
        <f t="shared" si="5"/>
        <v>0</v>
      </c>
      <c r="BJ81" s="8">
        <v>0</v>
      </c>
      <c r="BK81" s="8">
        <v>5703</v>
      </c>
      <c r="BL81" s="8">
        <v>2150</v>
      </c>
      <c r="BM81" s="8">
        <v>46</v>
      </c>
      <c r="BN81" s="8">
        <v>-15</v>
      </c>
      <c r="BO81" s="8">
        <v>-37</v>
      </c>
      <c r="BP81" s="8">
        <v>-188</v>
      </c>
      <c r="BQ81" s="8">
        <v>-318</v>
      </c>
      <c r="BR81" s="8">
        <v>-742</v>
      </c>
      <c r="BS81" s="8">
        <v>-1081</v>
      </c>
      <c r="BT81" s="8">
        <v>-7</v>
      </c>
      <c r="BU81" s="8">
        <v>5518</v>
      </c>
      <c r="BV81" s="8">
        <v>15</v>
      </c>
      <c r="BW81" s="8">
        <v>801</v>
      </c>
      <c r="BX81" s="8">
        <v>138</v>
      </c>
      <c r="BY81" s="8">
        <v>117</v>
      </c>
      <c r="BZ81" s="8">
        <v>4</v>
      </c>
      <c r="CA81" s="8">
        <v>21</v>
      </c>
      <c r="CB81" s="8">
        <v>4</v>
      </c>
      <c r="CC81" s="8">
        <v>14</v>
      </c>
      <c r="CD81" s="8">
        <v>61</v>
      </c>
      <c r="CE81" s="8">
        <v>78</v>
      </c>
      <c r="CF81" s="8">
        <v>31</v>
      </c>
      <c r="CG81" s="8">
        <v>48</v>
      </c>
      <c r="CH81" s="8">
        <v>58</v>
      </c>
      <c r="CI81" s="8">
        <v>157</v>
      </c>
      <c r="CJ81" s="8">
        <v>381</v>
      </c>
      <c r="CK81" s="8">
        <v>98</v>
      </c>
    </row>
    <row r="82" spans="1:89" x14ac:dyDescent="0.25">
      <c r="A82" s="8">
        <v>8</v>
      </c>
      <c r="B82" s="8" t="s">
        <v>100</v>
      </c>
      <c r="C82" s="8" t="s">
        <v>156</v>
      </c>
      <c r="D82" s="8" t="s">
        <v>304</v>
      </c>
      <c r="E82" s="8" t="s">
        <v>295</v>
      </c>
      <c r="F82" s="8" t="s">
        <v>121</v>
      </c>
      <c r="G82" s="8">
        <v>47670516</v>
      </c>
      <c r="H82" s="8">
        <v>47710339</v>
      </c>
      <c r="I82" s="8">
        <v>47066168</v>
      </c>
      <c r="J82" s="8">
        <v>22397</v>
      </c>
      <c r="K82" s="8">
        <v>3463295</v>
      </c>
      <c r="L82" s="8">
        <v>14804832</v>
      </c>
      <c r="M82" s="8">
        <v>0</v>
      </c>
      <c r="N82" s="8">
        <v>0</v>
      </c>
      <c r="O82" s="8">
        <v>0</v>
      </c>
      <c r="P82" s="8">
        <v>0</v>
      </c>
      <c r="Q82" s="8">
        <v>1719730</v>
      </c>
      <c r="R82" s="8">
        <v>0</v>
      </c>
      <c r="S82" s="8">
        <v>0</v>
      </c>
      <c r="T82" s="8">
        <v>0</v>
      </c>
      <c r="U82" s="8">
        <v>20171231</v>
      </c>
      <c r="V82" s="8">
        <v>5182420</v>
      </c>
      <c r="W82" s="8">
        <v>0</v>
      </c>
      <c r="X82" s="8">
        <v>0</v>
      </c>
      <c r="Y82" s="8">
        <v>47040544</v>
      </c>
      <c r="Z82" s="8">
        <v>36854</v>
      </c>
      <c r="AA82" s="8">
        <v>47077398</v>
      </c>
      <c r="AB82" s="7">
        <v>0.12126243859529495</v>
      </c>
      <c r="AC82" s="7">
        <v>2.81E-2</v>
      </c>
      <c r="AD82" s="25">
        <v>1322755</v>
      </c>
      <c r="AE82" s="8">
        <v>0</v>
      </c>
      <c r="AF82" s="8">
        <v>0</v>
      </c>
      <c r="AG82" s="8">
        <v>36854</v>
      </c>
      <c r="AH82" s="8">
        <v>1259</v>
      </c>
      <c r="AI82" s="25">
        <f t="shared" si="3"/>
        <v>38113</v>
      </c>
      <c r="AJ82" s="8">
        <v>628992</v>
      </c>
      <c r="AK82" s="8">
        <v>50204</v>
      </c>
      <c r="AL82" s="8">
        <v>176521</v>
      </c>
      <c r="AM82" s="8">
        <v>10834</v>
      </c>
      <c r="AN82" s="8">
        <v>82194</v>
      </c>
      <c r="AO82" s="8">
        <v>19050</v>
      </c>
      <c r="AP82" s="8">
        <v>49560</v>
      </c>
      <c r="AQ82" s="8">
        <v>10500</v>
      </c>
      <c r="AR82" s="8">
        <v>0</v>
      </c>
      <c r="AS82" s="8">
        <v>0</v>
      </c>
      <c r="AT82" s="8">
        <v>42286</v>
      </c>
      <c r="AU82" s="8">
        <v>15114</v>
      </c>
      <c r="AV82" s="8">
        <v>0</v>
      </c>
      <c r="AW82" s="8">
        <v>700</v>
      </c>
      <c r="AX82" s="8">
        <v>20966</v>
      </c>
      <c r="AY82" s="8">
        <v>70608</v>
      </c>
      <c r="AZ82" s="8">
        <v>1165903</v>
      </c>
      <c r="BA82" s="27">
        <f t="shared" si="4"/>
        <v>6.0560784216182648E-2</v>
      </c>
      <c r="BB82" s="8">
        <v>0</v>
      </c>
      <c r="BC82" s="8">
        <v>173523</v>
      </c>
      <c r="BD82" s="8">
        <v>0</v>
      </c>
      <c r="BE82" s="8">
        <v>175984</v>
      </c>
      <c r="BF82" s="8">
        <v>0</v>
      </c>
      <c r="BG82" s="8">
        <v>0</v>
      </c>
      <c r="BH82" s="8">
        <v>0</v>
      </c>
      <c r="BI82" s="29">
        <f t="shared" si="5"/>
        <v>0</v>
      </c>
      <c r="BJ82" s="8">
        <v>0</v>
      </c>
      <c r="BK82" s="8">
        <v>7702</v>
      </c>
      <c r="BL82" s="8">
        <v>2666</v>
      </c>
      <c r="BM82" s="8">
        <v>8</v>
      </c>
      <c r="BN82" s="8">
        <v>-1</v>
      </c>
      <c r="BO82" s="8">
        <v>-69</v>
      </c>
      <c r="BP82" s="8">
        <v>-317</v>
      </c>
      <c r="BQ82" s="8">
        <v>-182</v>
      </c>
      <c r="BR82" s="8">
        <v>-880</v>
      </c>
      <c r="BS82" s="8">
        <v>-1090</v>
      </c>
      <c r="BT82" s="8">
        <v>-25</v>
      </c>
      <c r="BU82" s="8">
        <v>8158</v>
      </c>
      <c r="BV82" s="8">
        <v>32</v>
      </c>
      <c r="BW82" s="8">
        <v>880</v>
      </c>
      <c r="BX82" s="8">
        <v>92</v>
      </c>
      <c r="BY82" s="8">
        <v>69</v>
      </c>
      <c r="BZ82" s="8">
        <v>4</v>
      </c>
      <c r="CA82" s="8">
        <v>45</v>
      </c>
      <c r="CB82" s="8">
        <v>4</v>
      </c>
      <c r="CC82" s="8">
        <v>14</v>
      </c>
      <c r="CD82" s="8">
        <v>77</v>
      </c>
      <c r="CE82" s="8">
        <v>211</v>
      </c>
      <c r="CF82" s="8">
        <v>11</v>
      </c>
      <c r="CG82" s="8">
        <v>23</v>
      </c>
      <c r="CH82" s="8">
        <v>47</v>
      </c>
      <c r="CI82" s="8">
        <v>195</v>
      </c>
      <c r="CJ82" s="8">
        <v>534</v>
      </c>
      <c r="CK82" s="8">
        <v>73</v>
      </c>
    </row>
    <row r="83" spans="1:89" x14ac:dyDescent="0.25">
      <c r="A83" s="8">
        <v>8</v>
      </c>
      <c r="B83" s="8" t="s">
        <v>305</v>
      </c>
      <c r="C83" s="8" t="s">
        <v>123</v>
      </c>
      <c r="D83" s="8" t="s">
        <v>306</v>
      </c>
      <c r="E83" s="8" t="s">
        <v>299</v>
      </c>
      <c r="F83" s="8" t="s">
        <v>121</v>
      </c>
      <c r="G83" s="8">
        <v>100931819</v>
      </c>
      <c r="H83" s="8">
        <v>101174213</v>
      </c>
      <c r="I83" s="8">
        <v>98184526</v>
      </c>
      <c r="J83" s="8">
        <v>0</v>
      </c>
      <c r="K83" s="8">
        <v>7177687</v>
      </c>
      <c r="L83" s="8">
        <v>19443557</v>
      </c>
      <c r="M83" s="8">
        <v>0</v>
      </c>
      <c r="N83" s="8">
        <v>45832822</v>
      </c>
      <c r="O83" s="8">
        <v>0</v>
      </c>
      <c r="P83" s="8">
        <v>0</v>
      </c>
      <c r="Q83" s="8">
        <v>2293105</v>
      </c>
      <c r="R83" s="8">
        <v>0</v>
      </c>
      <c r="S83" s="8">
        <v>861807</v>
      </c>
      <c r="T83" s="8">
        <v>0</v>
      </c>
      <c r="U83" s="8">
        <v>11651378</v>
      </c>
      <c r="V83" s="8">
        <v>4701544</v>
      </c>
      <c r="W83" s="8">
        <v>0</v>
      </c>
      <c r="X83" s="8">
        <v>0</v>
      </c>
      <c r="Y83" s="8">
        <v>51881976</v>
      </c>
      <c r="Z83" s="8">
        <v>55743450</v>
      </c>
      <c r="AA83" s="8">
        <v>107625426</v>
      </c>
      <c r="AB83" s="7">
        <v>8.2406580448150635E-2</v>
      </c>
      <c r="AC83" s="7">
        <v>5.8799999999999998E-2</v>
      </c>
      <c r="AD83" s="25">
        <v>3048981</v>
      </c>
      <c r="AE83" s="8">
        <v>0</v>
      </c>
      <c r="AF83" s="8">
        <v>0</v>
      </c>
      <c r="AG83" s="8">
        <v>255149</v>
      </c>
      <c r="AH83" s="8">
        <v>0</v>
      </c>
      <c r="AI83" s="25">
        <f t="shared" si="3"/>
        <v>255149</v>
      </c>
      <c r="AJ83" s="8">
        <v>1551162</v>
      </c>
      <c r="AK83" s="8">
        <v>119915</v>
      </c>
      <c r="AL83" s="8">
        <v>569986</v>
      </c>
      <c r="AM83" s="8">
        <v>0</v>
      </c>
      <c r="AN83" s="8">
        <v>235692</v>
      </c>
      <c r="AO83" s="8">
        <v>0</v>
      </c>
      <c r="AP83" s="8">
        <v>51925</v>
      </c>
      <c r="AQ83" s="8">
        <v>18150</v>
      </c>
      <c r="AR83" s="8">
        <v>8390</v>
      </c>
      <c r="AS83" s="8">
        <v>0</v>
      </c>
      <c r="AT83" s="8">
        <v>83612</v>
      </c>
      <c r="AU83" s="8">
        <v>33118</v>
      </c>
      <c r="AV83" s="8">
        <v>2191</v>
      </c>
      <c r="AW83" s="8">
        <v>5723</v>
      </c>
      <c r="AX83" s="8">
        <v>124797</v>
      </c>
      <c r="AY83" s="8">
        <v>133130</v>
      </c>
      <c r="AZ83" s="8">
        <v>2886989</v>
      </c>
      <c r="BA83" s="27">
        <f t="shared" si="4"/>
        <v>4.6113788448795615E-2</v>
      </c>
      <c r="BB83" s="8">
        <v>717</v>
      </c>
      <c r="BC83" s="8">
        <v>173523</v>
      </c>
      <c r="BD83" s="8">
        <v>0</v>
      </c>
      <c r="BE83" s="8">
        <v>488527</v>
      </c>
      <c r="BF83" s="8">
        <v>0</v>
      </c>
      <c r="BG83" s="8">
        <v>0</v>
      </c>
      <c r="BH83" s="8">
        <v>0</v>
      </c>
      <c r="BI83" s="29">
        <f t="shared" si="5"/>
        <v>0</v>
      </c>
      <c r="BJ83" s="8">
        <v>0</v>
      </c>
      <c r="BK83" s="8">
        <v>25808</v>
      </c>
      <c r="BL83" s="8">
        <v>5034</v>
      </c>
      <c r="BM83" s="8">
        <v>184</v>
      </c>
      <c r="BN83" s="8">
        <v>-225</v>
      </c>
      <c r="BO83" s="8">
        <v>-30</v>
      </c>
      <c r="BP83" s="8">
        <v>-219</v>
      </c>
      <c r="BQ83" s="8">
        <v>-990</v>
      </c>
      <c r="BR83" s="8">
        <v>-1686</v>
      </c>
      <c r="BS83" s="8">
        <v>-1340</v>
      </c>
      <c r="BT83" s="8">
        <v>0</v>
      </c>
      <c r="BU83" s="8">
        <v>13721</v>
      </c>
      <c r="BV83" s="8">
        <v>557</v>
      </c>
      <c r="BW83" s="8">
        <v>463</v>
      </c>
      <c r="BX83" s="8">
        <v>198</v>
      </c>
      <c r="BY83" s="8">
        <v>669</v>
      </c>
      <c r="BZ83" s="8">
        <v>14</v>
      </c>
      <c r="CA83" s="8">
        <v>7</v>
      </c>
      <c r="CB83" s="8">
        <v>3</v>
      </c>
      <c r="CC83" s="8">
        <v>8</v>
      </c>
      <c r="CD83" s="8">
        <v>86</v>
      </c>
      <c r="CE83" s="8">
        <v>137</v>
      </c>
      <c r="CF83" s="8">
        <v>0</v>
      </c>
      <c r="CG83" s="8">
        <v>39</v>
      </c>
      <c r="CH83" s="8">
        <v>56</v>
      </c>
      <c r="CI83" s="8">
        <v>626</v>
      </c>
      <c r="CJ83" s="8">
        <v>1157</v>
      </c>
      <c r="CK83" s="8">
        <v>12</v>
      </c>
    </row>
    <row r="84" spans="1:89" x14ac:dyDescent="0.25">
      <c r="A84" s="8">
        <v>8</v>
      </c>
      <c r="B84" s="8" t="s">
        <v>307</v>
      </c>
      <c r="C84" s="8" t="s">
        <v>308</v>
      </c>
      <c r="D84" s="8" t="s">
        <v>309</v>
      </c>
      <c r="E84" s="8" t="s">
        <v>299</v>
      </c>
      <c r="F84" s="8" t="s">
        <v>111</v>
      </c>
      <c r="G84" s="8">
        <v>85520238</v>
      </c>
      <c r="H84" s="8">
        <v>85751760</v>
      </c>
      <c r="I84" s="8">
        <v>83424594</v>
      </c>
      <c r="J84" s="8">
        <v>1091219</v>
      </c>
      <c r="K84" s="8">
        <v>2640087</v>
      </c>
      <c r="L84" s="8">
        <v>25569357</v>
      </c>
      <c r="M84" s="8">
        <v>0</v>
      </c>
      <c r="N84" s="8">
        <v>27246564</v>
      </c>
      <c r="O84" s="8">
        <v>0</v>
      </c>
      <c r="P84" s="8">
        <v>234494</v>
      </c>
      <c r="Q84" s="8">
        <v>1519995</v>
      </c>
      <c r="R84" s="8">
        <v>0</v>
      </c>
      <c r="S84" s="8">
        <v>134945</v>
      </c>
      <c r="T84" s="8">
        <v>0</v>
      </c>
      <c r="U84" s="8">
        <v>18148638</v>
      </c>
      <c r="V84" s="8">
        <v>4356993</v>
      </c>
      <c r="W84" s="8">
        <v>0</v>
      </c>
      <c r="X84" s="8">
        <v>0</v>
      </c>
      <c r="Y84" s="8">
        <v>56211640</v>
      </c>
      <c r="Z84" s="8">
        <v>27613036</v>
      </c>
      <c r="AA84" s="8">
        <v>83824676</v>
      </c>
      <c r="AB84" s="7">
        <v>1.702924445271492E-2</v>
      </c>
      <c r="AC84" s="7">
        <v>3.4000000000000002E-2</v>
      </c>
      <c r="AD84" s="25">
        <v>1913252</v>
      </c>
      <c r="AE84" s="8">
        <v>0</v>
      </c>
      <c r="AF84" s="8">
        <v>0</v>
      </c>
      <c r="AG84" s="8">
        <v>231521</v>
      </c>
      <c r="AH84" s="8">
        <v>4064</v>
      </c>
      <c r="AI84" s="25">
        <f t="shared" si="3"/>
        <v>235585</v>
      </c>
      <c r="AJ84" s="8">
        <v>1064166</v>
      </c>
      <c r="AK84" s="8">
        <v>84035</v>
      </c>
      <c r="AL84" s="8">
        <v>209407</v>
      </c>
      <c r="AM84" s="8">
        <v>6021</v>
      </c>
      <c r="AN84" s="8">
        <v>136169</v>
      </c>
      <c r="AO84" s="8">
        <v>0</v>
      </c>
      <c r="AP84" s="8">
        <v>44000</v>
      </c>
      <c r="AQ84" s="8">
        <v>16350</v>
      </c>
      <c r="AR84" s="8">
        <v>4996</v>
      </c>
      <c r="AS84" s="8">
        <v>0</v>
      </c>
      <c r="AT84" s="8">
        <v>75452</v>
      </c>
      <c r="AU84" s="8">
        <v>16225</v>
      </c>
      <c r="AV84" s="8">
        <v>5847</v>
      </c>
      <c r="AW84" s="8">
        <v>28119</v>
      </c>
      <c r="AX84" s="8">
        <v>47556</v>
      </c>
      <c r="AY84" s="8">
        <v>0</v>
      </c>
      <c r="AZ84" s="8">
        <v>1866782</v>
      </c>
      <c r="BA84" s="27">
        <f t="shared" si="4"/>
        <v>0</v>
      </c>
      <c r="BB84" s="8">
        <v>0</v>
      </c>
      <c r="BC84" s="8">
        <v>173523</v>
      </c>
      <c r="BD84" s="8">
        <v>0</v>
      </c>
      <c r="BE84" s="8">
        <v>293174</v>
      </c>
      <c r="BF84" s="8">
        <v>0</v>
      </c>
      <c r="BG84" s="8">
        <v>0</v>
      </c>
      <c r="BH84" s="8">
        <v>0</v>
      </c>
      <c r="BI84" s="29">
        <f t="shared" si="5"/>
        <v>0</v>
      </c>
      <c r="BJ84" s="8">
        <v>0</v>
      </c>
      <c r="BK84" s="8">
        <v>9684</v>
      </c>
      <c r="BL84" s="8">
        <v>3163</v>
      </c>
      <c r="BM84" s="8">
        <v>225</v>
      </c>
      <c r="BN84" s="8">
        <v>-201</v>
      </c>
      <c r="BO84" s="8">
        <v>-41</v>
      </c>
      <c r="BP84" s="8">
        <v>-411</v>
      </c>
      <c r="BQ84" s="8">
        <v>-233</v>
      </c>
      <c r="BR84" s="8">
        <v>-1022</v>
      </c>
      <c r="BS84" s="8">
        <v>-1361</v>
      </c>
      <c r="BT84" s="8">
        <v>-12</v>
      </c>
      <c r="BU84" s="8">
        <v>9589</v>
      </c>
      <c r="BV84" s="8">
        <v>217</v>
      </c>
      <c r="BW84" s="8">
        <v>1235</v>
      </c>
      <c r="BX84" s="8">
        <v>33</v>
      </c>
      <c r="BY84" s="8">
        <v>39</v>
      </c>
      <c r="BZ84" s="8">
        <v>0</v>
      </c>
      <c r="CA84" s="8">
        <v>54</v>
      </c>
      <c r="CB84" s="8">
        <v>21</v>
      </c>
      <c r="CC84" s="8">
        <v>49</v>
      </c>
      <c r="CD84" s="8">
        <v>173</v>
      </c>
      <c r="CE84" s="8">
        <v>168</v>
      </c>
      <c r="CF84" s="8">
        <v>0</v>
      </c>
      <c r="CG84" s="8">
        <v>91</v>
      </c>
      <c r="CH84" s="8">
        <v>97</v>
      </c>
      <c r="CI84" s="8">
        <v>294</v>
      </c>
      <c r="CJ84" s="8">
        <v>517</v>
      </c>
      <c r="CK84" s="8">
        <v>23</v>
      </c>
    </row>
    <row r="85" spans="1:89" x14ac:dyDescent="0.25">
      <c r="A85" s="8">
        <v>9</v>
      </c>
      <c r="B85" s="8" t="s">
        <v>310</v>
      </c>
      <c r="C85" s="8" t="s">
        <v>167</v>
      </c>
      <c r="D85" s="8" t="s">
        <v>311</v>
      </c>
      <c r="E85" s="8" t="s">
        <v>312</v>
      </c>
      <c r="F85" s="8" t="s">
        <v>111</v>
      </c>
      <c r="G85" s="8">
        <v>40870800</v>
      </c>
      <c r="H85" s="8">
        <v>40984119</v>
      </c>
      <c r="I85" s="8">
        <v>39733614</v>
      </c>
      <c r="J85" s="8">
        <v>20916984</v>
      </c>
      <c r="K85" s="8">
        <v>1895438</v>
      </c>
      <c r="L85" s="8">
        <v>6110943</v>
      </c>
      <c r="M85" s="8">
        <v>0</v>
      </c>
      <c r="N85" s="8">
        <v>0</v>
      </c>
      <c r="O85" s="8">
        <v>0</v>
      </c>
      <c r="P85" s="8">
        <v>39679</v>
      </c>
      <c r="Q85" s="8">
        <v>1136720</v>
      </c>
      <c r="R85" s="8">
        <v>0</v>
      </c>
      <c r="S85" s="8">
        <v>0</v>
      </c>
      <c r="T85" s="8">
        <v>0</v>
      </c>
      <c r="U85" s="8">
        <v>5210668</v>
      </c>
      <c r="V85" s="8">
        <v>2419136</v>
      </c>
      <c r="W85" s="8">
        <v>12815</v>
      </c>
      <c r="X85" s="8">
        <v>0</v>
      </c>
      <c r="Y85" s="8">
        <v>39746212</v>
      </c>
      <c r="Z85" s="8">
        <v>105867</v>
      </c>
      <c r="AA85" s="8">
        <v>39852079</v>
      </c>
      <c r="AB85" s="7">
        <v>0.11888842284679413</v>
      </c>
      <c r="AC85" s="7">
        <v>3.3000000000000002E-2</v>
      </c>
      <c r="AD85" s="25">
        <v>1311489</v>
      </c>
      <c r="AE85" s="8">
        <v>0</v>
      </c>
      <c r="AF85" s="8">
        <v>0</v>
      </c>
      <c r="AG85" s="8">
        <v>93052</v>
      </c>
      <c r="AH85" s="8">
        <v>5978</v>
      </c>
      <c r="AI85" s="25">
        <f t="shared" si="3"/>
        <v>99030</v>
      </c>
      <c r="AJ85" s="8">
        <v>632215</v>
      </c>
      <c r="AK85" s="8">
        <v>52045</v>
      </c>
      <c r="AL85" s="8">
        <v>174475</v>
      </c>
      <c r="AM85" s="8">
        <v>98</v>
      </c>
      <c r="AN85" s="8">
        <v>47251</v>
      </c>
      <c r="AO85" s="8">
        <v>2148</v>
      </c>
      <c r="AP85" s="8">
        <v>29867</v>
      </c>
      <c r="AQ85" s="8">
        <v>10100</v>
      </c>
      <c r="AR85" s="8">
        <v>1500</v>
      </c>
      <c r="AS85" s="8">
        <v>0</v>
      </c>
      <c r="AT85" s="8">
        <v>74919</v>
      </c>
      <c r="AU85" s="8">
        <v>20065</v>
      </c>
      <c r="AV85" s="8">
        <v>9793</v>
      </c>
      <c r="AW85" s="8">
        <v>678</v>
      </c>
      <c r="AX85" s="8">
        <v>77419</v>
      </c>
      <c r="AY85" s="8">
        <v>0</v>
      </c>
      <c r="AZ85" s="8">
        <v>1256445</v>
      </c>
      <c r="BA85" s="27">
        <f t="shared" si="4"/>
        <v>0</v>
      </c>
      <c r="BB85" s="8">
        <v>0</v>
      </c>
      <c r="BC85" s="8">
        <v>173523</v>
      </c>
      <c r="BD85" s="8">
        <v>0</v>
      </c>
      <c r="BE85" s="8">
        <v>142614</v>
      </c>
      <c r="BF85" s="8">
        <v>0</v>
      </c>
      <c r="BG85" s="8">
        <v>0</v>
      </c>
      <c r="BH85" s="8">
        <v>0</v>
      </c>
      <c r="BI85" s="29">
        <f t="shared" si="5"/>
        <v>0</v>
      </c>
      <c r="BJ85" s="8">
        <v>0</v>
      </c>
      <c r="BK85" s="8">
        <v>3295</v>
      </c>
      <c r="BL85" s="8">
        <v>1492</v>
      </c>
      <c r="BM85" s="8">
        <v>29</v>
      </c>
      <c r="BN85" s="8">
        <v>-16</v>
      </c>
      <c r="BO85" s="8">
        <v>-55</v>
      </c>
      <c r="BP85" s="8">
        <v>-191</v>
      </c>
      <c r="BQ85" s="8">
        <v>-193</v>
      </c>
      <c r="BR85" s="8">
        <v>-342</v>
      </c>
      <c r="BS85" s="8">
        <v>-441</v>
      </c>
      <c r="BT85" s="8">
        <v>-6</v>
      </c>
      <c r="BU85" s="8">
        <v>3601</v>
      </c>
      <c r="BV85" s="8">
        <v>71</v>
      </c>
      <c r="BW85" s="8">
        <v>153</v>
      </c>
      <c r="BX85" s="8">
        <v>54</v>
      </c>
      <c r="BY85" s="8">
        <v>220</v>
      </c>
      <c r="BZ85" s="8">
        <v>5</v>
      </c>
      <c r="CA85" s="8">
        <v>14</v>
      </c>
      <c r="CB85" s="8">
        <v>4</v>
      </c>
      <c r="CC85" s="8">
        <v>3</v>
      </c>
      <c r="CD85" s="8">
        <v>33</v>
      </c>
      <c r="CE85" s="8">
        <v>161</v>
      </c>
      <c r="CF85" s="8">
        <v>0</v>
      </c>
      <c r="CG85" s="8">
        <v>1</v>
      </c>
      <c r="CH85" s="8">
        <v>7</v>
      </c>
      <c r="CI85" s="8">
        <v>42</v>
      </c>
      <c r="CJ85" s="8">
        <v>313</v>
      </c>
      <c r="CK85" s="8">
        <v>12</v>
      </c>
    </row>
    <row r="86" spans="1:89" x14ac:dyDescent="0.25">
      <c r="A86" s="8">
        <v>9</v>
      </c>
      <c r="B86" s="8" t="s">
        <v>313</v>
      </c>
      <c r="C86" s="8" t="s">
        <v>314</v>
      </c>
      <c r="D86" s="8" t="s">
        <v>315</v>
      </c>
      <c r="E86" s="8" t="s">
        <v>316</v>
      </c>
      <c r="F86" s="8" t="s">
        <v>128</v>
      </c>
      <c r="G86" s="8">
        <v>42707234</v>
      </c>
      <c r="H86" s="8">
        <v>42755316</v>
      </c>
      <c r="I86" s="8">
        <v>40779257</v>
      </c>
      <c r="J86" s="8">
        <v>3632621</v>
      </c>
      <c r="K86" s="8">
        <v>4061282</v>
      </c>
      <c r="L86" s="8">
        <v>14104944</v>
      </c>
      <c r="M86" s="8">
        <v>0</v>
      </c>
      <c r="N86" s="8">
        <v>0</v>
      </c>
      <c r="O86" s="8">
        <v>0</v>
      </c>
      <c r="P86" s="8">
        <v>44353</v>
      </c>
      <c r="Q86" s="8">
        <v>1830288</v>
      </c>
      <c r="R86" s="8">
        <v>0</v>
      </c>
      <c r="S86" s="8">
        <v>0</v>
      </c>
      <c r="T86" s="8">
        <v>0</v>
      </c>
      <c r="U86" s="8">
        <v>11444283</v>
      </c>
      <c r="V86" s="8">
        <v>3541772</v>
      </c>
      <c r="W86" s="8">
        <v>0</v>
      </c>
      <c r="X86" s="8">
        <v>9789</v>
      </c>
      <c r="Y86" s="8">
        <v>40284417</v>
      </c>
      <c r="Z86" s="8">
        <v>57871</v>
      </c>
      <c r="AA86" s="8">
        <v>40342287</v>
      </c>
      <c r="AB86" s="7">
        <v>5.9090152382850647E-2</v>
      </c>
      <c r="AC86" s="7">
        <v>4.0300000000000002E-2</v>
      </c>
      <c r="AD86" s="25">
        <v>1624872</v>
      </c>
      <c r="AE86" s="8">
        <v>0</v>
      </c>
      <c r="AF86" s="8">
        <v>0</v>
      </c>
      <c r="AG86" s="8">
        <v>48082</v>
      </c>
      <c r="AH86" s="8">
        <v>602</v>
      </c>
      <c r="AI86" s="25">
        <f t="shared" si="3"/>
        <v>48684</v>
      </c>
      <c r="AJ86" s="8">
        <v>705196</v>
      </c>
      <c r="AK86" s="8">
        <v>63930</v>
      </c>
      <c r="AL86" s="8">
        <v>141313</v>
      </c>
      <c r="AM86" s="8">
        <v>0</v>
      </c>
      <c r="AN86" s="8">
        <v>95295</v>
      </c>
      <c r="AO86" s="8">
        <v>7170</v>
      </c>
      <c r="AP86" s="8">
        <v>61995</v>
      </c>
      <c r="AQ86" s="8">
        <v>11434</v>
      </c>
      <c r="AR86" s="8">
        <v>8771</v>
      </c>
      <c r="AS86" s="8">
        <v>15275</v>
      </c>
      <c r="AT86" s="8">
        <v>65089</v>
      </c>
      <c r="AU86" s="8">
        <v>27355</v>
      </c>
      <c r="AV86" s="8">
        <v>42802</v>
      </c>
      <c r="AW86" s="8">
        <v>13552</v>
      </c>
      <c r="AX86" s="8">
        <v>27487</v>
      </c>
      <c r="AY86" s="8">
        <v>0</v>
      </c>
      <c r="AZ86" s="8">
        <v>1355140</v>
      </c>
      <c r="BA86" s="27">
        <f t="shared" si="4"/>
        <v>0</v>
      </c>
      <c r="BB86" s="8">
        <v>0</v>
      </c>
      <c r="BC86" s="8">
        <v>173523</v>
      </c>
      <c r="BD86" s="8">
        <v>0</v>
      </c>
      <c r="BE86" s="8">
        <v>257423</v>
      </c>
      <c r="BF86" s="8">
        <v>0</v>
      </c>
      <c r="BG86" s="8">
        <v>0</v>
      </c>
      <c r="BH86" s="8">
        <v>0</v>
      </c>
      <c r="BI86" s="29">
        <f t="shared" si="5"/>
        <v>0</v>
      </c>
      <c r="BJ86" s="8">
        <v>0</v>
      </c>
      <c r="BK86" s="8">
        <v>6050</v>
      </c>
      <c r="BL86" s="8">
        <v>2419</v>
      </c>
      <c r="BM86" s="8">
        <v>12</v>
      </c>
      <c r="BN86" s="8">
        <v>-3</v>
      </c>
      <c r="BO86" s="8">
        <v>-42</v>
      </c>
      <c r="BP86" s="8">
        <v>-253</v>
      </c>
      <c r="BQ86" s="8">
        <v>-159</v>
      </c>
      <c r="BR86" s="8">
        <v>-555</v>
      </c>
      <c r="BS86" s="8">
        <v>-1020</v>
      </c>
      <c r="BT86" s="8">
        <v>-7</v>
      </c>
      <c r="BU86" s="8">
        <v>6470</v>
      </c>
      <c r="BV86" s="8">
        <v>3</v>
      </c>
      <c r="BW86" s="8">
        <v>363</v>
      </c>
      <c r="BX86" s="8">
        <v>103</v>
      </c>
      <c r="BY86" s="8">
        <v>525</v>
      </c>
      <c r="BZ86" s="8">
        <v>5</v>
      </c>
      <c r="CA86" s="8">
        <v>26</v>
      </c>
      <c r="CB86" s="8">
        <v>3</v>
      </c>
      <c r="CC86" s="8">
        <v>3</v>
      </c>
      <c r="CD86" s="8">
        <v>50</v>
      </c>
      <c r="CE86" s="8">
        <v>194</v>
      </c>
      <c r="CF86" s="8">
        <v>4</v>
      </c>
      <c r="CG86" s="8">
        <v>12</v>
      </c>
      <c r="CH86" s="8">
        <v>14</v>
      </c>
      <c r="CI86" s="8">
        <v>86</v>
      </c>
      <c r="CJ86" s="8">
        <v>401</v>
      </c>
      <c r="CK86" s="8">
        <v>34</v>
      </c>
    </row>
    <row r="87" spans="1:89" x14ac:dyDescent="0.25">
      <c r="A87" s="8">
        <v>9</v>
      </c>
      <c r="B87" s="8" t="s">
        <v>317</v>
      </c>
      <c r="C87" s="8" t="s">
        <v>318</v>
      </c>
      <c r="D87" s="8" t="s">
        <v>319</v>
      </c>
      <c r="E87" s="8" t="s">
        <v>312</v>
      </c>
      <c r="F87" s="8" t="s">
        <v>111</v>
      </c>
      <c r="G87" s="8">
        <v>80897054</v>
      </c>
      <c r="H87" s="8">
        <v>81099667</v>
      </c>
      <c r="I87" s="8">
        <v>77660231</v>
      </c>
      <c r="J87" s="8">
        <v>41249776</v>
      </c>
      <c r="K87" s="8">
        <v>5348080</v>
      </c>
      <c r="L87" s="8">
        <v>8003197</v>
      </c>
      <c r="M87" s="8">
        <v>0</v>
      </c>
      <c r="N87" s="8">
        <v>0</v>
      </c>
      <c r="O87" s="8">
        <v>0</v>
      </c>
      <c r="P87" s="8">
        <v>3421</v>
      </c>
      <c r="Q87" s="8">
        <v>1737586</v>
      </c>
      <c r="R87" s="8">
        <v>0</v>
      </c>
      <c r="S87" s="8">
        <v>0</v>
      </c>
      <c r="T87" s="8">
        <v>0</v>
      </c>
      <c r="U87" s="8">
        <v>12759660</v>
      </c>
      <c r="V87" s="8">
        <v>6717720</v>
      </c>
      <c r="W87" s="8">
        <v>51839</v>
      </c>
      <c r="X87" s="8">
        <v>0</v>
      </c>
      <c r="Y87" s="8">
        <v>78163553</v>
      </c>
      <c r="Z87" s="8">
        <v>879973</v>
      </c>
      <c r="AA87" s="8">
        <v>79043525</v>
      </c>
      <c r="AB87" s="7">
        <v>0.10339962691068649</v>
      </c>
      <c r="AC87" s="7">
        <v>0.03</v>
      </c>
      <c r="AD87" s="25">
        <v>2344114</v>
      </c>
      <c r="AE87" s="8">
        <v>0</v>
      </c>
      <c r="AF87" s="8">
        <v>0</v>
      </c>
      <c r="AG87" s="8">
        <v>202613</v>
      </c>
      <c r="AH87" s="8">
        <v>1362</v>
      </c>
      <c r="AI87" s="25">
        <f t="shared" si="3"/>
        <v>203975</v>
      </c>
      <c r="AJ87" s="8">
        <v>1418955</v>
      </c>
      <c r="AK87" s="8">
        <v>118519</v>
      </c>
      <c r="AL87" s="8">
        <v>408213</v>
      </c>
      <c r="AM87" s="8">
        <v>0</v>
      </c>
      <c r="AN87" s="8">
        <v>296118</v>
      </c>
      <c r="AO87" s="8">
        <v>4104</v>
      </c>
      <c r="AP87" s="8">
        <v>46265</v>
      </c>
      <c r="AQ87" s="8">
        <v>10700</v>
      </c>
      <c r="AR87" s="8">
        <v>3691</v>
      </c>
      <c r="AS87" s="8">
        <v>0</v>
      </c>
      <c r="AT87" s="8">
        <v>171075</v>
      </c>
      <c r="AU87" s="8">
        <v>37740</v>
      </c>
      <c r="AV87" s="8">
        <v>0</v>
      </c>
      <c r="AW87" s="8">
        <v>0</v>
      </c>
      <c r="AX87" s="8">
        <v>43266</v>
      </c>
      <c r="AY87" s="8">
        <v>0</v>
      </c>
      <c r="AZ87" s="8">
        <v>2646202</v>
      </c>
      <c r="BA87" s="27">
        <f t="shared" si="4"/>
        <v>0</v>
      </c>
      <c r="BB87" s="8">
        <v>0</v>
      </c>
      <c r="BC87" s="8">
        <v>173523</v>
      </c>
      <c r="BD87" s="8">
        <v>0</v>
      </c>
      <c r="BE87" s="8">
        <v>172094</v>
      </c>
      <c r="BF87" s="8">
        <v>0</v>
      </c>
      <c r="BG87" s="8">
        <v>0</v>
      </c>
      <c r="BH87" s="8">
        <v>0</v>
      </c>
      <c r="BI87" s="29">
        <f t="shared" si="5"/>
        <v>0</v>
      </c>
      <c r="BJ87" s="8">
        <v>0</v>
      </c>
      <c r="BK87" s="8">
        <v>6228</v>
      </c>
      <c r="BL87" s="8">
        <v>1996</v>
      </c>
      <c r="BM87" s="8">
        <v>116</v>
      </c>
      <c r="BN87" s="8">
        <v>-38</v>
      </c>
      <c r="BO87" s="8">
        <v>-118</v>
      </c>
      <c r="BP87" s="8">
        <v>-354</v>
      </c>
      <c r="BQ87" s="8">
        <v>-905</v>
      </c>
      <c r="BR87" s="8">
        <v>-1123</v>
      </c>
      <c r="BS87" s="8">
        <v>-782</v>
      </c>
      <c r="BT87" s="8">
        <v>-5</v>
      </c>
      <c r="BU87" s="8">
        <v>5742</v>
      </c>
      <c r="BV87" s="8">
        <v>31</v>
      </c>
      <c r="BW87" s="8">
        <v>374</v>
      </c>
      <c r="BX87" s="8">
        <v>95</v>
      </c>
      <c r="BY87" s="8">
        <v>221</v>
      </c>
      <c r="BZ87" s="8">
        <v>19</v>
      </c>
      <c r="CA87" s="8">
        <v>13</v>
      </c>
      <c r="CB87" s="8">
        <v>1</v>
      </c>
      <c r="CC87" s="8">
        <v>9</v>
      </c>
      <c r="CD87" s="8">
        <v>93</v>
      </c>
      <c r="CE87" s="8">
        <v>257</v>
      </c>
      <c r="CF87" s="8">
        <v>0</v>
      </c>
      <c r="CG87" s="8">
        <v>30</v>
      </c>
      <c r="CH87" s="8">
        <v>40</v>
      </c>
      <c r="CI87" s="8">
        <v>182</v>
      </c>
      <c r="CJ87" s="8">
        <v>844</v>
      </c>
      <c r="CK87" s="8">
        <v>16</v>
      </c>
    </row>
    <row r="88" spans="1:89" x14ac:dyDescent="0.25">
      <c r="A88" s="8">
        <v>9</v>
      </c>
      <c r="B88" s="8" t="s">
        <v>320</v>
      </c>
      <c r="C88" s="8" t="s">
        <v>321</v>
      </c>
      <c r="D88" s="8" t="s">
        <v>322</v>
      </c>
      <c r="E88" s="8" t="s">
        <v>316</v>
      </c>
      <c r="F88" s="8" t="s">
        <v>107</v>
      </c>
      <c r="G88" s="8">
        <v>13449678</v>
      </c>
      <c r="H88" s="8">
        <v>13449678</v>
      </c>
      <c r="I88" s="8">
        <v>13107762</v>
      </c>
      <c r="J88" s="8">
        <v>281241</v>
      </c>
      <c r="K88" s="8">
        <v>2238788</v>
      </c>
      <c r="L88" s="8">
        <v>1850960</v>
      </c>
      <c r="M88" s="8">
        <v>0</v>
      </c>
      <c r="N88" s="8">
        <v>0</v>
      </c>
      <c r="O88" s="8">
        <v>0</v>
      </c>
      <c r="P88" s="8">
        <v>6498</v>
      </c>
      <c r="Q88" s="8">
        <v>909546</v>
      </c>
      <c r="R88" s="8">
        <v>0</v>
      </c>
      <c r="S88" s="8">
        <v>0</v>
      </c>
      <c r="T88" s="8">
        <v>0</v>
      </c>
      <c r="U88" s="8">
        <v>6431186</v>
      </c>
      <c r="V88" s="8">
        <v>333491</v>
      </c>
      <c r="W88" s="8">
        <v>0</v>
      </c>
      <c r="X88" s="8">
        <v>0</v>
      </c>
      <c r="Y88" s="8">
        <v>12946073</v>
      </c>
      <c r="Z88" s="8">
        <v>2710</v>
      </c>
      <c r="AA88" s="8">
        <v>12948783</v>
      </c>
      <c r="AB88" s="7">
        <v>4.8548225313425064E-2</v>
      </c>
      <c r="AC88" s="7">
        <v>6.9099999999999995E-2</v>
      </c>
      <c r="AD88" s="25">
        <v>894363</v>
      </c>
      <c r="AE88" s="8">
        <v>0</v>
      </c>
      <c r="AF88" s="8">
        <v>0</v>
      </c>
      <c r="AG88" s="8">
        <v>0</v>
      </c>
      <c r="AH88" s="8">
        <v>0</v>
      </c>
      <c r="AI88" s="25">
        <f t="shared" si="3"/>
        <v>0</v>
      </c>
      <c r="AJ88" s="8">
        <v>372960</v>
      </c>
      <c r="AK88" s="8">
        <v>29828</v>
      </c>
      <c r="AL88" s="8">
        <v>100536</v>
      </c>
      <c r="AM88" s="8">
        <v>1928</v>
      </c>
      <c r="AN88" s="8">
        <v>36099</v>
      </c>
      <c r="AO88" s="8">
        <v>9814</v>
      </c>
      <c r="AP88" s="8">
        <v>56662</v>
      </c>
      <c r="AQ88" s="8">
        <v>10057</v>
      </c>
      <c r="AR88" s="8">
        <v>0</v>
      </c>
      <c r="AS88" s="8">
        <v>0</v>
      </c>
      <c r="AT88" s="8">
        <v>41279</v>
      </c>
      <c r="AU88" s="8">
        <v>4485.04</v>
      </c>
      <c r="AV88" s="8">
        <v>0</v>
      </c>
      <c r="AW88" s="8">
        <v>1497</v>
      </c>
      <c r="AX88" s="8">
        <v>7997</v>
      </c>
      <c r="AY88" s="8">
        <v>0</v>
      </c>
      <c r="AZ88" s="8">
        <v>707089.82</v>
      </c>
      <c r="BA88" s="27">
        <f t="shared" si="4"/>
        <v>0</v>
      </c>
      <c r="BB88" s="8">
        <v>0</v>
      </c>
      <c r="BC88" s="8">
        <v>173523</v>
      </c>
      <c r="BD88" s="8">
        <v>0</v>
      </c>
      <c r="BE88" s="8">
        <v>118195.18</v>
      </c>
      <c r="BF88" s="8">
        <v>0</v>
      </c>
      <c r="BG88" s="8">
        <v>0</v>
      </c>
      <c r="BH88" s="8">
        <v>0</v>
      </c>
      <c r="BI88" s="29">
        <f t="shared" si="5"/>
        <v>0</v>
      </c>
      <c r="BJ88" s="8">
        <v>0</v>
      </c>
      <c r="BK88" s="8">
        <v>2026</v>
      </c>
      <c r="BL88" s="8">
        <v>1120</v>
      </c>
      <c r="BM88" s="8">
        <v>15</v>
      </c>
      <c r="BN88" s="8">
        <v>0</v>
      </c>
      <c r="BO88" s="8">
        <v>-41</v>
      </c>
      <c r="BP88" s="8">
        <v>-88</v>
      </c>
      <c r="BQ88" s="8">
        <v>-118</v>
      </c>
      <c r="BR88" s="8">
        <v>-345</v>
      </c>
      <c r="BS88" s="8">
        <v>-324</v>
      </c>
      <c r="BT88" s="8">
        <v>-2</v>
      </c>
      <c r="BU88" s="8">
        <v>2243</v>
      </c>
      <c r="BV88" s="8">
        <v>3</v>
      </c>
      <c r="BW88" s="8">
        <v>251</v>
      </c>
      <c r="BX88" s="8">
        <v>18</v>
      </c>
      <c r="BY88" s="8">
        <v>23</v>
      </c>
      <c r="BZ88" s="8">
        <v>11</v>
      </c>
      <c r="CA88" s="8">
        <v>20</v>
      </c>
      <c r="CB88" s="8">
        <v>2</v>
      </c>
      <c r="CC88" s="8">
        <v>7</v>
      </c>
      <c r="CD88" s="8">
        <v>36</v>
      </c>
      <c r="CE88" s="8">
        <v>42</v>
      </c>
      <c r="CF88" s="8">
        <v>1</v>
      </c>
      <c r="CG88" s="8">
        <v>12</v>
      </c>
      <c r="CH88" s="8">
        <v>20</v>
      </c>
      <c r="CI88" s="8">
        <v>85</v>
      </c>
      <c r="CJ88" s="8">
        <v>194</v>
      </c>
      <c r="CK88" s="8">
        <v>18</v>
      </c>
    </row>
    <row r="89" spans="1:89" x14ac:dyDescent="0.25">
      <c r="A89" s="8">
        <v>9</v>
      </c>
      <c r="B89" s="8" t="s">
        <v>323</v>
      </c>
      <c r="C89" s="8" t="s">
        <v>116</v>
      </c>
      <c r="D89" s="8" t="s">
        <v>324</v>
      </c>
      <c r="E89" s="8" t="s">
        <v>316</v>
      </c>
      <c r="F89" s="8" t="s">
        <v>107</v>
      </c>
      <c r="G89" s="8">
        <v>17824110</v>
      </c>
      <c r="H89" s="8">
        <v>17862540</v>
      </c>
      <c r="I89" s="8">
        <v>17434333</v>
      </c>
      <c r="J89" s="8">
        <v>160265</v>
      </c>
      <c r="K89" s="8">
        <v>1202623</v>
      </c>
      <c r="L89" s="8">
        <v>5548543</v>
      </c>
      <c r="M89" s="8">
        <v>0</v>
      </c>
      <c r="N89" s="8">
        <v>0</v>
      </c>
      <c r="O89" s="8">
        <v>26956</v>
      </c>
      <c r="P89" s="8">
        <v>2870</v>
      </c>
      <c r="Q89" s="8">
        <v>653990</v>
      </c>
      <c r="R89" s="8">
        <v>0</v>
      </c>
      <c r="S89" s="8">
        <v>0</v>
      </c>
      <c r="T89" s="8">
        <v>0</v>
      </c>
      <c r="U89" s="8">
        <v>7703244</v>
      </c>
      <c r="V89" s="8">
        <v>1349691</v>
      </c>
      <c r="W89" s="8">
        <v>0</v>
      </c>
      <c r="X89" s="8">
        <v>0</v>
      </c>
      <c r="Y89" s="8">
        <v>17459614</v>
      </c>
      <c r="Z89" s="8">
        <v>133193</v>
      </c>
      <c r="AA89" s="8">
        <v>17592807</v>
      </c>
      <c r="AB89" s="7">
        <v>4.6245675534009933E-2</v>
      </c>
      <c r="AC89" s="7">
        <v>4.8000000000000001E-2</v>
      </c>
      <c r="AD89" s="25">
        <v>838388</v>
      </c>
      <c r="AE89" s="8">
        <v>0</v>
      </c>
      <c r="AF89" s="8">
        <v>0</v>
      </c>
      <c r="AG89" s="8">
        <v>38430</v>
      </c>
      <c r="AH89" s="8">
        <v>808</v>
      </c>
      <c r="AI89" s="25">
        <f t="shared" si="3"/>
        <v>39238</v>
      </c>
      <c r="AJ89" s="8">
        <v>419717</v>
      </c>
      <c r="AK89" s="8">
        <v>36016</v>
      </c>
      <c r="AL89" s="8">
        <v>65007</v>
      </c>
      <c r="AM89" s="8">
        <v>0</v>
      </c>
      <c r="AN89" s="8">
        <v>28577</v>
      </c>
      <c r="AO89" s="8">
        <v>1853</v>
      </c>
      <c r="AP89" s="8">
        <v>77398</v>
      </c>
      <c r="AQ89" s="8">
        <v>10228</v>
      </c>
      <c r="AR89" s="8">
        <v>0</v>
      </c>
      <c r="AS89" s="8">
        <v>487</v>
      </c>
      <c r="AT89" s="8">
        <v>38406</v>
      </c>
      <c r="AU89" s="8">
        <v>7651</v>
      </c>
      <c r="AV89" s="8">
        <v>0</v>
      </c>
      <c r="AW89" s="8">
        <v>2520</v>
      </c>
      <c r="AX89" s="8">
        <v>4608</v>
      </c>
      <c r="AY89" s="8">
        <v>0</v>
      </c>
      <c r="AZ89" s="8">
        <v>715678</v>
      </c>
      <c r="BA89" s="27">
        <f t="shared" si="4"/>
        <v>0</v>
      </c>
      <c r="BB89" s="8">
        <v>0</v>
      </c>
      <c r="BC89" s="8">
        <v>173523</v>
      </c>
      <c r="BD89" s="8">
        <v>0</v>
      </c>
      <c r="BE89" s="8">
        <v>105966</v>
      </c>
      <c r="BF89" s="8">
        <v>0</v>
      </c>
      <c r="BG89" s="8">
        <v>0</v>
      </c>
      <c r="BH89" s="8">
        <v>0</v>
      </c>
      <c r="BI89" s="29">
        <f t="shared" si="5"/>
        <v>0</v>
      </c>
      <c r="BJ89" s="8">
        <v>0</v>
      </c>
      <c r="BK89" s="8">
        <v>3144</v>
      </c>
      <c r="BL89" s="8">
        <v>1201</v>
      </c>
      <c r="BM89" s="8">
        <v>77</v>
      </c>
      <c r="BN89" s="8">
        <v>-38</v>
      </c>
      <c r="BO89" s="8">
        <v>-23</v>
      </c>
      <c r="BP89" s="8">
        <v>-82</v>
      </c>
      <c r="BQ89" s="8">
        <v>-118</v>
      </c>
      <c r="BR89" s="8">
        <v>-339</v>
      </c>
      <c r="BS89" s="8">
        <v>-564</v>
      </c>
      <c r="BT89" s="8">
        <v>-3</v>
      </c>
      <c r="BU89" s="8">
        <v>3258</v>
      </c>
      <c r="BV89" s="8">
        <v>11</v>
      </c>
      <c r="BW89" s="8">
        <v>129</v>
      </c>
      <c r="BX89" s="8">
        <v>85</v>
      </c>
      <c r="BY89" s="8">
        <v>395</v>
      </c>
      <c r="BZ89" s="8">
        <v>8</v>
      </c>
      <c r="CA89" s="8">
        <v>7</v>
      </c>
      <c r="CB89" s="8">
        <v>1</v>
      </c>
      <c r="CC89" s="8">
        <v>3</v>
      </c>
      <c r="CD89" s="8">
        <v>66</v>
      </c>
      <c r="CE89" s="8">
        <v>39</v>
      </c>
      <c r="CF89" s="8">
        <v>0</v>
      </c>
      <c r="CG89" s="8">
        <v>7</v>
      </c>
      <c r="CH89" s="8">
        <v>16</v>
      </c>
      <c r="CI89" s="8">
        <v>211</v>
      </c>
      <c r="CJ89" s="8">
        <v>116</v>
      </c>
      <c r="CK89" s="8">
        <v>4</v>
      </c>
    </row>
    <row r="90" spans="1:89" x14ac:dyDescent="0.25">
      <c r="A90" s="8">
        <v>9</v>
      </c>
      <c r="B90" s="8" t="s">
        <v>325</v>
      </c>
      <c r="C90" s="8" t="s">
        <v>326</v>
      </c>
      <c r="D90" s="8" t="s">
        <v>327</v>
      </c>
      <c r="E90" s="8" t="s">
        <v>312</v>
      </c>
      <c r="F90" s="8" t="s">
        <v>121</v>
      </c>
      <c r="G90" s="8">
        <v>47594897</v>
      </c>
      <c r="H90" s="8">
        <v>47958088</v>
      </c>
      <c r="I90" s="8">
        <v>44158865</v>
      </c>
      <c r="J90" s="8">
        <v>14389034</v>
      </c>
      <c r="K90" s="8">
        <v>1632452</v>
      </c>
      <c r="L90" s="8">
        <v>6904556</v>
      </c>
      <c r="M90" s="8">
        <v>2081002</v>
      </c>
      <c r="N90" s="8">
        <v>0</v>
      </c>
      <c r="O90" s="8">
        <v>0</v>
      </c>
      <c r="P90" s="8">
        <v>1572</v>
      </c>
      <c r="Q90" s="8">
        <v>1230307</v>
      </c>
      <c r="R90" s="8">
        <v>0</v>
      </c>
      <c r="S90" s="8">
        <v>0</v>
      </c>
      <c r="T90" s="8">
        <v>0</v>
      </c>
      <c r="U90" s="8">
        <v>14267295</v>
      </c>
      <c r="V90" s="8">
        <v>2508322</v>
      </c>
      <c r="W90" s="8">
        <v>0</v>
      </c>
      <c r="X90" s="8">
        <v>0</v>
      </c>
      <c r="Y90" s="8">
        <v>44523361</v>
      </c>
      <c r="Z90" s="8">
        <v>363191</v>
      </c>
      <c r="AA90" s="8">
        <v>44886552</v>
      </c>
      <c r="AB90" s="7">
        <v>0.14448708295822144</v>
      </c>
      <c r="AC90" s="7">
        <v>3.2000000000000001E-2</v>
      </c>
      <c r="AD90" s="25">
        <v>1422684</v>
      </c>
      <c r="AE90" s="8">
        <v>0</v>
      </c>
      <c r="AF90" s="8">
        <v>0</v>
      </c>
      <c r="AG90" s="8">
        <v>363191</v>
      </c>
      <c r="AH90" s="8">
        <v>12867</v>
      </c>
      <c r="AI90" s="25">
        <f t="shared" si="3"/>
        <v>376058</v>
      </c>
      <c r="AJ90" s="8">
        <v>988496</v>
      </c>
      <c r="AK90" s="8">
        <v>86447</v>
      </c>
      <c r="AL90" s="8">
        <v>173821</v>
      </c>
      <c r="AM90" s="8">
        <v>10639</v>
      </c>
      <c r="AN90" s="8">
        <v>158035</v>
      </c>
      <c r="AO90" s="8">
        <v>0</v>
      </c>
      <c r="AP90" s="8">
        <v>49183</v>
      </c>
      <c r="AQ90" s="8">
        <v>8300</v>
      </c>
      <c r="AR90" s="8">
        <v>0</v>
      </c>
      <c r="AS90" s="8">
        <v>0</v>
      </c>
      <c r="AT90" s="8">
        <v>71600</v>
      </c>
      <c r="AU90" s="8">
        <v>22327</v>
      </c>
      <c r="AV90" s="8">
        <v>0</v>
      </c>
      <c r="AW90" s="8">
        <v>1363</v>
      </c>
      <c r="AX90" s="8">
        <v>36781</v>
      </c>
      <c r="AY90" s="8">
        <v>0</v>
      </c>
      <c r="AZ90" s="8">
        <v>1756015</v>
      </c>
      <c r="BA90" s="27">
        <f t="shared" si="4"/>
        <v>0</v>
      </c>
      <c r="BB90" s="8">
        <v>7025</v>
      </c>
      <c r="BC90" s="8">
        <v>173523</v>
      </c>
      <c r="BD90" s="8">
        <v>0</v>
      </c>
      <c r="BE90" s="8">
        <v>199711</v>
      </c>
      <c r="BF90" s="8">
        <v>0</v>
      </c>
      <c r="BG90" s="8">
        <v>0</v>
      </c>
      <c r="BH90" s="8">
        <v>0</v>
      </c>
      <c r="BI90" s="29">
        <f t="shared" si="5"/>
        <v>0</v>
      </c>
      <c r="BJ90" s="8">
        <v>0</v>
      </c>
      <c r="BK90" s="8">
        <v>4741</v>
      </c>
      <c r="BL90" s="8">
        <v>1352</v>
      </c>
      <c r="BM90" s="8">
        <v>38</v>
      </c>
      <c r="BN90" s="8">
        <v>-5</v>
      </c>
      <c r="BO90" s="8">
        <v>-73</v>
      </c>
      <c r="BP90" s="8">
        <v>-230</v>
      </c>
      <c r="BQ90" s="8">
        <v>-278</v>
      </c>
      <c r="BR90" s="8">
        <v>-514</v>
      </c>
      <c r="BS90" s="8">
        <v>-1030</v>
      </c>
      <c r="BT90" s="8">
        <v>-7</v>
      </c>
      <c r="BU90" s="8">
        <v>4041</v>
      </c>
      <c r="BV90" s="8">
        <v>24</v>
      </c>
      <c r="BW90" s="8">
        <v>477</v>
      </c>
      <c r="BX90" s="8">
        <v>143</v>
      </c>
      <c r="BY90" s="8">
        <v>407</v>
      </c>
      <c r="BZ90" s="8">
        <v>8</v>
      </c>
      <c r="CA90" s="8">
        <v>2</v>
      </c>
      <c r="CB90" s="8">
        <v>3</v>
      </c>
      <c r="CC90" s="8">
        <v>15</v>
      </c>
      <c r="CD90" s="8">
        <v>71</v>
      </c>
      <c r="CE90" s="8">
        <v>141</v>
      </c>
      <c r="CF90" s="8">
        <v>0</v>
      </c>
      <c r="CG90" s="8">
        <v>19</v>
      </c>
      <c r="CH90" s="8">
        <v>54</v>
      </c>
      <c r="CI90" s="8">
        <v>100</v>
      </c>
      <c r="CJ90" s="8">
        <v>337</v>
      </c>
      <c r="CK90" s="8">
        <v>4</v>
      </c>
    </row>
    <row r="91" spans="1:89" x14ac:dyDescent="0.25">
      <c r="A91" s="8">
        <v>9</v>
      </c>
      <c r="B91" s="8" t="s">
        <v>328</v>
      </c>
      <c r="C91" s="8" t="s">
        <v>329</v>
      </c>
      <c r="D91" s="8" t="s">
        <v>330</v>
      </c>
      <c r="E91" s="8" t="s">
        <v>316</v>
      </c>
      <c r="F91" s="8" t="s">
        <v>107</v>
      </c>
      <c r="G91" s="8">
        <v>17413818</v>
      </c>
      <c r="H91" s="8">
        <v>17429362</v>
      </c>
      <c r="I91" s="8">
        <v>16716471</v>
      </c>
      <c r="J91" s="8">
        <v>316934</v>
      </c>
      <c r="K91" s="8">
        <v>2268562</v>
      </c>
      <c r="L91" s="8">
        <v>5431901</v>
      </c>
      <c r="M91" s="8">
        <v>0</v>
      </c>
      <c r="N91" s="8">
        <v>0</v>
      </c>
      <c r="O91" s="8">
        <v>0</v>
      </c>
      <c r="P91" s="8">
        <v>0</v>
      </c>
      <c r="Q91" s="8">
        <v>1496211</v>
      </c>
      <c r="R91" s="8">
        <v>0</v>
      </c>
      <c r="S91" s="8">
        <v>0</v>
      </c>
      <c r="T91" s="8">
        <v>0</v>
      </c>
      <c r="U91" s="8">
        <v>5170896</v>
      </c>
      <c r="V91" s="8">
        <v>912149</v>
      </c>
      <c r="W91" s="8">
        <v>2472</v>
      </c>
      <c r="X91" s="8">
        <v>0</v>
      </c>
      <c r="Y91" s="8">
        <v>16844093</v>
      </c>
      <c r="Z91" s="8">
        <v>36184</v>
      </c>
      <c r="AA91" s="8">
        <v>16880277</v>
      </c>
      <c r="AB91" s="7">
        <v>7.908012717962265E-2</v>
      </c>
      <c r="AC91" s="7">
        <v>7.22E-2</v>
      </c>
      <c r="AD91" s="25">
        <v>1216969</v>
      </c>
      <c r="AE91" s="8">
        <v>0</v>
      </c>
      <c r="AF91" s="8">
        <v>0</v>
      </c>
      <c r="AG91" s="8">
        <v>15494</v>
      </c>
      <c r="AH91" s="8">
        <v>1371</v>
      </c>
      <c r="AI91" s="25">
        <f t="shared" si="3"/>
        <v>16865</v>
      </c>
      <c r="AJ91" s="8">
        <v>480697</v>
      </c>
      <c r="AK91" s="8">
        <v>40204</v>
      </c>
      <c r="AL91" s="8">
        <v>118874</v>
      </c>
      <c r="AM91" s="8">
        <v>0</v>
      </c>
      <c r="AN91" s="8">
        <v>105630</v>
      </c>
      <c r="AO91" s="8">
        <v>3577</v>
      </c>
      <c r="AP91" s="8">
        <v>44722</v>
      </c>
      <c r="AQ91" s="8">
        <v>10062</v>
      </c>
      <c r="AR91" s="8">
        <v>3133</v>
      </c>
      <c r="AS91" s="8">
        <v>19960</v>
      </c>
      <c r="AT91" s="8">
        <v>46471</v>
      </c>
      <c r="AU91" s="8">
        <v>16478</v>
      </c>
      <c r="AV91" s="8">
        <v>0</v>
      </c>
      <c r="AW91" s="8">
        <v>9225</v>
      </c>
      <c r="AX91" s="8">
        <v>51785</v>
      </c>
      <c r="AY91" s="8">
        <v>0</v>
      </c>
      <c r="AZ91" s="8">
        <v>990823</v>
      </c>
      <c r="BA91" s="27">
        <f t="shared" si="4"/>
        <v>0</v>
      </c>
      <c r="BB91" s="8">
        <v>0</v>
      </c>
      <c r="BC91" s="8">
        <v>173523</v>
      </c>
      <c r="BD91" s="8">
        <v>0</v>
      </c>
      <c r="BE91" s="8">
        <v>216872</v>
      </c>
      <c r="BF91" s="8">
        <v>0</v>
      </c>
      <c r="BG91" s="8">
        <v>0</v>
      </c>
      <c r="BH91" s="8">
        <v>0</v>
      </c>
      <c r="BI91" s="29">
        <f t="shared" si="5"/>
        <v>0</v>
      </c>
      <c r="BJ91" s="8">
        <v>0</v>
      </c>
      <c r="BK91" s="8">
        <v>3163</v>
      </c>
      <c r="BL91" s="8">
        <v>1216</v>
      </c>
      <c r="BM91" s="8">
        <v>21</v>
      </c>
      <c r="BN91" s="8">
        <v>0</v>
      </c>
      <c r="BO91" s="8">
        <v>-41</v>
      </c>
      <c r="BP91" s="8">
        <v>-194</v>
      </c>
      <c r="BQ91" s="8">
        <v>-121</v>
      </c>
      <c r="BR91" s="8">
        <v>-210</v>
      </c>
      <c r="BS91" s="8">
        <v>-472</v>
      </c>
      <c r="BT91" s="8">
        <v>-15</v>
      </c>
      <c r="BU91" s="8">
        <v>3344</v>
      </c>
      <c r="BV91" s="8">
        <v>23</v>
      </c>
      <c r="BW91" s="8">
        <v>160</v>
      </c>
      <c r="BX91" s="8">
        <v>33</v>
      </c>
      <c r="BY91" s="8">
        <v>279</v>
      </c>
      <c r="BZ91" s="8">
        <v>0</v>
      </c>
      <c r="CA91" s="8">
        <v>0</v>
      </c>
      <c r="CB91" s="8">
        <v>25</v>
      </c>
      <c r="CC91" s="8">
        <v>18</v>
      </c>
      <c r="CD91" s="8">
        <v>151</v>
      </c>
      <c r="CE91" s="8">
        <v>0</v>
      </c>
      <c r="CF91" s="8">
        <v>0</v>
      </c>
      <c r="CG91" s="8">
        <v>77</v>
      </c>
      <c r="CH91" s="8">
        <v>16</v>
      </c>
      <c r="CI91" s="8">
        <v>117</v>
      </c>
      <c r="CJ91" s="8">
        <v>0</v>
      </c>
      <c r="CK91" s="8">
        <v>0</v>
      </c>
    </row>
    <row r="92" spans="1:89" x14ac:dyDescent="0.25">
      <c r="A92" s="8">
        <v>9</v>
      </c>
      <c r="B92" s="8" t="s">
        <v>331</v>
      </c>
      <c r="C92" s="8" t="s">
        <v>126</v>
      </c>
      <c r="D92" s="8" t="s">
        <v>332</v>
      </c>
      <c r="E92" s="8" t="s">
        <v>316</v>
      </c>
      <c r="F92" s="8" t="s">
        <v>128</v>
      </c>
      <c r="G92" s="8">
        <v>86298730</v>
      </c>
      <c r="H92" s="8">
        <v>86902476</v>
      </c>
      <c r="I92" s="8">
        <v>70685459</v>
      </c>
      <c r="J92" s="8">
        <v>28885402</v>
      </c>
      <c r="K92" s="8">
        <v>3903952</v>
      </c>
      <c r="L92" s="8">
        <v>13638691</v>
      </c>
      <c r="M92" s="8">
        <v>0</v>
      </c>
      <c r="N92" s="8">
        <v>0</v>
      </c>
      <c r="O92" s="8">
        <v>0</v>
      </c>
      <c r="P92" s="8">
        <v>101030</v>
      </c>
      <c r="Q92" s="8">
        <v>2453808</v>
      </c>
      <c r="R92" s="8">
        <v>0</v>
      </c>
      <c r="S92" s="8">
        <v>0</v>
      </c>
      <c r="T92" s="8">
        <v>1224</v>
      </c>
      <c r="U92" s="8">
        <v>16811319</v>
      </c>
      <c r="V92" s="8">
        <v>3653018</v>
      </c>
      <c r="W92" s="8">
        <v>0</v>
      </c>
      <c r="X92" s="8">
        <v>8178</v>
      </c>
      <c r="Y92" s="8">
        <v>71379214</v>
      </c>
      <c r="Z92" s="8">
        <v>613147</v>
      </c>
      <c r="AA92" s="8">
        <v>71992362</v>
      </c>
      <c r="AB92" s="7">
        <v>0.16756388545036316</v>
      </c>
      <c r="AC92" s="7">
        <v>2.7099999999999999E-2</v>
      </c>
      <c r="AD92" s="25">
        <v>1931993</v>
      </c>
      <c r="AE92" s="8">
        <v>0</v>
      </c>
      <c r="AF92" s="8">
        <v>0</v>
      </c>
      <c r="AG92" s="8">
        <v>603746</v>
      </c>
      <c r="AH92" s="8">
        <v>0</v>
      </c>
      <c r="AI92" s="25">
        <f t="shared" si="3"/>
        <v>603746</v>
      </c>
      <c r="AJ92" s="8">
        <v>1396337</v>
      </c>
      <c r="AK92" s="8">
        <v>110147</v>
      </c>
      <c r="AL92" s="8">
        <v>348150</v>
      </c>
      <c r="AM92" s="8">
        <v>6519</v>
      </c>
      <c r="AN92" s="8">
        <v>164952</v>
      </c>
      <c r="AO92" s="8">
        <v>21053</v>
      </c>
      <c r="AP92" s="8">
        <v>58737</v>
      </c>
      <c r="AQ92" s="8">
        <v>14540</v>
      </c>
      <c r="AR92" s="8">
        <v>4875</v>
      </c>
      <c r="AS92" s="8">
        <v>76966</v>
      </c>
      <c r="AT92" s="8">
        <v>75837</v>
      </c>
      <c r="AU92" s="8">
        <v>34748</v>
      </c>
      <c r="AV92" s="8">
        <v>16282</v>
      </c>
      <c r="AW92" s="8">
        <v>58305</v>
      </c>
      <c r="AX92" s="8">
        <v>52451</v>
      </c>
      <c r="AY92" s="8">
        <v>2403</v>
      </c>
      <c r="AZ92" s="8">
        <v>2609433</v>
      </c>
      <c r="BA92" s="27">
        <f t="shared" si="4"/>
        <v>9.2088971052332056E-4</v>
      </c>
      <c r="BB92" s="8">
        <v>0</v>
      </c>
      <c r="BC92" s="8">
        <v>173522</v>
      </c>
      <c r="BD92" s="8">
        <v>0</v>
      </c>
      <c r="BE92" s="8">
        <v>208384</v>
      </c>
      <c r="BF92" s="8">
        <v>0</v>
      </c>
      <c r="BG92" s="8">
        <v>0</v>
      </c>
      <c r="BH92" s="8">
        <v>0</v>
      </c>
      <c r="BI92" s="29">
        <f t="shared" si="5"/>
        <v>0</v>
      </c>
      <c r="BJ92" s="8">
        <v>0</v>
      </c>
      <c r="BK92" s="8">
        <v>7653</v>
      </c>
      <c r="BL92" s="8">
        <v>2075</v>
      </c>
      <c r="BM92" s="8">
        <v>0</v>
      </c>
      <c r="BN92" s="8">
        <v>0</v>
      </c>
      <c r="BO92" s="8">
        <v>-33</v>
      </c>
      <c r="BP92" s="8">
        <v>-206</v>
      </c>
      <c r="BQ92" s="8">
        <v>-178</v>
      </c>
      <c r="BR92" s="8">
        <v>-678</v>
      </c>
      <c r="BS92" s="8">
        <v>-1422</v>
      </c>
      <c r="BT92" s="8">
        <v>0</v>
      </c>
      <c r="BU92" s="8">
        <v>7235</v>
      </c>
      <c r="BV92" s="8">
        <v>20</v>
      </c>
      <c r="BW92" s="8">
        <v>377</v>
      </c>
      <c r="BX92" s="8">
        <v>145</v>
      </c>
      <c r="BY92" s="8">
        <v>878</v>
      </c>
      <c r="BZ92" s="8">
        <v>21</v>
      </c>
      <c r="CA92" s="8">
        <v>1</v>
      </c>
      <c r="CB92" s="8">
        <v>31</v>
      </c>
      <c r="CC92" s="8">
        <v>10</v>
      </c>
      <c r="CD92" s="8">
        <v>151</v>
      </c>
      <c r="CE92" s="8">
        <v>14</v>
      </c>
      <c r="CF92" s="8">
        <v>0</v>
      </c>
      <c r="CG92" s="8">
        <v>153</v>
      </c>
      <c r="CH92" s="8">
        <v>27</v>
      </c>
      <c r="CI92" s="8">
        <v>442</v>
      </c>
      <c r="CJ92" s="8">
        <v>56</v>
      </c>
      <c r="CK92" s="8">
        <v>0</v>
      </c>
    </row>
    <row r="93" spans="1:89" x14ac:dyDescent="0.25">
      <c r="A93" s="8">
        <v>9</v>
      </c>
      <c r="B93" s="8" t="s">
        <v>333</v>
      </c>
      <c r="C93" s="8" t="s">
        <v>263</v>
      </c>
      <c r="D93" s="8" t="s">
        <v>334</v>
      </c>
      <c r="E93" s="8" t="s">
        <v>312</v>
      </c>
      <c r="F93" s="8" t="s">
        <v>111</v>
      </c>
      <c r="G93" s="8">
        <v>21187297</v>
      </c>
      <c r="H93" s="8">
        <v>21216425</v>
      </c>
      <c r="I93" s="8">
        <v>20686175</v>
      </c>
      <c r="J93" s="8">
        <v>9241261</v>
      </c>
      <c r="K93" s="8">
        <v>1743400</v>
      </c>
      <c r="L93" s="8">
        <v>2738791</v>
      </c>
      <c r="M93" s="8">
        <v>0</v>
      </c>
      <c r="N93" s="8">
        <v>0</v>
      </c>
      <c r="O93" s="8">
        <v>0</v>
      </c>
      <c r="P93" s="8">
        <v>0</v>
      </c>
      <c r="Q93" s="8">
        <v>711896</v>
      </c>
      <c r="R93" s="8">
        <v>0</v>
      </c>
      <c r="S93" s="8">
        <v>0</v>
      </c>
      <c r="T93" s="8">
        <v>0</v>
      </c>
      <c r="U93" s="8">
        <v>4726422</v>
      </c>
      <c r="V93" s="8">
        <v>1890588</v>
      </c>
      <c r="W93" s="8">
        <v>0</v>
      </c>
      <c r="X93" s="8">
        <v>0</v>
      </c>
      <c r="Y93" s="8">
        <v>21725849</v>
      </c>
      <c r="Z93" s="8">
        <v>29279</v>
      </c>
      <c r="AA93" s="8">
        <v>21755128</v>
      </c>
      <c r="AB93" s="7">
        <v>6.331317126750946E-2</v>
      </c>
      <c r="AC93" s="7">
        <v>3.1E-2</v>
      </c>
      <c r="AD93" s="25">
        <v>673503</v>
      </c>
      <c r="AE93" s="8">
        <v>0</v>
      </c>
      <c r="AF93" s="8">
        <v>0</v>
      </c>
      <c r="AG93" s="8">
        <v>29279</v>
      </c>
      <c r="AH93" s="8">
        <v>0</v>
      </c>
      <c r="AI93" s="25">
        <f t="shared" si="3"/>
        <v>29279</v>
      </c>
      <c r="AJ93" s="8">
        <v>238260</v>
      </c>
      <c r="AK93" s="8">
        <v>19016</v>
      </c>
      <c r="AL93" s="8">
        <v>43691</v>
      </c>
      <c r="AM93" s="8">
        <v>2520</v>
      </c>
      <c r="AN93" s="8">
        <v>27728</v>
      </c>
      <c r="AO93" s="8">
        <v>0</v>
      </c>
      <c r="AP93" s="8">
        <v>57280</v>
      </c>
      <c r="AQ93" s="8">
        <v>9000</v>
      </c>
      <c r="AR93" s="8">
        <v>4907</v>
      </c>
      <c r="AS93" s="8">
        <v>0</v>
      </c>
      <c r="AT93" s="8">
        <v>59599</v>
      </c>
      <c r="AU93" s="8">
        <v>12498</v>
      </c>
      <c r="AV93" s="8">
        <v>0</v>
      </c>
      <c r="AW93" s="8">
        <v>5921</v>
      </c>
      <c r="AX93" s="8">
        <v>8188</v>
      </c>
      <c r="AY93" s="8">
        <v>0</v>
      </c>
      <c r="AZ93" s="8">
        <v>518224</v>
      </c>
      <c r="BA93" s="27">
        <f t="shared" si="4"/>
        <v>0</v>
      </c>
      <c r="BB93" s="8">
        <v>0</v>
      </c>
      <c r="BC93" s="8">
        <v>173285</v>
      </c>
      <c r="BD93" s="8">
        <v>0</v>
      </c>
      <c r="BE93" s="8">
        <v>69120</v>
      </c>
      <c r="BF93" s="8">
        <v>0</v>
      </c>
      <c r="BG93" s="8">
        <v>0</v>
      </c>
      <c r="BH93" s="8">
        <v>0</v>
      </c>
      <c r="BI93" s="29">
        <f t="shared" si="5"/>
        <v>0</v>
      </c>
      <c r="BJ93" s="8">
        <v>0</v>
      </c>
      <c r="BK93" s="8">
        <v>2430</v>
      </c>
      <c r="BL93" s="8">
        <v>833</v>
      </c>
      <c r="BM93" s="8">
        <v>21</v>
      </c>
      <c r="BN93" s="8">
        <v>-9</v>
      </c>
      <c r="BO93" s="8">
        <v>-27</v>
      </c>
      <c r="BP93" s="8">
        <v>-135</v>
      </c>
      <c r="BQ93" s="8">
        <v>-73</v>
      </c>
      <c r="BR93" s="8">
        <v>-281</v>
      </c>
      <c r="BS93" s="8">
        <v>-337</v>
      </c>
      <c r="BT93" s="8">
        <v>-3</v>
      </c>
      <c r="BU93" s="8">
        <v>2435</v>
      </c>
      <c r="BV93" s="8">
        <v>20</v>
      </c>
      <c r="BW93" s="8">
        <v>57</v>
      </c>
      <c r="BX93" s="8">
        <v>39</v>
      </c>
      <c r="BY93" s="8">
        <v>235</v>
      </c>
      <c r="BZ93" s="8">
        <v>9</v>
      </c>
      <c r="CA93" s="8">
        <v>1</v>
      </c>
      <c r="CB93" s="8">
        <v>2</v>
      </c>
      <c r="CC93" s="8">
        <v>5</v>
      </c>
      <c r="CD93" s="8">
        <v>42</v>
      </c>
      <c r="CE93" s="8">
        <v>87</v>
      </c>
      <c r="CF93" s="8">
        <v>0</v>
      </c>
      <c r="CG93" s="8">
        <v>6</v>
      </c>
      <c r="CH93" s="8">
        <v>19</v>
      </c>
      <c r="CI93" s="8">
        <v>73</v>
      </c>
      <c r="CJ93" s="8">
        <v>174</v>
      </c>
      <c r="CK93" s="8">
        <v>1</v>
      </c>
    </row>
    <row r="94" spans="1:89" x14ac:dyDescent="0.25">
      <c r="A94" s="8">
        <v>9</v>
      </c>
      <c r="B94" s="8" t="s">
        <v>335</v>
      </c>
      <c r="C94" s="8" t="s">
        <v>210</v>
      </c>
      <c r="D94" s="8" t="s">
        <v>336</v>
      </c>
      <c r="E94" s="8" t="s">
        <v>316</v>
      </c>
      <c r="F94" s="8" t="s">
        <v>128</v>
      </c>
      <c r="G94" s="8">
        <v>129058192</v>
      </c>
      <c r="H94" s="8">
        <v>129478808</v>
      </c>
      <c r="I94" s="8">
        <v>124437093</v>
      </c>
      <c r="J94" s="8">
        <v>54588293</v>
      </c>
      <c r="K94" s="8">
        <v>7497186</v>
      </c>
      <c r="L94" s="8">
        <v>27257300</v>
      </c>
      <c r="M94" s="8">
        <v>0</v>
      </c>
      <c r="N94" s="8">
        <v>0</v>
      </c>
      <c r="O94" s="8">
        <v>0</v>
      </c>
      <c r="P94" s="8">
        <v>0</v>
      </c>
      <c r="Q94" s="8">
        <v>3933197</v>
      </c>
      <c r="R94" s="8">
        <v>0</v>
      </c>
      <c r="S94" s="8">
        <v>0</v>
      </c>
      <c r="T94" s="8">
        <v>0</v>
      </c>
      <c r="U94" s="8">
        <v>19969767</v>
      </c>
      <c r="V94" s="8">
        <v>6656917</v>
      </c>
      <c r="W94" s="8">
        <v>19228</v>
      </c>
      <c r="X94" s="8">
        <v>1527</v>
      </c>
      <c r="Y94" s="8">
        <v>123634479</v>
      </c>
      <c r="Z94" s="8">
        <v>443363</v>
      </c>
      <c r="AA94" s="8">
        <v>124077843</v>
      </c>
      <c r="AB94" s="7">
        <v>7.4751615524291992E-2</v>
      </c>
      <c r="AC94" s="7">
        <v>2.7900000000000001E-2</v>
      </c>
      <c r="AD94" s="25">
        <v>3453792</v>
      </c>
      <c r="AE94" s="8">
        <v>0</v>
      </c>
      <c r="AF94" s="8">
        <v>0</v>
      </c>
      <c r="AG94" s="8">
        <v>422608</v>
      </c>
      <c r="AH94" s="8">
        <v>2610</v>
      </c>
      <c r="AI94" s="25">
        <f t="shared" si="3"/>
        <v>425218</v>
      </c>
      <c r="AJ94" s="8">
        <v>1699662</v>
      </c>
      <c r="AK94" s="8">
        <v>151937</v>
      </c>
      <c r="AL94" s="8">
        <v>449993</v>
      </c>
      <c r="AM94" s="8">
        <v>28535</v>
      </c>
      <c r="AN94" s="8">
        <v>320783</v>
      </c>
      <c r="AO94" s="8">
        <v>12724</v>
      </c>
      <c r="AP94" s="8">
        <v>64823</v>
      </c>
      <c r="AQ94" s="8">
        <v>14004</v>
      </c>
      <c r="AR94" s="8">
        <v>300</v>
      </c>
      <c r="AS94" s="8">
        <v>20166</v>
      </c>
      <c r="AT94" s="8">
        <v>250812</v>
      </c>
      <c r="AU94" s="8">
        <v>34019</v>
      </c>
      <c r="AV94" s="8">
        <v>64292</v>
      </c>
      <c r="AW94" s="8">
        <v>86140</v>
      </c>
      <c r="AX94" s="8">
        <v>85703</v>
      </c>
      <c r="AY94" s="8">
        <v>0</v>
      </c>
      <c r="AZ94" s="8">
        <v>3637823</v>
      </c>
      <c r="BA94" s="27">
        <f t="shared" si="4"/>
        <v>0</v>
      </c>
      <c r="BB94" s="8">
        <v>0</v>
      </c>
      <c r="BC94" s="8">
        <v>173523</v>
      </c>
      <c r="BD94" s="8">
        <v>0</v>
      </c>
      <c r="BE94" s="8">
        <v>611734</v>
      </c>
      <c r="BF94" s="8">
        <v>0</v>
      </c>
      <c r="BG94" s="8">
        <v>0</v>
      </c>
      <c r="BH94" s="8">
        <v>0</v>
      </c>
      <c r="BI94" s="29">
        <f t="shared" si="5"/>
        <v>0</v>
      </c>
      <c r="BJ94" s="8">
        <v>0</v>
      </c>
      <c r="BK94" s="8">
        <v>12754</v>
      </c>
      <c r="BL94" s="8">
        <v>3724</v>
      </c>
      <c r="BM94" s="8">
        <v>0</v>
      </c>
      <c r="BN94" s="8">
        <v>0</v>
      </c>
      <c r="BO94" s="8">
        <v>-94</v>
      </c>
      <c r="BP94" s="8">
        <v>-431</v>
      </c>
      <c r="BQ94" s="8">
        <v>-499</v>
      </c>
      <c r="BR94" s="8">
        <v>-802</v>
      </c>
      <c r="BS94" s="8">
        <v>-2054</v>
      </c>
      <c r="BT94" s="8">
        <v>-13</v>
      </c>
      <c r="BU94" s="8">
        <v>12585</v>
      </c>
      <c r="BV94" s="8">
        <v>84</v>
      </c>
      <c r="BW94" s="8">
        <v>285</v>
      </c>
      <c r="BX94" s="8">
        <v>278</v>
      </c>
      <c r="BY94" s="8">
        <v>1491</v>
      </c>
      <c r="BZ94" s="8">
        <v>0</v>
      </c>
      <c r="CA94" s="8">
        <v>0</v>
      </c>
      <c r="CB94" s="8">
        <v>42</v>
      </c>
      <c r="CC94" s="8">
        <v>22</v>
      </c>
      <c r="CD94" s="8">
        <v>367</v>
      </c>
      <c r="CE94" s="8">
        <v>0</v>
      </c>
      <c r="CF94" s="8">
        <v>0</v>
      </c>
      <c r="CG94" s="8">
        <v>178</v>
      </c>
      <c r="CH94" s="8">
        <v>76</v>
      </c>
      <c r="CI94" s="8">
        <v>548</v>
      </c>
      <c r="CJ94" s="8">
        <v>0</v>
      </c>
      <c r="CK94" s="8">
        <v>0</v>
      </c>
    </row>
    <row r="95" spans="1:89" x14ac:dyDescent="0.25">
      <c r="A95" s="8">
        <v>9</v>
      </c>
      <c r="B95" s="8" t="s">
        <v>337</v>
      </c>
      <c r="C95" s="8" t="s">
        <v>338</v>
      </c>
      <c r="D95" s="8" t="s">
        <v>339</v>
      </c>
      <c r="E95" s="8" t="s">
        <v>312</v>
      </c>
      <c r="F95" s="8" t="s">
        <v>121</v>
      </c>
      <c r="G95" s="8">
        <v>16981673</v>
      </c>
      <c r="H95" s="8">
        <v>17052441</v>
      </c>
      <c r="I95" s="8">
        <v>16486186</v>
      </c>
      <c r="J95" s="8">
        <v>5277106</v>
      </c>
      <c r="K95" s="8">
        <v>780039</v>
      </c>
      <c r="L95" s="8">
        <v>2934687</v>
      </c>
      <c r="M95" s="8">
        <v>0</v>
      </c>
      <c r="N95" s="8">
        <v>0</v>
      </c>
      <c r="O95" s="8">
        <v>0</v>
      </c>
      <c r="P95" s="8">
        <v>0</v>
      </c>
      <c r="Q95" s="8">
        <v>481857</v>
      </c>
      <c r="R95" s="8">
        <v>0</v>
      </c>
      <c r="S95" s="8">
        <v>0</v>
      </c>
      <c r="T95" s="8">
        <v>0</v>
      </c>
      <c r="U95" s="8">
        <v>5256930</v>
      </c>
      <c r="V95" s="8">
        <v>848365</v>
      </c>
      <c r="W95" s="8">
        <v>0</v>
      </c>
      <c r="X95" s="8">
        <v>0</v>
      </c>
      <c r="Y95" s="8">
        <v>16719423</v>
      </c>
      <c r="Z95" s="8">
        <v>70768</v>
      </c>
      <c r="AA95" s="8">
        <v>16790191</v>
      </c>
      <c r="AB95" s="7">
        <v>0.10002806782722473</v>
      </c>
      <c r="AC95" s="7">
        <v>6.4899999999999999E-2</v>
      </c>
      <c r="AD95" s="25">
        <v>1084962</v>
      </c>
      <c r="AE95" s="8">
        <v>0</v>
      </c>
      <c r="AF95" s="8">
        <v>0</v>
      </c>
      <c r="AG95" s="8">
        <v>70768</v>
      </c>
      <c r="AH95" s="8">
        <v>6136</v>
      </c>
      <c r="AI95" s="25">
        <f t="shared" si="3"/>
        <v>76904</v>
      </c>
      <c r="AJ95" s="8">
        <v>499231</v>
      </c>
      <c r="AK95" s="8">
        <v>42845</v>
      </c>
      <c r="AL95" s="8">
        <v>122713</v>
      </c>
      <c r="AM95" s="8">
        <v>7496</v>
      </c>
      <c r="AN95" s="8">
        <v>102905</v>
      </c>
      <c r="AO95" s="8">
        <v>1322</v>
      </c>
      <c r="AP95" s="8">
        <v>45490</v>
      </c>
      <c r="AQ95" s="8">
        <v>10000</v>
      </c>
      <c r="AR95" s="8">
        <v>0</v>
      </c>
      <c r="AS95" s="8">
        <v>0</v>
      </c>
      <c r="AT95" s="8">
        <v>39096</v>
      </c>
      <c r="AU95" s="8">
        <v>17460</v>
      </c>
      <c r="AV95" s="8">
        <v>0</v>
      </c>
      <c r="AW95" s="8">
        <v>0</v>
      </c>
      <c r="AX95" s="8">
        <v>4793</v>
      </c>
      <c r="AY95" s="8">
        <v>0</v>
      </c>
      <c r="AZ95" s="8">
        <v>964252</v>
      </c>
      <c r="BA95" s="27">
        <f t="shared" si="4"/>
        <v>0</v>
      </c>
      <c r="BB95" s="8">
        <v>0</v>
      </c>
      <c r="BC95" s="8">
        <v>173523</v>
      </c>
      <c r="BD95" s="8">
        <v>0</v>
      </c>
      <c r="BE95" s="8">
        <v>241301</v>
      </c>
      <c r="BF95" s="8">
        <v>238</v>
      </c>
      <c r="BG95" s="8">
        <v>238</v>
      </c>
      <c r="BH95" s="8">
        <v>0</v>
      </c>
      <c r="BI95" s="29">
        <f t="shared" si="5"/>
        <v>238</v>
      </c>
      <c r="BJ95" s="8">
        <v>0</v>
      </c>
      <c r="BK95" s="8">
        <v>1836</v>
      </c>
      <c r="BL95" s="8">
        <v>470</v>
      </c>
      <c r="BM95" s="8">
        <v>17</v>
      </c>
      <c r="BN95" s="8">
        <v>-7</v>
      </c>
      <c r="BO95" s="8">
        <v>-26</v>
      </c>
      <c r="BP95" s="8">
        <v>-145</v>
      </c>
      <c r="BQ95" s="8">
        <v>-71</v>
      </c>
      <c r="BR95" s="8">
        <v>-165</v>
      </c>
      <c r="BS95" s="8">
        <v>-424</v>
      </c>
      <c r="BT95" s="8">
        <v>-6</v>
      </c>
      <c r="BU95" s="8">
        <v>1530</v>
      </c>
      <c r="BV95" s="8">
        <v>10</v>
      </c>
      <c r="BW95" s="8">
        <v>152</v>
      </c>
      <c r="BX95" s="8">
        <v>72</v>
      </c>
      <c r="BY95" s="8">
        <v>180</v>
      </c>
      <c r="BZ95" s="8">
        <v>7</v>
      </c>
      <c r="CA95" s="8">
        <v>13</v>
      </c>
      <c r="CB95" s="8">
        <v>4</v>
      </c>
      <c r="CC95" s="8">
        <v>6</v>
      </c>
      <c r="CD95" s="8">
        <v>38</v>
      </c>
      <c r="CE95" s="8">
        <v>96</v>
      </c>
      <c r="CF95" s="8">
        <v>1</v>
      </c>
      <c r="CG95" s="8">
        <v>7</v>
      </c>
      <c r="CH95" s="8">
        <v>8</v>
      </c>
      <c r="CI95" s="8">
        <v>24</v>
      </c>
      <c r="CJ95" s="8">
        <v>120</v>
      </c>
      <c r="CK95" s="8">
        <v>6</v>
      </c>
    </row>
    <row r="96" spans="1:89" x14ac:dyDescent="0.25">
      <c r="A96" s="8">
        <v>9</v>
      </c>
      <c r="B96" s="8" t="s">
        <v>340</v>
      </c>
      <c r="C96" s="8" t="s">
        <v>341</v>
      </c>
      <c r="D96" s="8" t="s">
        <v>342</v>
      </c>
      <c r="E96" s="8" t="s">
        <v>316</v>
      </c>
      <c r="F96" s="8" t="s">
        <v>107</v>
      </c>
      <c r="G96" s="8">
        <v>22636092</v>
      </c>
      <c r="H96" s="8">
        <v>22679858</v>
      </c>
      <c r="I96" s="8">
        <v>22009880</v>
      </c>
      <c r="J96" s="8">
        <v>8944675</v>
      </c>
      <c r="K96" s="8">
        <v>1404834</v>
      </c>
      <c r="L96" s="8">
        <v>4044528</v>
      </c>
      <c r="M96" s="8">
        <v>0</v>
      </c>
      <c r="N96" s="8">
        <v>2475</v>
      </c>
      <c r="O96" s="8">
        <v>0</v>
      </c>
      <c r="P96" s="8">
        <v>0</v>
      </c>
      <c r="Q96" s="8">
        <v>510795</v>
      </c>
      <c r="R96" s="8">
        <v>0</v>
      </c>
      <c r="S96" s="8">
        <v>0</v>
      </c>
      <c r="T96" s="8">
        <v>0</v>
      </c>
      <c r="U96" s="8">
        <v>5314121</v>
      </c>
      <c r="V96" s="8">
        <v>653950</v>
      </c>
      <c r="W96" s="8">
        <v>2073</v>
      </c>
      <c r="X96" s="8">
        <v>0</v>
      </c>
      <c r="Y96" s="8">
        <v>21821959</v>
      </c>
      <c r="Z96" s="8">
        <v>113995</v>
      </c>
      <c r="AA96" s="8">
        <v>21935954</v>
      </c>
      <c r="AB96" s="7">
        <v>0.1049974113702774</v>
      </c>
      <c r="AC96" s="7">
        <v>3.95E-2</v>
      </c>
      <c r="AD96" s="25">
        <v>862989</v>
      </c>
      <c r="AE96" s="8">
        <v>0</v>
      </c>
      <c r="AF96" s="8">
        <v>0</v>
      </c>
      <c r="AG96" s="8">
        <v>43767</v>
      </c>
      <c r="AH96" s="8">
        <v>0</v>
      </c>
      <c r="AI96" s="25">
        <f t="shared" si="3"/>
        <v>43767</v>
      </c>
      <c r="AJ96" s="8">
        <v>355666</v>
      </c>
      <c r="AK96" s="8">
        <v>33477</v>
      </c>
      <c r="AL96" s="8">
        <v>90829</v>
      </c>
      <c r="AM96" s="8">
        <v>1567</v>
      </c>
      <c r="AN96" s="8">
        <v>66225</v>
      </c>
      <c r="AO96" s="8">
        <v>925</v>
      </c>
      <c r="AP96" s="8">
        <v>58808</v>
      </c>
      <c r="AQ96" s="8">
        <v>10773</v>
      </c>
      <c r="AR96" s="8">
        <v>1870</v>
      </c>
      <c r="AS96" s="8">
        <v>0</v>
      </c>
      <c r="AT96" s="8">
        <v>41172</v>
      </c>
      <c r="AU96" s="8">
        <v>11660</v>
      </c>
      <c r="AV96" s="8">
        <v>0</v>
      </c>
      <c r="AW96" s="8">
        <v>9564</v>
      </c>
      <c r="AX96" s="8">
        <v>12415</v>
      </c>
      <c r="AY96" s="8">
        <v>0</v>
      </c>
      <c r="AZ96" s="8">
        <v>737035</v>
      </c>
      <c r="BA96" s="27">
        <f t="shared" si="4"/>
        <v>0</v>
      </c>
      <c r="BB96" s="8">
        <v>0</v>
      </c>
      <c r="BC96" s="8">
        <v>173524</v>
      </c>
      <c r="BD96" s="8">
        <v>0</v>
      </c>
      <c r="BE96" s="8">
        <v>125712</v>
      </c>
      <c r="BF96" s="8">
        <v>0</v>
      </c>
      <c r="BG96" s="8">
        <v>0</v>
      </c>
      <c r="BH96" s="8">
        <v>0</v>
      </c>
      <c r="BI96" s="29">
        <f t="shared" si="5"/>
        <v>0</v>
      </c>
      <c r="BJ96" s="8">
        <v>0</v>
      </c>
      <c r="BK96" s="8">
        <v>2405</v>
      </c>
      <c r="BL96" s="8">
        <v>983</v>
      </c>
      <c r="BM96" s="8">
        <v>24</v>
      </c>
      <c r="BN96" s="8">
        <v>0</v>
      </c>
      <c r="BO96" s="8">
        <v>-48</v>
      </c>
      <c r="BP96" s="8">
        <v>-95</v>
      </c>
      <c r="BQ96" s="8">
        <v>-108</v>
      </c>
      <c r="BR96" s="8">
        <v>-143</v>
      </c>
      <c r="BS96" s="8">
        <v>-370</v>
      </c>
      <c r="BT96" s="8">
        <v>-3</v>
      </c>
      <c r="BU96" s="8">
        <v>2641</v>
      </c>
      <c r="BV96" s="8">
        <v>8</v>
      </c>
      <c r="BW96" s="8">
        <v>130</v>
      </c>
      <c r="BX96" s="8">
        <v>54</v>
      </c>
      <c r="BY96" s="8">
        <v>177</v>
      </c>
      <c r="BZ96" s="8">
        <v>2</v>
      </c>
      <c r="CA96" s="8">
        <v>10</v>
      </c>
      <c r="CB96" s="8">
        <v>7</v>
      </c>
      <c r="CC96" s="8">
        <v>5</v>
      </c>
      <c r="CD96" s="8">
        <v>62</v>
      </c>
      <c r="CE96" s="8">
        <v>11</v>
      </c>
      <c r="CF96" s="8">
        <v>2</v>
      </c>
      <c r="CG96" s="8">
        <v>5</v>
      </c>
      <c r="CH96" s="8">
        <v>7</v>
      </c>
      <c r="CI96" s="8">
        <v>92</v>
      </c>
      <c r="CJ96" s="8">
        <v>29</v>
      </c>
      <c r="CK96" s="8">
        <v>5</v>
      </c>
    </row>
    <row r="97" spans="1:89" x14ac:dyDescent="0.25">
      <c r="A97" s="8">
        <v>9</v>
      </c>
      <c r="B97" s="8" t="s">
        <v>343</v>
      </c>
      <c r="C97" s="8" t="s">
        <v>291</v>
      </c>
      <c r="D97" s="8" t="s">
        <v>344</v>
      </c>
      <c r="E97" s="8" t="s">
        <v>312</v>
      </c>
      <c r="F97" s="8" t="s">
        <v>111</v>
      </c>
      <c r="G97" s="8">
        <v>78024455</v>
      </c>
      <c r="H97" s="8">
        <v>78164289</v>
      </c>
      <c r="I97" s="8">
        <v>75200574</v>
      </c>
      <c r="J97" s="8">
        <v>39136394</v>
      </c>
      <c r="K97" s="8">
        <v>4869206</v>
      </c>
      <c r="L97" s="8">
        <v>7879521</v>
      </c>
      <c r="M97" s="8">
        <v>0</v>
      </c>
      <c r="N97" s="8">
        <v>0</v>
      </c>
      <c r="O97" s="8">
        <v>0</v>
      </c>
      <c r="P97" s="8">
        <v>0</v>
      </c>
      <c r="Q97" s="8">
        <v>1851157</v>
      </c>
      <c r="R97" s="8">
        <v>0</v>
      </c>
      <c r="S97" s="8">
        <v>0</v>
      </c>
      <c r="T97" s="8">
        <v>0</v>
      </c>
      <c r="U97" s="8">
        <v>12639312</v>
      </c>
      <c r="V97" s="8">
        <v>6097497</v>
      </c>
      <c r="W97" s="8">
        <v>42356</v>
      </c>
      <c r="X97" s="8">
        <v>0</v>
      </c>
      <c r="Y97" s="8">
        <v>75493139</v>
      </c>
      <c r="Z97" s="8">
        <v>554296</v>
      </c>
      <c r="AA97" s="8">
        <v>76047435</v>
      </c>
      <c r="AB97" s="7">
        <v>8.8440269231796265E-2</v>
      </c>
      <c r="AC97" s="7">
        <v>0.04</v>
      </c>
      <c r="AD97" s="25">
        <v>3020052</v>
      </c>
      <c r="AE97" s="8">
        <v>0</v>
      </c>
      <c r="AF97" s="8">
        <v>0</v>
      </c>
      <c r="AG97" s="8">
        <v>0</v>
      </c>
      <c r="AH97" s="8">
        <v>3256</v>
      </c>
      <c r="AI97" s="25">
        <f t="shared" si="3"/>
        <v>3256</v>
      </c>
      <c r="AJ97" s="8">
        <v>1350964</v>
      </c>
      <c r="AK97" s="8">
        <v>118170</v>
      </c>
      <c r="AL97" s="8">
        <v>434527</v>
      </c>
      <c r="AM97" s="8">
        <v>5063</v>
      </c>
      <c r="AN97" s="8">
        <v>354795</v>
      </c>
      <c r="AO97" s="8">
        <v>5490</v>
      </c>
      <c r="AP97" s="8">
        <v>51808</v>
      </c>
      <c r="AQ97" s="8">
        <v>13000</v>
      </c>
      <c r="AR97" s="8">
        <v>3848</v>
      </c>
      <c r="AS97" s="8">
        <v>0</v>
      </c>
      <c r="AT97" s="8">
        <v>193526</v>
      </c>
      <c r="AU97" s="8">
        <v>25247</v>
      </c>
      <c r="AV97" s="8">
        <v>0</v>
      </c>
      <c r="AW97" s="8">
        <v>1149</v>
      </c>
      <c r="AX97" s="8">
        <v>46201</v>
      </c>
      <c r="AY97" s="8">
        <v>21723</v>
      </c>
      <c r="AZ97" s="8">
        <v>2767572</v>
      </c>
      <c r="BA97" s="27">
        <f t="shared" si="4"/>
        <v>7.8491182885214918E-3</v>
      </c>
      <c r="BB97" s="8">
        <v>0</v>
      </c>
      <c r="BC97" s="8">
        <v>173523</v>
      </c>
      <c r="BD97" s="8">
        <v>0</v>
      </c>
      <c r="BE97" s="8">
        <v>537534</v>
      </c>
      <c r="BF97" s="8">
        <v>0</v>
      </c>
      <c r="BG97" s="8">
        <v>0</v>
      </c>
      <c r="BH97" s="8">
        <v>0</v>
      </c>
      <c r="BI97" s="29">
        <v>0</v>
      </c>
      <c r="BJ97" s="8">
        <v>0</v>
      </c>
      <c r="BK97" s="8">
        <v>6313</v>
      </c>
      <c r="BL97" s="8">
        <v>2420</v>
      </c>
      <c r="BM97" s="8">
        <v>48</v>
      </c>
      <c r="BN97" s="8">
        <v>0</v>
      </c>
      <c r="BO97" s="8">
        <v>-100</v>
      </c>
      <c r="BP97" s="8">
        <v>-364</v>
      </c>
      <c r="BQ97" s="8">
        <v>-702</v>
      </c>
      <c r="BR97" s="8">
        <v>-1075</v>
      </c>
      <c r="BS97" s="8">
        <v>-761</v>
      </c>
      <c r="BT97" s="8">
        <v>-2</v>
      </c>
      <c r="BU97" s="8">
        <v>5654</v>
      </c>
      <c r="BV97" s="8">
        <v>32</v>
      </c>
      <c r="BW97" s="8">
        <v>392</v>
      </c>
      <c r="BX97" s="8">
        <v>108</v>
      </c>
      <c r="BY97" s="8">
        <v>230</v>
      </c>
      <c r="BZ97" s="8">
        <v>31</v>
      </c>
      <c r="CA97" s="8">
        <v>0</v>
      </c>
      <c r="CB97" s="8">
        <v>7</v>
      </c>
      <c r="CC97" s="8">
        <v>8</v>
      </c>
      <c r="CD97" s="8">
        <v>96</v>
      </c>
      <c r="CE97" s="8">
        <v>253</v>
      </c>
      <c r="CF97" s="8">
        <v>0</v>
      </c>
      <c r="CG97" s="8">
        <v>19</v>
      </c>
      <c r="CH97" s="8">
        <v>35</v>
      </c>
      <c r="CI97" s="8">
        <v>198</v>
      </c>
      <c r="CJ97" s="8">
        <v>822</v>
      </c>
      <c r="CK97" s="8">
        <v>1</v>
      </c>
    </row>
    <row r="98" spans="1:89" x14ac:dyDescent="0.25">
      <c r="A98" s="8">
        <v>9</v>
      </c>
      <c r="B98" s="8" t="s">
        <v>345</v>
      </c>
      <c r="C98" s="8" t="s">
        <v>346</v>
      </c>
      <c r="D98" s="8" t="s">
        <v>347</v>
      </c>
      <c r="E98" s="8" t="s">
        <v>316</v>
      </c>
      <c r="F98" s="8" t="s">
        <v>107</v>
      </c>
      <c r="G98" s="8">
        <v>43767063</v>
      </c>
      <c r="H98" s="8">
        <v>44080117</v>
      </c>
      <c r="I98" s="8">
        <v>40814730</v>
      </c>
      <c r="J98" s="8">
        <v>0</v>
      </c>
      <c r="K98" s="8">
        <v>8006352</v>
      </c>
      <c r="L98" s="8">
        <v>9977620</v>
      </c>
      <c r="M98" s="8">
        <v>0</v>
      </c>
      <c r="N98" s="8">
        <v>0</v>
      </c>
      <c r="O98" s="8">
        <v>0</v>
      </c>
      <c r="P98" s="8">
        <v>6451</v>
      </c>
      <c r="Q98" s="8">
        <v>2952639</v>
      </c>
      <c r="R98" s="8">
        <v>0</v>
      </c>
      <c r="S98" s="8">
        <v>0</v>
      </c>
      <c r="T98" s="8">
        <v>0</v>
      </c>
      <c r="U98" s="8">
        <v>15246680</v>
      </c>
      <c r="V98" s="8">
        <v>2263975</v>
      </c>
      <c r="W98" s="8">
        <v>24376</v>
      </c>
      <c r="X98" s="8">
        <v>0</v>
      </c>
      <c r="Y98" s="8">
        <v>40518457</v>
      </c>
      <c r="Z98" s="8">
        <v>472053</v>
      </c>
      <c r="AA98" s="8">
        <v>40990510</v>
      </c>
      <c r="AB98" s="7">
        <v>5.5511858314275742E-2</v>
      </c>
      <c r="AC98" s="7">
        <v>5.0999999999999997E-2</v>
      </c>
      <c r="AD98" s="25">
        <v>2064740</v>
      </c>
      <c r="AE98" s="8">
        <v>0</v>
      </c>
      <c r="AF98" s="8">
        <v>0</v>
      </c>
      <c r="AG98" s="8">
        <v>313648</v>
      </c>
      <c r="AH98" s="8">
        <v>0</v>
      </c>
      <c r="AI98" s="25">
        <f t="shared" si="3"/>
        <v>313648</v>
      </c>
      <c r="AJ98" s="8">
        <v>1113760</v>
      </c>
      <c r="AK98" s="8">
        <v>86814</v>
      </c>
      <c r="AL98" s="8">
        <v>324117</v>
      </c>
      <c r="AM98" s="8">
        <v>50</v>
      </c>
      <c r="AN98" s="8">
        <v>217440</v>
      </c>
      <c r="AO98" s="8">
        <v>18105</v>
      </c>
      <c r="AP98" s="8">
        <v>155120</v>
      </c>
      <c r="AQ98" s="8">
        <v>10658</v>
      </c>
      <c r="AR98" s="8">
        <v>3679</v>
      </c>
      <c r="AS98" s="8">
        <v>0</v>
      </c>
      <c r="AT98" s="8">
        <v>86123</v>
      </c>
      <c r="AU98" s="8">
        <v>18465</v>
      </c>
      <c r="AV98" s="8">
        <v>4254</v>
      </c>
      <c r="AW98" s="8">
        <v>4134</v>
      </c>
      <c r="AX98" s="8">
        <v>104005</v>
      </c>
      <c r="AY98" s="8">
        <v>0</v>
      </c>
      <c r="AZ98" s="8">
        <v>2235164</v>
      </c>
      <c r="BA98" s="27">
        <f t="shared" si="4"/>
        <v>0</v>
      </c>
      <c r="BB98" s="8">
        <v>0</v>
      </c>
      <c r="BC98" s="8">
        <v>173523</v>
      </c>
      <c r="BD98" s="8">
        <v>0</v>
      </c>
      <c r="BE98" s="8">
        <v>248254</v>
      </c>
      <c r="BF98" s="8">
        <v>0</v>
      </c>
      <c r="BG98" s="8">
        <v>0</v>
      </c>
      <c r="BH98" s="8">
        <v>0</v>
      </c>
      <c r="BI98" s="29">
        <v>0</v>
      </c>
      <c r="BJ98" s="8">
        <v>0</v>
      </c>
      <c r="BK98" s="8">
        <v>7124</v>
      </c>
      <c r="BL98" s="8">
        <v>3889</v>
      </c>
      <c r="BM98" s="8">
        <v>8</v>
      </c>
      <c r="BN98" s="8">
        <v>0</v>
      </c>
      <c r="BO98" s="8">
        <v>-103</v>
      </c>
      <c r="BP98" s="8">
        <v>-311</v>
      </c>
      <c r="BQ98" s="8">
        <v>-1344</v>
      </c>
      <c r="BR98" s="8">
        <v>-817</v>
      </c>
      <c r="BS98" s="8">
        <v>-1082</v>
      </c>
      <c r="BT98" s="8">
        <v>-8</v>
      </c>
      <c r="BU98" s="8">
        <v>7350</v>
      </c>
      <c r="BV98" s="8">
        <v>92</v>
      </c>
      <c r="BW98" s="8">
        <v>503</v>
      </c>
      <c r="BX98" s="8">
        <v>108</v>
      </c>
      <c r="BY98" s="8">
        <v>445</v>
      </c>
      <c r="BZ98" s="8">
        <v>25</v>
      </c>
      <c r="CA98" s="8">
        <v>1</v>
      </c>
      <c r="CB98" s="8">
        <v>113</v>
      </c>
      <c r="CC98" s="8">
        <v>38</v>
      </c>
      <c r="CD98" s="8">
        <v>151</v>
      </c>
      <c r="CE98" s="8">
        <v>9</v>
      </c>
      <c r="CF98" s="8">
        <v>0</v>
      </c>
      <c r="CG98" s="8">
        <v>460</v>
      </c>
      <c r="CH98" s="8">
        <v>67</v>
      </c>
      <c r="CI98" s="8">
        <v>247</v>
      </c>
      <c r="CJ98" s="8">
        <v>41</v>
      </c>
      <c r="CK98" s="8">
        <v>2</v>
      </c>
    </row>
    <row r="99" spans="1:89" x14ac:dyDescent="0.25">
      <c r="A99" s="8">
        <v>9</v>
      </c>
      <c r="B99" s="8" t="s">
        <v>348</v>
      </c>
      <c r="C99" s="8" t="s">
        <v>349</v>
      </c>
      <c r="D99" s="8" t="s">
        <v>319</v>
      </c>
      <c r="E99" s="8" t="s">
        <v>312</v>
      </c>
      <c r="F99" s="8" t="s">
        <v>111</v>
      </c>
      <c r="G99" s="8">
        <v>83788420</v>
      </c>
      <c r="H99" s="8">
        <v>84043158</v>
      </c>
      <c r="I99" s="8">
        <v>79285325</v>
      </c>
      <c r="J99" s="8">
        <v>42455997</v>
      </c>
      <c r="K99" s="8">
        <v>4086984</v>
      </c>
      <c r="L99" s="8">
        <v>7294874</v>
      </c>
      <c r="M99" s="8">
        <v>0</v>
      </c>
      <c r="N99" s="8">
        <v>0</v>
      </c>
      <c r="O99" s="8">
        <v>0</v>
      </c>
      <c r="P99" s="8">
        <v>0</v>
      </c>
      <c r="Q99" s="8">
        <v>1836365</v>
      </c>
      <c r="R99" s="8">
        <v>0</v>
      </c>
      <c r="S99" s="8">
        <v>0</v>
      </c>
      <c r="T99" s="8">
        <v>0</v>
      </c>
      <c r="U99" s="8">
        <v>10697463</v>
      </c>
      <c r="V99" s="8">
        <v>7644452</v>
      </c>
      <c r="W99" s="8">
        <v>72672</v>
      </c>
      <c r="X99" s="8">
        <v>0</v>
      </c>
      <c r="Y99" s="8">
        <v>77160137</v>
      </c>
      <c r="Z99" s="8">
        <v>1077693</v>
      </c>
      <c r="AA99" s="8">
        <v>78237830</v>
      </c>
      <c r="AB99" s="7">
        <v>0.14522653818130493</v>
      </c>
      <c r="AC99" s="7">
        <v>4.07E-2</v>
      </c>
      <c r="AD99" s="25">
        <v>3140926</v>
      </c>
      <c r="AE99" s="8">
        <v>0</v>
      </c>
      <c r="AF99" s="8">
        <v>0</v>
      </c>
      <c r="AG99" s="8">
        <v>254697</v>
      </c>
      <c r="AH99" s="8">
        <v>3796</v>
      </c>
      <c r="AI99" s="25">
        <f t="shared" si="3"/>
        <v>258493</v>
      </c>
      <c r="AJ99" s="8">
        <v>1640049</v>
      </c>
      <c r="AK99" s="8">
        <v>158055</v>
      </c>
      <c r="AL99" s="8">
        <v>454523</v>
      </c>
      <c r="AM99" s="8">
        <v>59367</v>
      </c>
      <c r="AN99" s="8">
        <v>353297</v>
      </c>
      <c r="AO99" s="8">
        <v>5520</v>
      </c>
      <c r="AP99" s="8">
        <v>48349</v>
      </c>
      <c r="AQ99" s="8">
        <v>10700</v>
      </c>
      <c r="AR99" s="8">
        <v>4696</v>
      </c>
      <c r="AS99" s="8">
        <v>0</v>
      </c>
      <c r="AT99" s="8">
        <v>242494</v>
      </c>
      <c r="AU99" s="8">
        <v>39374</v>
      </c>
      <c r="AV99" s="8">
        <v>0</v>
      </c>
      <c r="AW99" s="8">
        <v>0</v>
      </c>
      <c r="AX99" s="8">
        <v>77706</v>
      </c>
      <c r="AY99" s="8">
        <v>0</v>
      </c>
      <c r="AZ99" s="8">
        <v>3220605</v>
      </c>
      <c r="BA99" s="27">
        <f t="shared" si="4"/>
        <v>0</v>
      </c>
      <c r="BB99" s="8">
        <v>0</v>
      </c>
      <c r="BC99" s="8">
        <v>173521</v>
      </c>
      <c r="BD99" s="8">
        <v>0</v>
      </c>
      <c r="BE99" s="8">
        <v>494650</v>
      </c>
      <c r="BF99" s="8">
        <v>0</v>
      </c>
      <c r="BG99" s="8">
        <v>0</v>
      </c>
      <c r="BH99" s="8">
        <v>0</v>
      </c>
      <c r="BI99" s="29">
        <f t="shared" si="5"/>
        <v>0</v>
      </c>
      <c r="BJ99" s="8">
        <v>0</v>
      </c>
      <c r="BK99" s="8">
        <v>6556</v>
      </c>
      <c r="BL99" s="8">
        <v>3220</v>
      </c>
      <c r="BM99" s="8">
        <v>0</v>
      </c>
      <c r="BN99" s="8">
        <v>0</v>
      </c>
      <c r="BO99" s="8">
        <v>-140</v>
      </c>
      <c r="BP99" s="8">
        <v>-304</v>
      </c>
      <c r="BQ99" s="8">
        <v>-1208</v>
      </c>
      <c r="BR99" s="8">
        <v>-899</v>
      </c>
      <c r="BS99" s="8">
        <v>-716</v>
      </c>
      <c r="BT99" s="8">
        <v>-3</v>
      </c>
      <c r="BU99" s="8">
        <v>7314</v>
      </c>
      <c r="BV99" s="8">
        <v>175</v>
      </c>
      <c r="BW99" s="8">
        <v>356</v>
      </c>
      <c r="BX99" s="8">
        <v>101</v>
      </c>
      <c r="BY99" s="8">
        <v>242</v>
      </c>
      <c r="BZ99" s="8">
        <v>17</v>
      </c>
      <c r="CA99" s="8">
        <v>3</v>
      </c>
      <c r="CB99" s="8">
        <v>4</v>
      </c>
      <c r="CC99" s="8">
        <v>13</v>
      </c>
      <c r="CD99" s="8">
        <v>77</v>
      </c>
      <c r="CE99" s="8">
        <v>209</v>
      </c>
      <c r="CF99" s="8">
        <v>1</v>
      </c>
      <c r="CG99" s="8">
        <v>27</v>
      </c>
      <c r="CH99" s="8">
        <v>27</v>
      </c>
      <c r="CI99" s="8">
        <v>151</v>
      </c>
      <c r="CJ99" s="8">
        <v>688</v>
      </c>
      <c r="CK99" s="8">
        <v>6</v>
      </c>
    </row>
    <row r="100" spans="1:89" x14ac:dyDescent="0.25">
      <c r="A100" s="8">
        <v>10</v>
      </c>
      <c r="B100" s="8" t="s">
        <v>350</v>
      </c>
      <c r="C100" s="8" t="s">
        <v>351</v>
      </c>
      <c r="D100" s="8" t="s">
        <v>352</v>
      </c>
      <c r="E100" s="8" t="s">
        <v>353</v>
      </c>
      <c r="F100" s="8" t="s">
        <v>107</v>
      </c>
      <c r="G100" s="8">
        <v>6623617</v>
      </c>
      <c r="H100" s="8">
        <v>6648881</v>
      </c>
      <c r="I100" s="8">
        <v>6447558</v>
      </c>
      <c r="J100" s="8">
        <v>2382654</v>
      </c>
      <c r="K100" s="8">
        <v>398844</v>
      </c>
      <c r="L100" s="8">
        <v>1106097</v>
      </c>
      <c r="M100" s="8">
        <v>0</v>
      </c>
      <c r="N100" s="8">
        <v>0</v>
      </c>
      <c r="O100" s="8">
        <v>0</v>
      </c>
      <c r="P100" s="8">
        <v>0</v>
      </c>
      <c r="Q100" s="8">
        <v>129205</v>
      </c>
      <c r="R100" s="8">
        <v>0</v>
      </c>
      <c r="S100" s="8">
        <v>0</v>
      </c>
      <c r="T100" s="8">
        <v>0</v>
      </c>
      <c r="U100" s="8">
        <v>1491560</v>
      </c>
      <c r="V100" s="8">
        <v>386818</v>
      </c>
      <c r="W100" s="8">
        <v>2026</v>
      </c>
      <c r="X100" s="8">
        <v>38779</v>
      </c>
      <c r="Y100" s="8">
        <v>6283550</v>
      </c>
      <c r="Z100" s="8">
        <v>99462</v>
      </c>
      <c r="AA100" s="8">
        <v>6383012</v>
      </c>
      <c r="AB100" s="7">
        <v>0.18679235875606537</v>
      </c>
      <c r="AC100" s="7">
        <v>6.1199999999999997E-2</v>
      </c>
      <c r="AD100" s="25">
        <v>384241</v>
      </c>
      <c r="AE100" s="8">
        <v>0</v>
      </c>
      <c r="AF100" s="8">
        <v>0</v>
      </c>
      <c r="AG100" s="8">
        <v>25264</v>
      </c>
      <c r="AH100" s="8">
        <v>368</v>
      </c>
      <c r="AI100" s="25">
        <f t="shared" si="3"/>
        <v>25632</v>
      </c>
      <c r="AJ100" s="8">
        <v>113814</v>
      </c>
      <c r="AK100" s="8">
        <v>11871</v>
      </c>
      <c r="AL100" s="8">
        <v>19215</v>
      </c>
      <c r="AM100" s="8">
        <v>2042</v>
      </c>
      <c r="AN100" s="8">
        <v>12318</v>
      </c>
      <c r="AO100" s="8">
        <v>8700</v>
      </c>
      <c r="AP100" s="8">
        <v>11760</v>
      </c>
      <c r="AQ100" s="8">
        <v>9600</v>
      </c>
      <c r="AR100" s="8">
        <v>0</v>
      </c>
      <c r="AS100" s="8">
        <v>30418</v>
      </c>
      <c r="AT100" s="8">
        <v>13777</v>
      </c>
      <c r="AU100" s="8">
        <v>0</v>
      </c>
      <c r="AV100" s="8">
        <v>0</v>
      </c>
      <c r="AW100" s="8">
        <v>1272</v>
      </c>
      <c r="AX100" s="8">
        <v>1871</v>
      </c>
      <c r="AY100" s="8">
        <v>0</v>
      </c>
      <c r="AZ100" s="8">
        <v>256077</v>
      </c>
      <c r="BA100" s="27">
        <f t="shared" si="4"/>
        <v>0</v>
      </c>
      <c r="BB100" s="8">
        <v>0</v>
      </c>
      <c r="BC100" s="8">
        <v>173523</v>
      </c>
      <c r="BD100" s="8">
        <v>0</v>
      </c>
      <c r="BE100" s="8">
        <v>57124</v>
      </c>
      <c r="BF100" s="8">
        <v>0</v>
      </c>
      <c r="BG100" s="8">
        <v>0</v>
      </c>
      <c r="BH100" s="8">
        <v>0</v>
      </c>
      <c r="BI100" s="29">
        <f t="shared" si="5"/>
        <v>0</v>
      </c>
      <c r="BJ100" s="8">
        <v>0</v>
      </c>
      <c r="BK100" s="8">
        <v>593</v>
      </c>
      <c r="BL100" s="8">
        <v>309</v>
      </c>
      <c r="BM100" s="8">
        <v>0</v>
      </c>
      <c r="BN100" s="8">
        <v>0</v>
      </c>
      <c r="BO100" s="8">
        <v>-16</v>
      </c>
      <c r="BP100" s="8">
        <v>-23</v>
      </c>
      <c r="BQ100" s="8">
        <v>-64</v>
      </c>
      <c r="BR100" s="8">
        <v>-78</v>
      </c>
      <c r="BS100" s="8">
        <v>-71</v>
      </c>
      <c r="BT100" s="8">
        <v>-1</v>
      </c>
      <c r="BU100" s="8">
        <v>653</v>
      </c>
      <c r="BV100" s="8">
        <v>0</v>
      </c>
      <c r="BW100" s="8">
        <v>31</v>
      </c>
      <c r="BX100" s="8">
        <v>7</v>
      </c>
      <c r="BY100" s="8">
        <v>22</v>
      </c>
      <c r="BZ100" s="8">
        <v>2</v>
      </c>
      <c r="CA100" s="8">
        <v>2</v>
      </c>
      <c r="CB100" s="8">
        <v>1</v>
      </c>
      <c r="CC100" s="8">
        <v>0</v>
      </c>
      <c r="CD100" s="8">
        <v>5</v>
      </c>
      <c r="CE100" s="8">
        <v>23</v>
      </c>
      <c r="CF100" s="8">
        <v>0</v>
      </c>
      <c r="CG100" s="8">
        <v>4</v>
      </c>
      <c r="CH100" s="8">
        <v>3</v>
      </c>
      <c r="CI100" s="8">
        <v>12</v>
      </c>
      <c r="CJ100" s="8">
        <v>51</v>
      </c>
      <c r="CK100" s="8">
        <v>1</v>
      </c>
    </row>
    <row r="101" spans="1:89" x14ac:dyDescent="0.25">
      <c r="A101" s="8">
        <v>10</v>
      </c>
      <c r="B101" s="8" t="s">
        <v>354</v>
      </c>
      <c r="C101" s="8" t="s">
        <v>152</v>
      </c>
      <c r="D101" s="8" t="s">
        <v>355</v>
      </c>
      <c r="E101" s="8" t="s">
        <v>353</v>
      </c>
      <c r="F101" s="8" t="s">
        <v>128</v>
      </c>
      <c r="G101" s="8">
        <v>21586194</v>
      </c>
      <c r="H101" s="8">
        <v>21628262</v>
      </c>
      <c r="I101" s="8">
        <v>21353602</v>
      </c>
      <c r="J101" s="8">
        <v>7115026</v>
      </c>
      <c r="K101" s="8">
        <v>936876</v>
      </c>
      <c r="L101" s="8">
        <v>5008797</v>
      </c>
      <c r="M101" s="8">
        <v>0</v>
      </c>
      <c r="N101" s="8">
        <v>325549</v>
      </c>
      <c r="O101" s="8">
        <v>0</v>
      </c>
      <c r="P101" s="8">
        <v>0</v>
      </c>
      <c r="Q101" s="8">
        <v>524003</v>
      </c>
      <c r="R101" s="8">
        <v>0</v>
      </c>
      <c r="S101" s="8">
        <v>0</v>
      </c>
      <c r="T101" s="8">
        <v>0</v>
      </c>
      <c r="U101" s="8">
        <v>4113430</v>
      </c>
      <c r="V101" s="8">
        <v>2239498</v>
      </c>
      <c r="W101" s="8">
        <v>0</v>
      </c>
      <c r="X101" s="8">
        <v>13333</v>
      </c>
      <c r="Y101" s="8">
        <v>21010314</v>
      </c>
      <c r="Z101" s="8">
        <v>380786</v>
      </c>
      <c r="AA101" s="8">
        <v>21391100</v>
      </c>
      <c r="AB101" s="7">
        <v>0.12287326157093048</v>
      </c>
      <c r="AC101" s="7">
        <v>4.8500000000000001E-2</v>
      </c>
      <c r="AD101" s="25">
        <v>1018907</v>
      </c>
      <c r="AE101" s="8">
        <v>0</v>
      </c>
      <c r="AF101" s="8">
        <v>0</v>
      </c>
      <c r="AG101" s="8">
        <v>41855</v>
      </c>
      <c r="AH101" s="8">
        <v>0</v>
      </c>
      <c r="AI101" s="25">
        <f t="shared" si="3"/>
        <v>41855</v>
      </c>
      <c r="AJ101" s="8">
        <v>460972</v>
      </c>
      <c r="AK101" s="8">
        <v>37215</v>
      </c>
      <c r="AL101" s="8">
        <v>108385</v>
      </c>
      <c r="AM101" s="8">
        <v>0</v>
      </c>
      <c r="AN101" s="8">
        <v>52712</v>
      </c>
      <c r="AO101" s="8">
        <v>0</v>
      </c>
      <c r="AP101" s="8">
        <v>50035</v>
      </c>
      <c r="AQ101" s="8">
        <v>11200</v>
      </c>
      <c r="AR101" s="8">
        <v>0</v>
      </c>
      <c r="AS101" s="8">
        <v>13907</v>
      </c>
      <c r="AT101" s="8">
        <v>48610</v>
      </c>
      <c r="AU101" s="8">
        <v>11982</v>
      </c>
      <c r="AV101" s="8">
        <v>0</v>
      </c>
      <c r="AW101" s="8">
        <v>6232</v>
      </c>
      <c r="AX101" s="8">
        <v>36928</v>
      </c>
      <c r="AY101" s="8">
        <v>90842</v>
      </c>
      <c r="AZ101" s="8">
        <v>886318</v>
      </c>
      <c r="BA101" s="27">
        <f t="shared" si="4"/>
        <v>0.10249368736728803</v>
      </c>
      <c r="BB101" s="8">
        <v>0</v>
      </c>
      <c r="BC101" s="8">
        <v>173523</v>
      </c>
      <c r="BD101" s="8">
        <v>0</v>
      </c>
      <c r="BE101" s="8">
        <v>134808</v>
      </c>
      <c r="BF101" s="8">
        <v>0</v>
      </c>
      <c r="BG101" s="8">
        <v>0</v>
      </c>
      <c r="BH101" s="8">
        <v>0</v>
      </c>
      <c r="BI101" s="29">
        <f t="shared" si="5"/>
        <v>0</v>
      </c>
      <c r="BJ101" s="8">
        <v>0</v>
      </c>
      <c r="BK101" s="8">
        <v>3084</v>
      </c>
      <c r="BL101" s="8">
        <v>1257</v>
      </c>
      <c r="BM101" s="8">
        <v>14</v>
      </c>
      <c r="BN101" s="8">
        <v>-11</v>
      </c>
      <c r="BO101" s="8">
        <v>-18</v>
      </c>
      <c r="BP101" s="8">
        <v>-119</v>
      </c>
      <c r="BQ101" s="8">
        <v>-99</v>
      </c>
      <c r="BR101" s="8">
        <v>-299</v>
      </c>
      <c r="BS101" s="8">
        <v>-437</v>
      </c>
      <c r="BT101" s="8">
        <v>-9</v>
      </c>
      <c r="BU101" s="8">
        <v>3343</v>
      </c>
      <c r="BV101" s="8">
        <v>27</v>
      </c>
      <c r="BW101" s="8">
        <v>152</v>
      </c>
      <c r="BX101" s="8">
        <v>81</v>
      </c>
      <c r="BY101" s="8">
        <v>172</v>
      </c>
      <c r="BZ101" s="8">
        <v>25</v>
      </c>
      <c r="CA101" s="8">
        <v>7</v>
      </c>
      <c r="CB101" s="8">
        <v>0</v>
      </c>
      <c r="CC101" s="8">
        <v>3</v>
      </c>
      <c r="CD101" s="8">
        <v>28</v>
      </c>
      <c r="CE101" s="8">
        <v>73</v>
      </c>
      <c r="CF101" s="8">
        <v>12</v>
      </c>
      <c r="CG101" s="8">
        <v>4</v>
      </c>
      <c r="CH101" s="8">
        <v>8</v>
      </c>
      <c r="CI101" s="8">
        <v>16</v>
      </c>
      <c r="CJ101" s="8">
        <v>216</v>
      </c>
      <c r="CK101" s="8">
        <v>53</v>
      </c>
    </row>
    <row r="102" spans="1:89" x14ac:dyDescent="0.25">
      <c r="A102" s="8">
        <v>10</v>
      </c>
      <c r="B102" s="8" t="s">
        <v>356</v>
      </c>
      <c r="C102" s="8" t="s">
        <v>357</v>
      </c>
      <c r="D102" s="8" t="s">
        <v>358</v>
      </c>
      <c r="E102" s="8" t="s">
        <v>359</v>
      </c>
      <c r="F102" s="8" t="s">
        <v>360</v>
      </c>
      <c r="G102" s="8">
        <v>3614857</v>
      </c>
      <c r="H102" s="8">
        <v>3614857</v>
      </c>
      <c r="I102" s="8">
        <v>3585824</v>
      </c>
      <c r="J102" s="8">
        <v>23935</v>
      </c>
      <c r="K102" s="8">
        <v>267686</v>
      </c>
      <c r="L102" s="8">
        <v>1193709</v>
      </c>
      <c r="M102" s="8">
        <v>0</v>
      </c>
      <c r="N102" s="8">
        <v>0</v>
      </c>
      <c r="O102" s="8">
        <v>0</v>
      </c>
      <c r="P102" s="8">
        <v>0</v>
      </c>
      <c r="Q102" s="8">
        <v>180702</v>
      </c>
      <c r="R102" s="8">
        <v>0</v>
      </c>
      <c r="S102" s="8">
        <v>0</v>
      </c>
      <c r="T102" s="8">
        <v>0</v>
      </c>
      <c r="U102" s="8">
        <v>1242018</v>
      </c>
      <c r="V102" s="8">
        <v>346894</v>
      </c>
      <c r="W102" s="8">
        <v>0</v>
      </c>
      <c r="X102" s="8">
        <v>0</v>
      </c>
      <c r="Y102" s="8">
        <v>3616758</v>
      </c>
      <c r="Z102" s="8">
        <v>-1</v>
      </c>
      <c r="AA102" s="8">
        <v>3616757</v>
      </c>
      <c r="AB102" s="7">
        <v>7.1885280311107635E-2</v>
      </c>
      <c r="AC102" s="7">
        <v>0.1</v>
      </c>
      <c r="AD102" s="25">
        <v>361690</v>
      </c>
      <c r="AE102" s="8">
        <v>0</v>
      </c>
      <c r="AF102" s="8">
        <v>0</v>
      </c>
      <c r="AG102" s="8">
        <v>0</v>
      </c>
      <c r="AH102" s="8">
        <v>46</v>
      </c>
      <c r="AI102" s="25">
        <f t="shared" si="3"/>
        <v>46</v>
      </c>
      <c r="AJ102" s="8">
        <v>117900</v>
      </c>
      <c r="AK102" s="8">
        <v>9652</v>
      </c>
      <c r="AL102" s="8">
        <v>12514</v>
      </c>
      <c r="AM102" s="8">
        <v>11889</v>
      </c>
      <c r="AN102" s="8">
        <v>16278</v>
      </c>
      <c r="AO102" s="8">
        <v>4200</v>
      </c>
      <c r="AP102" s="8">
        <v>12398</v>
      </c>
      <c r="AQ102" s="8">
        <v>6200</v>
      </c>
      <c r="AR102" s="8">
        <v>0</v>
      </c>
      <c r="AS102" s="8">
        <v>0</v>
      </c>
      <c r="AT102" s="8">
        <v>11495</v>
      </c>
      <c r="AU102" s="8">
        <v>2719</v>
      </c>
      <c r="AV102" s="8">
        <v>0</v>
      </c>
      <c r="AW102" s="8">
        <v>501</v>
      </c>
      <c r="AX102" s="8">
        <v>1858</v>
      </c>
      <c r="AY102" s="8">
        <v>56013</v>
      </c>
      <c r="AZ102" s="8">
        <v>221501</v>
      </c>
      <c r="BA102" s="27">
        <f t="shared" si="4"/>
        <v>0.25287921950690967</v>
      </c>
      <c r="BB102" s="8">
        <v>0</v>
      </c>
      <c r="BC102" s="8">
        <v>166741</v>
      </c>
      <c r="BD102" s="8">
        <v>0</v>
      </c>
      <c r="BE102" s="8">
        <v>12282</v>
      </c>
      <c r="BF102" s="8">
        <v>0</v>
      </c>
      <c r="BG102" s="8">
        <v>0</v>
      </c>
      <c r="BH102" s="8">
        <v>0</v>
      </c>
      <c r="BI102" s="29">
        <f t="shared" si="5"/>
        <v>0</v>
      </c>
      <c r="BJ102" s="8">
        <v>0</v>
      </c>
      <c r="BK102" s="8">
        <v>685</v>
      </c>
      <c r="BL102" s="8">
        <v>201</v>
      </c>
      <c r="BM102" s="8">
        <v>0</v>
      </c>
      <c r="BN102" s="8">
        <v>0</v>
      </c>
      <c r="BO102" s="8">
        <v>-8</v>
      </c>
      <c r="BP102" s="8">
        <v>-36</v>
      </c>
      <c r="BQ102" s="8">
        <v>-9</v>
      </c>
      <c r="BR102" s="8">
        <v>-30</v>
      </c>
      <c r="BS102" s="8">
        <v>-166</v>
      </c>
      <c r="BT102" s="8">
        <v>0</v>
      </c>
      <c r="BU102" s="8">
        <v>637</v>
      </c>
      <c r="BV102" s="8">
        <v>0</v>
      </c>
      <c r="BW102" s="8">
        <v>60</v>
      </c>
      <c r="BX102" s="8">
        <v>16</v>
      </c>
      <c r="BY102" s="8">
        <v>82</v>
      </c>
      <c r="BZ102" s="8">
        <v>8</v>
      </c>
      <c r="CA102" s="8">
        <v>0</v>
      </c>
      <c r="CB102" s="8">
        <v>0</v>
      </c>
      <c r="CC102" s="8">
        <v>1</v>
      </c>
      <c r="CD102" s="8">
        <v>11</v>
      </c>
      <c r="CE102" s="8">
        <v>24</v>
      </c>
      <c r="CF102" s="8">
        <v>0</v>
      </c>
      <c r="CG102" s="8">
        <v>0</v>
      </c>
      <c r="CH102" s="8">
        <v>2</v>
      </c>
      <c r="CI102" s="8">
        <v>9</v>
      </c>
      <c r="CJ102" s="8">
        <v>19</v>
      </c>
      <c r="CK102" s="8">
        <v>0</v>
      </c>
    </row>
    <row r="103" spans="1:89" x14ac:dyDescent="0.25">
      <c r="A103" s="8">
        <v>10</v>
      </c>
      <c r="B103" s="8" t="s">
        <v>361</v>
      </c>
      <c r="C103" s="8" t="s">
        <v>194</v>
      </c>
      <c r="D103" s="8" t="s">
        <v>362</v>
      </c>
      <c r="E103" s="8" t="s">
        <v>353</v>
      </c>
      <c r="F103" s="8" t="s">
        <v>128</v>
      </c>
      <c r="G103" s="8">
        <v>44244863</v>
      </c>
      <c r="H103" s="8">
        <v>44404895</v>
      </c>
      <c r="I103" s="8">
        <v>42368172</v>
      </c>
      <c r="J103" s="8">
        <v>0</v>
      </c>
      <c r="K103" s="8">
        <v>4371936</v>
      </c>
      <c r="L103" s="8">
        <v>12319712</v>
      </c>
      <c r="M103" s="8">
        <v>0</v>
      </c>
      <c r="N103" s="8">
        <v>0</v>
      </c>
      <c r="O103" s="8">
        <v>0</v>
      </c>
      <c r="P103" s="8">
        <v>0</v>
      </c>
      <c r="Q103" s="8">
        <v>2898530</v>
      </c>
      <c r="R103" s="8">
        <v>0</v>
      </c>
      <c r="S103" s="8">
        <v>0</v>
      </c>
      <c r="T103" s="8">
        <v>0</v>
      </c>
      <c r="U103" s="8">
        <v>16635234</v>
      </c>
      <c r="V103" s="8">
        <v>4227015</v>
      </c>
      <c r="W103" s="8">
        <v>0</v>
      </c>
      <c r="X103" s="8">
        <v>41678</v>
      </c>
      <c r="Y103" s="8">
        <v>42802820</v>
      </c>
      <c r="Z103" s="8">
        <v>215210</v>
      </c>
      <c r="AA103" s="8">
        <v>43018029</v>
      </c>
      <c r="AB103" s="7">
        <v>0.16486673057079315</v>
      </c>
      <c r="AC103" s="7">
        <v>5.4899999999999997E-2</v>
      </c>
      <c r="AD103" s="25">
        <v>2350393</v>
      </c>
      <c r="AE103" s="8">
        <v>0</v>
      </c>
      <c r="AF103" s="8">
        <v>0</v>
      </c>
      <c r="AG103" s="8">
        <v>160290</v>
      </c>
      <c r="AH103" s="8">
        <v>1602</v>
      </c>
      <c r="AI103" s="25">
        <f t="shared" si="3"/>
        <v>161892</v>
      </c>
      <c r="AJ103" s="8">
        <v>1364573</v>
      </c>
      <c r="AK103" s="8">
        <v>112714</v>
      </c>
      <c r="AL103" s="8">
        <v>314682</v>
      </c>
      <c r="AM103" s="8">
        <v>0</v>
      </c>
      <c r="AN103" s="8">
        <v>191529</v>
      </c>
      <c r="AO103" s="8">
        <v>28716</v>
      </c>
      <c r="AP103" s="8">
        <v>37150</v>
      </c>
      <c r="AQ103" s="8">
        <v>14700</v>
      </c>
      <c r="AR103" s="8">
        <v>25741</v>
      </c>
      <c r="AS103" s="8">
        <v>37458</v>
      </c>
      <c r="AT103" s="8">
        <v>92360</v>
      </c>
      <c r="AU103" s="8">
        <v>18439</v>
      </c>
      <c r="AV103" s="8">
        <v>0</v>
      </c>
      <c r="AW103" s="8">
        <v>17754</v>
      </c>
      <c r="AX103" s="8">
        <v>10937</v>
      </c>
      <c r="AY103" s="8">
        <v>92387</v>
      </c>
      <c r="AZ103" s="8">
        <v>2322940</v>
      </c>
      <c r="BA103" s="27">
        <f t="shared" si="4"/>
        <v>3.9771582563475592E-2</v>
      </c>
      <c r="BB103" s="8">
        <v>1519</v>
      </c>
      <c r="BC103" s="8">
        <v>173523</v>
      </c>
      <c r="BD103" s="8">
        <v>0</v>
      </c>
      <c r="BE103" s="8">
        <v>383099</v>
      </c>
      <c r="BF103" s="8">
        <v>0</v>
      </c>
      <c r="BG103" s="8">
        <v>0</v>
      </c>
      <c r="BH103" s="8">
        <v>0</v>
      </c>
      <c r="BI103" s="29">
        <f t="shared" si="5"/>
        <v>0</v>
      </c>
      <c r="BJ103" s="8">
        <v>0</v>
      </c>
      <c r="BK103" s="8">
        <v>8170</v>
      </c>
      <c r="BL103" s="8">
        <v>3010</v>
      </c>
      <c r="BM103" s="8">
        <v>302</v>
      </c>
      <c r="BN103" s="8">
        <v>-61</v>
      </c>
      <c r="BO103" s="8">
        <v>-125</v>
      </c>
      <c r="BP103" s="8">
        <v>-357</v>
      </c>
      <c r="BQ103" s="8">
        <v>-450</v>
      </c>
      <c r="BR103" s="8">
        <v>-782</v>
      </c>
      <c r="BS103" s="8">
        <v>-1486</v>
      </c>
      <c r="BT103" s="8">
        <v>-3</v>
      </c>
      <c r="BU103" s="8">
        <v>8380</v>
      </c>
      <c r="BV103" s="8">
        <v>5</v>
      </c>
      <c r="BW103" s="8">
        <v>393</v>
      </c>
      <c r="BX103" s="8">
        <v>215</v>
      </c>
      <c r="BY103" s="8">
        <v>830</v>
      </c>
      <c r="BZ103" s="8">
        <v>2</v>
      </c>
      <c r="CA103" s="8">
        <v>37</v>
      </c>
      <c r="CB103" s="8">
        <v>4</v>
      </c>
      <c r="CC103" s="8">
        <v>7</v>
      </c>
      <c r="CD103" s="8">
        <v>85</v>
      </c>
      <c r="CE103" s="8">
        <v>60</v>
      </c>
      <c r="CF103" s="8">
        <v>362</v>
      </c>
      <c r="CG103" s="8">
        <v>8</v>
      </c>
      <c r="CH103" s="8">
        <v>20</v>
      </c>
      <c r="CI103" s="8">
        <v>126</v>
      </c>
      <c r="CJ103" s="8">
        <v>131</v>
      </c>
      <c r="CK103" s="8">
        <v>896</v>
      </c>
    </row>
    <row r="104" spans="1:89" x14ac:dyDescent="0.25">
      <c r="A104" s="8">
        <v>10</v>
      </c>
      <c r="B104" s="8" t="s">
        <v>363</v>
      </c>
      <c r="C104" s="8" t="s">
        <v>243</v>
      </c>
      <c r="D104" s="8" t="s">
        <v>364</v>
      </c>
      <c r="E104" s="8" t="s">
        <v>353</v>
      </c>
      <c r="F104" s="8" t="s">
        <v>107</v>
      </c>
      <c r="G104" s="8">
        <v>45023733</v>
      </c>
      <c r="H104" s="8">
        <v>45172765</v>
      </c>
      <c r="I104" s="8">
        <v>43740684</v>
      </c>
      <c r="J104" s="8">
        <v>1501976</v>
      </c>
      <c r="K104" s="8">
        <v>2518955</v>
      </c>
      <c r="L104" s="8">
        <v>8122427</v>
      </c>
      <c r="M104" s="8">
        <v>0</v>
      </c>
      <c r="N104" s="8">
        <v>19582782</v>
      </c>
      <c r="O104" s="8">
        <v>154793</v>
      </c>
      <c r="P104" s="8">
        <v>664</v>
      </c>
      <c r="Q104" s="8">
        <v>1272936</v>
      </c>
      <c r="R104" s="8">
        <v>0</v>
      </c>
      <c r="S104" s="8">
        <v>18522</v>
      </c>
      <c r="T104" s="8">
        <v>11616</v>
      </c>
      <c r="U104" s="8">
        <v>6355810</v>
      </c>
      <c r="V104" s="8">
        <v>2319535</v>
      </c>
      <c r="W104" s="8">
        <v>0</v>
      </c>
      <c r="X104" s="8">
        <v>160230</v>
      </c>
      <c r="Y104" s="8">
        <v>23362954</v>
      </c>
      <c r="Z104" s="8">
        <v>20106509</v>
      </c>
      <c r="AA104" s="8">
        <v>43469462</v>
      </c>
      <c r="AB104" s="7">
        <v>0.14519400894641876</v>
      </c>
      <c r="AC104" s="7">
        <v>5.4399999999999997E-2</v>
      </c>
      <c r="AD104" s="25">
        <v>1270585</v>
      </c>
      <c r="AE104" s="8">
        <v>0</v>
      </c>
      <c r="AF104" s="8">
        <v>0</v>
      </c>
      <c r="AG104" s="8">
        <v>148973</v>
      </c>
      <c r="AH104" s="8">
        <v>411</v>
      </c>
      <c r="AI104" s="25">
        <f t="shared" si="3"/>
        <v>149384</v>
      </c>
      <c r="AJ104" s="8">
        <v>580054</v>
      </c>
      <c r="AK104" s="8">
        <v>47179</v>
      </c>
      <c r="AL104" s="8">
        <v>111064</v>
      </c>
      <c r="AM104" s="8">
        <v>0</v>
      </c>
      <c r="AN104" s="8">
        <v>124902</v>
      </c>
      <c r="AO104" s="8">
        <v>39211</v>
      </c>
      <c r="AP104" s="8">
        <v>103145</v>
      </c>
      <c r="AQ104" s="8">
        <v>11700</v>
      </c>
      <c r="AR104" s="8">
        <v>6320</v>
      </c>
      <c r="AS104" s="8">
        <v>199383</v>
      </c>
      <c r="AT104" s="8">
        <v>114572</v>
      </c>
      <c r="AU104" s="8">
        <v>18110</v>
      </c>
      <c r="AV104" s="8">
        <v>7950</v>
      </c>
      <c r="AW104" s="8">
        <v>728</v>
      </c>
      <c r="AX104" s="8">
        <v>9375</v>
      </c>
      <c r="AY104" s="8">
        <v>0</v>
      </c>
      <c r="AZ104" s="8">
        <v>1494054</v>
      </c>
      <c r="BA104" s="27">
        <f t="shared" si="4"/>
        <v>0</v>
      </c>
      <c r="BB104" s="8">
        <v>3000</v>
      </c>
      <c r="BC104" s="8">
        <v>173523</v>
      </c>
      <c r="BD104" s="8">
        <v>0</v>
      </c>
      <c r="BE104" s="8">
        <v>138590</v>
      </c>
      <c r="BF104" s="8">
        <v>0</v>
      </c>
      <c r="BG104" s="8">
        <v>0</v>
      </c>
      <c r="BH104" s="8">
        <v>0</v>
      </c>
      <c r="BI104" s="29">
        <f t="shared" si="5"/>
        <v>0</v>
      </c>
      <c r="BJ104" s="8">
        <v>0</v>
      </c>
      <c r="BK104" s="8">
        <v>5085</v>
      </c>
      <c r="BL104" s="8">
        <v>1766</v>
      </c>
      <c r="BM104" s="8">
        <v>0</v>
      </c>
      <c r="BN104" s="8">
        <v>-2</v>
      </c>
      <c r="BO104" s="8">
        <v>-51</v>
      </c>
      <c r="BP104" s="8">
        <v>-144</v>
      </c>
      <c r="BQ104" s="8">
        <v>-352</v>
      </c>
      <c r="BR104" s="8">
        <v>-710</v>
      </c>
      <c r="BS104" s="8">
        <v>-904</v>
      </c>
      <c r="BT104" s="8">
        <v>-34</v>
      </c>
      <c r="BU104" s="8">
        <v>4672</v>
      </c>
      <c r="BV104" s="8">
        <v>81</v>
      </c>
      <c r="BW104" s="8">
        <v>144</v>
      </c>
      <c r="BX104" s="8">
        <v>64</v>
      </c>
      <c r="BY104" s="8">
        <v>349</v>
      </c>
      <c r="BZ104" s="8">
        <v>198</v>
      </c>
      <c r="CA104" s="8">
        <v>5</v>
      </c>
      <c r="CB104" s="8">
        <v>0</v>
      </c>
      <c r="CC104" s="8">
        <v>1</v>
      </c>
      <c r="CD104" s="8">
        <v>9</v>
      </c>
      <c r="CE104" s="8">
        <v>120</v>
      </c>
      <c r="CF104" s="8">
        <v>3</v>
      </c>
      <c r="CG104" s="8">
        <v>5</v>
      </c>
      <c r="CH104" s="8">
        <v>9</v>
      </c>
      <c r="CI104" s="8">
        <v>79</v>
      </c>
      <c r="CJ104" s="8">
        <v>543</v>
      </c>
      <c r="CK104" s="8">
        <v>9</v>
      </c>
    </row>
    <row r="105" spans="1:89" x14ac:dyDescent="0.25">
      <c r="A105" s="8">
        <v>10</v>
      </c>
      <c r="B105" s="8" t="s">
        <v>365</v>
      </c>
      <c r="C105" s="8" t="s">
        <v>116</v>
      </c>
      <c r="D105" s="8" t="s">
        <v>366</v>
      </c>
      <c r="E105" s="8" t="s">
        <v>359</v>
      </c>
      <c r="F105" s="8" t="s">
        <v>360</v>
      </c>
      <c r="G105" s="8">
        <v>9266008</v>
      </c>
      <c r="H105" s="8">
        <v>9283110</v>
      </c>
      <c r="I105" s="8">
        <v>9188022</v>
      </c>
      <c r="J105" s="8">
        <v>109920</v>
      </c>
      <c r="K105" s="8">
        <v>5421</v>
      </c>
      <c r="L105" s="8">
        <v>2926171</v>
      </c>
      <c r="M105" s="8">
        <v>0</v>
      </c>
      <c r="N105" s="8">
        <v>0</v>
      </c>
      <c r="O105" s="8">
        <v>0</v>
      </c>
      <c r="P105" s="8">
        <v>14317</v>
      </c>
      <c r="Q105" s="8">
        <v>383569</v>
      </c>
      <c r="R105" s="8">
        <v>0</v>
      </c>
      <c r="S105" s="8">
        <v>0</v>
      </c>
      <c r="T105" s="8">
        <v>28918</v>
      </c>
      <c r="U105" s="8">
        <v>3951710</v>
      </c>
      <c r="V105" s="8">
        <v>1077936</v>
      </c>
      <c r="W105" s="8">
        <v>0</v>
      </c>
      <c r="X105" s="8">
        <v>0</v>
      </c>
      <c r="Y105" s="8">
        <v>9118640</v>
      </c>
      <c r="Z105" s="8">
        <v>47547</v>
      </c>
      <c r="AA105" s="8">
        <v>9166187</v>
      </c>
      <c r="AB105" s="7">
        <v>2.009991742670536E-2</v>
      </c>
      <c r="AC105" s="7">
        <v>7.1199999999999999E-2</v>
      </c>
      <c r="AD105" s="25">
        <v>649596</v>
      </c>
      <c r="AE105" s="8">
        <v>0</v>
      </c>
      <c r="AF105" s="8">
        <v>0</v>
      </c>
      <c r="AG105" s="8">
        <v>17102</v>
      </c>
      <c r="AH105" s="8">
        <v>196</v>
      </c>
      <c r="AI105" s="25">
        <f t="shared" si="3"/>
        <v>17298</v>
      </c>
      <c r="AJ105" s="8">
        <v>188806</v>
      </c>
      <c r="AK105" s="8">
        <v>18141</v>
      </c>
      <c r="AL105" s="8">
        <v>46443</v>
      </c>
      <c r="AM105" s="8">
        <v>0</v>
      </c>
      <c r="AN105" s="8">
        <v>55474</v>
      </c>
      <c r="AO105" s="8">
        <v>25920</v>
      </c>
      <c r="AP105" s="8">
        <v>82333</v>
      </c>
      <c r="AQ105" s="8">
        <v>8750</v>
      </c>
      <c r="AR105" s="8">
        <v>0</v>
      </c>
      <c r="AS105" s="8">
        <v>0</v>
      </c>
      <c r="AT105" s="8">
        <v>20922</v>
      </c>
      <c r="AU105" s="8">
        <v>4239</v>
      </c>
      <c r="AV105" s="8">
        <v>0</v>
      </c>
      <c r="AW105" s="8">
        <v>902</v>
      </c>
      <c r="AX105" s="8">
        <v>4025</v>
      </c>
      <c r="AY105" s="8">
        <v>0</v>
      </c>
      <c r="AZ105" s="8">
        <v>465817</v>
      </c>
      <c r="BA105" s="27">
        <f t="shared" si="4"/>
        <v>0</v>
      </c>
      <c r="BB105" s="8">
        <v>0</v>
      </c>
      <c r="BC105" s="8">
        <v>173519</v>
      </c>
      <c r="BD105" s="8">
        <v>0</v>
      </c>
      <c r="BE105" s="8">
        <v>90590</v>
      </c>
      <c r="BF105" s="8">
        <v>0</v>
      </c>
      <c r="BG105" s="8">
        <v>0</v>
      </c>
      <c r="BH105" s="8">
        <v>0</v>
      </c>
      <c r="BI105" s="29">
        <f t="shared" si="5"/>
        <v>0</v>
      </c>
      <c r="BJ105" s="8">
        <v>0</v>
      </c>
      <c r="BK105" s="8">
        <v>1906</v>
      </c>
      <c r="BL105" s="8">
        <v>682</v>
      </c>
      <c r="BM105" s="8">
        <v>14</v>
      </c>
      <c r="BN105" s="8">
        <v>-13</v>
      </c>
      <c r="BO105" s="8">
        <v>-12</v>
      </c>
      <c r="BP105" s="8">
        <v>-78</v>
      </c>
      <c r="BQ105" s="8">
        <v>-28</v>
      </c>
      <c r="BR105" s="8">
        <v>-114</v>
      </c>
      <c r="BS105" s="8">
        <v>-467</v>
      </c>
      <c r="BT105" s="8">
        <v>-1</v>
      </c>
      <c r="BU105" s="8">
        <v>1889</v>
      </c>
      <c r="BV105" s="8">
        <v>0</v>
      </c>
      <c r="BW105" s="8">
        <v>97</v>
      </c>
      <c r="BX105" s="8">
        <v>30</v>
      </c>
      <c r="BY105" s="8">
        <v>319</v>
      </c>
      <c r="BZ105" s="8">
        <v>14</v>
      </c>
      <c r="CA105" s="8">
        <v>7</v>
      </c>
      <c r="CB105" s="8">
        <v>4</v>
      </c>
      <c r="CC105" s="8">
        <v>3</v>
      </c>
      <c r="CD105" s="8">
        <v>28</v>
      </c>
      <c r="CE105" s="8">
        <v>43</v>
      </c>
      <c r="CF105" s="8">
        <v>0</v>
      </c>
      <c r="CG105" s="8">
        <v>2</v>
      </c>
      <c r="CH105" s="8">
        <v>5</v>
      </c>
      <c r="CI105" s="8">
        <v>36</v>
      </c>
      <c r="CJ105" s="8">
        <v>70</v>
      </c>
      <c r="CK105" s="8">
        <v>1</v>
      </c>
    </row>
    <row r="106" spans="1:89" x14ac:dyDescent="0.25">
      <c r="A106" s="8">
        <v>10</v>
      </c>
      <c r="B106" s="8" t="s">
        <v>367</v>
      </c>
      <c r="C106" s="8" t="s">
        <v>351</v>
      </c>
      <c r="D106" s="8" t="s">
        <v>368</v>
      </c>
      <c r="E106" s="8" t="s">
        <v>353</v>
      </c>
      <c r="F106" s="8" t="s">
        <v>128</v>
      </c>
      <c r="G106" s="8">
        <v>8585296</v>
      </c>
      <c r="H106" s="8">
        <v>8594219</v>
      </c>
      <c r="I106" s="8">
        <v>8440336</v>
      </c>
      <c r="J106" s="8">
        <v>2300</v>
      </c>
      <c r="K106" s="8">
        <v>605036</v>
      </c>
      <c r="L106" s="8">
        <v>3625394</v>
      </c>
      <c r="M106" s="8">
        <v>0</v>
      </c>
      <c r="N106" s="8">
        <v>0</v>
      </c>
      <c r="O106" s="8">
        <v>0</v>
      </c>
      <c r="P106" s="8">
        <v>0</v>
      </c>
      <c r="Q106" s="8">
        <v>508882</v>
      </c>
      <c r="R106" s="8">
        <v>0</v>
      </c>
      <c r="S106" s="8">
        <v>0</v>
      </c>
      <c r="T106" s="8">
        <v>0</v>
      </c>
      <c r="U106" s="8">
        <v>2827561</v>
      </c>
      <c r="V106" s="8">
        <v>1101666</v>
      </c>
      <c r="W106" s="8">
        <v>0</v>
      </c>
      <c r="X106" s="8">
        <v>6880</v>
      </c>
      <c r="Y106" s="8">
        <v>9205819</v>
      </c>
      <c r="Z106" s="8">
        <v>48231</v>
      </c>
      <c r="AA106" s="8">
        <v>9254050</v>
      </c>
      <c r="AB106" s="7">
        <v>1.798936165869236E-2</v>
      </c>
      <c r="AC106" s="7">
        <v>5.8099999999999999E-2</v>
      </c>
      <c r="AD106" s="25">
        <v>534980</v>
      </c>
      <c r="AE106" s="8">
        <v>0</v>
      </c>
      <c r="AF106" s="8">
        <v>0</v>
      </c>
      <c r="AG106" s="8">
        <v>9590</v>
      </c>
      <c r="AH106" s="8">
        <v>472</v>
      </c>
      <c r="AI106" s="25">
        <f t="shared" si="3"/>
        <v>10062</v>
      </c>
      <c r="AJ106" s="8">
        <v>126824</v>
      </c>
      <c r="AK106" s="8">
        <v>9872</v>
      </c>
      <c r="AL106" s="8">
        <v>21883</v>
      </c>
      <c r="AM106" s="8">
        <v>9285</v>
      </c>
      <c r="AN106" s="8">
        <v>23981</v>
      </c>
      <c r="AO106" s="8">
        <v>25500</v>
      </c>
      <c r="AP106" s="8">
        <v>59392</v>
      </c>
      <c r="AQ106" s="8">
        <v>9600</v>
      </c>
      <c r="AR106" s="8">
        <v>0</v>
      </c>
      <c r="AS106" s="8">
        <v>0</v>
      </c>
      <c r="AT106" s="8">
        <v>36890</v>
      </c>
      <c r="AU106" s="8">
        <v>3001</v>
      </c>
      <c r="AV106" s="8">
        <v>0</v>
      </c>
      <c r="AW106" s="8">
        <v>4474</v>
      </c>
      <c r="AX106" s="8">
        <v>18741</v>
      </c>
      <c r="AY106" s="8">
        <v>0</v>
      </c>
      <c r="AZ106" s="8">
        <v>373862</v>
      </c>
      <c r="BA106" s="27">
        <f t="shared" si="4"/>
        <v>0</v>
      </c>
      <c r="BB106" s="8">
        <v>0</v>
      </c>
      <c r="BC106" s="8">
        <v>173523</v>
      </c>
      <c r="BD106" s="8">
        <v>0</v>
      </c>
      <c r="BE106" s="8">
        <v>58810</v>
      </c>
      <c r="BF106" s="8">
        <v>0</v>
      </c>
      <c r="BG106" s="8">
        <v>0</v>
      </c>
      <c r="BH106" s="8">
        <v>0</v>
      </c>
      <c r="BI106" s="29">
        <f t="shared" si="5"/>
        <v>0</v>
      </c>
      <c r="BJ106" s="8">
        <v>0</v>
      </c>
      <c r="BK106" s="8">
        <v>1769</v>
      </c>
      <c r="BL106" s="8">
        <v>489</v>
      </c>
      <c r="BM106" s="8">
        <v>36</v>
      </c>
      <c r="BN106" s="8">
        <v>0</v>
      </c>
      <c r="BO106" s="8">
        <v>-13</v>
      </c>
      <c r="BP106" s="8">
        <v>-80</v>
      </c>
      <c r="BQ106" s="8">
        <v>-39</v>
      </c>
      <c r="BR106" s="8">
        <v>-122</v>
      </c>
      <c r="BS106" s="8">
        <v>-332</v>
      </c>
      <c r="BT106" s="8">
        <v>-9</v>
      </c>
      <c r="BU106" s="8">
        <v>1711</v>
      </c>
      <c r="BV106" s="8">
        <v>13</v>
      </c>
      <c r="BW106" s="8">
        <v>45</v>
      </c>
      <c r="BX106" s="8">
        <v>29</v>
      </c>
      <c r="BY106" s="8">
        <v>201</v>
      </c>
      <c r="BZ106" s="8">
        <v>3</v>
      </c>
      <c r="CA106" s="8">
        <v>3</v>
      </c>
      <c r="CB106" s="8">
        <v>0</v>
      </c>
      <c r="CC106" s="8">
        <v>3</v>
      </c>
      <c r="CD106" s="8">
        <v>14</v>
      </c>
      <c r="CE106" s="8">
        <v>60</v>
      </c>
      <c r="CF106" s="8">
        <v>0</v>
      </c>
      <c r="CG106" s="8">
        <v>1</v>
      </c>
      <c r="CH106" s="8">
        <v>0</v>
      </c>
      <c r="CI106" s="8">
        <v>15</v>
      </c>
      <c r="CJ106" s="8">
        <v>84</v>
      </c>
      <c r="CK106" s="8">
        <v>2</v>
      </c>
    </row>
    <row r="107" spans="1:89" x14ac:dyDescent="0.25">
      <c r="A107" s="8">
        <v>10</v>
      </c>
      <c r="B107" s="8" t="s">
        <v>369</v>
      </c>
      <c r="C107" s="8" t="s">
        <v>370</v>
      </c>
      <c r="D107" s="8" t="s">
        <v>362</v>
      </c>
      <c r="E107" s="8" t="s">
        <v>353</v>
      </c>
      <c r="F107" s="8" t="s">
        <v>128</v>
      </c>
      <c r="G107" s="8">
        <v>15716407</v>
      </c>
      <c r="H107" s="8">
        <v>15764131</v>
      </c>
      <c r="I107" s="8">
        <v>15322371</v>
      </c>
      <c r="J107" s="8">
        <v>0</v>
      </c>
      <c r="K107" s="8">
        <v>1520525</v>
      </c>
      <c r="L107" s="8">
        <v>4478709</v>
      </c>
      <c r="M107" s="8">
        <v>0</v>
      </c>
      <c r="N107" s="8">
        <v>0</v>
      </c>
      <c r="O107" s="8">
        <v>0</v>
      </c>
      <c r="P107" s="8">
        <v>18117</v>
      </c>
      <c r="Q107" s="8">
        <v>974016</v>
      </c>
      <c r="R107" s="8">
        <v>0</v>
      </c>
      <c r="S107" s="8">
        <v>0</v>
      </c>
      <c r="T107" s="8">
        <v>0</v>
      </c>
      <c r="U107" s="8">
        <v>6020732</v>
      </c>
      <c r="V107" s="8">
        <v>1634320</v>
      </c>
      <c r="W107" s="8">
        <v>0</v>
      </c>
      <c r="X107" s="8">
        <v>11750</v>
      </c>
      <c r="Y107" s="8">
        <v>15547514</v>
      </c>
      <c r="Z107" s="8">
        <v>136855</v>
      </c>
      <c r="AA107" s="8">
        <v>15684369</v>
      </c>
      <c r="AB107" s="7">
        <v>7.4913620948791504E-2</v>
      </c>
      <c r="AC107" s="7">
        <v>5.8000000000000003E-2</v>
      </c>
      <c r="AD107" s="25">
        <v>901095</v>
      </c>
      <c r="AE107" s="8">
        <v>0</v>
      </c>
      <c r="AF107" s="8">
        <v>0</v>
      </c>
      <c r="AG107" s="8">
        <v>47488</v>
      </c>
      <c r="AH107" s="8">
        <v>410</v>
      </c>
      <c r="AI107" s="25">
        <f t="shared" si="3"/>
        <v>47898</v>
      </c>
      <c r="AJ107" s="8">
        <v>430791</v>
      </c>
      <c r="AK107" s="8">
        <v>34876</v>
      </c>
      <c r="AL107" s="8">
        <v>70358</v>
      </c>
      <c r="AM107" s="8">
        <v>0</v>
      </c>
      <c r="AN107" s="8">
        <v>58893</v>
      </c>
      <c r="AO107" s="8">
        <v>16019</v>
      </c>
      <c r="AP107" s="8">
        <v>39177</v>
      </c>
      <c r="AQ107" s="8">
        <v>9600</v>
      </c>
      <c r="AR107" s="8">
        <v>0</v>
      </c>
      <c r="AS107" s="8">
        <v>9906</v>
      </c>
      <c r="AT107" s="8">
        <v>31590</v>
      </c>
      <c r="AU107" s="8">
        <v>10224</v>
      </c>
      <c r="AV107" s="8">
        <v>500</v>
      </c>
      <c r="AW107" s="8">
        <v>12217</v>
      </c>
      <c r="AX107" s="8">
        <v>3658</v>
      </c>
      <c r="AY107" s="8">
        <v>0</v>
      </c>
      <c r="AZ107" s="8">
        <v>744679</v>
      </c>
      <c r="BA107" s="27">
        <f t="shared" si="4"/>
        <v>0</v>
      </c>
      <c r="BB107" s="8">
        <v>35</v>
      </c>
      <c r="BC107" s="8">
        <v>173523</v>
      </c>
      <c r="BD107" s="8">
        <v>0</v>
      </c>
      <c r="BE107" s="8">
        <v>129058</v>
      </c>
      <c r="BF107" s="8">
        <v>0</v>
      </c>
      <c r="BG107" s="8">
        <v>0</v>
      </c>
      <c r="BH107" s="8">
        <v>0</v>
      </c>
      <c r="BI107" s="29">
        <f t="shared" si="5"/>
        <v>0</v>
      </c>
      <c r="BJ107" s="8">
        <v>0</v>
      </c>
      <c r="BK107" s="8">
        <v>2718</v>
      </c>
      <c r="BL107" s="8">
        <v>906</v>
      </c>
      <c r="BM107" s="8">
        <v>138</v>
      </c>
      <c r="BN107" s="8">
        <v>-41</v>
      </c>
      <c r="BO107" s="8">
        <v>-48</v>
      </c>
      <c r="BP107" s="8">
        <v>-151</v>
      </c>
      <c r="BQ107" s="8">
        <v>-134</v>
      </c>
      <c r="BR107" s="8">
        <v>-308</v>
      </c>
      <c r="BS107" s="8">
        <v>-412</v>
      </c>
      <c r="BT107" s="8">
        <v>0</v>
      </c>
      <c r="BU107" s="8">
        <v>2896</v>
      </c>
      <c r="BV107" s="8">
        <v>13</v>
      </c>
      <c r="BW107" s="8">
        <v>151</v>
      </c>
      <c r="BX107" s="8">
        <v>67</v>
      </c>
      <c r="BY107" s="8">
        <v>161</v>
      </c>
      <c r="BZ107" s="8">
        <v>15</v>
      </c>
      <c r="CA107" s="8">
        <v>11</v>
      </c>
      <c r="CB107" s="8">
        <v>1</v>
      </c>
      <c r="CC107" s="8">
        <v>6</v>
      </c>
      <c r="CD107" s="8">
        <v>17</v>
      </c>
      <c r="CE107" s="8">
        <v>90</v>
      </c>
      <c r="CF107" s="8">
        <v>44</v>
      </c>
      <c r="CG107" s="8">
        <v>4</v>
      </c>
      <c r="CH107" s="8">
        <v>12</v>
      </c>
      <c r="CI107" s="8">
        <v>30</v>
      </c>
      <c r="CJ107" s="8">
        <v>132</v>
      </c>
      <c r="CK107" s="8">
        <v>98</v>
      </c>
    </row>
    <row r="108" spans="1:89" x14ac:dyDescent="0.25">
      <c r="A108" s="8">
        <v>10</v>
      </c>
      <c r="B108" s="8" t="s">
        <v>371</v>
      </c>
      <c r="C108" s="8" t="s">
        <v>219</v>
      </c>
      <c r="D108" s="8" t="s">
        <v>372</v>
      </c>
      <c r="E108" s="8" t="s">
        <v>359</v>
      </c>
      <c r="F108" s="8" t="s">
        <v>360</v>
      </c>
      <c r="G108" s="8">
        <v>5907725</v>
      </c>
      <c r="H108" s="8">
        <v>5918902</v>
      </c>
      <c r="I108" s="8">
        <v>5797745</v>
      </c>
      <c r="J108" s="8">
        <v>0</v>
      </c>
      <c r="K108" s="8">
        <v>559179</v>
      </c>
      <c r="L108" s="8">
        <v>1167302</v>
      </c>
      <c r="M108" s="8">
        <v>0</v>
      </c>
      <c r="N108" s="8">
        <v>0</v>
      </c>
      <c r="O108" s="8">
        <v>9324</v>
      </c>
      <c r="P108" s="8">
        <v>0</v>
      </c>
      <c r="Q108" s="8">
        <v>400664</v>
      </c>
      <c r="R108" s="8">
        <v>0</v>
      </c>
      <c r="S108" s="8">
        <v>0</v>
      </c>
      <c r="T108" s="8">
        <v>155</v>
      </c>
      <c r="U108" s="8">
        <v>2577545</v>
      </c>
      <c r="V108" s="8">
        <v>631047</v>
      </c>
      <c r="W108" s="8">
        <v>0</v>
      </c>
      <c r="X108" s="8">
        <v>0</v>
      </c>
      <c r="Y108" s="8">
        <v>5880239</v>
      </c>
      <c r="Z108" s="8">
        <v>23492</v>
      </c>
      <c r="AA108" s="8">
        <v>5903731</v>
      </c>
      <c r="AB108" s="7">
        <v>7.8057460486888885E-2</v>
      </c>
      <c r="AC108" s="7">
        <v>9.2600000000000002E-2</v>
      </c>
      <c r="AD108" s="25">
        <v>547426</v>
      </c>
      <c r="AE108" s="8">
        <v>3133</v>
      </c>
      <c r="AF108" s="8">
        <v>0</v>
      </c>
      <c r="AG108" s="8">
        <v>8434</v>
      </c>
      <c r="AH108" s="8">
        <v>0</v>
      </c>
      <c r="AI108" s="25">
        <f t="shared" si="3"/>
        <v>8434</v>
      </c>
      <c r="AJ108" s="8">
        <v>181345</v>
      </c>
      <c r="AK108" s="8">
        <v>15263</v>
      </c>
      <c r="AL108" s="8">
        <v>31653</v>
      </c>
      <c r="AM108" s="8">
        <v>0</v>
      </c>
      <c r="AN108" s="8">
        <v>25488</v>
      </c>
      <c r="AO108" s="8">
        <v>20803</v>
      </c>
      <c r="AP108" s="8">
        <v>23606</v>
      </c>
      <c r="AQ108" s="8">
        <v>6700</v>
      </c>
      <c r="AR108" s="8">
        <v>2400</v>
      </c>
      <c r="AS108" s="8">
        <v>0</v>
      </c>
      <c r="AT108" s="8">
        <v>19422</v>
      </c>
      <c r="AU108" s="8">
        <v>6462</v>
      </c>
      <c r="AV108" s="8">
        <v>0</v>
      </c>
      <c r="AW108" s="8">
        <v>373</v>
      </c>
      <c r="AX108" s="8">
        <v>1865</v>
      </c>
      <c r="AY108" s="8">
        <v>46090</v>
      </c>
      <c r="AZ108" s="8">
        <v>357044</v>
      </c>
      <c r="BA108" s="27">
        <f t="shared" si="4"/>
        <v>0.12908773148407479</v>
      </c>
      <c r="BB108" s="8">
        <v>0</v>
      </c>
      <c r="BC108" s="8">
        <v>173523</v>
      </c>
      <c r="BD108" s="8">
        <v>0</v>
      </c>
      <c r="BE108" s="8">
        <v>74943</v>
      </c>
      <c r="BF108" s="8">
        <v>0</v>
      </c>
      <c r="BG108" s="8">
        <v>0</v>
      </c>
      <c r="BH108" s="8">
        <v>0</v>
      </c>
      <c r="BI108" s="29">
        <f t="shared" si="5"/>
        <v>0</v>
      </c>
      <c r="BJ108" s="8">
        <v>0</v>
      </c>
      <c r="BK108" s="8">
        <v>1634</v>
      </c>
      <c r="BL108" s="8">
        <v>435</v>
      </c>
      <c r="BM108" s="8">
        <v>36</v>
      </c>
      <c r="BN108" s="8">
        <v>0</v>
      </c>
      <c r="BO108" s="8">
        <v>-20</v>
      </c>
      <c r="BP108" s="8">
        <v>-35</v>
      </c>
      <c r="BQ108" s="8">
        <v>-117</v>
      </c>
      <c r="BR108" s="8">
        <v>-151</v>
      </c>
      <c r="BS108" s="8">
        <v>-286</v>
      </c>
      <c r="BT108" s="8">
        <v>-15</v>
      </c>
      <c r="BU108" s="8">
        <v>1490</v>
      </c>
      <c r="BV108" s="8">
        <v>3</v>
      </c>
      <c r="BW108" s="8">
        <v>59</v>
      </c>
      <c r="BX108" s="8">
        <v>41</v>
      </c>
      <c r="BY108" s="8">
        <v>182</v>
      </c>
      <c r="BZ108" s="8">
        <v>12</v>
      </c>
      <c r="CA108" s="8">
        <v>13</v>
      </c>
      <c r="CB108" s="8">
        <v>0</v>
      </c>
      <c r="CC108" s="8">
        <v>0</v>
      </c>
      <c r="CD108" s="8">
        <v>17</v>
      </c>
      <c r="CE108" s="8">
        <v>28</v>
      </c>
      <c r="CF108" s="8">
        <v>1</v>
      </c>
      <c r="CG108" s="8">
        <v>2</v>
      </c>
      <c r="CH108" s="8">
        <v>7</v>
      </c>
      <c r="CI108" s="8">
        <v>38</v>
      </c>
      <c r="CJ108" s="8">
        <v>110</v>
      </c>
      <c r="CK108" s="8">
        <v>12</v>
      </c>
    </row>
    <row r="109" spans="1:89" x14ac:dyDescent="0.25">
      <c r="A109" s="8">
        <v>10</v>
      </c>
      <c r="B109" s="8" t="s">
        <v>373</v>
      </c>
      <c r="C109" s="8" t="s">
        <v>89</v>
      </c>
      <c r="D109" s="8" t="s">
        <v>374</v>
      </c>
      <c r="E109" s="8" t="s">
        <v>359</v>
      </c>
      <c r="F109" s="8" t="s">
        <v>360</v>
      </c>
      <c r="G109" s="8">
        <v>9201092</v>
      </c>
      <c r="H109" s="8">
        <v>9213940</v>
      </c>
      <c r="I109" s="8">
        <v>8909553</v>
      </c>
      <c r="J109" s="8">
        <v>1679597</v>
      </c>
      <c r="K109" s="8">
        <v>601018</v>
      </c>
      <c r="L109" s="8">
        <v>1155821</v>
      </c>
      <c r="M109" s="8">
        <v>0</v>
      </c>
      <c r="N109" s="8">
        <v>0</v>
      </c>
      <c r="O109" s="8">
        <v>0</v>
      </c>
      <c r="P109" s="8">
        <v>20180</v>
      </c>
      <c r="Q109" s="8">
        <v>403288</v>
      </c>
      <c r="R109" s="8">
        <v>0</v>
      </c>
      <c r="S109" s="8">
        <v>0</v>
      </c>
      <c r="T109" s="8">
        <v>0</v>
      </c>
      <c r="U109" s="8">
        <v>4119189</v>
      </c>
      <c r="V109" s="8">
        <v>416098</v>
      </c>
      <c r="W109" s="8">
        <v>0</v>
      </c>
      <c r="X109" s="8">
        <v>0</v>
      </c>
      <c r="Y109" s="8">
        <v>8921511</v>
      </c>
      <c r="Z109" s="8">
        <v>13323</v>
      </c>
      <c r="AA109" s="8">
        <v>8934834</v>
      </c>
      <c r="AB109" s="7">
        <v>9.0714670717716217E-2</v>
      </c>
      <c r="AC109" s="7">
        <v>5.8799999999999998E-2</v>
      </c>
      <c r="AD109" s="25">
        <v>524573</v>
      </c>
      <c r="AE109" s="8">
        <v>0</v>
      </c>
      <c r="AF109" s="8">
        <v>0</v>
      </c>
      <c r="AG109" s="8">
        <v>12848</v>
      </c>
      <c r="AH109" s="8">
        <v>291</v>
      </c>
      <c r="AI109" s="25">
        <f t="shared" si="3"/>
        <v>13139</v>
      </c>
      <c r="AJ109" s="8">
        <v>185366</v>
      </c>
      <c r="AK109" s="8">
        <v>14808</v>
      </c>
      <c r="AL109" s="8">
        <v>38308</v>
      </c>
      <c r="AM109" s="8">
        <v>0</v>
      </c>
      <c r="AN109" s="8">
        <v>24981</v>
      </c>
      <c r="AO109" s="8">
        <v>368</v>
      </c>
      <c r="AP109" s="8">
        <v>19305</v>
      </c>
      <c r="AQ109" s="8">
        <v>6200</v>
      </c>
      <c r="AR109" s="8">
        <v>4574</v>
      </c>
      <c r="AS109" s="8">
        <v>0</v>
      </c>
      <c r="AT109" s="8">
        <v>27942</v>
      </c>
      <c r="AU109" s="8">
        <v>5007</v>
      </c>
      <c r="AV109" s="8">
        <v>0</v>
      </c>
      <c r="AW109" s="8">
        <v>0</v>
      </c>
      <c r="AX109" s="8">
        <v>5737</v>
      </c>
      <c r="AY109" s="8">
        <v>77967</v>
      </c>
      <c r="AZ109" s="8">
        <v>365041</v>
      </c>
      <c r="BA109" s="27">
        <f t="shared" si="4"/>
        <v>0.21358422752512732</v>
      </c>
      <c r="BB109" s="8">
        <v>0</v>
      </c>
      <c r="BC109" s="8">
        <v>173523</v>
      </c>
      <c r="BD109" s="8">
        <v>0</v>
      </c>
      <c r="BE109" s="8">
        <v>56357</v>
      </c>
      <c r="BF109" s="8">
        <v>0</v>
      </c>
      <c r="BG109" s="8">
        <v>0</v>
      </c>
      <c r="BH109" s="8">
        <v>0</v>
      </c>
      <c r="BI109" s="29">
        <f t="shared" si="5"/>
        <v>0</v>
      </c>
      <c r="BJ109" s="8">
        <v>0</v>
      </c>
      <c r="BK109" s="8">
        <v>1084</v>
      </c>
      <c r="BL109" s="8">
        <v>383</v>
      </c>
      <c r="BM109" s="8">
        <v>26</v>
      </c>
      <c r="BN109" s="8">
        <v>0</v>
      </c>
      <c r="BO109" s="8">
        <v>-20</v>
      </c>
      <c r="BP109" s="8">
        <v>-36</v>
      </c>
      <c r="BQ109" s="8">
        <v>-66</v>
      </c>
      <c r="BR109" s="8">
        <v>-86</v>
      </c>
      <c r="BS109" s="8">
        <v>-223</v>
      </c>
      <c r="BT109" s="8">
        <v>-3</v>
      </c>
      <c r="BU109" s="8">
        <v>1083</v>
      </c>
      <c r="BV109" s="8">
        <v>0</v>
      </c>
      <c r="BW109" s="8">
        <v>151</v>
      </c>
      <c r="BX109" s="8">
        <v>31</v>
      </c>
      <c r="BY109" s="8">
        <v>31</v>
      </c>
      <c r="BZ109" s="8">
        <v>9</v>
      </c>
      <c r="CA109" s="8">
        <v>6</v>
      </c>
      <c r="CB109" s="8">
        <v>2</v>
      </c>
      <c r="CC109" s="8">
        <v>3</v>
      </c>
      <c r="CD109" s="8">
        <v>14</v>
      </c>
      <c r="CE109" s="8">
        <v>15</v>
      </c>
      <c r="CF109" s="8">
        <v>0</v>
      </c>
      <c r="CG109" s="8">
        <v>3</v>
      </c>
      <c r="CH109" s="8">
        <v>3</v>
      </c>
      <c r="CI109" s="8">
        <v>29</v>
      </c>
      <c r="CJ109" s="8">
        <v>49</v>
      </c>
      <c r="CK109" s="8">
        <v>2</v>
      </c>
    </row>
    <row r="110" spans="1:89" x14ac:dyDescent="0.25">
      <c r="A110" s="8">
        <v>10</v>
      </c>
      <c r="B110" s="8" t="s">
        <v>375</v>
      </c>
      <c r="C110" s="8" t="s">
        <v>194</v>
      </c>
      <c r="D110" s="8" t="s">
        <v>376</v>
      </c>
      <c r="E110" s="8" t="s">
        <v>359</v>
      </c>
      <c r="F110" s="8" t="s">
        <v>128</v>
      </c>
      <c r="G110" s="8">
        <v>18429263</v>
      </c>
      <c r="H110" s="8">
        <v>18516847</v>
      </c>
      <c r="I110" s="8">
        <v>18170634</v>
      </c>
      <c r="J110" s="8">
        <v>0</v>
      </c>
      <c r="K110" s="8">
        <v>673205</v>
      </c>
      <c r="L110" s="8">
        <v>5654960</v>
      </c>
      <c r="M110" s="8">
        <v>0</v>
      </c>
      <c r="N110" s="8">
        <v>3541892</v>
      </c>
      <c r="O110" s="8">
        <v>13962</v>
      </c>
      <c r="P110" s="8">
        <v>2402</v>
      </c>
      <c r="Q110" s="8">
        <v>515556</v>
      </c>
      <c r="R110" s="8">
        <v>0</v>
      </c>
      <c r="S110" s="8">
        <v>3100</v>
      </c>
      <c r="T110" s="8">
        <v>176</v>
      </c>
      <c r="U110" s="8">
        <v>4830474</v>
      </c>
      <c r="V110" s="8">
        <v>2122822</v>
      </c>
      <c r="W110" s="8">
        <v>0</v>
      </c>
      <c r="X110" s="8">
        <v>111002</v>
      </c>
      <c r="Y110" s="8">
        <v>14335146</v>
      </c>
      <c r="Z110" s="8">
        <v>3809812</v>
      </c>
      <c r="AA110" s="8">
        <v>18144958</v>
      </c>
      <c r="AB110" s="7">
        <v>2.7438318356871605E-2</v>
      </c>
      <c r="AC110" s="7">
        <v>3.7199999999999997E-2</v>
      </c>
      <c r="AD110" s="25">
        <v>533063</v>
      </c>
      <c r="AE110" s="8">
        <v>0</v>
      </c>
      <c r="AF110" s="8">
        <v>0</v>
      </c>
      <c r="AG110" s="8">
        <v>87584</v>
      </c>
      <c r="AH110" s="8">
        <v>5402</v>
      </c>
      <c r="AI110" s="25">
        <f t="shared" si="3"/>
        <v>92986</v>
      </c>
      <c r="AJ110" s="8">
        <v>245047</v>
      </c>
      <c r="AK110" s="8">
        <v>20298</v>
      </c>
      <c r="AL110" s="8">
        <v>28808</v>
      </c>
      <c r="AM110" s="8">
        <v>0</v>
      </c>
      <c r="AN110" s="8">
        <v>20090</v>
      </c>
      <c r="AO110" s="8">
        <v>31604</v>
      </c>
      <c r="AP110" s="8">
        <v>46796</v>
      </c>
      <c r="AQ110" s="8">
        <v>8750</v>
      </c>
      <c r="AR110" s="8">
        <v>0</v>
      </c>
      <c r="AS110" s="8">
        <v>13038</v>
      </c>
      <c r="AT110" s="8">
        <v>57490</v>
      </c>
      <c r="AU110" s="8">
        <v>2311</v>
      </c>
      <c r="AV110" s="8">
        <v>0</v>
      </c>
      <c r="AW110" s="8">
        <v>0</v>
      </c>
      <c r="AX110" s="8">
        <v>9348</v>
      </c>
      <c r="AY110" s="8">
        <v>56185</v>
      </c>
      <c r="AZ110" s="8">
        <v>528898</v>
      </c>
      <c r="BA110" s="27">
        <f t="shared" si="4"/>
        <v>0.10623031283914856</v>
      </c>
      <c r="BB110" s="8">
        <v>0</v>
      </c>
      <c r="BC110" s="8">
        <v>173523</v>
      </c>
      <c r="BD110" s="8">
        <v>0</v>
      </c>
      <c r="BE110" s="8">
        <v>98076</v>
      </c>
      <c r="BF110" s="8">
        <v>0</v>
      </c>
      <c r="BG110" s="8">
        <v>0</v>
      </c>
      <c r="BH110" s="8">
        <v>0</v>
      </c>
      <c r="BI110" s="29">
        <f t="shared" si="5"/>
        <v>0</v>
      </c>
      <c r="BJ110" s="8">
        <v>0</v>
      </c>
      <c r="BK110" s="8">
        <v>3014</v>
      </c>
      <c r="BL110" s="8">
        <v>1109</v>
      </c>
      <c r="BM110" s="8">
        <v>50</v>
      </c>
      <c r="BN110" s="8">
        <v>-4</v>
      </c>
      <c r="BO110" s="8">
        <v>-6</v>
      </c>
      <c r="BP110" s="8">
        <v>-63</v>
      </c>
      <c r="BQ110" s="8">
        <v>-34</v>
      </c>
      <c r="BR110" s="8">
        <v>-314</v>
      </c>
      <c r="BS110" s="8">
        <v>-511</v>
      </c>
      <c r="BT110" s="8">
        <v>-12</v>
      </c>
      <c r="BU110" s="8">
        <v>3250</v>
      </c>
      <c r="BV110" s="8">
        <v>2</v>
      </c>
      <c r="BW110" s="8">
        <v>76</v>
      </c>
      <c r="BX110" s="8">
        <v>75</v>
      </c>
      <c r="BY110" s="8">
        <v>332</v>
      </c>
      <c r="BZ110" s="8">
        <v>5</v>
      </c>
      <c r="CA110" s="8">
        <v>11</v>
      </c>
      <c r="CB110" s="8">
        <v>0</v>
      </c>
      <c r="CC110" s="8">
        <v>0</v>
      </c>
      <c r="CD110" s="8">
        <v>13</v>
      </c>
      <c r="CE110" s="8">
        <v>52</v>
      </c>
      <c r="CF110" s="8">
        <v>0</v>
      </c>
      <c r="CG110" s="8">
        <v>4</v>
      </c>
      <c r="CH110" s="8">
        <v>7</v>
      </c>
      <c r="CI110" s="8">
        <v>64</v>
      </c>
      <c r="CJ110" s="8">
        <v>212</v>
      </c>
      <c r="CK110" s="8">
        <v>5</v>
      </c>
    </row>
    <row r="111" spans="1:89" s="44" customFormat="1" x14ac:dyDescent="0.25">
      <c r="A111" s="40">
        <v>10</v>
      </c>
      <c r="B111" s="41" t="s">
        <v>615</v>
      </c>
      <c r="C111" s="41" t="s">
        <v>382</v>
      </c>
      <c r="D111" s="34" t="s">
        <v>616</v>
      </c>
      <c r="E111" s="8" t="s">
        <v>359</v>
      </c>
      <c r="F111" s="8" t="s">
        <v>128</v>
      </c>
      <c r="G111" s="40">
        <v>35204579</v>
      </c>
      <c r="H111" s="40">
        <v>35250415</v>
      </c>
      <c r="I111" s="40">
        <v>34247047</v>
      </c>
      <c r="J111" s="40">
        <v>46875</v>
      </c>
      <c r="K111" s="40">
        <v>2035806</v>
      </c>
      <c r="L111" s="40">
        <v>9263429</v>
      </c>
      <c r="M111" s="40">
        <v>0</v>
      </c>
      <c r="N111" s="40">
        <v>10729386</v>
      </c>
      <c r="O111" s="40">
        <v>0</v>
      </c>
      <c r="P111" s="40">
        <v>0</v>
      </c>
      <c r="Q111" s="40">
        <v>1043372</v>
      </c>
      <c r="R111" s="40">
        <v>0</v>
      </c>
      <c r="S111" s="40">
        <v>17136</v>
      </c>
      <c r="T111" s="40">
        <v>0</v>
      </c>
      <c r="U111" s="40">
        <v>5960111</v>
      </c>
      <c r="V111" s="40">
        <v>3468315</v>
      </c>
      <c r="W111" s="40">
        <v>0</v>
      </c>
      <c r="X111" s="40">
        <v>0</v>
      </c>
      <c r="Y111" s="40">
        <v>23150798</v>
      </c>
      <c r="Z111" s="40">
        <v>10792358</v>
      </c>
      <c r="AA111" s="40">
        <v>33943156</v>
      </c>
      <c r="AB111" s="42">
        <v>3.0529863743009113E-2</v>
      </c>
      <c r="AC111" s="42">
        <v>0.05</v>
      </c>
      <c r="AD111" s="40">
        <v>1157653</v>
      </c>
      <c r="AE111" s="40">
        <v>0</v>
      </c>
      <c r="AF111" s="40">
        <v>0</v>
      </c>
      <c r="AG111" s="40">
        <v>45836</v>
      </c>
      <c r="AH111" s="40">
        <v>1581</v>
      </c>
      <c r="AI111" s="40">
        <v>47417</v>
      </c>
      <c r="AJ111" s="40">
        <v>616426</v>
      </c>
      <c r="AK111" s="40">
        <v>47554</v>
      </c>
      <c r="AL111" s="40">
        <v>113729</v>
      </c>
      <c r="AM111" s="40">
        <v>88</v>
      </c>
      <c r="AN111" s="40">
        <v>95870</v>
      </c>
      <c r="AO111" s="40">
        <v>28194</v>
      </c>
      <c r="AP111" s="40">
        <v>38530</v>
      </c>
      <c r="AQ111" s="40">
        <v>11850</v>
      </c>
      <c r="AR111" s="40">
        <v>27274</v>
      </c>
      <c r="AS111" s="40">
        <v>20056</v>
      </c>
      <c r="AT111" s="40">
        <v>57094</v>
      </c>
      <c r="AU111" s="40">
        <v>5644</v>
      </c>
      <c r="AV111" s="40">
        <v>4530</v>
      </c>
      <c r="AW111" s="40">
        <v>1339</v>
      </c>
      <c r="AX111" s="40">
        <v>60711</v>
      </c>
      <c r="AY111" s="40">
        <v>0</v>
      </c>
      <c r="AZ111" s="40">
        <v>1193144</v>
      </c>
      <c r="BA111" s="43">
        <v>0</v>
      </c>
      <c r="BB111" s="40">
        <v>256</v>
      </c>
      <c r="BC111" s="40">
        <v>173523</v>
      </c>
      <c r="BD111" s="40">
        <v>0</v>
      </c>
      <c r="BE111" s="40">
        <v>143151</v>
      </c>
      <c r="BF111" s="40">
        <v>0</v>
      </c>
      <c r="BG111" s="40">
        <v>0</v>
      </c>
      <c r="BH111" s="40">
        <v>0</v>
      </c>
      <c r="BI111" s="40">
        <v>0</v>
      </c>
      <c r="BJ111" s="40">
        <v>0</v>
      </c>
      <c r="BK111" s="40">
        <v>4368</v>
      </c>
      <c r="BL111" s="40">
        <v>1488</v>
      </c>
      <c r="BM111" s="40">
        <v>0</v>
      </c>
      <c r="BN111" s="40">
        <v>0</v>
      </c>
      <c r="BO111" s="40">
        <v>-27</v>
      </c>
      <c r="BP111" s="40">
        <v>-124</v>
      </c>
      <c r="BQ111" s="40">
        <v>-174</v>
      </c>
      <c r="BR111" s="40">
        <v>-374</v>
      </c>
      <c r="BS111" s="40">
        <v>-725</v>
      </c>
      <c r="BT111" s="40">
        <v>-5</v>
      </c>
      <c r="BU111" s="40">
        <v>4430</v>
      </c>
      <c r="BV111" s="40">
        <v>0</v>
      </c>
      <c r="BW111" s="40">
        <v>180</v>
      </c>
      <c r="BX111" s="40">
        <v>106</v>
      </c>
      <c r="BY111" s="40">
        <v>410</v>
      </c>
      <c r="BZ111" s="40">
        <v>15</v>
      </c>
      <c r="CA111" s="40">
        <v>15</v>
      </c>
      <c r="CB111" s="40">
        <v>1</v>
      </c>
      <c r="CC111" s="40">
        <v>4</v>
      </c>
      <c r="CD111" s="40">
        <v>17</v>
      </c>
      <c r="CE111" s="40">
        <v>102</v>
      </c>
      <c r="CF111" s="40">
        <v>1</v>
      </c>
      <c r="CG111" s="40">
        <v>3</v>
      </c>
      <c r="CH111" s="40">
        <v>8</v>
      </c>
      <c r="CI111" s="40">
        <v>59</v>
      </c>
      <c r="CJ111" s="40">
        <v>314</v>
      </c>
      <c r="CK111" s="40">
        <v>9</v>
      </c>
    </row>
    <row r="112" spans="1:89" x14ac:dyDescent="0.25">
      <c r="A112" s="8">
        <v>10</v>
      </c>
      <c r="B112" s="8" t="s">
        <v>155</v>
      </c>
      <c r="C112" s="8" t="s">
        <v>377</v>
      </c>
      <c r="D112" s="8" t="s">
        <v>378</v>
      </c>
      <c r="E112" s="8" t="s">
        <v>353</v>
      </c>
      <c r="F112" s="8" t="s">
        <v>107</v>
      </c>
      <c r="G112" s="8">
        <v>25163779</v>
      </c>
      <c r="H112" s="8">
        <v>25204197</v>
      </c>
      <c r="I112" s="8">
        <v>24659182</v>
      </c>
      <c r="J112" s="8">
        <v>10718416</v>
      </c>
      <c r="K112" s="8">
        <v>1823426</v>
      </c>
      <c r="L112" s="8">
        <v>3369973</v>
      </c>
      <c r="M112" s="8">
        <v>0</v>
      </c>
      <c r="N112" s="8">
        <v>1286639</v>
      </c>
      <c r="O112" s="8">
        <v>133</v>
      </c>
      <c r="P112" s="8">
        <v>7234</v>
      </c>
      <c r="Q112" s="8">
        <v>599541</v>
      </c>
      <c r="R112" s="8">
        <v>0</v>
      </c>
      <c r="S112" s="8">
        <v>0</v>
      </c>
      <c r="T112" s="8">
        <v>0</v>
      </c>
      <c r="U112" s="8">
        <v>4265169</v>
      </c>
      <c r="V112" s="8">
        <v>1001572</v>
      </c>
      <c r="W112" s="8">
        <v>3300</v>
      </c>
      <c r="X112" s="8">
        <v>104137</v>
      </c>
      <c r="Y112" s="8">
        <v>22947549</v>
      </c>
      <c r="Z112" s="8">
        <v>1512856</v>
      </c>
      <c r="AA112" s="8">
        <v>24460405</v>
      </c>
      <c r="AB112" s="7">
        <v>0.12323391437530518</v>
      </c>
      <c r="AC112" s="7">
        <v>4.82E-2</v>
      </c>
      <c r="AD112" s="25">
        <v>1105861</v>
      </c>
      <c r="AE112" s="8">
        <v>0</v>
      </c>
      <c r="AF112" s="8">
        <v>0</v>
      </c>
      <c r="AG112" s="8">
        <v>39485</v>
      </c>
      <c r="AH112" s="8">
        <v>0</v>
      </c>
      <c r="AI112" s="25">
        <f t="shared" si="3"/>
        <v>39485</v>
      </c>
      <c r="AJ112" s="8">
        <v>454565</v>
      </c>
      <c r="AK112" s="8">
        <v>39595</v>
      </c>
      <c r="AL112" s="8">
        <v>79816</v>
      </c>
      <c r="AM112" s="8">
        <v>68378</v>
      </c>
      <c r="AN112" s="8">
        <v>110748</v>
      </c>
      <c r="AO112" s="8">
        <v>13757</v>
      </c>
      <c r="AP112" s="8">
        <v>38517</v>
      </c>
      <c r="AQ112" s="8">
        <v>9600</v>
      </c>
      <c r="AR112" s="8">
        <v>20013</v>
      </c>
      <c r="AS112" s="8">
        <v>22622</v>
      </c>
      <c r="AT112" s="8">
        <v>54938</v>
      </c>
      <c r="AU112" s="8">
        <v>18772</v>
      </c>
      <c r="AV112" s="8">
        <v>3064</v>
      </c>
      <c r="AW112" s="8">
        <v>6729</v>
      </c>
      <c r="AX112" s="8">
        <v>32615</v>
      </c>
      <c r="AY112" s="8">
        <v>0</v>
      </c>
      <c r="AZ112" s="8">
        <v>1030563</v>
      </c>
      <c r="BA112" s="27">
        <f t="shared" si="4"/>
        <v>0</v>
      </c>
      <c r="BB112" s="8">
        <v>0</v>
      </c>
      <c r="BC112" s="8">
        <v>173435</v>
      </c>
      <c r="BD112" s="8">
        <v>0</v>
      </c>
      <c r="BE112" s="8">
        <v>151340</v>
      </c>
      <c r="BF112" s="8">
        <v>0</v>
      </c>
      <c r="BG112" s="8">
        <v>0</v>
      </c>
      <c r="BH112" s="8">
        <v>0</v>
      </c>
      <c r="BI112" s="29">
        <f t="shared" si="5"/>
        <v>0</v>
      </c>
      <c r="BJ112" s="8">
        <v>0</v>
      </c>
      <c r="BK112" s="8">
        <v>2174</v>
      </c>
      <c r="BL112" s="8">
        <v>812</v>
      </c>
      <c r="BM112" s="8">
        <v>52</v>
      </c>
      <c r="BN112" s="8">
        <v>0</v>
      </c>
      <c r="BO112" s="8">
        <v>-36</v>
      </c>
      <c r="BP112" s="8">
        <v>-74</v>
      </c>
      <c r="BQ112" s="8">
        <v>-148</v>
      </c>
      <c r="BR112" s="8">
        <v>-252</v>
      </c>
      <c r="BS112" s="8">
        <v>-337</v>
      </c>
      <c r="BT112" s="8">
        <v>0</v>
      </c>
      <c r="BU112" s="8">
        <v>2198</v>
      </c>
      <c r="BV112" s="8">
        <v>78</v>
      </c>
      <c r="BW112" s="8">
        <v>161</v>
      </c>
      <c r="BX112" s="8">
        <v>34</v>
      </c>
      <c r="BY112" s="8">
        <v>70</v>
      </c>
      <c r="BZ112" s="8">
        <v>53</v>
      </c>
      <c r="CA112" s="8">
        <v>19</v>
      </c>
      <c r="CB112" s="8">
        <v>0</v>
      </c>
      <c r="CC112" s="8">
        <v>3</v>
      </c>
      <c r="CD112" s="8">
        <v>12</v>
      </c>
      <c r="CE112" s="8">
        <v>59</v>
      </c>
      <c r="CF112" s="8">
        <v>0</v>
      </c>
      <c r="CG112" s="8">
        <v>8</v>
      </c>
      <c r="CH112" s="8">
        <v>12</v>
      </c>
      <c r="CI112" s="8">
        <v>24</v>
      </c>
      <c r="CJ112" s="8">
        <v>198</v>
      </c>
      <c r="CK112" s="8">
        <v>10</v>
      </c>
    </row>
    <row r="113" spans="1:89" x14ac:dyDescent="0.25">
      <c r="A113" s="8">
        <v>10</v>
      </c>
      <c r="B113" s="8" t="s">
        <v>379</v>
      </c>
      <c r="C113" s="8" t="s">
        <v>194</v>
      </c>
      <c r="D113" s="8" t="s">
        <v>380</v>
      </c>
      <c r="E113" s="8" t="s">
        <v>353</v>
      </c>
      <c r="F113" s="8" t="s">
        <v>128</v>
      </c>
      <c r="G113" s="8">
        <v>15262665</v>
      </c>
      <c r="H113" s="8">
        <v>15333534</v>
      </c>
      <c r="I113" s="8">
        <v>14993176</v>
      </c>
      <c r="J113" s="8">
        <v>4259590</v>
      </c>
      <c r="K113" s="8">
        <v>731435</v>
      </c>
      <c r="L113" s="8">
        <v>3252227</v>
      </c>
      <c r="M113" s="8">
        <v>0</v>
      </c>
      <c r="N113" s="8">
        <v>749132</v>
      </c>
      <c r="O113" s="8">
        <v>6990</v>
      </c>
      <c r="P113" s="8">
        <v>0</v>
      </c>
      <c r="Q113" s="8">
        <v>407844</v>
      </c>
      <c r="R113" s="8">
        <v>0</v>
      </c>
      <c r="S113" s="8">
        <v>0</v>
      </c>
      <c r="T113" s="8">
        <v>0</v>
      </c>
      <c r="U113" s="8">
        <v>3887678</v>
      </c>
      <c r="V113" s="8">
        <v>829521</v>
      </c>
      <c r="W113" s="8">
        <v>375</v>
      </c>
      <c r="X113" s="8">
        <v>3820</v>
      </c>
      <c r="Y113" s="8">
        <v>14074889</v>
      </c>
      <c r="Z113" s="8">
        <v>860266</v>
      </c>
      <c r="AA113" s="8">
        <v>14935155</v>
      </c>
      <c r="AB113" s="7">
        <v>3.6380931735038757E-2</v>
      </c>
      <c r="AC113" s="7">
        <v>4.4999999999999998E-2</v>
      </c>
      <c r="AD113" s="25">
        <v>634020</v>
      </c>
      <c r="AE113" s="8">
        <v>0</v>
      </c>
      <c r="AF113" s="8">
        <v>0</v>
      </c>
      <c r="AG113" s="8">
        <v>70733</v>
      </c>
      <c r="AH113" s="8">
        <v>280</v>
      </c>
      <c r="AI113" s="25">
        <f t="shared" si="3"/>
        <v>71013</v>
      </c>
      <c r="AJ113" s="8">
        <v>229922</v>
      </c>
      <c r="AK113" s="8">
        <v>18062</v>
      </c>
      <c r="AL113" s="8">
        <v>52827</v>
      </c>
      <c r="AM113" s="8">
        <v>12260</v>
      </c>
      <c r="AN113" s="8">
        <v>29102</v>
      </c>
      <c r="AO113" s="8">
        <v>6611</v>
      </c>
      <c r="AP113" s="8">
        <v>20192</v>
      </c>
      <c r="AQ113" s="8">
        <v>9950</v>
      </c>
      <c r="AR113" s="8">
        <v>30013</v>
      </c>
      <c r="AS113" s="8">
        <v>0</v>
      </c>
      <c r="AT113" s="8">
        <v>42836</v>
      </c>
      <c r="AU113" s="8">
        <v>12000</v>
      </c>
      <c r="AV113" s="8">
        <v>1063</v>
      </c>
      <c r="AW113" s="8">
        <v>23270</v>
      </c>
      <c r="AX113" s="8">
        <v>7369</v>
      </c>
      <c r="AY113" s="8">
        <v>0</v>
      </c>
      <c r="AZ113" s="8">
        <v>531012</v>
      </c>
      <c r="BA113" s="27">
        <f t="shared" si="4"/>
        <v>0</v>
      </c>
      <c r="BB113" s="8">
        <v>0</v>
      </c>
      <c r="BC113" s="8">
        <v>173524</v>
      </c>
      <c r="BD113" s="8">
        <v>1</v>
      </c>
      <c r="BE113" s="8">
        <v>77568</v>
      </c>
      <c r="BF113" s="8">
        <v>0</v>
      </c>
      <c r="BG113" s="8">
        <v>0</v>
      </c>
      <c r="BH113" s="8">
        <v>0</v>
      </c>
      <c r="BI113" s="29">
        <f t="shared" si="5"/>
        <v>0</v>
      </c>
      <c r="BJ113" s="8">
        <v>0</v>
      </c>
      <c r="BK113" s="8">
        <v>1793</v>
      </c>
      <c r="BL113" s="8">
        <v>372</v>
      </c>
      <c r="BM113" s="8">
        <v>0</v>
      </c>
      <c r="BN113" s="8">
        <v>0</v>
      </c>
      <c r="BO113" s="8">
        <v>-10</v>
      </c>
      <c r="BP113" s="8">
        <v>-96</v>
      </c>
      <c r="BQ113" s="8">
        <v>-22</v>
      </c>
      <c r="BR113" s="8">
        <v>-76</v>
      </c>
      <c r="BS113" s="8">
        <v>-367</v>
      </c>
      <c r="BT113" s="8">
        <v>-8</v>
      </c>
      <c r="BU113" s="8">
        <v>1609</v>
      </c>
      <c r="BV113" s="8">
        <v>0</v>
      </c>
      <c r="BW113" s="8">
        <v>65</v>
      </c>
      <c r="BX113" s="8">
        <v>71</v>
      </c>
      <c r="BY113" s="8">
        <v>183</v>
      </c>
      <c r="BZ113" s="8">
        <v>24</v>
      </c>
      <c r="CA113" s="8">
        <v>0</v>
      </c>
      <c r="CB113" s="8">
        <v>1</v>
      </c>
      <c r="CC113" s="8">
        <v>2</v>
      </c>
      <c r="CD113" s="8">
        <v>26</v>
      </c>
      <c r="CE113" s="8">
        <v>67</v>
      </c>
      <c r="CF113" s="8">
        <v>29</v>
      </c>
      <c r="CG113" s="8">
        <v>2</v>
      </c>
      <c r="CH113" s="8">
        <v>2</v>
      </c>
      <c r="CI113" s="8">
        <v>10</v>
      </c>
      <c r="CJ113" s="8">
        <v>62</v>
      </c>
      <c r="CK113" s="8">
        <v>31</v>
      </c>
    </row>
    <row r="114" spans="1:89" x14ac:dyDescent="0.25">
      <c r="A114" s="8">
        <v>10</v>
      </c>
      <c r="B114" s="8" t="s">
        <v>381</v>
      </c>
      <c r="C114" s="8" t="s">
        <v>291</v>
      </c>
      <c r="D114" s="8" t="s">
        <v>251</v>
      </c>
      <c r="E114" s="8" t="s">
        <v>353</v>
      </c>
      <c r="F114" s="8" t="s">
        <v>107</v>
      </c>
      <c r="G114" s="8">
        <v>6221964</v>
      </c>
      <c r="H114" s="8">
        <v>6231465</v>
      </c>
      <c r="I114" s="8">
        <v>6041838</v>
      </c>
      <c r="J114" s="8">
        <v>2458254</v>
      </c>
      <c r="K114" s="8">
        <v>397435</v>
      </c>
      <c r="L114" s="8">
        <v>949604</v>
      </c>
      <c r="M114" s="8">
        <v>0</v>
      </c>
      <c r="N114" s="8">
        <v>0</v>
      </c>
      <c r="O114" s="8">
        <v>0</v>
      </c>
      <c r="P114" s="8">
        <v>2251</v>
      </c>
      <c r="Q114" s="8">
        <v>107977</v>
      </c>
      <c r="R114" s="8">
        <v>0</v>
      </c>
      <c r="S114" s="8">
        <v>0</v>
      </c>
      <c r="T114" s="8">
        <v>0</v>
      </c>
      <c r="U114" s="8">
        <v>1452704</v>
      </c>
      <c r="V114" s="8">
        <v>260062</v>
      </c>
      <c r="W114" s="8">
        <v>0</v>
      </c>
      <c r="X114" s="8">
        <v>16044</v>
      </c>
      <c r="Y114" s="8">
        <v>5880753</v>
      </c>
      <c r="Z114" s="8">
        <v>25268</v>
      </c>
      <c r="AA114" s="8">
        <v>5906021</v>
      </c>
      <c r="AB114" s="7">
        <v>0.11075843870639801</v>
      </c>
      <c r="AC114" s="7">
        <v>4.24E-2</v>
      </c>
      <c r="AD114" s="25">
        <v>249432</v>
      </c>
      <c r="AE114" s="8">
        <v>0</v>
      </c>
      <c r="AF114" s="8">
        <v>0</v>
      </c>
      <c r="AG114" s="8">
        <v>9224</v>
      </c>
      <c r="AH114" s="8">
        <v>165</v>
      </c>
      <c r="AI114" s="25">
        <f t="shared" si="3"/>
        <v>9389</v>
      </c>
      <c r="AJ114" s="8">
        <v>45224</v>
      </c>
      <c r="AK114" s="8">
        <v>3555</v>
      </c>
      <c r="AL114" s="8">
        <v>4316</v>
      </c>
      <c r="AM114" s="8">
        <v>825</v>
      </c>
      <c r="AN114" s="8">
        <v>7150</v>
      </c>
      <c r="AO114" s="8">
        <v>0</v>
      </c>
      <c r="AP114" s="8">
        <v>15613</v>
      </c>
      <c r="AQ114" s="8">
        <v>9600</v>
      </c>
      <c r="AR114" s="8">
        <v>0</v>
      </c>
      <c r="AS114" s="8">
        <v>2693</v>
      </c>
      <c r="AT114" s="8">
        <v>10748</v>
      </c>
      <c r="AU114" s="8">
        <v>4022</v>
      </c>
      <c r="AV114" s="8">
        <v>0</v>
      </c>
      <c r="AW114" s="8">
        <v>1539</v>
      </c>
      <c r="AX114" s="8">
        <v>0</v>
      </c>
      <c r="AY114" s="8">
        <v>0</v>
      </c>
      <c r="AZ114" s="8">
        <v>116803</v>
      </c>
      <c r="BA114" s="27">
        <f t="shared" si="4"/>
        <v>0</v>
      </c>
      <c r="BB114" s="8">
        <v>0</v>
      </c>
      <c r="BC114" s="8">
        <v>173524</v>
      </c>
      <c r="BD114" s="8">
        <v>0</v>
      </c>
      <c r="BE114" s="8">
        <v>2986</v>
      </c>
      <c r="BF114" s="8">
        <v>0</v>
      </c>
      <c r="BG114" s="8">
        <v>0</v>
      </c>
      <c r="BH114" s="8">
        <v>0</v>
      </c>
      <c r="BI114" s="29">
        <f t="shared" si="5"/>
        <v>0</v>
      </c>
      <c r="BJ114" s="8">
        <v>0</v>
      </c>
      <c r="BK114" s="8">
        <v>532</v>
      </c>
      <c r="BL114" s="8">
        <v>191</v>
      </c>
      <c r="BM114" s="8">
        <v>0</v>
      </c>
      <c r="BN114" s="8">
        <v>-1</v>
      </c>
      <c r="BO114" s="8">
        <v>-5</v>
      </c>
      <c r="BP114" s="8">
        <v>-10</v>
      </c>
      <c r="BQ114" s="8">
        <v>-16</v>
      </c>
      <c r="BR114" s="8">
        <v>-38</v>
      </c>
      <c r="BS114" s="8">
        <v>-79</v>
      </c>
      <c r="BT114" s="8">
        <v>-3</v>
      </c>
      <c r="BU114" s="8">
        <v>571</v>
      </c>
      <c r="BV114" s="8">
        <v>8</v>
      </c>
      <c r="BW114" s="8">
        <v>35</v>
      </c>
      <c r="BX114" s="8">
        <v>7</v>
      </c>
      <c r="BY114" s="8">
        <v>36</v>
      </c>
      <c r="BZ114" s="8">
        <v>0</v>
      </c>
      <c r="CA114" s="8">
        <v>1</v>
      </c>
      <c r="CB114" s="8">
        <v>0</v>
      </c>
      <c r="CC114" s="8">
        <v>2</v>
      </c>
      <c r="CD114" s="8">
        <v>0</v>
      </c>
      <c r="CE114" s="8">
        <v>10</v>
      </c>
      <c r="CF114" s="8">
        <v>0</v>
      </c>
      <c r="CG114" s="8">
        <v>1</v>
      </c>
      <c r="CH114" s="8">
        <v>0</v>
      </c>
      <c r="CI114" s="8">
        <v>7</v>
      </c>
      <c r="CJ114" s="8">
        <v>29</v>
      </c>
      <c r="CK114" s="8">
        <v>1</v>
      </c>
    </row>
    <row r="115" spans="1:89" x14ac:dyDescent="0.25">
      <c r="A115" s="8">
        <v>11</v>
      </c>
      <c r="B115" s="8" t="s">
        <v>383</v>
      </c>
      <c r="C115" s="8" t="s">
        <v>156</v>
      </c>
      <c r="D115" s="8" t="s">
        <v>384</v>
      </c>
      <c r="E115" s="8" t="s">
        <v>385</v>
      </c>
      <c r="F115" s="8" t="s">
        <v>121</v>
      </c>
      <c r="G115" s="8">
        <v>12246729</v>
      </c>
      <c r="H115" s="8">
        <v>12253767</v>
      </c>
      <c r="I115" s="8">
        <v>12010770</v>
      </c>
      <c r="J115" s="8">
        <v>345955</v>
      </c>
      <c r="K115" s="8">
        <v>1334723</v>
      </c>
      <c r="L115" s="8">
        <v>5019913</v>
      </c>
      <c r="M115" s="8">
        <v>0</v>
      </c>
      <c r="N115" s="8">
        <v>0</v>
      </c>
      <c r="O115" s="8">
        <v>0</v>
      </c>
      <c r="P115" s="8">
        <v>29308</v>
      </c>
      <c r="Q115" s="8">
        <v>857316</v>
      </c>
      <c r="R115" s="8">
        <v>0</v>
      </c>
      <c r="S115" s="8">
        <v>0</v>
      </c>
      <c r="T115" s="8">
        <v>0</v>
      </c>
      <c r="U115" s="8">
        <v>2684861</v>
      </c>
      <c r="V115" s="8">
        <v>825976</v>
      </c>
      <c r="W115" s="8">
        <v>0</v>
      </c>
      <c r="X115" s="8">
        <v>1774</v>
      </c>
      <c r="Y115" s="8">
        <v>12041557</v>
      </c>
      <c r="Z115" s="8">
        <v>9088</v>
      </c>
      <c r="AA115" s="8">
        <v>12050644</v>
      </c>
      <c r="AB115" s="7">
        <v>1.6289982944726944E-2</v>
      </c>
      <c r="AC115" s="7">
        <v>7.4800000000000005E-2</v>
      </c>
      <c r="AD115" s="25">
        <v>900400</v>
      </c>
      <c r="AE115" s="8">
        <v>0</v>
      </c>
      <c r="AF115" s="8">
        <v>0</v>
      </c>
      <c r="AG115" s="8">
        <v>3799.63</v>
      </c>
      <c r="AH115" s="8">
        <v>0</v>
      </c>
      <c r="AI115" s="25">
        <f t="shared" si="3"/>
        <v>3799.63</v>
      </c>
      <c r="AJ115" s="8">
        <v>365207.1</v>
      </c>
      <c r="AK115" s="8">
        <v>28136.57</v>
      </c>
      <c r="AL115" s="8">
        <v>107392.98</v>
      </c>
      <c r="AM115" s="8">
        <v>0</v>
      </c>
      <c r="AN115" s="8">
        <v>77177.31</v>
      </c>
      <c r="AO115" s="8">
        <v>5108.58</v>
      </c>
      <c r="AP115" s="8">
        <v>1865.03</v>
      </c>
      <c r="AQ115" s="8">
        <v>8550</v>
      </c>
      <c r="AR115" s="8">
        <v>4116.3100000000004</v>
      </c>
      <c r="AS115" s="8">
        <v>0</v>
      </c>
      <c r="AT115" s="8">
        <v>26282.91</v>
      </c>
      <c r="AU115" s="8">
        <v>3623.7</v>
      </c>
      <c r="AV115" s="8">
        <v>0</v>
      </c>
      <c r="AW115" s="8">
        <v>1815.19</v>
      </c>
      <c r="AX115" s="8">
        <v>15349.21</v>
      </c>
      <c r="AY115" s="8">
        <v>0</v>
      </c>
      <c r="AZ115" s="8">
        <v>706790.67</v>
      </c>
      <c r="BA115" s="27">
        <f t="shared" si="4"/>
        <v>0</v>
      </c>
      <c r="BB115" s="8">
        <v>1195</v>
      </c>
      <c r="BC115" s="8">
        <v>173523</v>
      </c>
      <c r="BD115" s="8">
        <v>0</v>
      </c>
      <c r="BE115" s="8">
        <v>100068</v>
      </c>
      <c r="BF115" s="8">
        <v>0</v>
      </c>
      <c r="BG115" s="8">
        <v>0</v>
      </c>
      <c r="BH115" s="8">
        <v>0</v>
      </c>
      <c r="BI115" s="29">
        <f t="shared" si="5"/>
        <v>0</v>
      </c>
      <c r="BJ115" s="8">
        <v>0</v>
      </c>
      <c r="BK115" s="8">
        <v>1866</v>
      </c>
      <c r="BL115" s="8">
        <v>802</v>
      </c>
      <c r="BM115" s="8">
        <v>0</v>
      </c>
      <c r="BN115" s="35">
        <v>27</v>
      </c>
      <c r="BO115" s="8">
        <v>-32</v>
      </c>
      <c r="BP115" s="8">
        <v>-101</v>
      </c>
      <c r="BQ115" s="8">
        <v>-94</v>
      </c>
      <c r="BR115" s="8">
        <v>-202</v>
      </c>
      <c r="BS115" s="8">
        <v>-380</v>
      </c>
      <c r="BT115" s="8">
        <v>-2</v>
      </c>
      <c r="BU115" s="8">
        <v>1887</v>
      </c>
      <c r="BV115" s="8">
        <v>0</v>
      </c>
      <c r="BW115" s="8">
        <v>118</v>
      </c>
      <c r="BX115" s="8">
        <v>93</v>
      </c>
      <c r="BY115" s="8">
        <v>171</v>
      </c>
      <c r="BZ115" s="8">
        <v>0</v>
      </c>
      <c r="CA115" s="8">
        <v>0</v>
      </c>
      <c r="CB115" s="8">
        <v>1</v>
      </c>
      <c r="CC115" s="8">
        <v>10</v>
      </c>
      <c r="CD115" s="8">
        <v>89</v>
      </c>
      <c r="CE115" s="8">
        <v>21</v>
      </c>
      <c r="CF115" s="8">
        <v>12</v>
      </c>
      <c r="CG115" s="8">
        <v>3</v>
      </c>
      <c r="CH115" s="8">
        <v>25</v>
      </c>
      <c r="CI115" s="8">
        <v>158</v>
      </c>
      <c r="CJ115" s="8">
        <v>15</v>
      </c>
      <c r="CK115" s="8">
        <v>1</v>
      </c>
    </row>
    <row r="116" spans="1:89" x14ac:dyDescent="0.25">
      <c r="A116" s="8">
        <v>11</v>
      </c>
      <c r="B116" s="8" t="s">
        <v>386</v>
      </c>
      <c r="C116" s="8" t="s">
        <v>326</v>
      </c>
      <c r="D116" s="8" t="s">
        <v>387</v>
      </c>
      <c r="E116" s="8" t="s">
        <v>385</v>
      </c>
      <c r="F116" s="8" t="s">
        <v>111</v>
      </c>
      <c r="G116" s="8">
        <v>32916466</v>
      </c>
      <c r="H116" s="8">
        <v>32967598</v>
      </c>
      <c r="I116" s="8">
        <v>31903713</v>
      </c>
      <c r="J116" s="8">
        <v>248478</v>
      </c>
      <c r="K116" s="8">
        <v>3879868</v>
      </c>
      <c r="L116" s="8">
        <v>11196479</v>
      </c>
      <c r="M116" s="8">
        <v>0</v>
      </c>
      <c r="N116" s="8">
        <v>0</v>
      </c>
      <c r="O116" s="8">
        <v>0</v>
      </c>
      <c r="P116" s="8">
        <v>9477</v>
      </c>
      <c r="Q116" s="8">
        <v>3040000</v>
      </c>
      <c r="R116" s="8">
        <v>0</v>
      </c>
      <c r="S116" s="8">
        <v>0</v>
      </c>
      <c r="T116" s="8">
        <v>0</v>
      </c>
      <c r="U116" s="8">
        <v>9726475</v>
      </c>
      <c r="V116" s="8">
        <v>2521959</v>
      </c>
      <c r="W116" s="8">
        <v>0</v>
      </c>
      <c r="X116" s="8">
        <v>0</v>
      </c>
      <c r="Y116" s="8">
        <v>31943541</v>
      </c>
      <c r="Z116" s="8">
        <v>51131</v>
      </c>
      <c r="AA116" s="8">
        <v>31994672</v>
      </c>
      <c r="AB116" s="7">
        <v>3.9372120052576065E-2</v>
      </c>
      <c r="AC116" s="7">
        <v>4.1200000000000001E-2</v>
      </c>
      <c r="AD116" s="25">
        <v>1317117</v>
      </c>
      <c r="AE116" s="8">
        <v>0</v>
      </c>
      <c r="AF116" s="8">
        <v>0</v>
      </c>
      <c r="AG116" s="8">
        <v>51131</v>
      </c>
      <c r="AH116" s="8">
        <v>1020</v>
      </c>
      <c r="AI116" s="25">
        <f t="shared" si="3"/>
        <v>52151</v>
      </c>
      <c r="AJ116" s="8">
        <v>666847</v>
      </c>
      <c r="AK116" s="8">
        <v>56981</v>
      </c>
      <c r="AL116" s="8">
        <v>151269</v>
      </c>
      <c r="AM116" s="8">
        <v>0</v>
      </c>
      <c r="AN116" s="8">
        <v>78106</v>
      </c>
      <c r="AO116" s="8">
        <v>0</v>
      </c>
      <c r="AP116" s="8">
        <v>51014</v>
      </c>
      <c r="AQ116" s="8">
        <v>9850</v>
      </c>
      <c r="AR116" s="8">
        <v>5427</v>
      </c>
      <c r="AS116" s="8">
        <v>3017</v>
      </c>
      <c r="AT116" s="8">
        <v>87538</v>
      </c>
      <c r="AU116" s="8">
        <v>11315</v>
      </c>
      <c r="AV116" s="8">
        <v>0</v>
      </c>
      <c r="AW116" s="8">
        <v>1486</v>
      </c>
      <c r="AX116" s="8">
        <v>8121</v>
      </c>
      <c r="AY116" s="8">
        <v>0</v>
      </c>
      <c r="AZ116" s="8">
        <v>1185840</v>
      </c>
      <c r="BA116" s="27">
        <f t="shared" si="4"/>
        <v>0</v>
      </c>
      <c r="BB116" s="8">
        <v>383</v>
      </c>
      <c r="BC116" s="8">
        <v>173524</v>
      </c>
      <c r="BD116" s="8">
        <v>0</v>
      </c>
      <c r="BE116" s="8">
        <v>196653</v>
      </c>
      <c r="BF116" s="8">
        <v>0</v>
      </c>
      <c r="BG116" s="8">
        <v>0</v>
      </c>
      <c r="BH116" s="8">
        <v>0</v>
      </c>
      <c r="BI116" s="29">
        <f t="shared" si="5"/>
        <v>0</v>
      </c>
      <c r="BJ116" s="8">
        <v>0</v>
      </c>
      <c r="BK116" s="8">
        <v>5506</v>
      </c>
      <c r="BL116" s="8">
        <v>1963</v>
      </c>
      <c r="BM116" s="8">
        <v>97</v>
      </c>
      <c r="BN116" s="8">
        <v>-85</v>
      </c>
      <c r="BO116" s="8">
        <v>-56</v>
      </c>
      <c r="BP116" s="8">
        <v>-197</v>
      </c>
      <c r="BQ116" s="8">
        <v>-199</v>
      </c>
      <c r="BR116" s="8">
        <v>-614</v>
      </c>
      <c r="BS116" s="8">
        <v>-1076</v>
      </c>
      <c r="BT116" s="8">
        <v>0</v>
      </c>
      <c r="BU116" s="8">
        <v>5335</v>
      </c>
      <c r="BV116" s="8">
        <v>0</v>
      </c>
      <c r="BW116" s="8">
        <v>376</v>
      </c>
      <c r="BX116" s="8">
        <v>125</v>
      </c>
      <c r="BY116" s="8">
        <v>513</v>
      </c>
      <c r="BZ116" s="8">
        <v>36</v>
      </c>
      <c r="CA116" s="8">
        <v>23</v>
      </c>
      <c r="CB116" s="8">
        <v>4</v>
      </c>
      <c r="CC116" s="8">
        <v>6</v>
      </c>
      <c r="CD116" s="8">
        <v>30</v>
      </c>
      <c r="CE116" s="8">
        <v>154</v>
      </c>
      <c r="CF116" s="8">
        <v>0</v>
      </c>
      <c r="CG116" s="8">
        <v>13</v>
      </c>
      <c r="CH116" s="8">
        <v>17</v>
      </c>
      <c r="CI116" s="8">
        <v>80</v>
      </c>
      <c r="CJ116" s="8">
        <v>490</v>
      </c>
      <c r="CK116" s="8">
        <v>9</v>
      </c>
    </row>
    <row r="117" spans="1:89" x14ac:dyDescent="0.25">
      <c r="A117" s="8">
        <v>11</v>
      </c>
      <c r="B117" s="8" t="s">
        <v>388</v>
      </c>
      <c r="C117" s="8" t="s">
        <v>263</v>
      </c>
      <c r="D117" s="8" t="s">
        <v>389</v>
      </c>
      <c r="E117" s="8" t="s">
        <v>385</v>
      </c>
      <c r="F117" s="8" t="s">
        <v>111</v>
      </c>
      <c r="G117" s="8">
        <v>14974598</v>
      </c>
      <c r="H117" s="8">
        <v>15002610</v>
      </c>
      <c r="I117" s="8">
        <v>14507881</v>
      </c>
      <c r="J117" s="8">
        <v>17655</v>
      </c>
      <c r="K117" s="8">
        <v>1405275</v>
      </c>
      <c r="L117" s="8">
        <v>4753134</v>
      </c>
      <c r="M117" s="8">
        <v>0</v>
      </c>
      <c r="N117" s="8">
        <v>0</v>
      </c>
      <c r="O117" s="8">
        <v>0</v>
      </c>
      <c r="P117" s="8">
        <v>2022</v>
      </c>
      <c r="Q117" s="8">
        <v>1100962</v>
      </c>
      <c r="R117" s="8">
        <v>0</v>
      </c>
      <c r="S117" s="8">
        <v>0</v>
      </c>
      <c r="T117" s="8">
        <v>0</v>
      </c>
      <c r="U117" s="8">
        <v>4501926</v>
      </c>
      <c r="V117" s="8">
        <v>895058</v>
      </c>
      <c r="W117" s="8">
        <v>486</v>
      </c>
      <c r="X117" s="8">
        <v>0</v>
      </c>
      <c r="Y117" s="8">
        <v>13468769</v>
      </c>
      <c r="Z117" s="8">
        <v>27798</v>
      </c>
      <c r="AA117" s="8">
        <v>13496567</v>
      </c>
      <c r="AB117" s="7">
        <v>0.10488695651292801</v>
      </c>
      <c r="AC117" s="7">
        <v>5.8799999999999998E-2</v>
      </c>
      <c r="AD117" s="25">
        <v>792089</v>
      </c>
      <c r="AE117" s="8">
        <v>0</v>
      </c>
      <c r="AF117" s="8">
        <v>0</v>
      </c>
      <c r="AG117" s="8">
        <v>27312</v>
      </c>
      <c r="AH117" s="8">
        <v>567</v>
      </c>
      <c r="AI117" s="25">
        <f t="shared" si="3"/>
        <v>27879</v>
      </c>
      <c r="AJ117" s="8">
        <v>356105</v>
      </c>
      <c r="AK117" s="8">
        <v>28199</v>
      </c>
      <c r="AL117" s="8">
        <v>39882</v>
      </c>
      <c r="AM117" s="8">
        <v>0</v>
      </c>
      <c r="AN117" s="8">
        <v>29406</v>
      </c>
      <c r="AO117" s="8">
        <v>933</v>
      </c>
      <c r="AP117" s="8">
        <v>49078</v>
      </c>
      <c r="AQ117" s="8">
        <v>9650</v>
      </c>
      <c r="AR117" s="8">
        <v>4641</v>
      </c>
      <c r="AS117" s="8">
        <v>7472</v>
      </c>
      <c r="AT117" s="8">
        <v>22274</v>
      </c>
      <c r="AU117" s="8">
        <v>16378</v>
      </c>
      <c r="AV117" s="8">
        <v>-299</v>
      </c>
      <c r="AW117" s="8">
        <v>719</v>
      </c>
      <c r="AX117" s="8">
        <v>34083</v>
      </c>
      <c r="AY117" s="8">
        <v>0</v>
      </c>
      <c r="AZ117" s="8">
        <v>648617</v>
      </c>
      <c r="BA117" s="27">
        <f t="shared" si="4"/>
        <v>0</v>
      </c>
      <c r="BB117" s="8">
        <v>0</v>
      </c>
      <c r="BC117" s="8">
        <v>173523</v>
      </c>
      <c r="BD117" s="8">
        <v>0</v>
      </c>
      <c r="BE117" s="8">
        <v>93196</v>
      </c>
      <c r="BF117" s="8">
        <v>0</v>
      </c>
      <c r="BG117" s="8">
        <v>0</v>
      </c>
      <c r="BH117" s="8">
        <v>0</v>
      </c>
      <c r="BI117" s="29">
        <f t="shared" si="5"/>
        <v>0</v>
      </c>
      <c r="BJ117" s="8">
        <v>0</v>
      </c>
      <c r="BK117" s="8">
        <v>2172</v>
      </c>
      <c r="BL117" s="8">
        <v>894</v>
      </c>
      <c r="BM117" s="8">
        <v>17</v>
      </c>
      <c r="BN117" s="8">
        <v>0</v>
      </c>
      <c r="BO117" s="8">
        <v>-35</v>
      </c>
      <c r="BP117" s="8">
        <v>-107</v>
      </c>
      <c r="BQ117" s="8">
        <v>-102</v>
      </c>
      <c r="BR117" s="8">
        <v>-256</v>
      </c>
      <c r="BS117" s="8">
        <v>-318</v>
      </c>
      <c r="BT117" s="8">
        <v>-2</v>
      </c>
      <c r="BU117" s="8">
        <v>2548</v>
      </c>
      <c r="BV117" s="8">
        <v>14</v>
      </c>
      <c r="BW117" s="8">
        <v>153</v>
      </c>
      <c r="BX117" s="8">
        <v>53</v>
      </c>
      <c r="BY117" s="8">
        <v>101</v>
      </c>
      <c r="BZ117" s="8">
        <v>4</v>
      </c>
      <c r="CA117" s="8">
        <v>8</v>
      </c>
      <c r="CB117" s="8">
        <v>0</v>
      </c>
      <c r="CC117" s="8">
        <v>3</v>
      </c>
      <c r="CD117" s="8">
        <v>41</v>
      </c>
      <c r="CE117" s="8">
        <v>71</v>
      </c>
      <c r="CF117" s="8">
        <v>1</v>
      </c>
      <c r="CG117" s="8">
        <v>4</v>
      </c>
      <c r="CH117" s="8">
        <v>15</v>
      </c>
      <c r="CI117" s="8">
        <v>76</v>
      </c>
      <c r="CJ117" s="8">
        <v>188</v>
      </c>
      <c r="CK117" s="8">
        <v>2</v>
      </c>
    </row>
    <row r="118" spans="1:89" x14ac:dyDescent="0.25">
      <c r="A118" s="8">
        <v>11</v>
      </c>
      <c r="B118" s="8" t="s">
        <v>390</v>
      </c>
      <c r="C118" s="8" t="s">
        <v>391</v>
      </c>
      <c r="D118" s="8" t="s">
        <v>392</v>
      </c>
      <c r="E118" s="8" t="s">
        <v>359</v>
      </c>
      <c r="F118" s="8" t="s">
        <v>107</v>
      </c>
      <c r="G118" s="8">
        <v>54383293</v>
      </c>
      <c r="H118" s="8">
        <v>54475951</v>
      </c>
      <c r="I118" s="8">
        <v>50687620</v>
      </c>
      <c r="J118" s="8">
        <v>10071981</v>
      </c>
      <c r="K118" s="8">
        <v>6126353</v>
      </c>
      <c r="L118" s="8">
        <v>11607788</v>
      </c>
      <c r="M118" s="8">
        <v>0</v>
      </c>
      <c r="N118" s="8">
        <v>0</v>
      </c>
      <c r="O118" s="8">
        <v>0</v>
      </c>
      <c r="P118" s="8">
        <v>0</v>
      </c>
      <c r="Q118" s="8">
        <v>1644162</v>
      </c>
      <c r="R118" s="8">
        <v>0</v>
      </c>
      <c r="S118" s="8">
        <v>0</v>
      </c>
      <c r="T118" s="8">
        <v>0</v>
      </c>
      <c r="U118" s="8">
        <v>15159133</v>
      </c>
      <c r="V118" s="8">
        <v>4508425</v>
      </c>
      <c r="W118" s="8">
        <v>0</v>
      </c>
      <c r="X118" s="8">
        <v>0</v>
      </c>
      <c r="Y118" s="8">
        <v>51781731</v>
      </c>
      <c r="Z118" s="8">
        <v>92657</v>
      </c>
      <c r="AA118" s="8">
        <v>51874388</v>
      </c>
      <c r="AB118" s="7">
        <v>7.985338568687439E-2</v>
      </c>
      <c r="AC118" s="7">
        <v>5.0999999999999997E-2</v>
      </c>
      <c r="AD118" s="25">
        <v>2638400</v>
      </c>
      <c r="AE118" s="8">
        <v>0</v>
      </c>
      <c r="AF118" s="8">
        <v>0</v>
      </c>
      <c r="AG118" s="8">
        <v>92657</v>
      </c>
      <c r="AH118" s="8">
        <v>0</v>
      </c>
      <c r="AI118" s="25">
        <f t="shared" si="3"/>
        <v>92657</v>
      </c>
      <c r="AJ118" s="8">
        <v>1475582</v>
      </c>
      <c r="AK118" s="8">
        <v>122779</v>
      </c>
      <c r="AL118" s="8">
        <v>334127</v>
      </c>
      <c r="AM118" s="8">
        <v>4531</v>
      </c>
      <c r="AN118" s="8">
        <v>532992</v>
      </c>
      <c r="AO118" s="8">
        <v>5666</v>
      </c>
      <c r="AP118" s="8">
        <v>9016</v>
      </c>
      <c r="AQ118" s="8">
        <v>11550</v>
      </c>
      <c r="AR118" s="8">
        <v>10913</v>
      </c>
      <c r="AS118" s="8">
        <v>0</v>
      </c>
      <c r="AT118" s="8">
        <v>69353</v>
      </c>
      <c r="AU118" s="8">
        <v>20008</v>
      </c>
      <c r="AV118" s="8">
        <v>0</v>
      </c>
      <c r="AW118" s="8">
        <v>0</v>
      </c>
      <c r="AX118" s="8">
        <v>9847</v>
      </c>
      <c r="AY118" s="8">
        <v>0</v>
      </c>
      <c r="AZ118" s="8">
        <v>2690925</v>
      </c>
      <c r="BA118" s="27">
        <f t="shared" si="4"/>
        <v>0</v>
      </c>
      <c r="BB118" s="8">
        <v>0</v>
      </c>
      <c r="BC118" s="8">
        <v>173523</v>
      </c>
      <c r="BD118" s="8">
        <v>0</v>
      </c>
      <c r="BE118" s="8">
        <v>320860</v>
      </c>
      <c r="BF118" s="8">
        <v>0</v>
      </c>
      <c r="BG118" s="8">
        <v>0</v>
      </c>
      <c r="BH118" s="8">
        <v>0</v>
      </c>
      <c r="BI118" s="29">
        <f t="shared" si="5"/>
        <v>0</v>
      </c>
      <c r="BJ118" s="8">
        <v>0</v>
      </c>
      <c r="BK118" s="8">
        <v>6750</v>
      </c>
      <c r="BL118" s="8">
        <v>3420</v>
      </c>
      <c r="BM118" s="8">
        <v>69</v>
      </c>
      <c r="BN118" s="8">
        <v>-25</v>
      </c>
      <c r="BO118" s="8">
        <v>-56</v>
      </c>
      <c r="BP118" s="8">
        <v>-146</v>
      </c>
      <c r="BQ118" s="8">
        <v>-747</v>
      </c>
      <c r="BR118" s="8">
        <v>-1113</v>
      </c>
      <c r="BS118" s="8">
        <v>-1326</v>
      </c>
      <c r="BT118" s="8">
        <v>-1</v>
      </c>
      <c r="BU118" s="8">
        <v>6838</v>
      </c>
      <c r="BV118" s="8">
        <v>35</v>
      </c>
      <c r="BW118" s="8">
        <v>572</v>
      </c>
      <c r="BX118" s="8">
        <v>209</v>
      </c>
      <c r="BY118" s="8">
        <v>502</v>
      </c>
      <c r="BZ118" s="8">
        <v>10</v>
      </c>
      <c r="CA118" s="8">
        <v>41</v>
      </c>
      <c r="CB118" s="8">
        <v>1</v>
      </c>
      <c r="CC118" s="8">
        <v>10</v>
      </c>
      <c r="CD118" s="8">
        <v>29</v>
      </c>
      <c r="CE118" s="8">
        <v>117</v>
      </c>
      <c r="CF118" s="8">
        <v>2</v>
      </c>
      <c r="CG118" s="8">
        <v>22</v>
      </c>
      <c r="CH118" s="8">
        <v>38</v>
      </c>
      <c r="CI118" s="8">
        <v>144</v>
      </c>
      <c r="CJ118" s="8">
        <v>895</v>
      </c>
      <c r="CK118" s="8">
        <v>34</v>
      </c>
    </row>
    <row r="119" spans="1:89" x14ac:dyDescent="0.25">
      <c r="A119" s="8">
        <v>11</v>
      </c>
      <c r="B119" s="8" t="s">
        <v>393</v>
      </c>
      <c r="C119" s="8" t="s">
        <v>394</v>
      </c>
      <c r="D119" s="8" t="s">
        <v>395</v>
      </c>
      <c r="E119" s="8" t="s">
        <v>359</v>
      </c>
      <c r="F119" s="8" t="s">
        <v>107</v>
      </c>
      <c r="G119" s="8">
        <v>14474943</v>
      </c>
      <c r="H119" s="8">
        <v>14514192</v>
      </c>
      <c r="I119" s="8">
        <v>14067948</v>
      </c>
      <c r="J119" s="8">
        <v>1254940</v>
      </c>
      <c r="K119" s="8">
        <v>1476359</v>
      </c>
      <c r="L119" s="8">
        <v>3705166</v>
      </c>
      <c r="M119" s="8">
        <v>0</v>
      </c>
      <c r="N119" s="8">
        <v>601178</v>
      </c>
      <c r="O119" s="8">
        <v>1146</v>
      </c>
      <c r="P119" s="8">
        <v>0</v>
      </c>
      <c r="Q119" s="8">
        <v>328881</v>
      </c>
      <c r="R119" s="8">
        <v>0</v>
      </c>
      <c r="S119" s="8">
        <v>0</v>
      </c>
      <c r="T119" s="8">
        <v>0</v>
      </c>
      <c r="U119" s="8">
        <v>4833375</v>
      </c>
      <c r="V119" s="8">
        <v>1190455</v>
      </c>
      <c r="W119" s="8">
        <v>0</v>
      </c>
      <c r="X119" s="8">
        <v>0</v>
      </c>
      <c r="Y119" s="8">
        <v>13612962</v>
      </c>
      <c r="Z119" s="8">
        <v>643148</v>
      </c>
      <c r="AA119" s="8">
        <v>14256110</v>
      </c>
      <c r="AB119" s="7">
        <v>5.9312496334314346E-2</v>
      </c>
      <c r="AC119" s="7">
        <v>6.0199999999999997E-2</v>
      </c>
      <c r="AD119" s="25">
        <v>819815</v>
      </c>
      <c r="AE119" s="8">
        <v>0</v>
      </c>
      <c r="AF119" s="8">
        <v>0</v>
      </c>
      <c r="AG119" s="8">
        <v>39249</v>
      </c>
      <c r="AH119" s="8">
        <v>286</v>
      </c>
      <c r="AI119" s="25">
        <f t="shared" si="3"/>
        <v>39535</v>
      </c>
      <c r="AJ119" s="8">
        <v>397169</v>
      </c>
      <c r="AK119" s="8">
        <v>31105</v>
      </c>
      <c r="AL119" s="8">
        <v>79231</v>
      </c>
      <c r="AM119" s="8">
        <v>0</v>
      </c>
      <c r="AN119" s="8">
        <v>40550</v>
      </c>
      <c r="AO119" s="8">
        <v>0</v>
      </c>
      <c r="AP119" s="8">
        <v>27415</v>
      </c>
      <c r="AQ119" s="8">
        <v>9850</v>
      </c>
      <c r="AR119" s="8">
        <v>0</v>
      </c>
      <c r="AS119" s="8">
        <v>9986</v>
      </c>
      <c r="AT119" s="8">
        <v>31865</v>
      </c>
      <c r="AU119" s="8">
        <v>5632</v>
      </c>
      <c r="AV119" s="8">
        <v>0</v>
      </c>
      <c r="AW119" s="8">
        <v>660</v>
      </c>
      <c r="AX119" s="8">
        <v>10720</v>
      </c>
      <c r="AY119" s="8">
        <v>0</v>
      </c>
      <c r="AZ119" s="8">
        <v>679927</v>
      </c>
      <c r="BA119" s="27">
        <f t="shared" si="4"/>
        <v>0</v>
      </c>
      <c r="BB119" s="8">
        <v>0</v>
      </c>
      <c r="BC119" s="8">
        <v>173523</v>
      </c>
      <c r="BD119" s="8">
        <v>0</v>
      </c>
      <c r="BE119" s="8">
        <v>76420</v>
      </c>
      <c r="BF119" s="8">
        <v>0</v>
      </c>
      <c r="BG119" s="8">
        <v>0</v>
      </c>
      <c r="BH119" s="8">
        <v>0</v>
      </c>
      <c r="BI119" s="29">
        <f t="shared" si="5"/>
        <v>0</v>
      </c>
      <c r="BJ119" s="8">
        <v>0</v>
      </c>
      <c r="BK119" s="8">
        <v>2129</v>
      </c>
      <c r="BL119" s="8">
        <v>850</v>
      </c>
      <c r="BM119" s="8">
        <v>0</v>
      </c>
      <c r="BN119" s="8">
        <v>0</v>
      </c>
      <c r="BO119" s="8">
        <v>-23</v>
      </c>
      <c r="BP119" s="8">
        <v>-90</v>
      </c>
      <c r="BQ119" s="8">
        <v>-232</v>
      </c>
      <c r="BR119" s="8">
        <v>-277</v>
      </c>
      <c r="BS119" s="8">
        <v>-389</v>
      </c>
      <c r="BT119" s="8">
        <v>0</v>
      </c>
      <c r="BU119" s="8">
        <v>1970</v>
      </c>
      <c r="BV119" s="8">
        <v>8</v>
      </c>
      <c r="BW119" s="8">
        <v>180</v>
      </c>
      <c r="BX119" s="8">
        <v>49</v>
      </c>
      <c r="BY119" s="8">
        <v>89</v>
      </c>
      <c r="BZ119" s="8">
        <v>59</v>
      </c>
      <c r="CA119" s="8">
        <v>12</v>
      </c>
      <c r="CB119" s="8">
        <v>2</v>
      </c>
      <c r="CC119" s="8">
        <v>2</v>
      </c>
      <c r="CD119" s="8">
        <v>9</v>
      </c>
      <c r="CE119" s="8">
        <v>77</v>
      </c>
      <c r="CF119" s="8">
        <v>0</v>
      </c>
      <c r="CG119" s="8">
        <v>2</v>
      </c>
      <c r="CH119" s="8">
        <v>10</v>
      </c>
      <c r="CI119" s="8">
        <v>43</v>
      </c>
      <c r="CJ119" s="8">
        <v>220</v>
      </c>
      <c r="CK119" s="8">
        <v>2</v>
      </c>
    </row>
    <row r="120" spans="1:89" x14ac:dyDescent="0.25">
      <c r="A120" s="8">
        <v>11</v>
      </c>
      <c r="B120" s="8" t="s">
        <v>396</v>
      </c>
      <c r="C120" s="8" t="s">
        <v>397</v>
      </c>
      <c r="D120" s="8" t="s">
        <v>398</v>
      </c>
      <c r="E120" s="8" t="s">
        <v>359</v>
      </c>
      <c r="F120" s="8" t="s">
        <v>107</v>
      </c>
      <c r="G120" s="8">
        <v>45615690</v>
      </c>
      <c r="H120" s="8">
        <v>45708045</v>
      </c>
      <c r="I120" s="8">
        <v>44108653</v>
      </c>
      <c r="J120" s="8">
        <v>8246363</v>
      </c>
      <c r="K120" s="8">
        <v>4927198</v>
      </c>
      <c r="L120" s="8">
        <v>10868465</v>
      </c>
      <c r="M120" s="8">
        <v>0</v>
      </c>
      <c r="N120" s="8">
        <v>0</v>
      </c>
      <c r="O120" s="8">
        <v>0</v>
      </c>
      <c r="P120" s="8">
        <v>0</v>
      </c>
      <c r="Q120" s="8">
        <v>1126488</v>
      </c>
      <c r="R120" s="8">
        <v>0</v>
      </c>
      <c r="S120" s="8">
        <v>0</v>
      </c>
      <c r="T120" s="8">
        <v>0</v>
      </c>
      <c r="U120" s="8">
        <v>15129919</v>
      </c>
      <c r="V120" s="8">
        <v>2860239</v>
      </c>
      <c r="W120" s="8">
        <v>0</v>
      </c>
      <c r="X120" s="8">
        <v>0</v>
      </c>
      <c r="Y120" s="8">
        <v>44981045</v>
      </c>
      <c r="Z120" s="8">
        <v>166305</v>
      </c>
      <c r="AA120" s="8">
        <v>45147350</v>
      </c>
      <c r="AB120" s="7">
        <v>5.2820708602666855E-2</v>
      </c>
      <c r="AC120" s="7">
        <v>4.0099999999999997E-2</v>
      </c>
      <c r="AD120" s="25">
        <v>1803071</v>
      </c>
      <c r="AE120" s="8">
        <v>0</v>
      </c>
      <c r="AF120" s="8">
        <v>0</v>
      </c>
      <c r="AG120" s="8">
        <v>92355</v>
      </c>
      <c r="AH120" s="8">
        <v>4199</v>
      </c>
      <c r="AI120" s="25">
        <f t="shared" si="3"/>
        <v>96554</v>
      </c>
      <c r="AJ120" s="8">
        <v>992549</v>
      </c>
      <c r="AK120" s="8">
        <v>82079</v>
      </c>
      <c r="AL120" s="8">
        <v>246859</v>
      </c>
      <c r="AM120" s="8">
        <v>0</v>
      </c>
      <c r="AN120" s="8">
        <v>163930</v>
      </c>
      <c r="AO120" s="8">
        <v>3147</v>
      </c>
      <c r="AP120" s="8">
        <v>36180</v>
      </c>
      <c r="AQ120" s="8">
        <v>10700</v>
      </c>
      <c r="AR120" s="8">
        <v>7692</v>
      </c>
      <c r="AS120" s="8">
        <v>2578</v>
      </c>
      <c r="AT120" s="8">
        <v>50382</v>
      </c>
      <c r="AU120" s="8">
        <v>21185</v>
      </c>
      <c r="AV120" s="8">
        <v>15768</v>
      </c>
      <c r="AW120" s="8">
        <v>0</v>
      </c>
      <c r="AX120" s="8">
        <v>34125</v>
      </c>
      <c r="AY120" s="8">
        <v>0</v>
      </c>
      <c r="AZ120" s="8">
        <v>1745917</v>
      </c>
      <c r="BA120" s="27">
        <f t="shared" si="4"/>
        <v>0</v>
      </c>
      <c r="BB120" s="8">
        <v>888</v>
      </c>
      <c r="BC120" s="8">
        <v>173523</v>
      </c>
      <c r="BD120" s="8">
        <v>0</v>
      </c>
      <c r="BE120" s="8">
        <v>251610</v>
      </c>
      <c r="BF120" s="8">
        <v>0</v>
      </c>
      <c r="BG120" s="8">
        <v>0</v>
      </c>
      <c r="BH120" s="8">
        <v>0</v>
      </c>
      <c r="BI120" s="29">
        <f t="shared" si="5"/>
        <v>0</v>
      </c>
      <c r="BJ120" s="8">
        <v>0</v>
      </c>
      <c r="BK120" s="8">
        <v>4198</v>
      </c>
      <c r="BL120" s="8">
        <v>2331</v>
      </c>
      <c r="BM120" s="8">
        <v>0</v>
      </c>
      <c r="BN120" s="8">
        <v>0</v>
      </c>
      <c r="BO120" s="8">
        <v>-31</v>
      </c>
      <c r="BP120" s="8">
        <v>-98</v>
      </c>
      <c r="BQ120" s="8">
        <v>-332</v>
      </c>
      <c r="BR120" s="8">
        <v>-418</v>
      </c>
      <c r="BS120" s="8">
        <v>-690</v>
      </c>
      <c r="BT120" s="8">
        <v>-1</v>
      </c>
      <c r="BU120" s="8">
        <v>4996</v>
      </c>
      <c r="BV120" s="8">
        <v>5</v>
      </c>
      <c r="BW120" s="8">
        <v>405</v>
      </c>
      <c r="BX120" s="8">
        <v>117</v>
      </c>
      <c r="BY120" s="8">
        <v>370</v>
      </c>
      <c r="BZ120" s="8">
        <v>5</v>
      </c>
      <c r="CA120" s="8">
        <v>35</v>
      </c>
      <c r="CB120" s="8">
        <v>1</v>
      </c>
      <c r="CC120" s="8">
        <v>2</v>
      </c>
      <c r="CD120" s="8">
        <v>28</v>
      </c>
      <c r="CE120" s="8">
        <v>91</v>
      </c>
      <c r="CF120" s="8">
        <v>4</v>
      </c>
      <c r="CG120" s="8">
        <v>6</v>
      </c>
      <c r="CH120" s="8">
        <v>24</v>
      </c>
      <c r="CI120" s="8">
        <v>94</v>
      </c>
      <c r="CJ120" s="8">
        <v>432</v>
      </c>
      <c r="CK120" s="8">
        <v>26</v>
      </c>
    </row>
    <row r="121" spans="1:89" x14ac:dyDescent="0.25">
      <c r="A121" s="8">
        <v>11</v>
      </c>
      <c r="B121" s="8" t="s">
        <v>399</v>
      </c>
      <c r="C121" s="8" t="s">
        <v>263</v>
      </c>
      <c r="D121" s="8" t="s">
        <v>392</v>
      </c>
      <c r="E121" s="8" t="s">
        <v>359</v>
      </c>
      <c r="F121" s="8" t="s">
        <v>107</v>
      </c>
      <c r="G121" s="8">
        <v>56465777</v>
      </c>
      <c r="H121" s="8">
        <v>56523697</v>
      </c>
      <c r="I121" s="8">
        <v>52163423</v>
      </c>
      <c r="J121" s="8">
        <v>9579323</v>
      </c>
      <c r="K121" s="8">
        <v>5480776</v>
      </c>
      <c r="L121" s="8">
        <v>9781122</v>
      </c>
      <c r="M121" s="8">
        <v>0</v>
      </c>
      <c r="N121" s="8">
        <v>0</v>
      </c>
      <c r="O121" s="8">
        <v>0</v>
      </c>
      <c r="P121" s="8">
        <v>0</v>
      </c>
      <c r="Q121" s="8">
        <v>1626932</v>
      </c>
      <c r="R121" s="8">
        <v>0</v>
      </c>
      <c r="S121" s="8">
        <v>0</v>
      </c>
      <c r="T121" s="8">
        <v>0</v>
      </c>
      <c r="U121" s="8">
        <v>16487976</v>
      </c>
      <c r="V121" s="8">
        <v>6370506</v>
      </c>
      <c r="W121" s="8">
        <v>0</v>
      </c>
      <c r="X121" s="8">
        <v>0</v>
      </c>
      <c r="Y121" s="8">
        <v>52532362</v>
      </c>
      <c r="Z121" s="8">
        <v>57920</v>
      </c>
      <c r="AA121" s="8">
        <v>52590281</v>
      </c>
      <c r="AB121" s="7">
        <v>1.9788783043622971E-2</v>
      </c>
      <c r="AC121" s="7">
        <v>6.0600000000000001E-2</v>
      </c>
      <c r="AD121" s="25">
        <v>3184942</v>
      </c>
      <c r="AE121" s="8">
        <v>0</v>
      </c>
      <c r="AF121" s="8">
        <v>0</v>
      </c>
      <c r="AG121" s="8">
        <v>57920</v>
      </c>
      <c r="AH121" s="8">
        <v>0</v>
      </c>
      <c r="AI121" s="25">
        <f t="shared" si="3"/>
        <v>57920</v>
      </c>
      <c r="AJ121" s="8">
        <v>1658880</v>
      </c>
      <c r="AK121" s="8">
        <v>159435</v>
      </c>
      <c r="AL121" s="8">
        <v>397638</v>
      </c>
      <c r="AM121" s="8">
        <v>0</v>
      </c>
      <c r="AN121" s="8">
        <v>520150</v>
      </c>
      <c r="AO121" s="8">
        <v>7064</v>
      </c>
      <c r="AP121" s="8">
        <v>39877</v>
      </c>
      <c r="AQ121" s="8">
        <v>11550</v>
      </c>
      <c r="AR121" s="8">
        <v>11043</v>
      </c>
      <c r="AS121" s="8">
        <v>0</v>
      </c>
      <c r="AT121" s="8">
        <v>125065</v>
      </c>
      <c r="AU121" s="8">
        <v>36270</v>
      </c>
      <c r="AV121" s="8">
        <v>35030</v>
      </c>
      <c r="AW121" s="8">
        <v>1584</v>
      </c>
      <c r="AX121" s="8">
        <v>12582</v>
      </c>
      <c r="AY121" s="8">
        <v>0</v>
      </c>
      <c r="AZ121" s="8">
        <v>3135670</v>
      </c>
      <c r="BA121" s="27">
        <f t="shared" si="4"/>
        <v>0</v>
      </c>
      <c r="BB121" s="8">
        <v>1319</v>
      </c>
      <c r="BC121" s="8">
        <v>173523</v>
      </c>
      <c r="BD121" s="8">
        <v>0</v>
      </c>
      <c r="BE121" s="8">
        <v>334671</v>
      </c>
      <c r="BF121" s="8">
        <v>0</v>
      </c>
      <c r="BG121" s="8">
        <v>0</v>
      </c>
      <c r="BH121" s="8">
        <v>0</v>
      </c>
      <c r="BI121" s="29">
        <f t="shared" si="5"/>
        <v>0</v>
      </c>
      <c r="BJ121" s="8">
        <v>0</v>
      </c>
      <c r="BK121" s="8">
        <v>6717</v>
      </c>
      <c r="BL121" s="8">
        <v>3003</v>
      </c>
      <c r="BM121" s="8">
        <v>0</v>
      </c>
      <c r="BN121" s="8">
        <v>0</v>
      </c>
      <c r="BO121" s="8">
        <v>-37</v>
      </c>
      <c r="BP121" s="8">
        <v>-114</v>
      </c>
      <c r="BQ121" s="8">
        <v>-471</v>
      </c>
      <c r="BR121" s="8">
        <v>-871</v>
      </c>
      <c r="BS121" s="8">
        <v>-1027</v>
      </c>
      <c r="BT121" s="8">
        <v>-3</v>
      </c>
      <c r="BU121" s="8">
        <v>7217</v>
      </c>
      <c r="BV121" s="8">
        <v>40</v>
      </c>
      <c r="BW121" s="8">
        <v>613</v>
      </c>
      <c r="BX121" s="8">
        <v>203</v>
      </c>
      <c r="BY121" s="8">
        <v>568</v>
      </c>
      <c r="BZ121" s="8">
        <v>3</v>
      </c>
      <c r="CA121" s="8">
        <v>30</v>
      </c>
      <c r="CB121" s="8">
        <v>0</v>
      </c>
      <c r="CC121" s="8">
        <v>0</v>
      </c>
      <c r="CD121" s="8">
        <v>0</v>
      </c>
      <c r="CE121" s="8">
        <v>53</v>
      </c>
      <c r="CF121" s="8">
        <v>6</v>
      </c>
      <c r="CG121" s="8">
        <v>15</v>
      </c>
      <c r="CH121" s="8">
        <v>40</v>
      </c>
      <c r="CI121" s="8">
        <v>228</v>
      </c>
      <c r="CJ121" s="8">
        <v>885</v>
      </c>
      <c r="CK121" s="8">
        <v>34</v>
      </c>
    </row>
    <row r="122" spans="1:89" x14ac:dyDescent="0.25">
      <c r="A122" s="8">
        <v>12</v>
      </c>
      <c r="B122" s="8" t="s">
        <v>400</v>
      </c>
      <c r="C122" s="8" t="s">
        <v>401</v>
      </c>
      <c r="D122" s="8" t="s">
        <v>402</v>
      </c>
      <c r="E122" s="8" t="s">
        <v>403</v>
      </c>
      <c r="F122" s="9"/>
      <c r="G122" s="8">
        <v>2279729</v>
      </c>
      <c r="H122" s="8">
        <v>2280813</v>
      </c>
      <c r="I122" s="8">
        <v>2273110</v>
      </c>
      <c r="J122" s="8">
        <v>0</v>
      </c>
      <c r="K122" s="8">
        <v>36888</v>
      </c>
      <c r="L122" s="8">
        <v>177194</v>
      </c>
      <c r="M122" s="8">
        <v>0</v>
      </c>
      <c r="N122" s="8">
        <v>0</v>
      </c>
      <c r="O122" s="8">
        <v>0</v>
      </c>
      <c r="P122" s="8">
        <v>0</v>
      </c>
      <c r="Q122" s="8">
        <v>146976</v>
      </c>
      <c r="R122" s="8">
        <v>0</v>
      </c>
      <c r="S122" s="8">
        <v>0</v>
      </c>
      <c r="T122" s="8">
        <v>0</v>
      </c>
      <c r="U122" s="8">
        <v>1619882</v>
      </c>
      <c r="V122" s="8">
        <v>119084</v>
      </c>
      <c r="W122" s="8">
        <v>0</v>
      </c>
      <c r="X122" s="8">
        <v>0</v>
      </c>
      <c r="Y122" s="8">
        <v>2100024</v>
      </c>
      <c r="Z122" s="8">
        <v>173280</v>
      </c>
      <c r="AA122" s="8">
        <v>2273303</v>
      </c>
      <c r="AB122" s="7">
        <v>5.1080193370580673E-2</v>
      </c>
      <c r="AC122" s="7">
        <v>8.2000000000000003E-2</v>
      </c>
      <c r="AD122" s="25">
        <v>172196</v>
      </c>
      <c r="AE122" s="8">
        <v>0</v>
      </c>
      <c r="AF122" s="8">
        <v>0</v>
      </c>
      <c r="AG122" s="8">
        <v>1084</v>
      </c>
      <c r="AH122" s="8">
        <v>10</v>
      </c>
      <c r="AI122" s="25">
        <f t="shared" si="3"/>
        <v>1094</v>
      </c>
      <c r="AJ122" s="8">
        <v>30146</v>
      </c>
      <c r="AK122" s="8">
        <v>2424</v>
      </c>
      <c r="AL122" s="8">
        <v>2728</v>
      </c>
      <c r="AM122" s="8">
        <v>0</v>
      </c>
      <c r="AN122" s="8">
        <v>903</v>
      </c>
      <c r="AO122" s="8">
        <v>0</v>
      </c>
      <c r="AP122" s="8">
        <v>5624</v>
      </c>
      <c r="AQ122" s="8">
        <v>4206</v>
      </c>
      <c r="AR122" s="8">
        <v>0</v>
      </c>
      <c r="AS122" s="8">
        <v>0</v>
      </c>
      <c r="AT122" s="8">
        <v>5849</v>
      </c>
      <c r="AU122" s="8">
        <v>732</v>
      </c>
      <c r="AV122" s="8">
        <v>0</v>
      </c>
      <c r="AW122" s="8">
        <v>900</v>
      </c>
      <c r="AX122" s="8">
        <v>1449</v>
      </c>
      <c r="AY122" s="8">
        <v>42495</v>
      </c>
      <c r="AZ122" s="8">
        <v>60268</v>
      </c>
      <c r="BA122" s="27">
        <f t="shared" si="4"/>
        <v>0.70510055087276835</v>
      </c>
      <c r="BB122" s="8">
        <v>0</v>
      </c>
      <c r="BC122" s="8">
        <v>113656</v>
      </c>
      <c r="BD122" s="8">
        <v>0</v>
      </c>
      <c r="BE122" s="8">
        <v>5097</v>
      </c>
      <c r="BF122" s="8">
        <v>0</v>
      </c>
      <c r="BG122" s="8">
        <v>0</v>
      </c>
      <c r="BH122" s="8">
        <v>0</v>
      </c>
      <c r="BI122" s="29">
        <f t="shared" si="5"/>
        <v>0</v>
      </c>
      <c r="BJ122" s="8">
        <v>0</v>
      </c>
      <c r="BK122" s="8">
        <v>368</v>
      </c>
      <c r="BL122" s="8">
        <v>140</v>
      </c>
      <c r="BM122" s="8">
        <v>7</v>
      </c>
      <c r="BN122" s="8">
        <v>-6</v>
      </c>
      <c r="BO122" s="8">
        <v>-6</v>
      </c>
      <c r="BP122" s="8">
        <v>-17</v>
      </c>
      <c r="BQ122" s="8">
        <v>-5</v>
      </c>
      <c r="BR122" s="8">
        <v>-16</v>
      </c>
      <c r="BS122" s="8">
        <v>-76</v>
      </c>
      <c r="BT122" s="8">
        <v>0</v>
      </c>
      <c r="BU122" s="8">
        <v>389</v>
      </c>
      <c r="BV122" s="8">
        <v>0</v>
      </c>
      <c r="BW122" s="8">
        <v>13</v>
      </c>
      <c r="BX122" s="8">
        <v>16</v>
      </c>
      <c r="BY122" s="8">
        <v>41</v>
      </c>
      <c r="BZ122" s="8">
        <v>0</v>
      </c>
      <c r="CA122" s="8">
        <v>0</v>
      </c>
      <c r="CB122" s="8">
        <v>0</v>
      </c>
      <c r="CC122" s="8">
        <v>0</v>
      </c>
      <c r="CD122" s="8">
        <v>15</v>
      </c>
      <c r="CE122" s="8">
        <v>6</v>
      </c>
      <c r="CF122" s="8">
        <v>0</v>
      </c>
      <c r="CG122" s="8">
        <v>0</v>
      </c>
      <c r="CH122" s="8">
        <v>1</v>
      </c>
      <c r="CI122" s="8">
        <v>4</v>
      </c>
      <c r="CJ122" s="8">
        <v>7</v>
      </c>
      <c r="CK122" s="8">
        <v>0</v>
      </c>
    </row>
    <row r="123" spans="1:89" x14ac:dyDescent="0.25">
      <c r="A123" s="8">
        <v>12</v>
      </c>
      <c r="B123" s="8" t="s">
        <v>404</v>
      </c>
      <c r="C123" s="8" t="s">
        <v>405</v>
      </c>
      <c r="D123" s="8" t="s">
        <v>406</v>
      </c>
      <c r="E123" s="8" t="s">
        <v>407</v>
      </c>
      <c r="F123" s="8" t="s">
        <v>107</v>
      </c>
      <c r="G123" s="8">
        <v>2886307</v>
      </c>
      <c r="H123" s="8">
        <v>2887932</v>
      </c>
      <c r="I123" s="8">
        <v>2830113</v>
      </c>
      <c r="J123" s="8">
        <v>29924</v>
      </c>
      <c r="K123" s="8">
        <v>172077</v>
      </c>
      <c r="L123" s="8">
        <v>146170</v>
      </c>
      <c r="M123" s="8">
        <v>0</v>
      </c>
      <c r="N123" s="8">
        <v>0</v>
      </c>
      <c r="O123" s="8">
        <v>0</v>
      </c>
      <c r="P123" s="8">
        <v>1791</v>
      </c>
      <c r="Q123" s="8">
        <v>162818</v>
      </c>
      <c r="R123" s="8">
        <v>0</v>
      </c>
      <c r="S123" s="8">
        <v>0</v>
      </c>
      <c r="T123" s="8">
        <v>0</v>
      </c>
      <c r="U123" s="8">
        <v>1870203</v>
      </c>
      <c r="V123" s="8">
        <v>158558</v>
      </c>
      <c r="W123" s="8">
        <v>0</v>
      </c>
      <c r="X123" s="8">
        <v>0</v>
      </c>
      <c r="Y123" s="8">
        <v>2541543</v>
      </c>
      <c r="Z123" s="8">
        <v>255789</v>
      </c>
      <c r="AA123" s="8">
        <v>2797332</v>
      </c>
      <c r="AB123" s="7">
        <v>6.5482638776302338E-2</v>
      </c>
      <c r="AC123" s="7">
        <v>0.1</v>
      </c>
      <c r="AD123" s="25">
        <v>254802</v>
      </c>
      <c r="AE123" s="8">
        <v>638</v>
      </c>
      <c r="AF123" s="8">
        <v>0</v>
      </c>
      <c r="AG123" s="8">
        <v>987</v>
      </c>
      <c r="AH123" s="8">
        <v>0</v>
      </c>
      <c r="AI123" s="25">
        <f t="shared" si="3"/>
        <v>987</v>
      </c>
      <c r="AJ123" s="8">
        <v>58714</v>
      </c>
      <c r="AK123" s="8">
        <v>4694</v>
      </c>
      <c r="AL123" s="8">
        <v>8882</v>
      </c>
      <c r="AM123" s="8">
        <v>0</v>
      </c>
      <c r="AN123" s="8">
        <v>17182</v>
      </c>
      <c r="AO123" s="8">
        <v>0</v>
      </c>
      <c r="AP123" s="8">
        <v>7052</v>
      </c>
      <c r="AQ123" s="8">
        <v>4340</v>
      </c>
      <c r="AR123" s="8">
        <v>0</v>
      </c>
      <c r="AS123" s="8">
        <v>0</v>
      </c>
      <c r="AT123" s="8">
        <v>16723</v>
      </c>
      <c r="AU123" s="8">
        <v>4016</v>
      </c>
      <c r="AV123" s="8">
        <v>0</v>
      </c>
      <c r="AW123" s="8">
        <v>0</v>
      </c>
      <c r="AX123" s="8">
        <v>0</v>
      </c>
      <c r="AY123" s="8">
        <v>0</v>
      </c>
      <c r="AZ123" s="8">
        <v>132880</v>
      </c>
      <c r="BA123" s="27">
        <f t="shared" si="4"/>
        <v>0</v>
      </c>
      <c r="BB123" s="8">
        <v>0</v>
      </c>
      <c r="BC123" s="8">
        <v>122874</v>
      </c>
      <c r="BD123" s="8">
        <v>0</v>
      </c>
      <c r="BE123" s="8">
        <v>272</v>
      </c>
      <c r="BF123" s="8">
        <v>0</v>
      </c>
      <c r="BG123" s="8">
        <v>0</v>
      </c>
      <c r="BH123" s="8">
        <v>0</v>
      </c>
      <c r="BI123" s="29">
        <f t="shared" si="5"/>
        <v>0</v>
      </c>
      <c r="BJ123" s="8">
        <v>0</v>
      </c>
      <c r="BK123" s="8">
        <v>384</v>
      </c>
      <c r="BL123" s="8">
        <v>174</v>
      </c>
      <c r="BM123" s="8">
        <v>1</v>
      </c>
      <c r="BN123" s="8">
        <v>0</v>
      </c>
      <c r="BO123" s="8">
        <v>-20</v>
      </c>
      <c r="BP123" s="8">
        <v>-30</v>
      </c>
      <c r="BQ123" s="8">
        <v>-19</v>
      </c>
      <c r="BR123" s="8">
        <v>-25</v>
      </c>
      <c r="BS123" s="8">
        <v>-66</v>
      </c>
      <c r="BT123" s="8">
        <v>-1</v>
      </c>
      <c r="BU123" s="8">
        <v>400</v>
      </c>
      <c r="BV123" s="8">
        <v>0</v>
      </c>
      <c r="BW123" s="8">
        <v>23</v>
      </c>
      <c r="BX123" s="8">
        <v>14</v>
      </c>
      <c r="BY123" s="8">
        <v>29</v>
      </c>
      <c r="BZ123" s="8">
        <v>0</v>
      </c>
      <c r="CA123" s="8">
        <v>0</v>
      </c>
      <c r="CB123" s="8">
        <v>0</v>
      </c>
      <c r="CC123" s="8">
        <v>3</v>
      </c>
      <c r="CD123" s="8">
        <v>22</v>
      </c>
      <c r="CE123" s="8">
        <v>5</v>
      </c>
      <c r="CF123" s="8">
        <v>0</v>
      </c>
      <c r="CG123" s="8">
        <v>1</v>
      </c>
      <c r="CH123" s="8">
        <v>1</v>
      </c>
      <c r="CI123" s="8">
        <v>8</v>
      </c>
      <c r="CJ123" s="8">
        <v>13</v>
      </c>
      <c r="CK123" s="8">
        <v>2</v>
      </c>
    </row>
    <row r="124" spans="1:89" x14ac:dyDescent="0.25">
      <c r="A124" s="8">
        <v>12</v>
      </c>
      <c r="B124" s="8" t="s">
        <v>408</v>
      </c>
      <c r="C124" s="8" t="s">
        <v>116</v>
      </c>
      <c r="D124" s="8" t="s">
        <v>409</v>
      </c>
      <c r="E124" s="8" t="s">
        <v>410</v>
      </c>
      <c r="F124" s="9"/>
      <c r="G124" s="8">
        <v>8256382</v>
      </c>
      <c r="H124" s="8">
        <v>8292904</v>
      </c>
      <c r="I124" s="8">
        <v>8198988</v>
      </c>
      <c r="J124" s="8">
        <v>0</v>
      </c>
      <c r="K124" s="8">
        <v>781731</v>
      </c>
      <c r="L124" s="8">
        <v>1474835</v>
      </c>
      <c r="M124" s="8">
        <v>0</v>
      </c>
      <c r="N124" s="8">
        <v>0</v>
      </c>
      <c r="O124" s="8">
        <v>0</v>
      </c>
      <c r="P124" s="8">
        <v>0</v>
      </c>
      <c r="Q124" s="8">
        <v>950611</v>
      </c>
      <c r="R124" s="8">
        <v>0</v>
      </c>
      <c r="S124" s="8">
        <v>0</v>
      </c>
      <c r="T124" s="8">
        <v>0</v>
      </c>
      <c r="U124" s="8">
        <v>3754951</v>
      </c>
      <c r="V124" s="8">
        <v>749259</v>
      </c>
      <c r="W124" s="8">
        <v>0</v>
      </c>
      <c r="X124" s="8">
        <v>0</v>
      </c>
      <c r="Y124" s="8">
        <v>7711387</v>
      </c>
      <c r="Z124" s="8">
        <v>614880</v>
      </c>
      <c r="AA124" s="8">
        <v>8326267</v>
      </c>
      <c r="AB124" s="7">
        <v>5.8236405253410339E-2</v>
      </c>
      <c r="AC124" s="7">
        <v>7.4999999999999997E-2</v>
      </c>
      <c r="AD124" s="25">
        <v>577996</v>
      </c>
      <c r="AE124" s="8">
        <v>0</v>
      </c>
      <c r="AF124" s="8">
        <v>0</v>
      </c>
      <c r="AG124" s="8">
        <v>36522</v>
      </c>
      <c r="AH124" s="8">
        <v>1395</v>
      </c>
      <c r="AI124" s="25">
        <f t="shared" si="3"/>
        <v>37917</v>
      </c>
      <c r="AJ124" s="8">
        <v>218183</v>
      </c>
      <c r="AK124" s="8">
        <v>21195</v>
      </c>
      <c r="AL124" s="8">
        <v>9925</v>
      </c>
      <c r="AM124" s="8">
        <v>75</v>
      </c>
      <c r="AN124" s="8">
        <v>13855</v>
      </c>
      <c r="AO124" s="8">
        <v>0</v>
      </c>
      <c r="AP124" s="8">
        <v>26390</v>
      </c>
      <c r="AQ124" s="8">
        <v>8159</v>
      </c>
      <c r="AR124" s="8">
        <v>76998</v>
      </c>
      <c r="AS124" s="8">
        <v>0</v>
      </c>
      <c r="AT124" s="8">
        <v>27506</v>
      </c>
      <c r="AU124" s="8">
        <v>6695</v>
      </c>
      <c r="AV124" s="8">
        <v>0</v>
      </c>
      <c r="AW124" s="8">
        <v>0</v>
      </c>
      <c r="AX124" s="8">
        <v>7200</v>
      </c>
      <c r="AY124" s="8">
        <v>0</v>
      </c>
      <c r="AZ124" s="8">
        <v>449183</v>
      </c>
      <c r="BA124" s="27">
        <f t="shared" si="4"/>
        <v>0</v>
      </c>
      <c r="BB124" s="8">
        <v>915</v>
      </c>
      <c r="BC124" s="8">
        <v>173523</v>
      </c>
      <c r="BD124" s="8">
        <v>0</v>
      </c>
      <c r="BE124" s="8">
        <v>64505</v>
      </c>
      <c r="BF124" s="8">
        <v>0</v>
      </c>
      <c r="BG124" s="8">
        <v>0</v>
      </c>
      <c r="BH124" s="8">
        <v>0</v>
      </c>
      <c r="BI124" s="29">
        <f t="shared" si="5"/>
        <v>0</v>
      </c>
      <c r="BJ124" s="8">
        <v>0</v>
      </c>
      <c r="BK124" s="8">
        <v>1716</v>
      </c>
      <c r="BL124" s="8">
        <v>692</v>
      </c>
      <c r="BM124" s="8">
        <v>5</v>
      </c>
      <c r="BN124" s="8">
        <v>0</v>
      </c>
      <c r="BO124" s="8">
        <v>-12</v>
      </c>
      <c r="BP124" s="8">
        <v>-79</v>
      </c>
      <c r="BQ124" s="8">
        <v>-74</v>
      </c>
      <c r="BR124" s="8">
        <v>-137</v>
      </c>
      <c r="BS124" s="8">
        <v>-336</v>
      </c>
      <c r="BT124" s="8">
        <v>-3</v>
      </c>
      <c r="BU124" s="8">
        <v>1764</v>
      </c>
      <c r="BV124" s="8">
        <v>2</v>
      </c>
      <c r="BW124" s="8">
        <v>50</v>
      </c>
      <c r="BX124" s="8">
        <v>46</v>
      </c>
      <c r="BY124" s="8">
        <v>236</v>
      </c>
      <c r="BZ124" s="8">
        <v>3</v>
      </c>
      <c r="CA124" s="8">
        <v>1</v>
      </c>
      <c r="CB124" s="8">
        <v>1</v>
      </c>
      <c r="CC124" s="8">
        <v>0</v>
      </c>
      <c r="CD124" s="8">
        <v>30</v>
      </c>
      <c r="CE124" s="8">
        <v>48</v>
      </c>
      <c r="CF124" s="8">
        <v>0</v>
      </c>
      <c r="CG124" s="8">
        <v>1</v>
      </c>
      <c r="CH124" s="8">
        <v>4</v>
      </c>
      <c r="CI124" s="8">
        <v>28</v>
      </c>
      <c r="CJ124" s="8">
        <v>99</v>
      </c>
      <c r="CK124" s="8">
        <v>5</v>
      </c>
    </row>
    <row r="125" spans="1:89" x14ac:dyDescent="0.25">
      <c r="A125" s="8">
        <v>12</v>
      </c>
      <c r="B125" s="8" t="s">
        <v>411</v>
      </c>
      <c r="C125" s="8" t="s">
        <v>412</v>
      </c>
      <c r="D125" s="8" t="s">
        <v>413</v>
      </c>
      <c r="E125" s="8" t="s">
        <v>410</v>
      </c>
      <c r="F125" s="9"/>
      <c r="G125" s="8">
        <v>28937066</v>
      </c>
      <c r="H125" s="8">
        <v>28997374</v>
      </c>
      <c r="I125" s="8">
        <v>28531654</v>
      </c>
      <c r="J125" s="8">
        <v>0</v>
      </c>
      <c r="K125" s="8">
        <v>1924916</v>
      </c>
      <c r="L125" s="8">
        <v>5792798</v>
      </c>
      <c r="M125" s="8">
        <v>0</v>
      </c>
      <c r="N125" s="8">
        <v>0</v>
      </c>
      <c r="O125" s="8">
        <v>0</v>
      </c>
      <c r="P125" s="8">
        <v>166606</v>
      </c>
      <c r="Q125" s="8">
        <v>3937319</v>
      </c>
      <c r="R125" s="8">
        <v>0</v>
      </c>
      <c r="S125" s="8">
        <v>0</v>
      </c>
      <c r="T125" s="8">
        <v>0</v>
      </c>
      <c r="U125" s="8">
        <v>13228064</v>
      </c>
      <c r="V125" s="8">
        <v>2578127</v>
      </c>
      <c r="W125" s="8">
        <v>0</v>
      </c>
      <c r="X125" s="8">
        <v>0</v>
      </c>
      <c r="Y125" s="8">
        <v>27650633</v>
      </c>
      <c r="Z125" s="8">
        <v>1671670</v>
      </c>
      <c r="AA125" s="8">
        <v>29322303</v>
      </c>
      <c r="AB125" s="7">
        <v>6.5417930483818054E-2</v>
      </c>
      <c r="AC125" s="7">
        <v>5.8299999999999998E-2</v>
      </c>
      <c r="AD125" s="25">
        <v>1611362</v>
      </c>
      <c r="AE125" s="8">
        <v>0</v>
      </c>
      <c r="AF125" s="8">
        <v>0</v>
      </c>
      <c r="AG125" s="8">
        <v>60308</v>
      </c>
      <c r="AH125" s="8">
        <v>260</v>
      </c>
      <c r="AI125" s="25">
        <f t="shared" si="3"/>
        <v>60568</v>
      </c>
      <c r="AJ125" s="8">
        <v>829349</v>
      </c>
      <c r="AK125" s="8">
        <v>71175</v>
      </c>
      <c r="AL125" s="8">
        <v>205325</v>
      </c>
      <c r="AM125" s="8">
        <v>0</v>
      </c>
      <c r="AN125" s="8">
        <v>132910</v>
      </c>
      <c r="AO125" s="8">
        <v>24967</v>
      </c>
      <c r="AP125" s="8">
        <v>33833</v>
      </c>
      <c r="AQ125" s="8">
        <v>22497</v>
      </c>
      <c r="AR125" s="8">
        <v>248</v>
      </c>
      <c r="AS125" s="8">
        <v>0</v>
      </c>
      <c r="AT125" s="8">
        <v>66315</v>
      </c>
      <c r="AU125" s="8">
        <v>10474</v>
      </c>
      <c r="AV125" s="8">
        <v>0</v>
      </c>
      <c r="AW125" s="8">
        <v>33383</v>
      </c>
      <c r="AX125" s="8">
        <v>16593</v>
      </c>
      <c r="AY125" s="8">
        <v>0</v>
      </c>
      <c r="AZ125" s="8">
        <v>1477805</v>
      </c>
      <c r="BA125" s="27">
        <f t="shared" si="4"/>
        <v>0</v>
      </c>
      <c r="BB125" s="8">
        <v>1052</v>
      </c>
      <c r="BC125" s="8">
        <v>173523</v>
      </c>
      <c r="BD125" s="8">
        <v>0</v>
      </c>
      <c r="BE125" s="8">
        <v>213132</v>
      </c>
      <c r="BF125" s="8">
        <v>0</v>
      </c>
      <c r="BG125" s="8">
        <v>0</v>
      </c>
      <c r="BH125" s="8">
        <v>0</v>
      </c>
      <c r="BI125" s="29">
        <f t="shared" si="5"/>
        <v>0</v>
      </c>
      <c r="BJ125" s="8">
        <v>0</v>
      </c>
      <c r="BK125" s="8">
        <v>5753</v>
      </c>
      <c r="BL125" s="8">
        <v>1646</v>
      </c>
      <c r="BM125" s="8">
        <v>0</v>
      </c>
      <c r="BN125" s="8">
        <v>0</v>
      </c>
      <c r="BO125" s="8">
        <v>-33</v>
      </c>
      <c r="BP125" s="8">
        <v>-128</v>
      </c>
      <c r="BQ125" s="8">
        <v>-189</v>
      </c>
      <c r="BR125" s="8">
        <v>-618</v>
      </c>
      <c r="BS125" s="8">
        <v>-1200</v>
      </c>
      <c r="BT125" s="8">
        <v>0</v>
      </c>
      <c r="BU125" s="8">
        <v>5393</v>
      </c>
      <c r="BV125" s="8">
        <v>4</v>
      </c>
      <c r="BW125" s="8">
        <v>231</v>
      </c>
      <c r="BX125" s="8">
        <v>161</v>
      </c>
      <c r="BY125" s="8">
        <v>787</v>
      </c>
      <c r="BZ125" s="8">
        <v>14</v>
      </c>
      <c r="CA125" s="8">
        <v>7</v>
      </c>
      <c r="CB125" s="8">
        <v>1</v>
      </c>
      <c r="CC125" s="8">
        <v>2</v>
      </c>
      <c r="CD125" s="8">
        <v>45</v>
      </c>
      <c r="CE125" s="8">
        <v>80</v>
      </c>
      <c r="CF125" s="8">
        <v>0</v>
      </c>
      <c r="CG125" s="8">
        <v>12</v>
      </c>
      <c r="CH125" s="8">
        <v>13</v>
      </c>
      <c r="CI125" s="8">
        <v>131</v>
      </c>
      <c r="CJ125" s="8">
        <v>455</v>
      </c>
      <c r="CK125" s="8">
        <v>7</v>
      </c>
    </row>
    <row r="126" spans="1:89" x14ac:dyDescent="0.25">
      <c r="A126" s="8">
        <v>12</v>
      </c>
      <c r="B126" s="8" t="s">
        <v>414</v>
      </c>
      <c r="C126" s="8" t="s">
        <v>119</v>
      </c>
      <c r="D126" s="8" t="s">
        <v>415</v>
      </c>
      <c r="E126" s="8" t="s">
        <v>407</v>
      </c>
      <c r="F126" s="8" t="s">
        <v>128</v>
      </c>
      <c r="G126" s="8">
        <v>9314811</v>
      </c>
      <c r="H126" s="8">
        <v>9319980</v>
      </c>
      <c r="I126" s="8">
        <v>9160861</v>
      </c>
      <c r="J126" s="8">
        <v>0</v>
      </c>
      <c r="K126" s="8">
        <v>840172</v>
      </c>
      <c r="L126" s="8">
        <v>1935797</v>
      </c>
      <c r="M126" s="8">
        <v>0</v>
      </c>
      <c r="N126" s="8">
        <v>0</v>
      </c>
      <c r="O126" s="8">
        <v>2680</v>
      </c>
      <c r="P126" s="8">
        <v>0</v>
      </c>
      <c r="Q126" s="8">
        <v>497093</v>
      </c>
      <c r="R126" s="8">
        <v>0</v>
      </c>
      <c r="S126" s="8">
        <v>0</v>
      </c>
      <c r="T126" s="8">
        <v>0</v>
      </c>
      <c r="U126" s="8">
        <v>4766377</v>
      </c>
      <c r="V126" s="8">
        <v>604051</v>
      </c>
      <c r="W126" s="8">
        <v>0</v>
      </c>
      <c r="X126" s="8">
        <v>0</v>
      </c>
      <c r="Y126" s="8">
        <v>8682287</v>
      </c>
      <c r="Z126" s="8">
        <v>576622</v>
      </c>
      <c r="AA126" s="8">
        <v>9258908</v>
      </c>
      <c r="AB126" s="7">
        <v>3.7325073033571243E-2</v>
      </c>
      <c r="AC126" s="7">
        <v>6.5299999999999997E-2</v>
      </c>
      <c r="AD126" s="25">
        <v>567152</v>
      </c>
      <c r="AE126" s="8">
        <v>0</v>
      </c>
      <c r="AF126" s="8">
        <v>0</v>
      </c>
      <c r="AG126" s="8">
        <v>5169</v>
      </c>
      <c r="AH126" s="8">
        <v>53</v>
      </c>
      <c r="AI126" s="25">
        <f t="shared" si="3"/>
        <v>5222</v>
      </c>
      <c r="AJ126" s="8">
        <v>208024</v>
      </c>
      <c r="AK126" s="8">
        <v>16056</v>
      </c>
      <c r="AL126" s="8">
        <v>45744</v>
      </c>
      <c r="AM126" s="8">
        <v>0</v>
      </c>
      <c r="AN126" s="8">
        <v>27415</v>
      </c>
      <c r="AO126" s="8">
        <v>0</v>
      </c>
      <c r="AP126" s="8">
        <v>22442</v>
      </c>
      <c r="AQ126" s="8">
        <v>7087</v>
      </c>
      <c r="AR126" s="8">
        <v>0</v>
      </c>
      <c r="AS126" s="8">
        <v>0</v>
      </c>
      <c r="AT126" s="8">
        <v>14541</v>
      </c>
      <c r="AU126" s="8">
        <v>7565</v>
      </c>
      <c r="AV126" s="8">
        <v>0</v>
      </c>
      <c r="AW126" s="8">
        <v>5239</v>
      </c>
      <c r="AX126" s="8">
        <v>13728</v>
      </c>
      <c r="AY126" s="8">
        <v>0</v>
      </c>
      <c r="AZ126" s="8">
        <v>386125</v>
      </c>
      <c r="BA126" s="27">
        <f t="shared" si="4"/>
        <v>0</v>
      </c>
      <c r="BB126" s="8">
        <v>0</v>
      </c>
      <c r="BC126" s="8">
        <v>173523</v>
      </c>
      <c r="BD126" s="8">
        <v>0</v>
      </c>
      <c r="BE126" s="8">
        <v>73658</v>
      </c>
      <c r="BF126" s="8">
        <v>0</v>
      </c>
      <c r="BG126" s="8">
        <v>0</v>
      </c>
      <c r="BH126" s="8">
        <v>0</v>
      </c>
      <c r="BI126" s="29">
        <f t="shared" si="5"/>
        <v>0</v>
      </c>
      <c r="BJ126" s="8">
        <v>0</v>
      </c>
      <c r="BK126" s="8">
        <v>1052</v>
      </c>
      <c r="BL126" s="8">
        <v>582</v>
      </c>
      <c r="BM126" s="8">
        <v>0</v>
      </c>
      <c r="BN126" s="8">
        <v>0</v>
      </c>
      <c r="BO126" s="8">
        <v>-22</v>
      </c>
      <c r="BP126" s="8">
        <v>-48</v>
      </c>
      <c r="BQ126" s="8">
        <v>-63</v>
      </c>
      <c r="BR126" s="8">
        <v>-151</v>
      </c>
      <c r="BS126" s="8">
        <v>-181</v>
      </c>
      <c r="BT126" s="8">
        <v>-1</v>
      </c>
      <c r="BU126" s="8">
        <v>1190</v>
      </c>
      <c r="BV126" s="8">
        <v>1</v>
      </c>
      <c r="BW126" s="8">
        <v>132</v>
      </c>
      <c r="BX126" s="8">
        <v>27</v>
      </c>
      <c r="BY126" s="8">
        <v>21</v>
      </c>
      <c r="BZ126" s="8">
        <v>1</v>
      </c>
      <c r="CA126" s="8">
        <v>0</v>
      </c>
      <c r="CB126" s="8">
        <v>0</v>
      </c>
      <c r="CC126" s="8">
        <v>2</v>
      </c>
      <c r="CD126" s="8">
        <v>14</v>
      </c>
      <c r="CE126" s="8">
        <v>32</v>
      </c>
      <c r="CF126" s="8">
        <v>0</v>
      </c>
      <c r="CG126" s="8">
        <v>1</v>
      </c>
      <c r="CH126" s="8">
        <v>9</v>
      </c>
      <c r="CI126" s="8">
        <v>19</v>
      </c>
      <c r="CJ126" s="8">
        <v>113</v>
      </c>
      <c r="CK126" s="8">
        <v>9</v>
      </c>
    </row>
    <row r="127" spans="1:89" x14ac:dyDescent="0.25">
      <c r="A127" s="8">
        <v>12</v>
      </c>
      <c r="B127" s="8" t="s">
        <v>416</v>
      </c>
      <c r="C127" s="8" t="s">
        <v>417</v>
      </c>
      <c r="D127" s="8" t="s">
        <v>418</v>
      </c>
      <c r="E127" s="8" t="s">
        <v>419</v>
      </c>
      <c r="F127" s="9"/>
      <c r="G127" s="8">
        <v>4207660</v>
      </c>
      <c r="H127" s="8">
        <v>4209215</v>
      </c>
      <c r="I127" s="8">
        <v>4168547</v>
      </c>
      <c r="J127" s="8">
        <v>0</v>
      </c>
      <c r="K127" s="8">
        <v>191286</v>
      </c>
      <c r="L127" s="8">
        <v>507589</v>
      </c>
      <c r="M127" s="8">
        <v>0</v>
      </c>
      <c r="N127" s="8">
        <v>0</v>
      </c>
      <c r="O127" s="8">
        <v>1706</v>
      </c>
      <c r="P127" s="8">
        <v>23</v>
      </c>
      <c r="Q127" s="8">
        <v>251348</v>
      </c>
      <c r="R127" s="8">
        <v>0</v>
      </c>
      <c r="S127" s="8">
        <v>0</v>
      </c>
      <c r="T127" s="8">
        <v>0</v>
      </c>
      <c r="U127" s="8">
        <v>2652197</v>
      </c>
      <c r="V127" s="8">
        <v>273909</v>
      </c>
      <c r="W127" s="8">
        <v>1900</v>
      </c>
      <c r="X127" s="8">
        <v>0</v>
      </c>
      <c r="Y127" s="8">
        <v>3876352</v>
      </c>
      <c r="Z127" s="8">
        <v>296592</v>
      </c>
      <c r="AA127" s="8">
        <v>4172943</v>
      </c>
      <c r="AB127" s="7">
        <v>0.12386932224035263</v>
      </c>
      <c r="AC127" s="7">
        <v>7.5200000000000003E-2</v>
      </c>
      <c r="AD127" s="25">
        <v>291431</v>
      </c>
      <c r="AE127" s="8">
        <v>700</v>
      </c>
      <c r="AF127" s="8">
        <v>8140</v>
      </c>
      <c r="AG127" s="8">
        <v>1555</v>
      </c>
      <c r="AH127" s="8">
        <v>0</v>
      </c>
      <c r="AI127" s="25">
        <f t="shared" si="3"/>
        <v>1555</v>
      </c>
      <c r="AJ127" s="8">
        <v>50900</v>
      </c>
      <c r="AK127" s="8">
        <v>3815</v>
      </c>
      <c r="AL127" s="8">
        <v>8147</v>
      </c>
      <c r="AM127" s="8">
        <v>0</v>
      </c>
      <c r="AN127" s="8">
        <v>15885</v>
      </c>
      <c r="AO127" s="8">
        <v>0</v>
      </c>
      <c r="AP127" s="8">
        <v>7260</v>
      </c>
      <c r="AQ127" s="8">
        <v>5211</v>
      </c>
      <c r="AR127" s="8">
        <v>0</v>
      </c>
      <c r="AS127" s="8">
        <v>0</v>
      </c>
      <c r="AT127" s="8">
        <v>16029</v>
      </c>
      <c r="AU127" s="8">
        <v>1824</v>
      </c>
      <c r="AV127" s="8">
        <v>0</v>
      </c>
      <c r="AW127" s="8">
        <v>3066</v>
      </c>
      <c r="AX127" s="8">
        <v>2719</v>
      </c>
      <c r="AY127" s="8">
        <v>78580</v>
      </c>
      <c r="AZ127" s="8">
        <v>128027</v>
      </c>
      <c r="BA127" s="27">
        <f t="shared" si="4"/>
        <v>0.61377678146016079</v>
      </c>
      <c r="BB127" s="8">
        <v>0</v>
      </c>
      <c r="BC127" s="8">
        <v>173523</v>
      </c>
      <c r="BD127" s="8">
        <v>0</v>
      </c>
      <c r="BE127" s="8">
        <v>11325</v>
      </c>
      <c r="BF127" s="8">
        <v>0</v>
      </c>
      <c r="BG127" s="8">
        <v>0</v>
      </c>
      <c r="BH127" s="8">
        <v>0</v>
      </c>
      <c r="BI127" s="29">
        <f t="shared" si="5"/>
        <v>0</v>
      </c>
      <c r="BJ127" s="8">
        <v>0</v>
      </c>
      <c r="BK127" s="8">
        <v>690</v>
      </c>
      <c r="BL127" s="8">
        <v>205</v>
      </c>
      <c r="BM127" s="8">
        <v>2</v>
      </c>
      <c r="BN127" s="8">
        <v>-2</v>
      </c>
      <c r="BO127" s="8">
        <v>-8</v>
      </c>
      <c r="BP127" s="8">
        <v>-6</v>
      </c>
      <c r="BQ127" s="8">
        <v>-28</v>
      </c>
      <c r="BR127" s="8">
        <v>-39</v>
      </c>
      <c r="BS127" s="8">
        <v>-130</v>
      </c>
      <c r="BT127" s="8">
        <v>-3</v>
      </c>
      <c r="BU127" s="8">
        <v>673</v>
      </c>
      <c r="BV127" s="8">
        <v>0</v>
      </c>
      <c r="BW127" s="8">
        <v>37</v>
      </c>
      <c r="BX127" s="8">
        <v>18</v>
      </c>
      <c r="BY127" s="8">
        <v>49</v>
      </c>
      <c r="BZ127" s="8">
        <v>0</v>
      </c>
      <c r="CA127" s="8">
        <v>0</v>
      </c>
      <c r="CB127" s="8">
        <v>0</v>
      </c>
      <c r="CC127" s="8">
        <v>0</v>
      </c>
      <c r="CD127" s="8">
        <v>11</v>
      </c>
      <c r="CE127" s="8">
        <v>4</v>
      </c>
      <c r="CF127" s="8">
        <v>1</v>
      </c>
      <c r="CG127" s="8">
        <v>1</v>
      </c>
      <c r="CH127" s="8">
        <v>1</v>
      </c>
      <c r="CI127" s="8">
        <v>34</v>
      </c>
      <c r="CJ127" s="8">
        <v>15</v>
      </c>
      <c r="CK127" s="8">
        <v>0</v>
      </c>
    </row>
    <row r="128" spans="1:89" x14ac:dyDescent="0.25">
      <c r="A128" s="8">
        <v>13</v>
      </c>
      <c r="B128" s="8" t="s">
        <v>420</v>
      </c>
      <c r="C128" s="8" t="s">
        <v>421</v>
      </c>
      <c r="D128" s="8" t="s">
        <v>422</v>
      </c>
      <c r="E128" s="8" t="s">
        <v>423</v>
      </c>
      <c r="F128" s="8" t="s">
        <v>424</v>
      </c>
      <c r="G128" s="8">
        <v>48993725</v>
      </c>
      <c r="H128" s="8">
        <v>49146056</v>
      </c>
      <c r="I128" s="8">
        <v>47076316</v>
      </c>
      <c r="J128" s="8">
        <v>15038524</v>
      </c>
      <c r="K128" s="8">
        <v>1714082</v>
      </c>
      <c r="L128" s="8">
        <v>15566803</v>
      </c>
      <c r="M128" s="8">
        <v>0</v>
      </c>
      <c r="N128" s="8">
        <v>0</v>
      </c>
      <c r="O128" s="8">
        <v>0</v>
      </c>
      <c r="P128" s="8">
        <v>10690</v>
      </c>
      <c r="Q128" s="8">
        <v>2586209</v>
      </c>
      <c r="R128" s="8">
        <v>0</v>
      </c>
      <c r="S128" s="8">
        <v>0</v>
      </c>
      <c r="T128" s="8">
        <v>0</v>
      </c>
      <c r="U128" s="8">
        <v>6597487</v>
      </c>
      <c r="V128" s="8">
        <v>2439329</v>
      </c>
      <c r="W128" s="8">
        <v>0</v>
      </c>
      <c r="X128" s="8">
        <v>0</v>
      </c>
      <c r="Y128" s="8">
        <v>46024188</v>
      </c>
      <c r="Z128" s="8">
        <v>152331</v>
      </c>
      <c r="AA128" s="8">
        <v>46176519</v>
      </c>
      <c r="AB128" s="7">
        <v>5.780787393450737E-2</v>
      </c>
      <c r="AC128" s="7">
        <v>4.4999999999999998E-2</v>
      </c>
      <c r="AD128" s="25">
        <v>2071066</v>
      </c>
      <c r="AE128" s="8">
        <v>0</v>
      </c>
      <c r="AF128" s="8">
        <v>0</v>
      </c>
      <c r="AG128" s="8">
        <v>152331</v>
      </c>
      <c r="AH128" s="8">
        <v>1565</v>
      </c>
      <c r="AI128" s="25">
        <f t="shared" si="3"/>
        <v>153896</v>
      </c>
      <c r="AJ128" s="8">
        <v>1214470</v>
      </c>
      <c r="AK128" s="8">
        <v>93338</v>
      </c>
      <c r="AL128" s="8">
        <v>224254</v>
      </c>
      <c r="AM128" s="8">
        <v>0</v>
      </c>
      <c r="AN128" s="8">
        <v>188603</v>
      </c>
      <c r="AO128" s="8">
        <v>0</v>
      </c>
      <c r="AP128" s="8">
        <v>57779</v>
      </c>
      <c r="AQ128" s="8">
        <v>10200</v>
      </c>
      <c r="AR128" s="8">
        <v>560</v>
      </c>
      <c r="AS128" s="8">
        <v>0</v>
      </c>
      <c r="AT128" s="8">
        <v>116331</v>
      </c>
      <c r="AU128" s="8">
        <v>19534</v>
      </c>
      <c r="AV128" s="8">
        <v>0</v>
      </c>
      <c r="AW128" s="8">
        <v>2812</v>
      </c>
      <c r="AX128" s="8">
        <v>14565</v>
      </c>
      <c r="AY128" s="8">
        <v>0</v>
      </c>
      <c r="AZ128" s="8">
        <v>2033093</v>
      </c>
      <c r="BA128" s="27">
        <f t="shared" si="4"/>
        <v>0</v>
      </c>
      <c r="BB128" s="8">
        <v>0</v>
      </c>
      <c r="BC128" s="8">
        <v>129753</v>
      </c>
      <c r="BD128" s="8">
        <v>0</v>
      </c>
      <c r="BE128" s="8">
        <v>326794</v>
      </c>
      <c r="BF128" s="8">
        <v>0</v>
      </c>
      <c r="BG128" s="8">
        <v>0</v>
      </c>
      <c r="BH128" s="8">
        <v>0</v>
      </c>
      <c r="BI128" s="29">
        <f t="shared" si="5"/>
        <v>0</v>
      </c>
      <c r="BJ128" s="8">
        <v>0</v>
      </c>
      <c r="BK128" s="8">
        <v>7862</v>
      </c>
      <c r="BL128" s="8">
        <v>1867</v>
      </c>
      <c r="BM128" s="8">
        <v>19</v>
      </c>
      <c r="BN128" s="8">
        <v>-1</v>
      </c>
      <c r="BO128" s="8">
        <v>-54</v>
      </c>
      <c r="BP128" s="8">
        <v>-137</v>
      </c>
      <c r="BQ128" s="8">
        <v>-292</v>
      </c>
      <c r="BR128" s="8">
        <v>-736</v>
      </c>
      <c r="BS128" s="8">
        <v>-1339</v>
      </c>
      <c r="BT128" s="8">
        <v>-9</v>
      </c>
      <c r="BU128" s="8">
        <v>7206</v>
      </c>
      <c r="BV128" s="8">
        <v>85</v>
      </c>
      <c r="BW128" s="8">
        <v>221</v>
      </c>
      <c r="BX128" s="8">
        <v>117</v>
      </c>
      <c r="BY128" s="8">
        <v>806</v>
      </c>
      <c r="BZ128" s="8">
        <v>202</v>
      </c>
      <c r="CA128" s="8">
        <v>1</v>
      </c>
      <c r="CB128" s="8">
        <v>2</v>
      </c>
      <c r="CC128" s="8">
        <v>2</v>
      </c>
      <c r="CD128" s="8">
        <v>30</v>
      </c>
      <c r="CE128" s="8">
        <v>103</v>
      </c>
      <c r="CF128" s="8">
        <v>0</v>
      </c>
      <c r="CG128" s="8">
        <v>3</v>
      </c>
      <c r="CH128" s="8">
        <v>13</v>
      </c>
      <c r="CI128" s="8">
        <v>104</v>
      </c>
      <c r="CJ128" s="8">
        <v>607</v>
      </c>
      <c r="CK128" s="8">
        <v>2</v>
      </c>
    </row>
    <row r="129" spans="1:89" x14ac:dyDescent="0.25">
      <c r="A129" s="8">
        <v>13</v>
      </c>
      <c r="B129" s="8" t="s">
        <v>425</v>
      </c>
      <c r="C129" s="8" t="s">
        <v>291</v>
      </c>
      <c r="D129" s="8" t="s">
        <v>426</v>
      </c>
      <c r="E129" s="8" t="s">
        <v>423</v>
      </c>
      <c r="F129" s="8" t="s">
        <v>424</v>
      </c>
      <c r="G129" s="8">
        <v>47371260</v>
      </c>
      <c r="H129" s="8">
        <v>47527843</v>
      </c>
      <c r="I129" s="8">
        <v>46022643</v>
      </c>
      <c r="J129" s="8">
        <v>15227901</v>
      </c>
      <c r="K129" s="8">
        <v>1683651</v>
      </c>
      <c r="L129" s="8">
        <v>15662876</v>
      </c>
      <c r="M129" s="8">
        <v>0</v>
      </c>
      <c r="N129" s="8">
        <v>0</v>
      </c>
      <c r="O129" s="8">
        <v>0</v>
      </c>
      <c r="P129" s="8">
        <v>6583</v>
      </c>
      <c r="Q129" s="8">
        <v>2294174</v>
      </c>
      <c r="R129" s="8">
        <v>0</v>
      </c>
      <c r="S129" s="8">
        <v>0</v>
      </c>
      <c r="T129" s="8">
        <v>0</v>
      </c>
      <c r="U129" s="8">
        <v>6643083</v>
      </c>
      <c r="V129" s="8">
        <v>2108726</v>
      </c>
      <c r="W129" s="8">
        <v>0</v>
      </c>
      <c r="X129" s="8">
        <v>0</v>
      </c>
      <c r="Y129" s="8">
        <v>45738945</v>
      </c>
      <c r="Z129" s="8">
        <v>156583</v>
      </c>
      <c r="AA129" s="8">
        <v>45895528</v>
      </c>
      <c r="AB129" s="7">
        <v>3.8643199950456619E-2</v>
      </c>
      <c r="AC129" s="7">
        <v>4.6199999999999998E-2</v>
      </c>
      <c r="AD129" s="25">
        <v>2111951</v>
      </c>
      <c r="AE129" s="8">
        <v>0</v>
      </c>
      <c r="AF129" s="8">
        <v>0</v>
      </c>
      <c r="AG129" s="8">
        <v>156583</v>
      </c>
      <c r="AH129" s="8">
        <v>6123</v>
      </c>
      <c r="AI129" s="25">
        <f t="shared" si="3"/>
        <v>162706</v>
      </c>
      <c r="AJ129" s="8">
        <v>1289776</v>
      </c>
      <c r="AK129" s="8">
        <v>99939</v>
      </c>
      <c r="AL129" s="8">
        <v>264196</v>
      </c>
      <c r="AM129" s="8">
        <v>0</v>
      </c>
      <c r="AN129" s="8">
        <v>164354</v>
      </c>
      <c r="AO129" s="8">
        <v>4901</v>
      </c>
      <c r="AP129" s="8">
        <v>49830</v>
      </c>
      <c r="AQ129" s="8">
        <v>10200</v>
      </c>
      <c r="AR129" s="8">
        <v>0</v>
      </c>
      <c r="AS129" s="8">
        <v>0</v>
      </c>
      <c r="AT129" s="8">
        <v>100288</v>
      </c>
      <c r="AU129" s="8">
        <v>26797</v>
      </c>
      <c r="AV129" s="8">
        <v>0</v>
      </c>
      <c r="AW129" s="8">
        <v>2414</v>
      </c>
      <c r="AX129" s="8">
        <v>32770</v>
      </c>
      <c r="AY129" s="8">
        <v>0</v>
      </c>
      <c r="AZ129" s="8">
        <v>2123756</v>
      </c>
      <c r="BA129" s="27">
        <f t="shared" si="4"/>
        <v>0</v>
      </c>
      <c r="BB129" s="8">
        <v>75</v>
      </c>
      <c r="BC129" s="8">
        <v>173523</v>
      </c>
      <c r="BD129" s="8">
        <v>0</v>
      </c>
      <c r="BE129" s="8">
        <v>248482</v>
      </c>
      <c r="BF129" s="8">
        <v>0</v>
      </c>
      <c r="BG129" s="8">
        <v>0</v>
      </c>
      <c r="BH129" s="8">
        <v>0</v>
      </c>
      <c r="BI129" s="29">
        <f t="shared" si="5"/>
        <v>0</v>
      </c>
      <c r="BJ129" s="8">
        <v>0</v>
      </c>
      <c r="BK129" s="8">
        <v>7614</v>
      </c>
      <c r="BL129" s="8">
        <v>1709</v>
      </c>
      <c r="BM129" s="8">
        <v>19</v>
      </c>
      <c r="BN129" s="8">
        <v>-11</v>
      </c>
      <c r="BO129" s="8">
        <v>-46</v>
      </c>
      <c r="BP129" s="8">
        <v>-176</v>
      </c>
      <c r="BQ129" s="8">
        <v>-212</v>
      </c>
      <c r="BR129" s="8">
        <v>-731</v>
      </c>
      <c r="BS129" s="8">
        <v>-1451</v>
      </c>
      <c r="BT129" s="8">
        <v>-13</v>
      </c>
      <c r="BU129" s="8">
        <v>6727</v>
      </c>
      <c r="BV129" s="8">
        <v>61</v>
      </c>
      <c r="BW129" s="8">
        <v>204</v>
      </c>
      <c r="BX129" s="8">
        <v>137</v>
      </c>
      <c r="BY129" s="8">
        <v>900</v>
      </c>
      <c r="BZ129" s="8">
        <v>224</v>
      </c>
      <c r="CA129" s="8">
        <v>2</v>
      </c>
      <c r="CB129" s="8">
        <v>3</v>
      </c>
      <c r="CC129" s="8">
        <v>4</v>
      </c>
      <c r="CD129" s="8">
        <v>36</v>
      </c>
      <c r="CE129" s="8">
        <v>135</v>
      </c>
      <c r="CF129" s="8">
        <v>0</v>
      </c>
      <c r="CG129" s="8">
        <v>9</v>
      </c>
      <c r="CH129" s="8">
        <v>14</v>
      </c>
      <c r="CI129" s="8">
        <v>112</v>
      </c>
      <c r="CJ129" s="8">
        <v>588</v>
      </c>
      <c r="CK129" s="8">
        <v>1</v>
      </c>
    </row>
    <row r="130" spans="1:89" x14ac:dyDescent="0.25">
      <c r="A130" s="8">
        <v>13</v>
      </c>
      <c r="B130" s="8" t="s">
        <v>427</v>
      </c>
      <c r="C130" s="8" t="s">
        <v>357</v>
      </c>
      <c r="D130" s="8" t="s">
        <v>428</v>
      </c>
      <c r="E130" s="8" t="s">
        <v>429</v>
      </c>
      <c r="F130" s="8" t="s">
        <v>121</v>
      </c>
      <c r="G130" s="8">
        <v>52147345</v>
      </c>
      <c r="H130" s="8">
        <v>52291175</v>
      </c>
      <c r="I130" s="8">
        <v>50380966</v>
      </c>
      <c r="J130" s="8">
        <v>8412272</v>
      </c>
      <c r="K130" s="8">
        <v>3332873</v>
      </c>
      <c r="L130" s="8">
        <v>17499650</v>
      </c>
      <c r="M130" s="8">
        <v>0</v>
      </c>
      <c r="N130" s="8">
        <v>0</v>
      </c>
      <c r="O130" s="8">
        <v>0</v>
      </c>
      <c r="P130" s="8">
        <v>12057</v>
      </c>
      <c r="Q130" s="8">
        <v>3760088</v>
      </c>
      <c r="R130" s="8">
        <v>0</v>
      </c>
      <c r="S130" s="8">
        <v>0</v>
      </c>
      <c r="T130" s="8">
        <v>0</v>
      </c>
      <c r="U130" s="8">
        <v>11526654</v>
      </c>
      <c r="V130" s="8">
        <v>3663293</v>
      </c>
      <c r="W130" s="8">
        <v>0</v>
      </c>
      <c r="X130" s="8">
        <v>0</v>
      </c>
      <c r="Y130" s="8">
        <v>50690735</v>
      </c>
      <c r="Z130" s="8">
        <v>143830</v>
      </c>
      <c r="AA130" s="8">
        <v>50834565</v>
      </c>
      <c r="AB130" s="7">
        <v>0.12970882654190063</v>
      </c>
      <c r="AC130" s="7">
        <v>4.9000000000000002E-2</v>
      </c>
      <c r="AD130" s="25">
        <v>2483963</v>
      </c>
      <c r="AE130" s="8">
        <v>116</v>
      </c>
      <c r="AF130" s="8">
        <v>2583</v>
      </c>
      <c r="AG130" s="8">
        <v>143714</v>
      </c>
      <c r="AH130" s="8">
        <v>0</v>
      </c>
      <c r="AI130" s="25">
        <f t="shared" si="3"/>
        <v>143714</v>
      </c>
      <c r="AJ130" s="8">
        <v>1400217</v>
      </c>
      <c r="AK130" s="8">
        <v>111548</v>
      </c>
      <c r="AL130" s="8">
        <v>284394</v>
      </c>
      <c r="AM130" s="8">
        <v>0</v>
      </c>
      <c r="AN130" s="8">
        <v>187371</v>
      </c>
      <c r="AO130" s="8">
        <v>10461</v>
      </c>
      <c r="AP130" s="8">
        <v>77511</v>
      </c>
      <c r="AQ130" s="8">
        <v>8800</v>
      </c>
      <c r="AR130" s="8">
        <v>120</v>
      </c>
      <c r="AS130" s="8">
        <v>97612</v>
      </c>
      <c r="AT130" s="8">
        <v>64902</v>
      </c>
      <c r="AU130" s="8">
        <v>23097</v>
      </c>
      <c r="AV130" s="8">
        <v>0</v>
      </c>
      <c r="AW130" s="8">
        <v>768</v>
      </c>
      <c r="AX130" s="8">
        <v>48803</v>
      </c>
      <c r="AY130" s="8">
        <v>176608</v>
      </c>
      <c r="AZ130" s="8">
        <v>2415217</v>
      </c>
      <c r="BA130" s="27">
        <f t="shared" si="4"/>
        <v>7.3123036149546808E-2</v>
      </c>
      <c r="BB130" s="8">
        <v>-140</v>
      </c>
      <c r="BC130" s="8">
        <v>173523</v>
      </c>
      <c r="BD130" s="8">
        <v>0</v>
      </c>
      <c r="BE130" s="8">
        <v>364662</v>
      </c>
      <c r="BF130" s="8">
        <v>0</v>
      </c>
      <c r="BG130" s="8">
        <v>0</v>
      </c>
      <c r="BH130" s="8">
        <v>0</v>
      </c>
      <c r="BI130" s="29">
        <f t="shared" si="5"/>
        <v>0</v>
      </c>
      <c r="BJ130" s="8">
        <v>0</v>
      </c>
      <c r="BK130" s="8">
        <v>8278</v>
      </c>
      <c r="BL130" s="8">
        <v>3059</v>
      </c>
      <c r="BM130" s="8">
        <v>28</v>
      </c>
      <c r="BN130" s="8">
        <v>-26</v>
      </c>
      <c r="BO130" s="8">
        <v>-78</v>
      </c>
      <c r="BP130" s="8">
        <v>-375</v>
      </c>
      <c r="BQ130" s="8">
        <v>-406</v>
      </c>
      <c r="BR130" s="8">
        <v>-749</v>
      </c>
      <c r="BS130" s="8">
        <v>-1422</v>
      </c>
      <c r="BT130" s="8">
        <v>-13</v>
      </c>
      <c r="BU130" s="8">
        <v>8386</v>
      </c>
      <c r="BV130" s="8">
        <v>10</v>
      </c>
      <c r="BW130" s="8">
        <v>233</v>
      </c>
      <c r="BX130" s="8">
        <v>157</v>
      </c>
      <c r="BY130" s="8">
        <v>659</v>
      </c>
      <c r="BZ130" s="8">
        <v>363</v>
      </c>
      <c r="CA130" s="8">
        <v>2</v>
      </c>
      <c r="CB130" s="8">
        <v>3</v>
      </c>
      <c r="CC130" s="8">
        <v>0</v>
      </c>
      <c r="CD130" s="8">
        <v>50</v>
      </c>
      <c r="CE130" s="8">
        <v>311</v>
      </c>
      <c r="CF130" s="8">
        <v>6</v>
      </c>
      <c r="CG130" s="8">
        <v>3</v>
      </c>
      <c r="CH130" s="8">
        <v>11</v>
      </c>
      <c r="CI130" s="8">
        <v>76</v>
      </c>
      <c r="CJ130" s="8">
        <v>655</v>
      </c>
      <c r="CK130" s="8">
        <v>2</v>
      </c>
    </row>
    <row r="131" spans="1:89" s="44" customFormat="1" x14ac:dyDescent="0.25">
      <c r="A131" s="40">
        <v>13</v>
      </c>
      <c r="B131" s="41" t="s">
        <v>613</v>
      </c>
      <c r="C131" s="40" t="s">
        <v>421</v>
      </c>
      <c r="D131" s="40" t="s">
        <v>422</v>
      </c>
      <c r="E131" s="40" t="s">
        <v>423</v>
      </c>
      <c r="F131" s="40" t="s">
        <v>424</v>
      </c>
      <c r="G131" s="40">
        <v>48857332</v>
      </c>
      <c r="H131" s="40">
        <v>49097845</v>
      </c>
      <c r="I131" s="40">
        <v>46837506</v>
      </c>
      <c r="J131" s="40">
        <v>14479954</v>
      </c>
      <c r="K131" s="40">
        <v>1384280</v>
      </c>
      <c r="L131" s="40">
        <v>18037830</v>
      </c>
      <c r="M131" s="40">
        <v>0</v>
      </c>
      <c r="N131" s="40">
        <v>0</v>
      </c>
      <c r="O131" s="40">
        <v>0</v>
      </c>
      <c r="P131" s="40">
        <v>16713</v>
      </c>
      <c r="Q131" s="40">
        <v>2485247</v>
      </c>
      <c r="R131" s="40">
        <v>0</v>
      </c>
      <c r="S131" s="40">
        <v>0</v>
      </c>
      <c r="T131" s="40">
        <v>0</v>
      </c>
      <c r="U131" s="40">
        <v>4607510</v>
      </c>
      <c r="V131" s="40">
        <v>3546691</v>
      </c>
      <c r="W131" s="40">
        <v>0</v>
      </c>
      <c r="X131" s="40">
        <v>0</v>
      </c>
      <c r="Y131" s="40">
        <v>46657769</v>
      </c>
      <c r="Z131" s="40">
        <v>240513</v>
      </c>
      <c r="AA131" s="40">
        <v>46898282</v>
      </c>
      <c r="AB131" s="42">
        <v>0.11479826610261895</v>
      </c>
      <c r="AC131" s="42">
        <v>4.4999999999999998E-2</v>
      </c>
      <c r="AD131" s="40">
        <v>2099946</v>
      </c>
      <c r="AE131" s="40">
        <v>0</v>
      </c>
      <c r="AF131" s="40">
        <v>0</v>
      </c>
      <c r="AG131" s="40">
        <v>240513</v>
      </c>
      <c r="AH131" s="40">
        <v>23400</v>
      </c>
      <c r="AI131" s="40">
        <v>263913</v>
      </c>
      <c r="AJ131" s="40">
        <v>1108563</v>
      </c>
      <c r="AK131" s="40">
        <v>92301</v>
      </c>
      <c r="AL131" s="40">
        <v>210419</v>
      </c>
      <c r="AM131" s="40">
        <v>0</v>
      </c>
      <c r="AN131" s="40">
        <v>192146</v>
      </c>
      <c r="AO131" s="40">
        <v>9285</v>
      </c>
      <c r="AP131" s="40">
        <v>66167</v>
      </c>
      <c r="AQ131" s="40">
        <v>15300</v>
      </c>
      <c r="AR131" s="40">
        <v>974</v>
      </c>
      <c r="AS131" s="40">
        <v>0</v>
      </c>
      <c r="AT131" s="40">
        <v>118416</v>
      </c>
      <c r="AU131" s="40">
        <v>23124</v>
      </c>
      <c r="AV131" s="40">
        <v>22153</v>
      </c>
      <c r="AW131" s="40">
        <v>9636</v>
      </c>
      <c r="AX131" s="40">
        <v>9050</v>
      </c>
      <c r="AY131" s="40">
        <v>0</v>
      </c>
      <c r="AZ131" s="40">
        <v>2040974</v>
      </c>
      <c r="BA131" s="43">
        <v>0</v>
      </c>
      <c r="BB131" s="40">
        <v>9</v>
      </c>
      <c r="BC131" s="40">
        <v>129901</v>
      </c>
      <c r="BD131" s="40">
        <v>0</v>
      </c>
      <c r="BE131" s="40">
        <v>482886</v>
      </c>
      <c r="BF131" s="40">
        <v>0</v>
      </c>
      <c r="BG131" s="40">
        <v>0</v>
      </c>
      <c r="BH131" s="40">
        <v>0</v>
      </c>
      <c r="BI131" s="40">
        <v>0</v>
      </c>
      <c r="BJ131" s="40">
        <v>0</v>
      </c>
      <c r="BK131" s="40">
        <v>8662</v>
      </c>
      <c r="BL131" s="40">
        <v>2172</v>
      </c>
      <c r="BM131" s="40">
        <v>15</v>
      </c>
      <c r="BN131" s="40">
        <v>0</v>
      </c>
      <c r="BO131" s="40">
        <v>-46</v>
      </c>
      <c r="BP131" s="40">
        <v>-260</v>
      </c>
      <c r="BQ131" s="40">
        <v>-352</v>
      </c>
      <c r="BR131" s="40">
        <v>-842</v>
      </c>
      <c r="BS131" s="40">
        <v>-1227</v>
      </c>
      <c r="BT131" s="40">
        <v>-17</v>
      </c>
      <c r="BU131" s="40">
        <v>8129</v>
      </c>
      <c r="BV131" s="40">
        <v>96</v>
      </c>
      <c r="BW131" s="40">
        <v>153</v>
      </c>
      <c r="BX131" s="40">
        <v>84</v>
      </c>
      <c r="BY131" s="40">
        <v>732</v>
      </c>
      <c r="BZ131" s="40">
        <v>274</v>
      </c>
      <c r="CA131" s="40">
        <v>1</v>
      </c>
      <c r="CB131" s="40">
        <v>3</v>
      </c>
      <c r="CC131" s="40">
        <v>12</v>
      </c>
      <c r="CD131" s="40">
        <v>87</v>
      </c>
      <c r="CE131" s="40">
        <v>282</v>
      </c>
      <c r="CF131" s="40">
        <v>1</v>
      </c>
      <c r="CG131" s="40">
        <v>13</v>
      </c>
      <c r="CH131" s="40">
        <v>15</v>
      </c>
      <c r="CI131" s="40">
        <v>158</v>
      </c>
      <c r="CJ131" s="40">
        <v>1103</v>
      </c>
      <c r="CK131" s="40">
        <v>5</v>
      </c>
    </row>
    <row r="132" spans="1:89" x14ac:dyDescent="0.25">
      <c r="A132" s="8">
        <v>13</v>
      </c>
      <c r="B132" s="8" t="s">
        <v>430</v>
      </c>
      <c r="C132" s="8" t="s">
        <v>89</v>
      </c>
      <c r="D132" s="8" t="s">
        <v>431</v>
      </c>
      <c r="E132" s="8" t="s">
        <v>429</v>
      </c>
      <c r="F132" s="8" t="s">
        <v>111</v>
      </c>
      <c r="G132" s="8">
        <v>60394712</v>
      </c>
      <c r="H132" s="8">
        <v>60574100</v>
      </c>
      <c r="I132" s="8">
        <v>58543990</v>
      </c>
      <c r="J132" s="8">
        <v>1352430</v>
      </c>
      <c r="K132" s="8">
        <v>6217670</v>
      </c>
      <c r="L132" s="8">
        <v>18227971</v>
      </c>
      <c r="M132" s="8">
        <v>0</v>
      </c>
      <c r="N132" s="8">
        <v>6314547</v>
      </c>
      <c r="O132" s="8">
        <v>0</v>
      </c>
      <c r="P132" s="8">
        <v>0</v>
      </c>
      <c r="Q132" s="8">
        <v>3292413</v>
      </c>
      <c r="R132" s="8">
        <v>0</v>
      </c>
      <c r="S132" s="8">
        <v>640</v>
      </c>
      <c r="T132" s="8">
        <v>0</v>
      </c>
      <c r="U132" s="8">
        <v>17014418</v>
      </c>
      <c r="V132" s="8">
        <v>3866334</v>
      </c>
      <c r="W132" s="8">
        <v>28213</v>
      </c>
      <c r="X132" s="8">
        <v>0</v>
      </c>
      <c r="Y132" s="8">
        <v>52079693</v>
      </c>
      <c r="Z132" s="8">
        <v>6543214</v>
      </c>
      <c r="AA132" s="8">
        <v>58622907</v>
      </c>
      <c r="AB132" s="7">
        <v>5.6227769702672958E-2</v>
      </c>
      <c r="AC132" s="7">
        <v>0.04</v>
      </c>
      <c r="AD132" s="25">
        <v>2084116</v>
      </c>
      <c r="AE132" s="8">
        <v>0</v>
      </c>
      <c r="AF132" s="8">
        <v>0</v>
      </c>
      <c r="AG132" s="8">
        <v>179388</v>
      </c>
      <c r="AH132" s="8">
        <v>870</v>
      </c>
      <c r="AI132" s="25">
        <f t="shared" si="3"/>
        <v>180258</v>
      </c>
      <c r="AJ132" s="8">
        <v>1260950</v>
      </c>
      <c r="AK132" s="8">
        <v>100053</v>
      </c>
      <c r="AL132" s="8">
        <v>289509</v>
      </c>
      <c r="AM132" s="8">
        <v>0</v>
      </c>
      <c r="AN132" s="8">
        <v>211193</v>
      </c>
      <c r="AO132" s="8">
        <v>6957</v>
      </c>
      <c r="AP132" s="8">
        <v>31687</v>
      </c>
      <c r="AQ132" s="8">
        <v>10200</v>
      </c>
      <c r="AR132" s="8">
        <v>264</v>
      </c>
      <c r="AS132" s="8">
        <v>0</v>
      </c>
      <c r="AT132" s="8">
        <v>131862</v>
      </c>
      <c r="AU132" s="8">
        <v>11522</v>
      </c>
      <c r="AV132" s="8">
        <v>0</v>
      </c>
      <c r="AW132" s="8">
        <v>1215</v>
      </c>
      <c r="AX132" s="8">
        <v>9212</v>
      </c>
      <c r="AY132" s="8">
        <v>114745</v>
      </c>
      <c r="AZ132" s="8">
        <v>2127387</v>
      </c>
      <c r="BA132" s="27">
        <f t="shared" si="4"/>
        <v>5.3937059876740807E-2</v>
      </c>
      <c r="BB132" s="8">
        <v>-2385</v>
      </c>
      <c r="BC132" s="8">
        <v>173523</v>
      </c>
      <c r="BD132" s="8">
        <v>0</v>
      </c>
      <c r="BE132" s="8">
        <v>220612</v>
      </c>
      <c r="BF132" s="8">
        <v>0</v>
      </c>
      <c r="BG132" s="8">
        <v>0</v>
      </c>
      <c r="BH132" s="8">
        <v>0</v>
      </c>
      <c r="BI132" s="29">
        <f t="shared" si="5"/>
        <v>0</v>
      </c>
      <c r="BJ132" s="8">
        <v>0</v>
      </c>
      <c r="BK132" s="8">
        <v>9452</v>
      </c>
      <c r="BL132" s="8">
        <v>3780</v>
      </c>
      <c r="BM132" s="8">
        <v>0</v>
      </c>
      <c r="BN132" s="8">
        <v>0</v>
      </c>
      <c r="BO132" s="8">
        <v>-73</v>
      </c>
      <c r="BP132" s="8">
        <v>-309</v>
      </c>
      <c r="BQ132" s="8">
        <v>-709</v>
      </c>
      <c r="BR132" s="8">
        <v>-1340</v>
      </c>
      <c r="BS132" s="8">
        <v>-1754</v>
      </c>
      <c r="BT132" s="8">
        <v>-9</v>
      </c>
      <c r="BU132" s="8">
        <v>9036</v>
      </c>
      <c r="BV132" s="8">
        <v>74</v>
      </c>
      <c r="BW132" s="8">
        <v>573</v>
      </c>
      <c r="BX132" s="8">
        <v>284</v>
      </c>
      <c r="BY132" s="8">
        <v>860</v>
      </c>
      <c r="BZ132" s="8">
        <v>1</v>
      </c>
      <c r="CA132" s="8">
        <v>36</v>
      </c>
      <c r="CB132" s="8">
        <v>1</v>
      </c>
      <c r="CC132" s="8">
        <v>4</v>
      </c>
      <c r="CD132" s="8">
        <v>46</v>
      </c>
      <c r="CE132" s="8">
        <v>256</v>
      </c>
      <c r="CF132" s="8">
        <v>2</v>
      </c>
      <c r="CG132" s="8">
        <v>17</v>
      </c>
      <c r="CH132" s="8">
        <v>25</v>
      </c>
      <c r="CI132" s="8">
        <v>189</v>
      </c>
      <c r="CJ132" s="8">
        <v>1069</v>
      </c>
      <c r="CK132" s="8">
        <v>40</v>
      </c>
    </row>
    <row r="133" spans="1:89" x14ac:dyDescent="0.25">
      <c r="A133" s="8">
        <v>13</v>
      </c>
      <c r="B133" s="8" t="s">
        <v>432</v>
      </c>
      <c r="C133" s="8" t="s">
        <v>433</v>
      </c>
      <c r="D133" s="8" t="s">
        <v>434</v>
      </c>
      <c r="E133" s="8" t="s">
        <v>435</v>
      </c>
      <c r="F133" s="9"/>
      <c r="G133" s="8">
        <v>29731384</v>
      </c>
      <c r="H133" s="8">
        <v>29747821</v>
      </c>
      <c r="I133" s="8">
        <v>29465466</v>
      </c>
      <c r="J133" s="8">
        <v>169475</v>
      </c>
      <c r="K133" s="8">
        <v>1852276</v>
      </c>
      <c r="L133" s="8">
        <v>12176974</v>
      </c>
      <c r="M133" s="8">
        <v>0</v>
      </c>
      <c r="N133" s="8">
        <v>0</v>
      </c>
      <c r="O133" s="8">
        <v>0</v>
      </c>
      <c r="P133" s="8">
        <v>0</v>
      </c>
      <c r="Q133" s="8">
        <v>1705200</v>
      </c>
      <c r="R133" s="8">
        <v>0</v>
      </c>
      <c r="S133" s="8">
        <v>0</v>
      </c>
      <c r="T133" s="8">
        <v>0</v>
      </c>
      <c r="U133" s="8">
        <v>8950506</v>
      </c>
      <c r="V133" s="8">
        <v>3093312</v>
      </c>
      <c r="W133" s="8">
        <v>9083</v>
      </c>
      <c r="X133" s="8">
        <v>82</v>
      </c>
      <c r="Y133" s="8">
        <v>29419412</v>
      </c>
      <c r="Z133" s="8">
        <v>25691</v>
      </c>
      <c r="AA133" s="8">
        <v>29445103</v>
      </c>
      <c r="AB133" s="7">
        <v>6.8125151097774506E-2</v>
      </c>
      <c r="AC133" s="7">
        <v>0.05</v>
      </c>
      <c r="AD133" s="25">
        <v>1470955</v>
      </c>
      <c r="AE133" s="8">
        <v>0</v>
      </c>
      <c r="AF133" s="8">
        <v>0</v>
      </c>
      <c r="AG133" s="8">
        <v>16437</v>
      </c>
      <c r="AH133" s="8">
        <v>1215</v>
      </c>
      <c r="AI133" s="25">
        <f t="shared" si="3"/>
        <v>17652</v>
      </c>
      <c r="AJ133" s="8">
        <v>679139</v>
      </c>
      <c r="AK133" s="8">
        <v>53166</v>
      </c>
      <c r="AL133" s="8">
        <v>142670</v>
      </c>
      <c r="AM133" s="8">
        <v>213</v>
      </c>
      <c r="AN133" s="8">
        <v>57705</v>
      </c>
      <c r="AO133" s="8">
        <v>6947</v>
      </c>
      <c r="AP133" s="8">
        <v>65386</v>
      </c>
      <c r="AQ133" s="8">
        <v>10200</v>
      </c>
      <c r="AR133" s="8">
        <v>150</v>
      </c>
      <c r="AS133" s="8">
        <v>0</v>
      </c>
      <c r="AT133" s="8">
        <v>73967</v>
      </c>
      <c r="AU133" s="8">
        <v>21351</v>
      </c>
      <c r="AV133" s="8">
        <v>0</v>
      </c>
      <c r="AW133" s="8">
        <v>0</v>
      </c>
      <c r="AX133" s="8">
        <v>46542</v>
      </c>
      <c r="AY133" s="8">
        <v>0</v>
      </c>
      <c r="AZ133" s="8">
        <v>1260834</v>
      </c>
      <c r="BA133" s="27">
        <f t="shared" si="4"/>
        <v>0</v>
      </c>
      <c r="BB133" s="8">
        <v>0</v>
      </c>
      <c r="BC133" s="8">
        <v>173523</v>
      </c>
      <c r="BD133" s="8">
        <v>0</v>
      </c>
      <c r="BE133" s="8">
        <v>248954</v>
      </c>
      <c r="BF133" s="8">
        <v>0</v>
      </c>
      <c r="BG133" s="8">
        <v>0</v>
      </c>
      <c r="BH133" s="8">
        <v>0</v>
      </c>
      <c r="BI133" s="29">
        <f t="shared" si="5"/>
        <v>0</v>
      </c>
      <c r="BJ133" s="8">
        <v>0</v>
      </c>
      <c r="BK133" s="8">
        <v>5220</v>
      </c>
      <c r="BL133" s="8">
        <v>1566</v>
      </c>
      <c r="BM133" s="8">
        <v>0</v>
      </c>
      <c r="BN133" s="8">
        <v>0</v>
      </c>
      <c r="BO133" s="8">
        <v>-54</v>
      </c>
      <c r="BP133" s="8">
        <v>-239</v>
      </c>
      <c r="BQ133" s="8">
        <v>-70</v>
      </c>
      <c r="BR133" s="8">
        <v>-345</v>
      </c>
      <c r="BS133" s="8">
        <v>-1055</v>
      </c>
      <c r="BT133" s="8">
        <v>-10</v>
      </c>
      <c r="BU133" s="8">
        <v>6029</v>
      </c>
      <c r="BV133" s="8">
        <v>26</v>
      </c>
      <c r="BW133" s="8">
        <v>108</v>
      </c>
      <c r="BX133" s="8">
        <v>91</v>
      </c>
      <c r="BY133" s="8">
        <v>830</v>
      </c>
      <c r="BZ133" s="8">
        <v>30</v>
      </c>
      <c r="CA133" s="8">
        <v>6</v>
      </c>
      <c r="CB133" s="8">
        <v>1</v>
      </c>
      <c r="CC133" s="8">
        <v>6</v>
      </c>
      <c r="CD133" s="8">
        <v>48</v>
      </c>
      <c r="CE133" s="8">
        <v>182</v>
      </c>
      <c r="CF133" s="8">
        <v>2</v>
      </c>
      <c r="CG133" s="8">
        <v>5</v>
      </c>
      <c r="CH133" s="8">
        <v>6</v>
      </c>
      <c r="CI133" s="8">
        <v>67</v>
      </c>
      <c r="CJ133" s="8">
        <v>264</v>
      </c>
      <c r="CK133" s="8">
        <v>3</v>
      </c>
    </row>
    <row r="134" spans="1:89" x14ac:dyDescent="0.25">
      <c r="A134" s="8">
        <v>14</v>
      </c>
      <c r="B134" s="8" t="s">
        <v>436</v>
      </c>
      <c r="C134" s="8" t="s">
        <v>382</v>
      </c>
      <c r="D134" s="8" t="s">
        <v>437</v>
      </c>
      <c r="E134" s="8" t="s">
        <v>438</v>
      </c>
      <c r="F134" s="9"/>
      <c r="G134" s="8">
        <v>16175219</v>
      </c>
      <c r="H134" s="8">
        <v>16175247</v>
      </c>
      <c r="I134" s="8">
        <v>15026572</v>
      </c>
      <c r="J134" s="8">
        <v>0</v>
      </c>
      <c r="K134" s="8">
        <v>735009</v>
      </c>
      <c r="L134" s="8">
        <v>6026959</v>
      </c>
      <c r="M134" s="8">
        <v>0</v>
      </c>
      <c r="N134" s="8">
        <v>0</v>
      </c>
      <c r="O134" s="8">
        <v>0</v>
      </c>
      <c r="P134" s="8">
        <v>0</v>
      </c>
      <c r="Q134" s="8">
        <v>2082756</v>
      </c>
      <c r="R134" s="8">
        <v>0</v>
      </c>
      <c r="S134" s="8">
        <v>0</v>
      </c>
      <c r="T134" s="8">
        <v>5131</v>
      </c>
      <c r="U134" s="8">
        <v>5632367</v>
      </c>
      <c r="V134" s="8">
        <v>1095417</v>
      </c>
      <c r="W134" s="8">
        <v>0</v>
      </c>
      <c r="X134" s="8">
        <v>0</v>
      </c>
      <c r="Y134" s="8">
        <v>16825521</v>
      </c>
      <c r="Z134" s="8">
        <v>12659</v>
      </c>
      <c r="AA134" s="8">
        <v>16838180</v>
      </c>
      <c r="AB134" s="7">
        <v>8.8871069252490997E-2</v>
      </c>
      <c r="AC134" s="7">
        <v>7.1800000000000003E-2</v>
      </c>
      <c r="AD134" s="25">
        <v>1208070</v>
      </c>
      <c r="AE134" s="8">
        <v>0</v>
      </c>
      <c r="AF134" s="8">
        <v>0</v>
      </c>
      <c r="AG134" s="8">
        <v>7528</v>
      </c>
      <c r="AH134" s="8">
        <v>4</v>
      </c>
      <c r="AI134" s="25">
        <f t="shared" si="3"/>
        <v>7532</v>
      </c>
      <c r="AJ134" s="8">
        <v>491605</v>
      </c>
      <c r="AK134" s="8">
        <v>38291</v>
      </c>
      <c r="AL134" s="8">
        <v>90653</v>
      </c>
      <c r="AM134" s="8">
        <v>9754</v>
      </c>
      <c r="AN134" s="8">
        <v>126552</v>
      </c>
      <c r="AO134" s="8">
        <v>10986</v>
      </c>
      <c r="AP134" s="8">
        <v>53333</v>
      </c>
      <c r="AQ134" s="8">
        <v>7000</v>
      </c>
      <c r="AR134" s="8">
        <v>0</v>
      </c>
      <c r="AS134" s="8">
        <v>0</v>
      </c>
      <c r="AT134" s="8">
        <v>39407</v>
      </c>
      <c r="AU134" s="8">
        <v>15464</v>
      </c>
      <c r="AV134" s="8">
        <v>0</v>
      </c>
      <c r="AW134" s="8">
        <v>6152</v>
      </c>
      <c r="AX134" s="8">
        <v>4331</v>
      </c>
      <c r="AY134" s="8">
        <v>0</v>
      </c>
      <c r="AZ134" s="8">
        <v>976134</v>
      </c>
      <c r="BA134" s="27">
        <f t="shared" si="4"/>
        <v>0</v>
      </c>
      <c r="BB134" s="8">
        <v>180</v>
      </c>
      <c r="BC134" s="8">
        <v>173523</v>
      </c>
      <c r="BD134" s="8">
        <v>0</v>
      </c>
      <c r="BE134" s="8">
        <v>239460</v>
      </c>
      <c r="BF134" s="8">
        <v>0</v>
      </c>
      <c r="BG134" s="8">
        <v>0</v>
      </c>
      <c r="BH134" s="8">
        <v>0</v>
      </c>
      <c r="BI134" s="29">
        <f t="shared" si="5"/>
        <v>0</v>
      </c>
      <c r="BJ134" s="8">
        <v>0</v>
      </c>
      <c r="BK134" s="8">
        <v>2662</v>
      </c>
      <c r="BL134" s="8">
        <v>770</v>
      </c>
      <c r="BM134" s="8">
        <v>37</v>
      </c>
      <c r="BN134" s="35">
        <v>2</v>
      </c>
      <c r="BO134" s="8">
        <v>-61</v>
      </c>
      <c r="BP134" s="8">
        <v>-60</v>
      </c>
      <c r="BQ134" s="8">
        <v>-377</v>
      </c>
      <c r="BR134" s="8">
        <v>-189</v>
      </c>
      <c r="BS134" s="8">
        <v>-653</v>
      </c>
      <c r="BT134" s="8">
        <v>0</v>
      </c>
      <c r="BU134" s="8">
        <v>2144</v>
      </c>
      <c r="BV134" s="8">
        <v>67</v>
      </c>
      <c r="BW134" s="8">
        <v>158</v>
      </c>
      <c r="BX134" s="8">
        <v>81</v>
      </c>
      <c r="BY134" s="8">
        <v>313</v>
      </c>
      <c r="BZ134" s="8">
        <v>88</v>
      </c>
      <c r="CA134" s="8">
        <v>5</v>
      </c>
      <c r="CB134" s="8">
        <v>1</v>
      </c>
      <c r="CC134" s="8">
        <v>0</v>
      </c>
      <c r="CD134" s="8">
        <v>9</v>
      </c>
      <c r="CE134" s="8">
        <v>43</v>
      </c>
      <c r="CF134" s="8">
        <v>0</v>
      </c>
      <c r="CG134" s="8">
        <v>1</v>
      </c>
      <c r="CH134" s="8">
        <v>5</v>
      </c>
      <c r="CI134" s="8">
        <v>15</v>
      </c>
      <c r="CJ134" s="8">
        <v>156</v>
      </c>
      <c r="CK134" s="8">
        <v>6</v>
      </c>
    </row>
    <row r="135" spans="1:89" x14ac:dyDescent="0.25">
      <c r="A135" s="8">
        <v>14</v>
      </c>
      <c r="B135" s="8" t="s">
        <v>439</v>
      </c>
      <c r="C135" s="8" t="s">
        <v>440</v>
      </c>
      <c r="D135" s="8" t="s">
        <v>441</v>
      </c>
      <c r="E135" s="8" t="s">
        <v>438</v>
      </c>
      <c r="F135" s="9"/>
      <c r="G135" s="8">
        <v>13006029</v>
      </c>
      <c r="H135" s="8">
        <v>13122782</v>
      </c>
      <c r="I135" s="8">
        <f>13006029-386901</f>
        <v>12619128</v>
      </c>
      <c r="J135" s="8">
        <v>0</v>
      </c>
      <c r="K135" s="8">
        <v>126218</v>
      </c>
      <c r="L135" s="8">
        <v>6000064</v>
      </c>
      <c r="M135" s="8">
        <v>0</v>
      </c>
      <c r="N135" s="8">
        <v>0</v>
      </c>
      <c r="O135" s="8">
        <v>0</v>
      </c>
      <c r="P135" s="8">
        <v>0</v>
      </c>
      <c r="Q135" s="8">
        <v>1630794</v>
      </c>
      <c r="R135" s="8">
        <v>0</v>
      </c>
      <c r="S135" s="8">
        <v>0</v>
      </c>
      <c r="T135" s="8">
        <v>0</v>
      </c>
      <c r="U135" s="8">
        <v>3769514</v>
      </c>
      <c r="V135" s="8">
        <v>1075442</v>
      </c>
      <c r="W135" s="8">
        <v>163</v>
      </c>
      <c r="X135" s="8">
        <v>0</v>
      </c>
      <c r="Y135" s="8">
        <v>13894182</v>
      </c>
      <c r="Z135" s="8">
        <v>117146</v>
      </c>
      <c r="AA135" s="8">
        <v>14011328</v>
      </c>
      <c r="AB135" s="7">
        <v>0.17073903977870941</v>
      </c>
      <c r="AC135" s="7">
        <v>6.0499999999999998E-2</v>
      </c>
      <c r="AD135" s="25">
        <v>875092</v>
      </c>
      <c r="AE135" s="8">
        <v>34418</v>
      </c>
      <c r="AF135" s="8">
        <v>492096</v>
      </c>
      <c r="AG135" s="8">
        <v>82335</v>
      </c>
      <c r="AH135" s="8">
        <v>342</v>
      </c>
      <c r="AI135" s="25">
        <f t="shared" si="3"/>
        <v>82677</v>
      </c>
      <c r="AJ135" s="8">
        <v>414938</v>
      </c>
      <c r="AK135" s="8">
        <v>33970</v>
      </c>
      <c r="AL135" s="8">
        <v>38923</v>
      </c>
      <c r="AM135" s="8">
        <v>0</v>
      </c>
      <c r="AN135" s="8">
        <v>96792</v>
      </c>
      <c r="AO135" s="8">
        <v>29451</v>
      </c>
      <c r="AP135" s="8">
        <v>45472</v>
      </c>
      <c r="AQ135" s="8">
        <v>6000</v>
      </c>
      <c r="AR135" s="8">
        <v>1998</v>
      </c>
      <c r="AS135" s="8">
        <v>0</v>
      </c>
      <c r="AT135" s="8">
        <v>28373</v>
      </c>
      <c r="AU135" s="8">
        <v>14297</v>
      </c>
      <c r="AV135" s="8">
        <v>0</v>
      </c>
      <c r="AW135" s="8">
        <v>0</v>
      </c>
      <c r="AX135" s="8">
        <v>5699</v>
      </c>
      <c r="AY135" s="8">
        <v>0</v>
      </c>
      <c r="AZ135" s="8">
        <v>778833</v>
      </c>
      <c r="BA135" s="27">
        <f t="shared" si="4"/>
        <v>0</v>
      </c>
      <c r="BB135" s="8">
        <v>0</v>
      </c>
      <c r="BC135" s="8">
        <v>173523</v>
      </c>
      <c r="BD135" s="8">
        <v>0</v>
      </c>
      <c r="BE135" s="8">
        <v>89784</v>
      </c>
      <c r="BF135" s="8">
        <v>0</v>
      </c>
      <c r="BG135" s="8">
        <v>0</v>
      </c>
      <c r="BH135" s="8">
        <v>0</v>
      </c>
      <c r="BI135" s="29">
        <f t="shared" si="5"/>
        <v>0</v>
      </c>
      <c r="BJ135" s="8">
        <v>0</v>
      </c>
      <c r="BK135" s="8">
        <v>2090</v>
      </c>
      <c r="BL135" s="8">
        <v>572</v>
      </c>
      <c r="BM135" s="8">
        <v>0</v>
      </c>
      <c r="BN135" s="8">
        <v>0</v>
      </c>
      <c r="BO135" s="8">
        <v>-37</v>
      </c>
      <c r="BP135" s="8">
        <v>-41</v>
      </c>
      <c r="BQ135" s="8">
        <v>-141</v>
      </c>
      <c r="BR135" s="8">
        <v>-80</v>
      </c>
      <c r="BS135" s="8">
        <v>-560</v>
      </c>
      <c r="BT135" s="8">
        <v>-5</v>
      </c>
      <c r="BU135" s="8">
        <v>1980</v>
      </c>
      <c r="BV135" s="8">
        <v>59</v>
      </c>
      <c r="BW135" s="8">
        <v>61</v>
      </c>
      <c r="BX135" s="8">
        <v>52</v>
      </c>
      <c r="BY135" s="8">
        <v>385</v>
      </c>
      <c r="BZ135" s="8">
        <v>1</v>
      </c>
      <c r="CA135" s="8">
        <v>6</v>
      </c>
      <c r="CB135" s="8">
        <v>0</v>
      </c>
      <c r="CC135" s="8">
        <v>0</v>
      </c>
      <c r="CD135" s="8">
        <v>2</v>
      </c>
      <c r="CE135" s="8">
        <v>26</v>
      </c>
      <c r="CF135" s="8">
        <v>0</v>
      </c>
      <c r="CG135" s="8">
        <v>0</v>
      </c>
      <c r="CH135" s="8">
        <v>0</v>
      </c>
      <c r="CI135" s="8">
        <v>2</v>
      </c>
      <c r="CJ135" s="8">
        <v>53</v>
      </c>
      <c r="CK135" s="8">
        <v>4</v>
      </c>
    </row>
    <row r="136" spans="1:89" x14ac:dyDescent="0.25">
      <c r="A136" s="8">
        <v>14</v>
      </c>
      <c r="B136" s="8" t="s">
        <v>442</v>
      </c>
      <c r="C136" s="8" t="s">
        <v>443</v>
      </c>
      <c r="D136" s="8" t="s">
        <v>437</v>
      </c>
      <c r="E136" s="8" t="s">
        <v>438</v>
      </c>
      <c r="F136" s="9"/>
      <c r="G136" s="8">
        <v>16649309</v>
      </c>
      <c r="H136" s="8">
        <v>16714081</v>
      </c>
      <c r="I136" s="8">
        <f>16649309-1401858</f>
        <v>15247451</v>
      </c>
      <c r="J136" s="8">
        <v>0</v>
      </c>
      <c r="K136" s="8">
        <v>693467</v>
      </c>
      <c r="L136" s="8">
        <v>5777666</v>
      </c>
      <c r="M136" s="8">
        <v>1204</v>
      </c>
      <c r="N136" s="8">
        <v>0</v>
      </c>
      <c r="O136" s="8">
        <v>6683</v>
      </c>
      <c r="P136" s="8">
        <v>0</v>
      </c>
      <c r="Q136" s="8">
        <v>2440780</v>
      </c>
      <c r="R136" s="8">
        <v>0</v>
      </c>
      <c r="S136" s="8">
        <v>0</v>
      </c>
      <c r="T136" s="8">
        <v>7995</v>
      </c>
      <c r="U136" s="8">
        <v>5715537</v>
      </c>
      <c r="V136" s="8">
        <v>1247673</v>
      </c>
      <c r="W136" s="8">
        <v>0</v>
      </c>
      <c r="X136" s="8">
        <v>0</v>
      </c>
      <c r="Y136" s="8">
        <v>17288513</v>
      </c>
      <c r="Z136" s="8">
        <v>470154</v>
      </c>
      <c r="AA136" s="8">
        <v>17758667</v>
      </c>
      <c r="AB136" s="7">
        <v>0.14004111289978027</v>
      </c>
      <c r="AC136" s="7">
        <v>7.2999999999999995E-2</v>
      </c>
      <c r="AD136" s="25">
        <v>1263668</v>
      </c>
      <c r="AE136" s="8">
        <f>1830+3155</f>
        <v>4985</v>
      </c>
      <c r="AF136" s="8">
        <v>54982</v>
      </c>
      <c r="AG136" s="8">
        <v>62942</v>
      </c>
      <c r="AH136" s="8">
        <v>0</v>
      </c>
      <c r="AI136" s="25">
        <f t="shared" si="3"/>
        <v>62942</v>
      </c>
      <c r="AJ136" s="8">
        <v>575349</v>
      </c>
      <c r="AK136" s="8">
        <v>46008</v>
      </c>
      <c r="AL136" s="8">
        <v>137836</v>
      </c>
      <c r="AM136" s="8">
        <v>0</v>
      </c>
      <c r="AN136" s="8">
        <v>139424</v>
      </c>
      <c r="AO136" s="8">
        <v>3337</v>
      </c>
      <c r="AP136" s="8">
        <v>40871</v>
      </c>
      <c r="AQ136" s="8">
        <v>7000</v>
      </c>
      <c r="AR136" s="8">
        <v>3177</v>
      </c>
      <c r="AS136" s="8">
        <v>0</v>
      </c>
      <c r="AT136" s="8">
        <v>45284</v>
      </c>
      <c r="AU136" s="8">
        <v>17806</v>
      </c>
      <c r="AV136" s="8">
        <v>0</v>
      </c>
      <c r="AW136" s="8">
        <v>16805</v>
      </c>
      <c r="AX136" s="8">
        <v>5400</v>
      </c>
      <c r="AY136" s="8">
        <v>0</v>
      </c>
      <c r="AZ136" s="8">
        <v>1095053</v>
      </c>
      <c r="BA136" s="27">
        <f t="shared" si="4"/>
        <v>0</v>
      </c>
      <c r="BB136" s="8">
        <v>0</v>
      </c>
      <c r="BC136" s="8">
        <v>173523</v>
      </c>
      <c r="BD136" s="8">
        <v>0</v>
      </c>
      <c r="BE136" s="8">
        <v>199074</v>
      </c>
      <c r="BF136" s="8">
        <v>0</v>
      </c>
      <c r="BG136" s="8">
        <v>0</v>
      </c>
      <c r="BH136" s="8">
        <v>0</v>
      </c>
      <c r="BI136" s="29">
        <f t="shared" si="5"/>
        <v>0</v>
      </c>
      <c r="BJ136" s="8">
        <v>0</v>
      </c>
      <c r="BK136" s="8">
        <v>2466</v>
      </c>
      <c r="BL136" s="8">
        <v>772</v>
      </c>
      <c r="BM136" s="8">
        <v>258</v>
      </c>
      <c r="BN136" s="8">
        <v>-409</v>
      </c>
      <c r="BO136" s="8">
        <v>-61</v>
      </c>
      <c r="BP136" s="8">
        <v>-41</v>
      </c>
      <c r="BQ136" s="8">
        <v>-434</v>
      </c>
      <c r="BR136" s="8">
        <v>-122</v>
      </c>
      <c r="BS136" s="8">
        <v>-494</v>
      </c>
      <c r="BT136" s="8">
        <v>-4</v>
      </c>
      <c r="BU136" s="8">
        <v>1948</v>
      </c>
      <c r="BV136" s="8">
        <v>2</v>
      </c>
      <c r="BW136" s="8">
        <v>108</v>
      </c>
      <c r="BX136" s="8">
        <v>44</v>
      </c>
      <c r="BY136" s="8">
        <v>326</v>
      </c>
      <c r="BZ136" s="8">
        <v>4</v>
      </c>
      <c r="CA136" s="8">
        <v>12</v>
      </c>
      <c r="CB136" s="8">
        <v>1</v>
      </c>
      <c r="CC136" s="8">
        <v>1</v>
      </c>
      <c r="CD136" s="8">
        <v>7</v>
      </c>
      <c r="CE136" s="8">
        <v>30</v>
      </c>
      <c r="CF136" s="8">
        <v>2</v>
      </c>
      <c r="CG136" s="8">
        <v>1</v>
      </c>
      <c r="CH136" s="8">
        <v>8</v>
      </c>
      <c r="CI136" s="8">
        <v>24</v>
      </c>
      <c r="CJ136" s="8">
        <v>82</v>
      </c>
      <c r="CK136" s="8">
        <v>7</v>
      </c>
    </row>
    <row r="137" spans="1:89" x14ac:dyDescent="0.25">
      <c r="A137" s="8">
        <v>15</v>
      </c>
      <c r="B137" s="8" t="s">
        <v>444</v>
      </c>
      <c r="C137" s="8" t="s">
        <v>263</v>
      </c>
      <c r="D137" s="8" t="s">
        <v>445</v>
      </c>
      <c r="E137" s="8" t="s">
        <v>446</v>
      </c>
      <c r="F137" s="8" t="s">
        <v>128</v>
      </c>
      <c r="G137" s="8">
        <v>10945792</v>
      </c>
      <c r="H137" s="8">
        <v>10970057</v>
      </c>
      <c r="I137" s="8">
        <v>10578521</v>
      </c>
      <c r="J137" s="8">
        <v>113706</v>
      </c>
      <c r="K137" s="8">
        <v>425835</v>
      </c>
      <c r="L137" s="8">
        <v>3651131</v>
      </c>
      <c r="M137" s="8">
        <v>0</v>
      </c>
      <c r="N137" s="8">
        <v>0</v>
      </c>
      <c r="O137" s="8">
        <v>0</v>
      </c>
      <c r="P137" s="8">
        <v>0</v>
      </c>
      <c r="Q137" s="8">
        <v>1025548</v>
      </c>
      <c r="R137" s="8">
        <v>0</v>
      </c>
      <c r="S137" s="8">
        <v>0</v>
      </c>
      <c r="T137" s="8">
        <v>0</v>
      </c>
      <c r="U137" s="8">
        <v>3524660</v>
      </c>
      <c r="V137" s="8">
        <v>851834</v>
      </c>
      <c r="W137" s="8">
        <v>0</v>
      </c>
      <c r="X137" s="8">
        <v>0</v>
      </c>
      <c r="Y137" s="8">
        <v>10450323</v>
      </c>
      <c r="Z137" s="8">
        <v>113721</v>
      </c>
      <c r="AA137" s="8">
        <v>10564044</v>
      </c>
      <c r="AB137" s="7">
        <v>0.1112959235906601</v>
      </c>
      <c r="AC137" s="7">
        <v>8.2100000000000006E-2</v>
      </c>
      <c r="AD137" s="25">
        <v>866174</v>
      </c>
      <c r="AE137" s="8">
        <v>0</v>
      </c>
      <c r="AF137" s="8">
        <v>99687</v>
      </c>
      <c r="AG137" s="8">
        <v>24265</v>
      </c>
      <c r="AH137" s="8">
        <v>4130</v>
      </c>
      <c r="AI137" s="25">
        <f t="shared" si="3"/>
        <v>28395</v>
      </c>
      <c r="AJ137" s="8">
        <v>395883</v>
      </c>
      <c r="AK137" s="8">
        <v>31202</v>
      </c>
      <c r="AL137" s="8">
        <v>86631</v>
      </c>
      <c r="AM137" s="8">
        <v>758</v>
      </c>
      <c r="AN137" s="8">
        <v>90278</v>
      </c>
      <c r="AO137" s="8">
        <v>1800</v>
      </c>
      <c r="AP137" s="8">
        <v>26979</v>
      </c>
      <c r="AQ137" s="8">
        <v>7950</v>
      </c>
      <c r="AR137" s="8">
        <v>0</v>
      </c>
      <c r="AS137" s="8">
        <v>0</v>
      </c>
      <c r="AT137" s="8">
        <v>35780</v>
      </c>
      <c r="AU137" s="8">
        <v>5548</v>
      </c>
      <c r="AV137" s="8">
        <v>260</v>
      </c>
      <c r="AW137" s="8">
        <v>1008</v>
      </c>
      <c r="AX137" s="8">
        <v>3862</v>
      </c>
      <c r="AY137" s="8">
        <v>0</v>
      </c>
      <c r="AZ137" s="8">
        <v>730465</v>
      </c>
      <c r="BA137" s="27">
        <f t="shared" si="4"/>
        <v>0</v>
      </c>
      <c r="BB137" s="8">
        <v>0</v>
      </c>
      <c r="BC137" s="8">
        <v>173523</v>
      </c>
      <c r="BD137" s="8">
        <v>0</v>
      </c>
      <c r="BE137" s="8">
        <v>179118</v>
      </c>
      <c r="BF137" s="8">
        <v>0</v>
      </c>
      <c r="BG137" s="8">
        <v>0</v>
      </c>
      <c r="BH137" s="8">
        <v>0</v>
      </c>
      <c r="BI137" s="29">
        <f t="shared" si="5"/>
        <v>0</v>
      </c>
      <c r="BJ137" s="8">
        <v>0</v>
      </c>
      <c r="BK137" s="8">
        <v>1617</v>
      </c>
      <c r="BL137" s="8">
        <v>772</v>
      </c>
      <c r="BM137" s="8">
        <v>0</v>
      </c>
      <c r="BN137" s="8">
        <v>-49</v>
      </c>
      <c r="BO137" s="8">
        <v>-25</v>
      </c>
      <c r="BP137" s="8">
        <v>-50</v>
      </c>
      <c r="BQ137" s="8">
        <v>-197</v>
      </c>
      <c r="BR137" s="8">
        <v>-193</v>
      </c>
      <c r="BS137" s="8">
        <v>-307</v>
      </c>
      <c r="BT137" s="8">
        <v>0</v>
      </c>
      <c r="BU137" s="8">
        <v>1575</v>
      </c>
      <c r="BV137" s="8">
        <v>0</v>
      </c>
      <c r="BW137" s="8">
        <v>126</v>
      </c>
      <c r="BX137" s="8">
        <v>25</v>
      </c>
      <c r="BY137" s="8">
        <v>94</v>
      </c>
      <c r="BZ137" s="8">
        <v>60</v>
      </c>
      <c r="CA137" s="8">
        <v>2</v>
      </c>
      <c r="CB137" s="8">
        <v>0</v>
      </c>
      <c r="CC137" s="8">
        <v>2</v>
      </c>
      <c r="CD137" s="8">
        <v>19</v>
      </c>
      <c r="CE137" s="8">
        <v>28</v>
      </c>
      <c r="CF137" s="8">
        <v>1</v>
      </c>
      <c r="CG137" s="8">
        <v>3</v>
      </c>
      <c r="CH137" s="8">
        <v>10</v>
      </c>
      <c r="CI137" s="8">
        <v>44</v>
      </c>
      <c r="CJ137" s="8">
        <v>133</v>
      </c>
      <c r="CK137" s="8">
        <v>3</v>
      </c>
    </row>
    <row r="138" spans="1:89" x14ac:dyDescent="0.25">
      <c r="A138" s="8">
        <v>15</v>
      </c>
      <c r="B138" s="8" t="s">
        <v>447</v>
      </c>
      <c r="C138" s="8" t="s">
        <v>448</v>
      </c>
      <c r="D138" s="8" t="s">
        <v>449</v>
      </c>
      <c r="E138" s="8" t="s">
        <v>450</v>
      </c>
      <c r="F138" s="9"/>
      <c r="G138" s="8">
        <v>6693704</v>
      </c>
      <c r="H138" s="8">
        <v>6702012</v>
      </c>
      <c r="I138" s="8">
        <v>6389610</v>
      </c>
      <c r="J138" s="8">
        <v>0</v>
      </c>
      <c r="K138" s="8">
        <v>323601</v>
      </c>
      <c r="L138" s="8">
        <v>1154352</v>
      </c>
      <c r="M138" s="8">
        <v>0</v>
      </c>
      <c r="N138" s="8">
        <v>0</v>
      </c>
      <c r="O138" s="8">
        <v>97</v>
      </c>
      <c r="P138" s="8">
        <v>0</v>
      </c>
      <c r="Q138" s="8">
        <v>571413</v>
      </c>
      <c r="R138" s="8">
        <v>0</v>
      </c>
      <c r="S138" s="8">
        <v>0</v>
      </c>
      <c r="T138" s="8">
        <v>0</v>
      </c>
      <c r="U138" s="8">
        <v>3489758</v>
      </c>
      <c r="V138" s="8">
        <v>293219</v>
      </c>
      <c r="W138" s="8">
        <v>983</v>
      </c>
      <c r="X138" s="8">
        <v>0</v>
      </c>
      <c r="Y138" s="8">
        <v>6346674</v>
      </c>
      <c r="Z138" s="8">
        <v>15215</v>
      </c>
      <c r="AA138" s="8">
        <v>6361889</v>
      </c>
      <c r="AB138" s="7">
        <v>0.12437194585800171</v>
      </c>
      <c r="AC138" s="7">
        <v>8.1000000000000003E-2</v>
      </c>
      <c r="AD138" s="25">
        <v>514330</v>
      </c>
      <c r="AE138" s="8">
        <v>0</v>
      </c>
      <c r="AF138" s="8">
        <v>0</v>
      </c>
      <c r="AG138" s="8">
        <v>8308</v>
      </c>
      <c r="AH138" s="8">
        <v>248</v>
      </c>
      <c r="AI138" s="25">
        <f t="shared" si="3"/>
        <v>8556</v>
      </c>
      <c r="AJ138" s="8">
        <v>152118</v>
      </c>
      <c r="AK138" s="8">
        <v>10864</v>
      </c>
      <c r="AL138" s="8">
        <v>25854</v>
      </c>
      <c r="AM138" s="8">
        <v>0</v>
      </c>
      <c r="AN138" s="8">
        <v>46399</v>
      </c>
      <c r="AO138" s="8">
        <v>1754</v>
      </c>
      <c r="AP138" s="8">
        <v>18284</v>
      </c>
      <c r="AQ138" s="8">
        <v>7350</v>
      </c>
      <c r="AR138" s="8">
        <v>2853</v>
      </c>
      <c r="AS138" s="8">
        <v>11</v>
      </c>
      <c r="AT138" s="8">
        <v>17995</v>
      </c>
      <c r="AU138" s="8">
        <v>6868</v>
      </c>
      <c r="AV138" s="8">
        <v>0</v>
      </c>
      <c r="AW138" s="8">
        <v>8391</v>
      </c>
      <c r="AX138" s="8">
        <v>2095</v>
      </c>
      <c r="AY138" s="8">
        <v>0</v>
      </c>
      <c r="AZ138" s="8">
        <v>338626</v>
      </c>
      <c r="BA138" s="27">
        <f t="shared" si="4"/>
        <v>0</v>
      </c>
      <c r="BB138" s="8">
        <v>0</v>
      </c>
      <c r="BC138" s="8">
        <v>173523</v>
      </c>
      <c r="BD138" s="8">
        <v>0</v>
      </c>
      <c r="BE138" s="8">
        <v>75197</v>
      </c>
      <c r="BF138" s="8">
        <v>0</v>
      </c>
      <c r="BG138" s="8">
        <v>0</v>
      </c>
      <c r="BH138" s="8">
        <v>0</v>
      </c>
      <c r="BI138" s="29">
        <f t="shared" si="5"/>
        <v>0</v>
      </c>
      <c r="BJ138" s="8">
        <v>0</v>
      </c>
      <c r="BK138" s="8">
        <v>771</v>
      </c>
      <c r="BL138" s="8">
        <v>252</v>
      </c>
      <c r="BM138" s="8">
        <v>7</v>
      </c>
      <c r="BN138" s="8">
        <v>0</v>
      </c>
      <c r="BO138" s="8">
        <v>-13</v>
      </c>
      <c r="BP138" s="8">
        <v>-21</v>
      </c>
      <c r="BQ138" s="8">
        <v>-47</v>
      </c>
      <c r="BR138" s="8">
        <v>-64</v>
      </c>
      <c r="BS138" s="8">
        <v>-230</v>
      </c>
      <c r="BT138" s="8">
        <v>0</v>
      </c>
      <c r="BU138" s="8">
        <v>655</v>
      </c>
      <c r="BV138" s="8">
        <v>5</v>
      </c>
      <c r="BW138" s="8">
        <v>69</v>
      </c>
      <c r="BX138" s="8">
        <v>36</v>
      </c>
      <c r="BY138" s="8">
        <v>120</v>
      </c>
      <c r="BZ138" s="8">
        <v>1</v>
      </c>
      <c r="CA138" s="8">
        <v>4</v>
      </c>
      <c r="CB138" s="8">
        <v>0</v>
      </c>
      <c r="CC138" s="8">
        <v>0</v>
      </c>
      <c r="CD138" s="8">
        <v>9</v>
      </c>
      <c r="CE138" s="8">
        <v>12</v>
      </c>
      <c r="CF138" s="8">
        <v>0</v>
      </c>
      <c r="CG138" s="8">
        <v>2</v>
      </c>
      <c r="CH138" s="8">
        <v>5</v>
      </c>
      <c r="CI138" s="8">
        <v>22</v>
      </c>
      <c r="CJ138" s="8">
        <v>33</v>
      </c>
      <c r="CK138" s="8">
        <v>2</v>
      </c>
    </row>
    <row r="139" spans="1:89" x14ac:dyDescent="0.25">
      <c r="A139" s="8">
        <v>15</v>
      </c>
      <c r="B139" s="8" t="s">
        <v>451</v>
      </c>
      <c r="C139" s="8" t="s">
        <v>291</v>
      </c>
      <c r="D139" s="8" t="s">
        <v>445</v>
      </c>
      <c r="E139" s="8" t="s">
        <v>446</v>
      </c>
      <c r="F139" s="8" t="s">
        <v>128</v>
      </c>
      <c r="G139" s="8">
        <v>12006266</v>
      </c>
      <c r="H139" s="8">
        <v>12039610</v>
      </c>
      <c r="I139" s="8">
        <v>11567457</v>
      </c>
      <c r="J139" s="8">
        <v>0</v>
      </c>
      <c r="K139" s="8">
        <v>412112</v>
      </c>
      <c r="L139" s="8">
        <v>3646025</v>
      </c>
      <c r="M139" s="8">
        <v>631128</v>
      </c>
      <c r="N139" s="8">
        <v>0</v>
      </c>
      <c r="O139" s="8">
        <v>0</v>
      </c>
      <c r="P139" s="8">
        <v>0</v>
      </c>
      <c r="Q139" s="8">
        <v>1152788</v>
      </c>
      <c r="R139" s="8">
        <v>0</v>
      </c>
      <c r="S139" s="8">
        <v>0</v>
      </c>
      <c r="T139" s="8">
        <v>0</v>
      </c>
      <c r="U139" s="8">
        <v>4112396</v>
      </c>
      <c r="V139" s="8">
        <v>748344</v>
      </c>
      <c r="W139" s="8">
        <v>0</v>
      </c>
      <c r="X139" s="8">
        <v>0</v>
      </c>
      <c r="Y139" s="8">
        <v>11492095</v>
      </c>
      <c r="Z139" s="8">
        <v>119585</v>
      </c>
      <c r="AA139" s="8">
        <v>11611681</v>
      </c>
      <c r="AB139" s="7">
        <v>0.10773091018199921</v>
      </c>
      <c r="AC139" s="7">
        <v>6.8699999999999997E-2</v>
      </c>
      <c r="AD139" s="25">
        <v>789302</v>
      </c>
      <c r="AE139" s="8">
        <v>0</v>
      </c>
      <c r="AF139" s="8">
        <v>0</v>
      </c>
      <c r="AG139" s="8">
        <v>33344</v>
      </c>
      <c r="AH139" s="8">
        <v>0</v>
      </c>
      <c r="AI139" s="25">
        <f t="shared" si="3"/>
        <v>33344</v>
      </c>
      <c r="AJ139" s="8">
        <v>375326</v>
      </c>
      <c r="AK139" s="8">
        <v>32840</v>
      </c>
      <c r="AL139" s="8">
        <v>43186</v>
      </c>
      <c r="AM139" s="8">
        <v>0</v>
      </c>
      <c r="AN139" s="8">
        <v>86265</v>
      </c>
      <c r="AO139" s="8">
        <v>4555</v>
      </c>
      <c r="AP139" s="8">
        <v>30015</v>
      </c>
      <c r="AQ139" s="8">
        <v>8050</v>
      </c>
      <c r="AR139" s="8">
        <v>1388</v>
      </c>
      <c r="AS139" s="8">
        <v>0</v>
      </c>
      <c r="AT139" s="8">
        <v>30000</v>
      </c>
      <c r="AU139" s="8">
        <v>6326</v>
      </c>
      <c r="AV139" s="8">
        <v>0</v>
      </c>
      <c r="AW139" s="8">
        <v>750</v>
      </c>
      <c r="AX139" s="8">
        <v>467</v>
      </c>
      <c r="AY139" s="8">
        <v>0</v>
      </c>
      <c r="AZ139" s="8">
        <v>656176</v>
      </c>
      <c r="BA139" s="27">
        <f t="shared" si="4"/>
        <v>0</v>
      </c>
      <c r="BB139" s="8">
        <v>0</v>
      </c>
      <c r="BC139" s="8">
        <v>173523</v>
      </c>
      <c r="BD139" s="8">
        <v>0</v>
      </c>
      <c r="BE139" s="8">
        <v>162192</v>
      </c>
      <c r="BF139" s="8">
        <v>0</v>
      </c>
      <c r="BG139" s="8">
        <v>0</v>
      </c>
      <c r="BH139" s="8">
        <v>0</v>
      </c>
      <c r="BI139" s="29">
        <f t="shared" si="5"/>
        <v>0</v>
      </c>
      <c r="BJ139" s="8">
        <v>0</v>
      </c>
      <c r="BK139" s="8">
        <v>1649</v>
      </c>
      <c r="BL139" s="8">
        <v>747</v>
      </c>
      <c r="BM139" s="8">
        <v>1</v>
      </c>
      <c r="BN139" s="8">
        <v>0</v>
      </c>
      <c r="BO139" s="8">
        <v>-20</v>
      </c>
      <c r="BP139" s="8">
        <v>-63</v>
      </c>
      <c r="BQ139" s="8">
        <v>-265</v>
      </c>
      <c r="BR139" s="8">
        <v>-162</v>
      </c>
      <c r="BS139" s="8">
        <v>-278</v>
      </c>
      <c r="BT139" s="8">
        <v>0</v>
      </c>
      <c r="BU139" s="8">
        <v>1615</v>
      </c>
      <c r="BV139" s="8">
        <v>18</v>
      </c>
      <c r="BW139" s="8">
        <v>137</v>
      </c>
      <c r="BX139" s="8">
        <v>27</v>
      </c>
      <c r="BY139" s="8">
        <v>57</v>
      </c>
      <c r="BZ139" s="8">
        <v>57</v>
      </c>
      <c r="CA139" s="8">
        <v>0</v>
      </c>
      <c r="CB139" s="8">
        <v>29</v>
      </c>
      <c r="CC139" s="8">
        <v>6</v>
      </c>
      <c r="CD139" s="8">
        <v>17</v>
      </c>
      <c r="CE139" s="8">
        <v>11</v>
      </c>
      <c r="CF139" s="8">
        <v>0</v>
      </c>
      <c r="CG139" s="8">
        <v>87</v>
      </c>
      <c r="CH139" s="8">
        <v>15</v>
      </c>
      <c r="CI139" s="8">
        <v>25</v>
      </c>
      <c r="CJ139" s="8">
        <v>35</v>
      </c>
      <c r="CK139" s="8">
        <v>0</v>
      </c>
    </row>
    <row r="140" spans="1:89" x14ac:dyDescent="0.25">
      <c r="A140" s="8">
        <v>16</v>
      </c>
      <c r="B140" s="8" t="s">
        <v>452</v>
      </c>
      <c r="C140" s="8" t="s">
        <v>453</v>
      </c>
      <c r="D140" s="8" t="s">
        <v>454</v>
      </c>
      <c r="E140" s="8" t="s">
        <v>446</v>
      </c>
      <c r="F140" s="8" t="s">
        <v>360</v>
      </c>
      <c r="G140" s="8">
        <v>7302936</v>
      </c>
      <c r="H140" s="8">
        <v>7380846</v>
      </c>
      <c r="I140" s="8">
        <v>6676408</v>
      </c>
      <c r="J140" s="8">
        <v>235489</v>
      </c>
      <c r="K140" s="8">
        <v>363376</v>
      </c>
      <c r="L140" s="8">
        <v>937433</v>
      </c>
      <c r="M140" s="8">
        <v>0</v>
      </c>
      <c r="N140" s="8">
        <v>29666</v>
      </c>
      <c r="O140" s="8">
        <v>276633</v>
      </c>
      <c r="P140" s="8">
        <v>0</v>
      </c>
      <c r="Q140" s="8">
        <v>683837</v>
      </c>
      <c r="R140" s="8">
        <v>0</v>
      </c>
      <c r="S140" s="8">
        <v>0</v>
      </c>
      <c r="T140" s="8">
        <v>0</v>
      </c>
      <c r="U140" s="8">
        <v>3589125</v>
      </c>
      <c r="V140" s="8">
        <v>514801</v>
      </c>
      <c r="W140" s="8">
        <v>3679</v>
      </c>
      <c r="X140" s="8">
        <v>0</v>
      </c>
      <c r="Y140" s="8">
        <v>6943927</v>
      </c>
      <c r="Z140" s="8">
        <v>421891</v>
      </c>
      <c r="AA140" s="8">
        <v>7365819</v>
      </c>
      <c r="AB140" s="7">
        <v>9.8291151225566864E-2</v>
      </c>
      <c r="AC140" s="7">
        <v>8.9300000000000004E-2</v>
      </c>
      <c r="AD140" s="25">
        <v>674915</v>
      </c>
      <c r="AE140" s="8">
        <v>55049</v>
      </c>
      <c r="AF140" s="8">
        <v>601715</v>
      </c>
      <c r="AG140" s="8">
        <v>22862</v>
      </c>
      <c r="AH140" s="8">
        <v>0</v>
      </c>
      <c r="AI140" s="25">
        <f t="shared" si="3"/>
        <v>22862</v>
      </c>
      <c r="AJ140" s="8">
        <v>252112</v>
      </c>
      <c r="AK140" s="8">
        <v>24189</v>
      </c>
      <c r="AL140" s="8">
        <v>53520</v>
      </c>
      <c r="AM140" s="8">
        <v>29750</v>
      </c>
      <c r="AN140" s="8">
        <v>71864</v>
      </c>
      <c r="AO140" s="8">
        <v>26040</v>
      </c>
      <c r="AP140" s="8">
        <v>22448</v>
      </c>
      <c r="AQ140" s="8">
        <v>9600</v>
      </c>
      <c r="AR140" s="8">
        <v>0</v>
      </c>
      <c r="AS140" s="8">
        <v>0</v>
      </c>
      <c r="AT140" s="8">
        <v>17325</v>
      </c>
      <c r="AU140" s="8">
        <v>10720</v>
      </c>
      <c r="AV140" s="8">
        <v>0</v>
      </c>
      <c r="AW140" s="8">
        <v>8713</v>
      </c>
      <c r="AX140" s="8">
        <v>4126</v>
      </c>
      <c r="AY140" s="8">
        <v>0</v>
      </c>
      <c r="AZ140" s="8">
        <v>557064</v>
      </c>
      <c r="BA140" s="27">
        <f t="shared" si="4"/>
        <v>0</v>
      </c>
      <c r="BB140" s="8">
        <v>0</v>
      </c>
      <c r="BC140" s="8">
        <v>173523</v>
      </c>
      <c r="BD140" s="8">
        <v>0</v>
      </c>
      <c r="BE140" s="8">
        <v>106126</v>
      </c>
      <c r="BF140" s="8">
        <v>0</v>
      </c>
      <c r="BG140" s="8">
        <v>0</v>
      </c>
      <c r="BH140" s="8">
        <v>0</v>
      </c>
      <c r="BI140" s="29">
        <f t="shared" si="5"/>
        <v>0</v>
      </c>
      <c r="BJ140" s="8">
        <v>0</v>
      </c>
      <c r="BK140" s="8">
        <v>930</v>
      </c>
      <c r="BL140" s="8">
        <v>579</v>
      </c>
      <c r="BM140" s="8">
        <v>0</v>
      </c>
      <c r="BN140" s="8">
        <v>0</v>
      </c>
      <c r="BO140" s="8">
        <v>-36</v>
      </c>
      <c r="BP140" s="8">
        <v>-68</v>
      </c>
      <c r="BQ140" s="8">
        <v>-239</v>
      </c>
      <c r="BR140" s="8">
        <v>-82</v>
      </c>
      <c r="BS140" s="8">
        <v>-151</v>
      </c>
      <c r="BT140" s="8">
        <v>0</v>
      </c>
      <c r="BU140" s="8">
        <v>939</v>
      </c>
      <c r="BV140" s="8">
        <v>1</v>
      </c>
      <c r="BW140" s="8">
        <v>63</v>
      </c>
      <c r="BX140" s="8">
        <v>23</v>
      </c>
      <c r="BY140" s="8">
        <v>50</v>
      </c>
      <c r="BZ140" s="8">
        <v>6</v>
      </c>
      <c r="CA140" s="8">
        <v>3</v>
      </c>
      <c r="CB140" s="8">
        <v>0</v>
      </c>
      <c r="CC140" s="8">
        <v>2</v>
      </c>
      <c r="CD140" s="8">
        <v>16</v>
      </c>
      <c r="CE140" s="8">
        <v>47</v>
      </c>
      <c r="CF140" s="8">
        <v>4</v>
      </c>
      <c r="CG140" s="8">
        <v>4</v>
      </c>
      <c r="CH140" s="8">
        <v>0</v>
      </c>
      <c r="CI140" s="8">
        <v>8</v>
      </c>
      <c r="CJ140" s="8">
        <v>60</v>
      </c>
      <c r="CK140" s="8">
        <v>10</v>
      </c>
    </row>
    <row r="141" spans="1:89" x14ac:dyDescent="0.25">
      <c r="A141" s="8">
        <v>16</v>
      </c>
      <c r="B141" s="8" t="s">
        <v>455</v>
      </c>
      <c r="C141" s="8" t="s">
        <v>188</v>
      </c>
      <c r="D141" s="8" t="s">
        <v>456</v>
      </c>
      <c r="E141" s="8" t="s">
        <v>446</v>
      </c>
      <c r="F141" s="8" t="s">
        <v>360</v>
      </c>
      <c r="G141" s="8">
        <v>9972082</v>
      </c>
      <c r="H141" s="8">
        <v>10072588</v>
      </c>
      <c r="I141" s="8">
        <v>9221917</v>
      </c>
      <c r="J141" s="8">
        <v>0</v>
      </c>
      <c r="K141" s="8">
        <v>664201</v>
      </c>
      <c r="L141" s="8">
        <v>1544401</v>
      </c>
      <c r="M141" s="8">
        <v>0</v>
      </c>
      <c r="N141" s="8">
        <v>0</v>
      </c>
      <c r="O141" s="8">
        <v>0</v>
      </c>
      <c r="P141" s="8">
        <v>0</v>
      </c>
      <c r="Q141" s="8">
        <v>1180189</v>
      </c>
      <c r="R141" s="8">
        <v>0</v>
      </c>
      <c r="S141" s="8">
        <v>0</v>
      </c>
      <c r="T141" s="8">
        <v>0</v>
      </c>
      <c r="U141" s="8">
        <v>3758291</v>
      </c>
      <c r="V141" s="8">
        <v>1318551</v>
      </c>
      <c r="W141" s="8">
        <v>2279</v>
      </c>
      <c r="X141" s="8">
        <v>0</v>
      </c>
      <c r="Y141" s="8">
        <v>9405568</v>
      </c>
      <c r="Z141" s="8">
        <v>102785</v>
      </c>
      <c r="AA141" s="8">
        <v>9508353</v>
      </c>
      <c r="AB141" s="7">
        <v>3.9813652634620667E-2</v>
      </c>
      <c r="AC141" s="7">
        <v>9.9900000000000003E-2</v>
      </c>
      <c r="AD141" s="25">
        <v>1015501</v>
      </c>
      <c r="AE141" s="8">
        <v>75568</v>
      </c>
      <c r="AF141" s="8">
        <v>680117</v>
      </c>
      <c r="AG141" s="8">
        <v>24938</v>
      </c>
      <c r="AH141" s="8">
        <v>0</v>
      </c>
      <c r="AI141" s="25">
        <f t="shared" si="3"/>
        <v>24938</v>
      </c>
      <c r="AJ141" s="8">
        <v>443365</v>
      </c>
      <c r="AK141" s="8">
        <v>37635</v>
      </c>
      <c r="AL141" s="8">
        <v>61568</v>
      </c>
      <c r="AM141" s="8">
        <v>0</v>
      </c>
      <c r="AN141" s="8">
        <v>180171</v>
      </c>
      <c r="AO141" s="8">
        <v>21367</v>
      </c>
      <c r="AP141" s="8">
        <v>37977</v>
      </c>
      <c r="AQ141" s="8">
        <v>10600</v>
      </c>
      <c r="AR141" s="8">
        <v>0</v>
      </c>
      <c r="AS141" s="8">
        <v>0</v>
      </c>
      <c r="AT141" s="8">
        <v>55920</v>
      </c>
      <c r="AU141" s="8">
        <v>9829</v>
      </c>
      <c r="AV141" s="8">
        <v>0</v>
      </c>
      <c r="AW141" s="8">
        <v>19324</v>
      </c>
      <c r="AX141" s="8">
        <v>0</v>
      </c>
      <c r="AY141" s="8">
        <v>0</v>
      </c>
      <c r="AZ141" s="8">
        <v>918239</v>
      </c>
      <c r="BA141" s="27">
        <f t="shared" si="4"/>
        <v>0</v>
      </c>
      <c r="BB141" s="8">
        <v>0</v>
      </c>
      <c r="BC141" s="8">
        <v>173523</v>
      </c>
      <c r="BD141" s="8">
        <v>0</v>
      </c>
      <c r="BE141" s="8">
        <v>133019</v>
      </c>
      <c r="BF141" s="8">
        <v>0</v>
      </c>
      <c r="BG141" s="8">
        <v>0</v>
      </c>
      <c r="BH141" s="8">
        <v>0</v>
      </c>
      <c r="BI141" s="29">
        <f t="shared" si="5"/>
        <v>0</v>
      </c>
      <c r="BJ141" s="8">
        <v>0</v>
      </c>
      <c r="BK141" s="8">
        <v>1382</v>
      </c>
      <c r="BL141" s="8">
        <v>1113</v>
      </c>
      <c r="BM141" s="8">
        <v>0</v>
      </c>
      <c r="BN141" s="8">
        <v>0</v>
      </c>
      <c r="BO141" s="8">
        <v>-20</v>
      </c>
      <c r="BP141" s="8">
        <v>-12</v>
      </c>
      <c r="BQ141" s="8">
        <v>-257</v>
      </c>
      <c r="BR141" s="8">
        <v>-90</v>
      </c>
      <c r="BS141" s="8">
        <v>-269</v>
      </c>
      <c r="BT141" s="8">
        <v>0</v>
      </c>
      <c r="BU141" s="8">
        <v>1884</v>
      </c>
      <c r="BV141" s="8">
        <v>5</v>
      </c>
      <c r="BW141" s="8">
        <v>135</v>
      </c>
      <c r="BX141" s="8">
        <v>5</v>
      </c>
      <c r="BY141" s="8">
        <v>54</v>
      </c>
      <c r="BZ141" s="8">
        <v>75</v>
      </c>
      <c r="CA141" s="8">
        <v>0</v>
      </c>
      <c r="CB141" s="8">
        <v>2</v>
      </c>
      <c r="CC141" s="8">
        <v>1</v>
      </c>
      <c r="CD141" s="8">
        <v>3</v>
      </c>
      <c r="CE141" s="8">
        <v>6</v>
      </c>
      <c r="CF141" s="8">
        <v>0</v>
      </c>
      <c r="CG141" s="8">
        <v>44</v>
      </c>
      <c r="CH141" s="8">
        <v>3</v>
      </c>
      <c r="CI141" s="8">
        <v>6</v>
      </c>
      <c r="CJ141" s="8">
        <v>37</v>
      </c>
      <c r="CK141" s="8">
        <v>0</v>
      </c>
    </row>
    <row r="142" spans="1:89" x14ac:dyDescent="0.25">
      <c r="A142" s="8">
        <v>16</v>
      </c>
      <c r="B142" s="8" t="s">
        <v>457</v>
      </c>
      <c r="C142" s="8" t="s">
        <v>458</v>
      </c>
      <c r="D142" s="8" t="s">
        <v>459</v>
      </c>
      <c r="E142" s="8" t="s">
        <v>446</v>
      </c>
      <c r="F142" s="8" t="s">
        <v>360</v>
      </c>
      <c r="G142" s="8">
        <v>15476235</v>
      </c>
      <c r="H142" s="8">
        <v>15599988</v>
      </c>
      <c r="I142" s="8">
        <v>14191419</v>
      </c>
      <c r="J142" s="8">
        <v>0</v>
      </c>
      <c r="K142" s="8">
        <v>1637426</v>
      </c>
      <c r="L142" s="8">
        <v>2265200</v>
      </c>
      <c r="M142" s="8">
        <v>0</v>
      </c>
      <c r="N142" s="8">
        <v>0</v>
      </c>
      <c r="O142" s="8">
        <v>0</v>
      </c>
      <c r="P142" s="8">
        <v>0</v>
      </c>
      <c r="Q142" s="8">
        <v>1059188</v>
      </c>
      <c r="R142" s="8">
        <v>0</v>
      </c>
      <c r="S142" s="8">
        <v>0</v>
      </c>
      <c r="T142" s="8">
        <v>0</v>
      </c>
      <c r="U142" s="8">
        <v>6837001</v>
      </c>
      <c r="V142" s="8">
        <v>1838272</v>
      </c>
      <c r="W142" s="8">
        <v>15873</v>
      </c>
      <c r="X142" s="8">
        <v>0</v>
      </c>
      <c r="Y142" s="8">
        <v>14733574</v>
      </c>
      <c r="Z142" s="8">
        <v>139626</v>
      </c>
      <c r="AA142" s="8">
        <v>14873201</v>
      </c>
      <c r="AB142" s="7">
        <v>8.3672419190406799E-2</v>
      </c>
      <c r="AC142" s="7">
        <v>7.4399999999999994E-2</v>
      </c>
      <c r="AD142" s="25">
        <v>1203562</v>
      </c>
      <c r="AE142" s="8">
        <v>107074</v>
      </c>
      <c r="AF142" s="8">
        <v>1168620</v>
      </c>
      <c r="AG142" s="8">
        <v>16679</v>
      </c>
      <c r="AH142" s="8">
        <v>3266</v>
      </c>
      <c r="AI142" s="25">
        <f t="shared" ref="AI142:AI198" si="6">SUM(AG142:AH142)</f>
        <v>19945</v>
      </c>
      <c r="AJ142" s="8">
        <v>547133</v>
      </c>
      <c r="AK142" s="8">
        <v>46060</v>
      </c>
      <c r="AL142" s="8">
        <v>140661</v>
      </c>
      <c r="AM142" s="8">
        <v>14285</v>
      </c>
      <c r="AN142" s="8">
        <v>144460</v>
      </c>
      <c r="AO142" s="8">
        <v>9142</v>
      </c>
      <c r="AP142" s="8">
        <v>24213</v>
      </c>
      <c r="AQ142" s="8">
        <v>10600</v>
      </c>
      <c r="AR142" s="8">
        <v>0</v>
      </c>
      <c r="AS142" s="8">
        <v>0</v>
      </c>
      <c r="AT142" s="8">
        <v>45159</v>
      </c>
      <c r="AU142" s="8">
        <v>7006</v>
      </c>
      <c r="AV142" s="8">
        <v>2250</v>
      </c>
      <c r="AW142" s="8">
        <v>5695</v>
      </c>
      <c r="AX142" s="8">
        <v>11982</v>
      </c>
      <c r="AY142" s="8">
        <v>0</v>
      </c>
      <c r="AZ142" s="8">
        <v>1055911</v>
      </c>
      <c r="BA142" s="27">
        <f t="shared" ref="BA142:BA198" si="7">+AY142/AZ142</f>
        <v>0</v>
      </c>
      <c r="BB142" s="8">
        <v>0</v>
      </c>
      <c r="BC142" s="8">
        <v>173523</v>
      </c>
      <c r="BD142" s="8">
        <v>0</v>
      </c>
      <c r="BE142" s="8">
        <v>195278</v>
      </c>
      <c r="BF142" s="8">
        <v>0</v>
      </c>
      <c r="BG142" s="8">
        <v>0</v>
      </c>
      <c r="BH142" s="8">
        <v>0</v>
      </c>
      <c r="BI142" s="29">
        <f t="shared" ref="BI142:BI198" si="8">SUM(BG142:BH142)</f>
        <v>0</v>
      </c>
      <c r="BJ142" s="8">
        <v>0</v>
      </c>
      <c r="BK142" s="8">
        <v>1493</v>
      </c>
      <c r="BL142" s="8">
        <v>2248</v>
      </c>
      <c r="BM142" s="8">
        <v>1</v>
      </c>
      <c r="BN142" s="8">
        <v>0</v>
      </c>
      <c r="BO142" s="8">
        <v>-62</v>
      </c>
      <c r="BP142" s="8">
        <v>-53</v>
      </c>
      <c r="BQ142" s="8">
        <v>-886</v>
      </c>
      <c r="BR142" s="8">
        <v>-342</v>
      </c>
      <c r="BS142" s="8">
        <v>-306</v>
      </c>
      <c r="BT142" s="8">
        <v>-3</v>
      </c>
      <c r="BU142" s="8">
        <v>2089</v>
      </c>
      <c r="BV142" s="8">
        <v>2</v>
      </c>
      <c r="BW142" s="8">
        <v>266</v>
      </c>
      <c r="BX142" s="8">
        <v>8</v>
      </c>
      <c r="BY142" s="8">
        <v>8</v>
      </c>
      <c r="BZ142" s="8">
        <v>0</v>
      </c>
      <c r="CA142" s="8">
        <v>25</v>
      </c>
      <c r="CB142" s="8">
        <v>0</v>
      </c>
      <c r="CC142" s="8">
        <v>2</v>
      </c>
      <c r="CD142" s="8">
        <v>15</v>
      </c>
      <c r="CE142" s="8">
        <v>66</v>
      </c>
      <c r="CF142" s="8">
        <v>32</v>
      </c>
      <c r="CG142" s="8">
        <v>4</v>
      </c>
      <c r="CH142" s="8">
        <v>11</v>
      </c>
      <c r="CI142" s="8">
        <v>38</v>
      </c>
      <c r="CJ142" s="8">
        <v>279</v>
      </c>
      <c r="CK142" s="8">
        <v>10</v>
      </c>
    </row>
    <row r="143" spans="1:89" x14ac:dyDescent="0.25">
      <c r="A143" s="8">
        <v>16</v>
      </c>
      <c r="B143" s="8" t="s">
        <v>460</v>
      </c>
      <c r="C143" s="8" t="s">
        <v>461</v>
      </c>
      <c r="D143" s="8" t="s">
        <v>456</v>
      </c>
      <c r="E143" s="8" t="s">
        <v>446</v>
      </c>
      <c r="F143" s="8" t="s">
        <v>360</v>
      </c>
      <c r="G143" s="8">
        <v>10580967</v>
      </c>
      <c r="H143" s="8">
        <v>10603400</v>
      </c>
      <c r="I143" s="8">
        <v>9752951</v>
      </c>
      <c r="J143" s="8">
        <v>0</v>
      </c>
      <c r="K143" s="8">
        <v>483688</v>
      </c>
      <c r="L143" s="8">
        <v>1333114</v>
      </c>
      <c r="M143" s="8">
        <v>0</v>
      </c>
      <c r="N143" s="8">
        <v>0</v>
      </c>
      <c r="O143" s="8">
        <v>0</v>
      </c>
      <c r="P143" s="8">
        <v>0</v>
      </c>
      <c r="Q143" s="8">
        <v>1379222</v>
      </c>
      <c r="R143" s="8">
        <v>0</v>
      </c>
      <c r="S143" s="8">
        <v>0</v>
      </c>
      <c r="T143" s="8">
        <v>0</v>
      </c>
      <c r="U143" s="8">
        <v>4923537</v>
      </c>
      <c r="V143" s="8">
        <v>1078012</v>
      </c>
      <c r="W143" s="8">
        <v>5321</v>
      </c>
      <c r="X143" s="8">
        <v>0</v>
      </c>
      <c r="Y143" s="8">
        <v>10219468</v>
      </c>
      <c r="Z143" s="8">
        <v>89945</v>
      </c>
      <c r="AA143" s="8">
        <v>10309413</v>
      </c>
      <c r="AB143" s="7">
        <v>0.16621515154838562</v>
      </c>
      <c r="AC143" s="7">
        <v>0.1</v>
      </c>
      <c r="AD143" s="25">
        <v>1021896</v>
      </c>
      <c r="AE143" s="8">
        <v>0</v>
      </c>
      <c r="AF143" s="8">
        <v>0</v>
      </c>
      <c r="AG143" s="8">
        <v>22433</v>
      </c>
      <c r="AH143" s="8">
        <v>4737</v>
      </c>
      <c r="AI143" s="25">
        <f t="shared" si="6"/>
        <v>27170</v>
      </c>
      <c r="AJ143" s="8">
        <v>494945</v>
      </c>
      <c r="AK143" s="8">
        <v>46229</v>
      </c>
      <c r="AL143" s="8">
        <v>73105</v>
      </c>
      <c r="AM143" s="8">
        <v>19896</v>
      </c>
      <c r="AN143" s="8">
        <v>145083</v>
      </c>
      <c r="AO143" s="8">
        <v>2835</v>
      </c>
      <c r="AP143" s="8">
        <v>49153</v>
      </c>
      <c r="AQ143" s="8">
        <v>10100</v>
      </c>
      <c r="AR143" s="8">
        <v>765</v>
      </c>
      <c r="AS143" s="8">
        <v>0</v>
      </c>
      <c r="AT143" s="8">
        <v>56801</v>
      </c>
      <c r="AU143" s="8">
        <v>14504</v>
      </c>
      <c r="AV143" s="8">
        <v>0</v>
      </c>
      <c r="AW143" s="8">
        <v>0</v>
      </c>
      <c r="AX143" s="8">
        <v>1321</v>
      </c>
      <c r="AY143" s="8">
        <v>0</v>
      </c>
      <c r="AZ143" s="8">
        <v>977528</v>
      </c>
      <c r="BA143" s="27">
        <f t="shared" si="7"/>
        <v>0</v>
      </c>
      <c r="BB143" s="8">
        <v>0</v>
      </c>
      <c r="BC143" s="8">
        <v>173477</v>
      </c>
      <c r="BD143" s="8">
        <v>0</v>
      </c>
      <c r="BE143" s="8">
        <v>244543</v>
      </c>
      <c r="BF143" s="8">
        <v>161</v>
      </c>
      <c r="BG143" s="8">
        <v>161</v>
      </c>
      <c r="BH143" s="8">
        <v>0</v>
      </c>
      <c r="BI143" s="29">
        <f t="shared" si="8"/>
        <v>161</v>
      </c>
      <c r="BJ143" s="8">
        <v>0</v>
      </c>
      <c r="BK143" s="8">
        <v>1288</v>
      </c>
      <c r="BL143" s="8">
        <v>1210</v>
      </c>
      <c r="BM143" s="8">
        <v>4</v>
      </c>
      <c r="BN143" s="8">
        <v>0</v>
      </c>
      <c r="BO143" s="8">
        <v>-40</v>
      </c>
      <c r="BP143" s="8">
        <v>-27</v>
      </c>
      <c r="BQ143" s="8">
        <v>-618</v>
      </c>
      <c r="BR143" s="8">
        <v>-93</v>
      </c>
      <c r="BS143" s="8">
        <v>-279</v>
      </c>
      <c r="BT143" s="8">
        <v>-4</v>
      </c>
      <c r="BU143" s="8">
        <v>1467</v>
      </c>
      <c r="BV143" s="8">
        <v>0</v>
      </c>
      <c r="BW143" s="8">
        <v>167</v>
      </c>
      <c r="BX143" s="8">
        <v>18</v>
      </c>
      <c r="BY143" s="8">
        <v>68</v>
      </c>
      <c r="BZ143" s="8">
        <v>18</v>
      </c>
      <c r="CA143" s="8">
        <v>8</v>
      </c>
      <c r="CB143" s="8">
        <v>10</v>
      </c>
      <c r="CC143" s="8">
        <v>3</v>
      </c>
      <c r="CD143" s="8">
        <v>9</v>
      </c>
      <c r="CE143" s="8">
        <v>1</v>
      </c>
      <c r="CF143" s="8">
        <v>4</v>
      </c>
      <c r="CG143" s="8">
        <v>46</v>
      </c>
      <c r="CH143" s="8">
        <v>6</v>
      </c>
      <c r="CI143" s="8">
        <v>18</v>
      </c>
      <c r="CJ143" s="8">
        <v>16</v>
      </c>
      <c r="CK143" s="8">
        <v>7</v>
      </c>
    </row>
    <row r="144" spans="1:89" x14ac:dyDescent="0.25">
      <c r="A144" s="8">
        <v>16</v>
      </c>
      <c r="B144" s="8" t="s">
        <v>462</v>
      </c>
      <c r="C144" s="8" t="s">
        <v>463</v>
      </c>
      <c r="D144" s="8" t="s">
        <v>464</v>
      </c>
      <c r="E144" s="8" t="s">
        <v>446</v>
      </c>
      <c r="F144" s="8" t="s">
        <v>360</v>
      </c>
      <c r="G144" s="8">
        <v>10695139</v>
      </c>
      <c r="H144" s="8">
        <v>10791687</v>
      </c>
      <c r="I144" s="8">
        <v>9764979</v>
      </c>
      <c r="J144" s="8">
        <v>0</v>
      </c>
      <c r="K144" s="8">
        <v>830000</v>
      </c>
      <c r="L144" s="8">
        <v>1571312</v>
      </c>
      <c r="M144" s="8">
        <v>0</v>
      </c>
      <c r="N144" s="8">
        <v>0</v>
      </c>
      <c r="O144" s="8">
        <v>0</v>
      </c>
      <c r="P144" s="8">
        <v>0</v>
      </c>
      <c r="Q144" s="8">
        <v>1743120</v>
      </c>
      <c r="R144" s="8">
        <v>0</v>
      </c>
      <c r="S144" s="8">
        <v>0</v>
      </c>
      <c r="T144" s="8">
        <v>0</v>
      </c>
      <c r="U144" s="8">
        <v>4236417</v>
      </c>
      <c r="V144" s="8">
        <v>1115897</v>
      </c>
      <c r="W144" s="8">
        <v>18978</v>
      </c>
      <c r="X144" s="8">
        <v>0</v>
      </c>
      <c r="Y144" s="8">
        <v>10494629</v>
      </c>
      <c r="Z144" s="8">
        <v>401094</v>
      </c>
      <c r="AA144" s="8">
        <v>10895723</v>
      </c>
      <c r="AB144" s="7">
        <v>0.13029152154922485</v>
      </c>
      <c r="AC144" s="7">
        <v>9.2200000000000004E-2</v>
      </c>
      <c r="AD144" s="25">
        <v>1041103</v>
      </c>
      <c r="AE144" s="8">
        <v>73308</v>
      </c>
      <c r="AF144" s="8">
        <v>683867</v>
      </c>
      <c r="AG144" s="8">
        <v>23241</v>
      </c>
      <c r="AH144" s="8">
        <v>5295</v>
      </c>
      <c r="AI144" s="25">
        <f t="shared" si="6"/>
        <v>28536</v>
      </c>
      <c r="AJ144" s="8">
        <v>522194</v>
      </c>
      <c r="AK144" s="8">
        <v>44009</v>
      </c>
      <c r="AL144" s="8">
        <v>79661</v>
      </c>
      <c r="AM144" s="8">
        <v>0</v>
      </c>
      <c r="AN144" s="8">
        <v>108355</v>
      </c>
      <c r="AO144" s="8">
        <v>14804</v>
      </c>
      <c r="AP144" s="8">
        <v>18775</v>
      </c>
      <c r="AQ144" s="8">
        <v>10600</v>
      </c>
      <c r="AR144" s="8">
        <v>0</v>
      </c>
      <c r="AS144" s="8">
        <v>0</v>
      </c>
      <c r="AT144" s="8">
        <v>48081</v>
      </c>
      <c r="AU144" s="8">
        <v>21259</v>
      </c>
      <c r="AV144" s="8">
        <v>0</v>
      </c>
      <c r="AW144" s="8">
        <v>33205</v>
      </c>
      <c r="AX144" s="8">
        <v>3220</v>
      </c>
      <c r="AY144" s="8">
        <v>0</v>
      </c>
      <c r="AZ144" s="8">
        <v>962696</v>
      </c>
      <c r="BA144" s="27">
        <f t="shared" si="7"/>
        <v>0</v>
      </c>
      <c r="BB144" s="8">
        <v>0</v>
      </c>
      <c r="BC144" s="8">
        <v>173523</v>
      </c>
      <c r="BD144" s="8">
        <v>0</v>
      </c>
      <c r="BE144" s="8">
        <v>224833</v>
      </c>
      <c r="BF144" s="8">
        <v>0</v>
      </c>
      <c r="BG144" s="8">
        <v>0</v>
      </c>
      <c r="BH144" s="8">
        <v>0</v>
      </c>
      <c r="BI144" s="29">
        <f t="shared" si="8"/>
        <v>0</v>
      </c>
      <c r="BJ144" s="8">
        <v>0</v>
      </c>
      <c r="BK144" s="8">
        <v>1133</v>
      </c>
      <c r="BL144" s="8">
        <v>1485</v>
      </c>
      <c r="BM144" s="8">
        <v>2</v>
      </c>
      <c r="BN144" s="8">
        <v>0</v>
      </c>
      <c r="BO144" s="8">
        <v>-48</v>
      </c>
      <c r="BP144" s="8">
        <v>-22</v>
      </c>
      <c r="BQ144" s="8">
        <v>-579</v>
      </c>
      <c r="BR144" s="8">
        <v>-133</v>
      </c>
      <c r="BS144" s="8">
        <v>-297</v>
      </c>
      <c r="BT144" s="8">
        <v>0</v>
      </c>
      <c r="BU144" s="8">
        <v>1671</v>
      </c>
      <c r="BV144" s="8">
        <v>14</v>
      </c>
      <c r="BW144" s="8">
        <v>159</v>
      </c>
      <c r="BX144" s="8">
        <v>16</v>
      </c>
      <c r="BY144" s="8">
        <v>104</v>
      </c>
      <c r="BZ144" s="8">
        <v>9</v>
      </c>
      <c r="CA144" s="8">
        <v>9</v>
      </c>
      <c r="CB144" s="8">
        <v>0</v>
      </c>
      <c r="CC144" s="8">
        <v>0</v>
      </c>
      <c r="CD144" s="8">
        <v>10</v>
      </c>
      <c r="CE144" s="8">
        <v>12</v>
      </c>
      <c r="CF144" s="8">
        <v>0</v>
      </c>
      <c r="CG144" s="8">
        <v>4</v>
      </c>
      <c r="CH144" s="8">
        <v>11</v>
      </c>
      <c r="CI144" s="8">
        <v>21</v>
      </c>
      <c r="CJ144" s="8">
        <v>78</v>
      </c>
      <c r="CK144" s="8">
        <v>2</v>
      </c>
    </row>
    <row r="145" spans="1:89" x14ac:dyDescent="0.25">
      <c r="A145" s="8">
        <v>17</v>
      </c>
      <c r="B145" s="8" t="s">
        <v>465</v>
      </c>
      <c r="C145" s="8" t="s">
        <v>466</v>
      </c>
      <c r="D145" s="8" t="s">
        <v>467</v>
      </c>
      <c r="E145" s="8" t="s">
        <v>446</v>
      </c>
      <c r="F145" s="8" t="s">
        <v>107</v>
      </c>
      <c r="G145" s="8">
        <v>27307797</v>
      </c>
      <c r="H145" s="8">
        <v>27355214</v>
      </c>
      <c r="I145" s="8">
        <v>26398965</v>
      </c>
      <c r="J145" s="8">
        <v>0</v>
      </c>
      <c r="K145" s="8">
        <v>1577744</v>
      </c>
      <c r="L145" s="8">
        <v>9050433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5261037</v>
      </c>
      <c r="S145" s="8">
        <v>0</v>
      </c>
      <c r="T145" s="8">
        <v>0</v>
      </c>
      <c r="U145" s="8">
        <v>7064398</v>
      </c>
      <c r="V145" s="8">
        <v>2251059</v>
      </c>
      <c r="W145" s="8">
        <v>0</v>
      </c>
      <c r="X145" s="8">
        <v>0</v>
      </c>
      <c r="Y145" s="8">
        <v>27114871</v>
      </c>
      <c r="Z145" s="8">
        <v>47417</v>
      </c>
      <c r="AA145" s="8">
        <v>27162289</v>
      </c>
      <c r="AB145" s="7">
        <v>5.9634067118167877E-2</v>
      </c>
      <c r="AC145" s="7">
        <v>7.0400000000000004E-2</v>
      </c>
      <c r="AD145" s="25">
        <v>1910195</v>
      </c>
      <c r="AE145" s="8">
        <v>0</v>
      </c>
      <c r="AF145" s="8">
        <v>0</v>
      </c>
      <c r="AG145" s="8">
        <v>47417</v>
      </c>
      <c r="AH145" s="8">
        <v>0</v>
      </c>
      <c r="AI145" s="25">
        <f t="shared" si="6"/>
        <v>47417</v>
      </c>
      <c r="AJ145" s="8">
        <v>950392</v>
      </c>
      <c r="AK145" s="8">
        <v>77932</v>
      </c>
      <c r="AL145" s="8">
        <v>190356</v>
      </c>
      <c r="AM145" s="8">
        <v>0</v>
      </c>
      <c r="AN145" s="8">
        <v>146282</v>
      </c>
      <c r="AO145" s="8">
        <v>9728</v>
      </c>
      <c r="AP145" s="8">
        <v>74420</v>
      </c>
      <c r="AQ145" s="8">
        <v>8800</v>
      </c>
      <c r="AR145" s="8">
        <v>5111</v>
      </c>
      <c r="AS145" s="8">
        <v>0</v>
      </c>
      <c r="AT145" s="8">
        <v>94539</v>
      </c>
      <c r="AU145" s="8">
        <v>23007</v>
      </c>
      <c r="AV145" s="8">
        <v>23643</v>
      </c>
      <c r="AW145" s="8">
        <v>31177</v>
      </c>
      <c r="AX145" s="8">
        <v>27087</v>
      </c>
      <c r="AY145" s="8">
        <v>0</v>
      </c>
      <c r="AZ145" s="8">
        <v>1716338</v>
      </c>
      <c r="BA145" s="27">
        <f t="shared" si="7"/>
        <v>0</v>
      </c>
      <c r="BB145" s="8">
        <v>0</v>
      </c>
      <c r="BC145" s="8">
        <v>173523</v>
      </c>
      <c r="BD145" s="8">
        <v>0</v>
      </c>
      <c r="BE145" s="8">
        <v>327684</v>
      </c>
      <c r="BF145" s="8">
        <v>0</v>
      </c>
      <c r="BG145" s="8">
        <v>0</v>
      </c>
      <c r="BH145" s="8">
        <v>0</v>
      </c>
      <c r="BI145" s="29">
        <f t="shared" si="8"/>
        <v>0</v>
      </c>
      <c r="BJ145" s="8">
        <v>0</v>
      </c>
      <c r="BK145" s="8">
        <v>4080</v>
      </c>
      <c r="BL145" s="8">
        <v>1803</v>
      </c>
      <c r="BM145" s="8">
        <v>0</v>
      </c>
      <c r="BN145" s="8">
        <v>0</v>
      </c>
      <c r="BO145" s="8">
        <v>-38</v>
      </c>
      <c r="BP145" s="8">
        <v>-109</v>
      </c>
      <c r="BQ145" s="8">
        <v>-540</v>
      </c>
      <c r="BR145" s="8">
        <v>-243</v>
      </c>
      <c r="BS145" s="8">
        <v>-858</v>
      </c>
      <c r="BT145" s="8">
        <v>-3</v>
      </c>
      <c r="BU145" s="8">
        <v>4081</v>
      </c>
      <c r="BV145" s="8">
        <v>0</v>
      </c>
      <c r="BW145" s="8">
        <v>117</v>
      </c>
      <c r="BX145" s="8">
        <v>44</v>
      </c>
      <c r="BY145" s="8">
        <v>500</v>
      </c>
      <c r="BZ145" s="8">
        <v>190</v>
      </c>
      <c r="CA145" s="8">
        <v>0</v>
      </c>
      <c r="CB145" s="8">
        <v>19</v>
      </c>
      <c r="CC145" s="8">
        <v>1</v>
      </c>
      <c r="CD145" s="8">
        <v>47</v>
      </c>
      <c r="CE145" s="8">
        <v>33</v>
      </c>
      <c r="CF145" s="8">
        <v>0</v>
      </c>
      <c r="CG145" s="8">
        <v>80</v>
      </c>
      <c r="CH145" s="8">
        <v>4</v>
      </c>
      <c r="CI145" s="8">
        <v>85</v>
      </c>
      <c r="CJ145" s="8">
        <v>80</v>
      </c>
      <c r="CK145" s="8">
        <v>0</v>
      </c>
    </row>
    <row r="146" spans="1:89" x14ac:dyDescent="0.25">
      <c r="A146" s="8">
        <v>17</v>
      </c>
      <c r="B146" s="8" t="s">
        <v>468</v>
      </c>
      <c r="C146" s="8" t="s">
        <v>291</v>
      </c>
      <c r="D146" s="8" t="s">
        <v>469</v>
      </c>
      <c r="E146" s="8" t="s">
        <v>446</v>
      </c>
      <c r="F146" s="8" t="s">
        <v>107</v>
      </c>
      <c r="G146" s="8">
        <v>11314769</v>
      </c>
      <c r="H146" s="8">
        <v>11332463</v>
      </c>
      <c r="I146" s="8">
        <v>11181850</v>
      </c>
      <c r="J146" s="8">
        <v>0</v>
      </c>
      <c r="K146" s="8">
        <v>161739</v>
      </c>
      <c r="L146" s="8">
        <v>3340857</v>
      </c>
      <c r="M146" s="8">
        <v>0</v>
      </c>
      <c r="N146" s="8">
        <v>0</v>
      </c>
      <c r="O146" s="8">
        <v>3690</v>
      </c>
      <c r="P146" s="8">
        <v>7772</v>
      </c>
      <c r="Q146" s="8">
        <v>1647123</v>
      </c>
      <c r="R146" s="8">
        <v>0</v>
      </c>
      <c r="S146" s="8">
        <v>0</v>
      </c>
      <c r="T146" s="8">
        <v>0</v>
      </c>
      <c r="U146" s="8">
        <v>3604348</v>
      </c>
      <c r="V146" s="8">
        <v>1164695</v>
      </c>
      <c r="W146" s="8">
        <v>0</v>
      </c>
      <c r="X146" s="8">
        <v>0</v>
      </c>
      <c r="Y146" s="8">
        <v>11024665</v>
      </c>
      <c r="Z146" s="8">
        <v>23410</v>
      </c>
      <c r="AA146" s="8">
        <v>11048075</v>
      </c>
      <c r="AB146" s="7">
        <v>3.5811159759759903E-2</v>
      </c>
      <c r="AC146" s="7">
        <v>9.8599999999999993E-2</v>
      </c>
      <c r="AD146" s="25">
        <v>1086951</v>
      </c>
      <c r="AE146" s="8">
        <v>0</v>
      </c>
      <c r="AF146" s="8">
        <v>0</v>
      </c>
      <c r="AG146" s="8">
        <v>17694</v>
      </c>
      <c r="AH146" s="8">
        <v>505</v>
      </c>
      <c r="AI146" s="25">
        <f t="shared" si="6"/>
        <v>18199</v>
      </c>
      <c r="AJ146" s="8">
        <v>516640</v>
      </c>
      <c r="AK146" s="8">
        <v>41199</v>
      </c>
      <c r="AL146" s="8">
        <v>83701</v>
      </c>
      <c r="AM146" s="8">
        <v>0</v>
      </c>
      <c r="AN146" s="8">
        <v>117552</v>
      </c>
      <c r="AO146" s="8">
        <v>3572</v>
      </c>
      <c r="AP146" s="8">
        <v>49479</v>
      </c>
      <c r="AQ146" s="8">
        <v>6600</v>
      </c>
      <c r="AR146" s="8">
        <v>1524</v>
      </c>
      <c r="AS146" s="8">
        <v>95</v>
      </c>
      <c r="AT146" s="8">
        <v>50985</v>
      </c>
      <c r="AU146" s="8">
        <v>2914</v>
      </c>
      <c r="AV146" s="8">
        <v>2188</v>
      </c>
      <c r="AW146" s="8">
        <v>661</v>
      </c>
      <c r="AX146" s="8">
        <v>1101</v>
      </c>
      <c r="AY146" s="8">
        <v>0</v>
      </c>
      <c r="AZ146" s="8">
        <v>933185</v>
      </c>
      <c r="BA146" s="27">
        <f t="shared" si="7"/>
        <v>0</v>
      </c>
      <c r="BB146" s="8">
        <v>0</v>
      </c>
      <c r="BC146" s="8">
        <v>173522</v>
      </c>
      <c r="BD146" s="8">
        <v>0</v>
      </c>
      <c r="BE146" s="8">
        <v>147538</v>
      </c>
      <c r="BF146" s="8">
        <v>0</v>
      </c>
      <c r="BG146" s="8">
        <v>0</v>
      </c>
      <c r="BH146" s="8">
        <v>0</v>
      </c>
      <c r="BI146" s="29">
        <f t="shared" si="8"/>
        <v>0</v>
      </c>
      <c r="BJ146" s="8">
        <v>0</v>
      </c>
      <c r="BK146" s="8">
        <v>1960</v>
      </c>
      <c r="BL146" s="8">
        <v>549</v>
      </c>
      <c r="BM146" s="8">
        <v>20</v>
      </c>
      <c r="BN146" s="8">
        <v>0</v>
      </c>
      <c r="BO146" s="8">
        <v>-17</v>
      </c>
      <c r="BP146" s="8">
        <v>-31</v>
      </c>
      <c r="BQ146" s="8">
        <v>-103</v>
      </c>
      <c r="BR146" s="8">
        <v>-89</v>
      </c>
      <c r="BS146" s="8">
        <v>-417</v>
      </c>
      <c r="BT146" s="8">
        <v>-5</v>
      </c>
      <c r="BU146" s="8">
        <v>1866</v>
      </c>
      <c r="BV146" s="8">
        <v>0</v>
      </c>
      <c r="BW146" s="8">
        <v>51</v>
      </c>
      <c r="BX146" s="8">
        <v>21</v>
      </c>
      <c r="BY146" s="8">
        <v>319</v>
      </c>
      <c r="BZ146" s="8">
        <v>5</v>
      </c>
      <c r="CA146" s="8">
        <v>3</v>
      </c>
      <c r="CB146" s="8">
        <v>0</v>
      </c>
      <c r="CC146" s="8">
        <v>0</v>
      </c>
      <c r="CD146" s="8">
        <v>9</v>
      </c>
      <c r="CE146" s="8">
        <v>23</v>
      </c>
      <c r="CF146" s="8">
        <v>0</v>
      </c>
      <c r="CG146" s="8">
        <v>0</v>
      </c>
      <c r="CH146" s="8">
        <v>3</v>
      </c>
      <c r="CI146" s="8">
        <v>15</v>
      </c>
      <c r="CJ146" s="8">
        <v>67</v>
      </c>
      <c r="CK146" s="8">
        <v>1</v>
      </c>
    </row>
    <row r="147" spans="1:89" x14ac:dyDescent="0.25">
      <c r="A147" s="8">
        <v>17</v>
      </c>
      <c r="B147" s="8" t="s">
        <v>470</v>
      </c>
      <c r="C147" s="8" t="s">
        <v>471</v>
      </c>
      <c r="D147" s="8" t="s">
        <v>472</v>
      </c>
      <c r="E147" s="8" t="s">
        <v>446</v>
      </c>
      <c r="F147" s="8" t="s">
        <v>107</v>
      </c>
      <c r="G147" s="8">
        <v>32400837</v>
      </c>
      <c r="H147" s="8">
        <v>32445244</v>
      </c>
      <c r="I147" s="8">
        <v>31679106</v>
      </c>
      <c r="J147" s="8">
        <v>0</v>
      </c>
      <c r="K147" s="8">
        <v>1388683</v>
      </c>
      <c r="L147" s="8">
        <v>12059642</v>
      </c>
      <c r="M147" s="8">
        <v>0</v>
      </c>
      <c r="N147" s="8">
        <v>0</v>
      </c>
      <c r="O147" s="8">
        <v>0</v>
      </c>
      <c r="P147" s="8">
        <v>0</v>
      </c>
      <c r="Q147" s="8">
        <v>4930111</v>
      </c>
      <c r="R147" s="8">
        <v>0</v>
      </c>
      <c r="S147" s="8">
        <v>0</v>
      </c>
      <c r="T147" s="8">
        <v>0</v>
      </c>
      <c r="U147" s="8">
        <v>6783157</v>
      </c>
      <c r="V147" s="8">
        <v>4673095</v>
      </c>
      <c r="W147" s="8">
        <v>0</v>
      </c>
      <c r="X147" s="8">
        <v>719</v>
      </c>
      <c r="Y147" s="8">
        <v>32273793</v>
      </c>
      <c r="Z147" s="8">
        <v>42829</v>
      </c>
      <c r="AA147" s="8">
        <v>32316621</v>
      </c>
      <c r="AB147" s="7">
        <v>5.8058097958564758E-2</v>
      </c>
      <c r="AC147" s="7">
        <v>7.5600000000000001E-2</v>
      </c>
      <c r="AD147" s="32">
        <v>2439964</v>
      </c>
      <c r="AE147" s="8">
        <v>3155</v>
      </c>
      <c r="AF147" s="8">
        <v>31554</v>
      </c>
      <c r="AG147" s="8">
        <v>41251</v>
      </c>
      <c r="AH147" s="8">
        <v>0</v>
      </c>
      <c r="AI147" s="25">
        <f t="shared" si="6"/>
        <v>41251</v>
      </c>
      <c r="AJ147" s="8">
        <v>1298148</v>
      </c>
      <c r="AK147" s="8">
        <v>102554</v>
      </c>
      <c r="AL147" s="8">
        <v>273292</v>
      </c>
      <c r="AM147" s="8">
        <v>0</v>
      </c>
      <c r="AN147" s="8">
        <v>227555</v>
      </c>
      <c r="AO147" s="8">
        <v>0</v>
      </c>
      <c r="AP147" s="8">
        <v>65508</v>
      </c>
      <c r="AQ147" s="8">
        <v>9700</v>
      </c>
      <c r="AR147" s="8">
        <v>5793</v>
      </c>
      <c r="AS147" s="8">
        <v>0</v>
      </c>
      <c r="AT147" s="8">
        <v>63495</v>
      </c>
      <c r="AU147" s="8">
        <v>23397</v>
      </c>
      <c r="AV147" s="8">
        <v>0</v>
      </c>
      <c r="AW147" s="8">
        <v>44455</v>
      </c>
      <c r="AX147" s="8">
        <v>45294</v>
      </c>
      <c r="AY147" s="8">
        <v>0</v>
      </c>
      <c r="AZ147" s="8">
        <v>2238910</v>
      </c>
      <c r="BA147" s="27">
        <f t="shared" si="7"/>
        <v>0</v>
      </c>
      <c r="BB147" s="8">
        <v>0</v>
      </c>
      <c r="BC147" s="8">
        <v>173523</v>
      </c>
      <c r="BD147" s="8">
        <v>0</v>
      </c>
      <c r="BE147" s="8">
        <v>500147</v>
      </c>
      <c r="BF147" s="8">
        <v>0</v>
      </c>
      <c r="BG147" s="8">
        <v>0</v>
      </c>
      <c r="BH147" s="8">
        <v>0</v>
      </c>
      <c r="BI147" s="29">
        <f t="shared" si="8"/>
        <v>0</v>
      </c>
      <c r="BJ147" s="8">
        <v>0</v>
      </c>
      <c r="BK147" s="8">
        <v>6217</v>
      </c>
      <c r="BL147" s="8">
        <v>2113</v>
      </c>
      <c r="BM147" s="8">
        <v>10</v>
      </c>
      <c r="BN147" s="8">
        <v>0</v>
      </c>
      <c r="BO147" s="8">
        <v>-33</v>
      </c>
      <c r="BP147" s="8">
        <v>-60</v>
      </c>
      <c r="BQ147" s="8">
        <v>-239</v>
      </c>
      <c r="BR147" s="8">
        <v>-396</v>
      </c>
      <c r="BS147" s="8">
        <v>-1290</v>
      </c>
      <c r="BT147" s="8">
        <v>-10</v>
      </c>
      <c r="BU147" s="8">
        <v>6336</v>
      </c>
      <c r="BV147" s="8">
        <v>81</v>
      </c>
      <c r="BW147" s="8">
        <v>76</v>
      </c>
      <c r="BX147" s="8">
        <v>14</v>
      </c>
      <c r="BY147" s="8">
        <v>1023</v>
      </c>
      <c r="BZ147" s="8">
        <v>166</v>
      </c>
      <c r="CA147" s="8">
        <v>8</v>
      </c>
      <c r="CB147" s="8">
        <v>1</v>
      </c>
      <c r="CC147" s="8">
        <v>0</v>
      </c>
      <c r="CD147" s="8">
        <v>5</v>
      </c>
      <c r="CE147" s="8">
        <v>53</v>
      </c>
      <c r="CF147" s="8">
        <v>0</v>
      </c>
      <c r="CG147" s="8">
        <v>2</v>
      </c>
      <c r="CH147" s="8">
        <v>2</v>
      </c>
      <c r="CI147" s="8">
        <v>21</v>
      </c>
      <c r="CJ147" s="8">
        <v>368</v>
      </c>
      <c r="CK147" s="8">
        <v>1</v>
      </c>
    </row>
    <row r="148" spans="1:89" x14ac:dyDescent="0.25">
      <c r="A148" s="8">
        <v>17</v>
      </c>
      <c r="B148" s="8" t="s">
        <v>473</v>
      </c>
      <c r="C148" s="8" t="s">
        <v>474</v>
      </c>
      <c r="D148" s="8" t="s">
        <v>475</v>
      </c>
      <c r="E148" s="8" t="s">
        <v>446</v>
      </c>
      <c r="F148" s="8" t="s">
        <v>111</v>
      </c>
      <c r="G148" s="8">
        <v>21312703</v>
      </c>
      <c r="H148" s="8">
        <v>21360168</v>
      </c>
      <c r="I148" s="8">
        <v>20428290</v>
      </c>
      <c r="J148" s="8">
        <v>5283489</v>
      </c>
      <c r="K148" s="8">
        <v>953553</v>
      </c>
      <c r="L148" s="8">
        <v>4544667</v>
      </c>
      <c r="M148" s="8">
        <v>0</v>
      </c>
      <c r="N148" s="8">
        <v>18127</v>
      </c>
      <c r="O148" s="8">
        <v>14751</v>
      </c>
      <c r="P148" s="8">
        <v>1118</v>
      </c>
      <c r="Q148" s="8">
        <v>1600131</v>
      </c>
      <c r="R148" s="8">
        <v>0</v>
      </c>
      <c r="S148" s="8">
        <v>-249</v>
      </c>
      <c r="T148" s="8">
        <v>-20</v>
      </c>
      <c r="U148" s="8">
        <v>5691851</v>
      </c>
      <c r="V148" s="8">
        <v>815409</v>
      </c>
      <c r="W148" s="8">
        <v>12700</v>
      </c>
      <c r="X148" s="8">
        <v>0</v>
      </c>
      <c r="Y148" s="8">
        <v>20568483</v>
      </c>
      <c r="Z148" s="8">
        <v>239155</v>
      </c>
      <c r="AA148" s="8">
        <v>20807638</v>
      </c>
      <c r="AB148" s="7">
        <v>1.2182077392935753E-2</v>
      </c>
      <c r="AC148" s="7">
        <v>7.9299999999999995E-2</v>
      </c>
      <c r="AD148" s="25">
        <v>1631967</v>
      </c>
      <c r="AE148" s="8">
        <v>0</v>
      </c>
      <c r="AF148" s="8">
        <v>0</v>
      </c>
      <c r="AG148" s="8">
        <v>47465</v>
      </c>
      <c r="AH148" s="8">
        <v>0</v>
      </c>
      <c r="AI148" s="25">
        <f t="shared" si="6"/>
        <v>47465</v>
      </c>
      <c r="AJ148" s="8">
        <v>625855</v>
      </c>
      <c r="AK148" s="8">
        <v>53499</v>
      </c>
      <c r="AL148" s="8">
        <v>134011</v>
      </c>
      <c r="AM148" s="8">
        <v>176</v>
      </c>
      <c r="AN148" s="8">
        <v>81296</v>
      </c>
      <c r="AO148" s="8">
        <v>26397</v>
      </c>
      <c r="AP148" s="8">
        <v>44273</v>
      </c>
      <c r="AQ148" s="8">
        <v>7800</v>
      </c>
      <c r="AR148" s="8">
        <v>21939</v>
      </c>
      <c r="AS148" s="8">
        <v>49146</v>
      </c>
      <c r="AT148" s="8">
        <v>111616</v>
      </c>
      <c r="AU148" s="8">
        <v>23414</v>
      </c>
      <c r="AV148" s="8">
        <v>40463</v>
      </c>
      <c r="AW148" s="8">
        <v>3853</v>
      </c>
      <c r="AX148" s="8">
        <v>82144</v>
      </c>
      <c r="AY148" s="8">
        <v>0</v>
      </c>
      <c r="AZ148" s="8">
        <v>1403854</v>
      </c>
      <c r="BA148" s="27">
        <f t="shared" si="7"/>
        <v>0</v>
      </c>
      <c r="BB148" s="8">
        <v>0</v>
      </c>
      <c r="BC148" s="8">
        <v>173523</v>
      </c>
      <c r="BD148" s="8">
        <v>0</v>
      </c>
      <c r="BE148" s="8">
        <v>309353</v>
      </c>
      <c r="BF148" s="8">
        <v>0</v>
      </c>
      <c r="BG148" s="8">
        <v>0</v>
      </c>
      <c r="BH148" s="8">
        <v>0</v>
      </c>
      <c r="BI148" s="29">
        <f t="shared" si="8"/>
        <v>0</v>
      </c>
      <c r="BJ148" s="8">
        <v>0</v>
      </c>
      <c r="BK148" s="8">
        <v>1643</v>
      </c>
      <c r="BL148" s="8">
        <v>1034</v>
      </c>
      <c r="BM148" s="8">
        <v>100</v>
      </c>
      <c r="BN148" s="8">
        <v>0</v>
      </c>
      <c r="BO148" s="8">
        <v>-49</v>
      </c>
      <c r="BP148" s="8">
        <v>-60</v>
      </c>
      <c r="BQ148" s="8">
        <v>-300</v>
      </c>
      <c r="BR148" s="8">
        <v>-235</v>
      </c>
      <c r="BS148" s="8">
        <v>-566</v>
      </c>
      <c r="BT148" s="8">
        <v>-1</v>
      </c>
      <c r="BU148" s="8">
        <v>806</v>
      </c>
      <c r="BV148" s="8">
        <v>10</v>
      </c>
      <c r="BW148" s="8">
        <v>170</v>
      </c>
      <c r="BX148" s="8">
        <v>50</v>
      </c>
      <c r="BY148" s="8">
        <v>167</v>
      </c>
      <c r="BZ148" s="8">
        <v>45</v>
      </c>
      <c r="CA148" s="8">
        <v>9</v>
      </c>
      <c r="CB148" s="8">
        <v>0</v>
      </c>
      <c r="CC148" s="8">
        <v>1</v>
      </c>
      <c r="CD148" s="8">
        <v>8</v>
      </c>
      <c r="CE148" s="8">
        <v>42</v>
      </c>
      <c r="CF148" s="8">
        <v>0</v>
      </c>
      <c r="CG148" s="8">
        <v>1</v>
      </c>
      <c r="CH148" s="8">
        <v>1</v>
      </c>
      <c r="CI148" s="8">
        <v>25</v>
      </c>
      <c r="CJ148" s="8">
        <v>188</v>
      </c>
      <c r="CK148" s="8">
        <v>3</v>
      </c>
    </row>
    <row r="149" spans="1:89" x14ac:dyDescent="0.25">
      <c r="A149" s="8">
        <v>17</v>
      </c>
      <c r="B149" s="8" t="s">
        <v>476</v>
      </c>
      <c r="C149" s="8" t="s">
        <v>382</v>
      </c>
      <c r="D149" s="8" t="s">
        <v>477</v>
      </c>
      <c r="E149" s="8" t="s">
        <v>446</v>
      </c>
      <c r="F149" s="8" t="s">
        <v>111</v>
      </c>
      <c r="G149" s="8">
        <v>15429203</v>
      </c>
      <c r="H149" s="8">
        <v>15458561</v>
      </c>
      <c r="I149" s="8">
        <v>14981313</v>
      </c>
      <c r="J149" s="8">
        <v>4771612</v>
      </c>
      <c r="K149" s="8">
        <v>652386</v>
      </c>
      <c r="L149" s="8">
        <v>3210845</v>
      </c>
      <c r="M149" s="8">
        <v>0</v>
      </c>
      <c r="N149" s="8">
        <v>0</v>
      </c>
      <c r="O149" s="8">
        <v>0</v>
      </c>
      <c r="P149" s="8">
        <v>0</v>
      </c>
      <c r="Q149" s="8">
        <v>1003047</v>
      </c>
      <c r="R149" s="8">
        <v>0</v>
      </c>
      <c r="S149" s="8">
        <v>0</v>
      </c>
      <c r="T149" s="8">
        <v>0</v>
      </c>
      <c r="U149" s="8">
        <v>3357019</v>
      </c>
      <c r="V149" s="8">
        <v>682093</v>
      </c>
      <c r="W149" s="8">
        <v>23958</v>
      </c>
      <c r="X149" s="8">
        <v>0</v>
      </c>
      <c r="Y149" s="8">
        <v>14776957</v>
      </c>
      <c r="Z149" s="8">
        <v>84772</v>
      </c>
      <c r="AA149" s="8">
        <v>14861729</v>
      </c>
      <c r="AB149" s="7">
        <v>3.1396631151437759E-2</v>
      </c>
      <c r="AC149" s="7">
        <v>7.3300000000000004E-2</v>
      </c>
      <c r="AD149" s="25">
        <v>1083384</v>
      </c>
      <c r="AE149" s="8">
        <v>0</v>
      </c>
      <c r="AF149" s="8">
        <v>0</v>
      </c>
      <c r="AG149" s="8">
        <v>29358</v>
      </c>
      <c r="AH149" s="8">
        <v>1054</v>
      </c>
      <c r="AI149" s="25">
        <f t="shared" si="6"/>
        <v>30412</v>
      </c>
      <c r="AJ149" s="8">
        <v>384419</v>
      </c>
      <c r="AK149" s="8">
        <v>32160</v>
      </c>
      <c r="AL149" s="8">
        <v>83967</v>
      </c>
      <c r="AM149" s="8">
        <v>0</v>
      </c>
      <c r="AN149" s="8">
        <v>107393</v>
      </c>
      <c r="AO149" s="8">
        <v>2573</v>
      </c>
      <c r="AP149" s="8">
        <v>34634</v>
      </c>
      <c r="AQ149" s="8">
        <v>6800</v>
      </c>
      <c r="AR149" s="8">
        <v>49690</v>
      </c>
      <c r="AS149" s="8">
        <v>16060</v>
      </c>
      <c r="AT149" s="8">
        <v>70939</v>
      </c>
      <c r="AU149" s="8">
        <v>3803</v>
      </c>
      <c r="AV149" s="8">
        <v>20347</v>
      </c>
      <c r="AW149" s="8">
        <v>2040</v>
      </c>
      <c r="AX149" s="8">
        <v>92402</v>
      </c>
      <c r="AY149" s="8">
        <v>0</v>
      </c>
      <c r="AZ149" s="8">
        <v>950232</v>
      </c>
      <c r="BA149" s="27">
        <f t="shared" si="7"/>
        <v>0</v>
      </c>
      <c r="BB149" s="8">
        <v>0</v>
      </c>
      <c r="BC149" s="8">
        <v>173523</v>
      </c>
      <c r="BD149" s="8">
        <v>0</v>
      </c>
      <c r="BE149" s="8">
        <v>210445</v>
      </c>
      <c r="BF149" s="8">
        <v>0</v>
      </c>
      <c r="BG149" s="8">
        <v>0</v>
      </c>
      <c r="BH149" s="8">
        <v>0</v>
      </c>
      <c r="BI149" s="29">
        <f t="shared" si="8"/>
        <v>0</v>
      </c>
      <c r="BJ149" s="8">
        <v>0</v>
      </c>
      <c r="BK149" s="8">
        <v>1097</v>
      </c>
      <c r="BL149" s="8">
        <v>872</v>
      </c>
      <c r="BM149" s="8">
        <v>5</v>
      </c>
      <c r="BN149" s="8">
        <v>0</v>
      </c>
      <c r="BO149" s="8">
        <v>-37</v>
      </c>
      <c r="BP149" s="8">
        <v>-24</v>
      </c>
      <c r="BQ149" s="8">
        <v>-292</v>
      </c>
      <c r="BR149" s="8">
        <v>-133</v>
      </c>
      <c r="BS149" s="8">
        <v>-248</v>
      </c>
      <c r="BT149" s="8">
        <v>0</v>
      </c>
      <c r="BU149" s="8">
        <v>1241</v>
      </c>
      <c r="BV149" s="8">
        <v>17</v>
      </c>
      <c r="BW149" s="8">
        <v>46</v>
      </c>
      <c r="BX149" s="8">
        <v>15</v>
      </c>
      <c r="BY149" s="8">
        <v>132</v>
      </c>
      <c r="BZ149" s="8">
        <v>40</v>
      </c>
      <c r="CA149" s="8">
        <v>2</v>
      </c>
      <c r="CB149" s="8">
        <v>0</v>
      </c>
      <c r="CC149" s="8">
        <v>0</v>
      </c>
      <c r="CD149" s="8">
        <v>20</v>
      </c>
      <c r="CE149" s="8">
        <v>10</v>
      </c>
      <c r="CF149" s="8">
        <v>0</v>
      </c>
      <c r="CG149" s="8">
        <v>0</v>
      </c>
      <c r="CH149" s="8">
        <v>4</v>
      </c>
      <c r="CI149" s="8">
        <v>79</v>
      </c>
      <c r="CJ149" s="8">
        <v>66</v>
      </c>
      <c r="CK149" s="8">
        <v>0</v>
      </c>
    </row>
    <row r="150" spans="1:89" x14ac:dyDescent="0.25">
      <c r="A150" s="8">
        <v>17</v>
      </c>
      <c r="B150" s="8" t="s">
        <v>478</v>
      </c>
      <c r="C150" s="8" t="s">
        <v>130</v>
      </c>
      <c r="D150" s="8" t="s">
        <v>479</v>
      </c>
      <c r="E150" s="8" t="s">
        <v>446</v>
      </c>
      <c r="F150" s="8" t="s">
        <v>111</v>
      </c>
      <c r="G150" s="8">
        <v>17662582</v>
      </c>
      <c r="H150" s="8">
        <v>17706161</v>
      </c>
      <c r="I150" s="8">
        <v>17026773</v>
      </c>
      <c r="J150" s="8">
        <v>5226653</v>
      </c>
      <c r="K150" s="8">
        <v>753572</v>
      </c>
      <c r="L150" s="8">
        <v>3298408</v>
      </c>
      <c r="M150" s="8">
        <v>0</v>
      </c>
      <c r="N150" s="8">
        <v>0</v>
      </c>
      <c r="O150" s="8">
        <v>0</v>
      </c>
      <c r="P150" s="8">
        <v>17409</v>
      </c>
      <c r="Q150" s="8">
        <v>1786720</v>
      </c>
      <c r="R150" s="8">
        <v>0</v>
      </c>
      <c r="S150" s="8">
        <v>0</v>
      </c>
      <c r="T150" s="8">
        <v>0</v>
      </c>
      <c r="U150" s="8">
        <v>4022300</v>
      </c>
      <c r="V150" s="8">
        <v>805387</v>
      </c>
      <c r="W150" s="8">
        <v>15486</v>
      </c>
      <c r="X150" s="8">
        <v>0</v>
      </c>
      <c r="Y150" s="8">
        <v>17298432</v>
      </c>
      <c r="Z150" s="8">
        <v>121965</v>
      </c>
      <c r="AA150" s="8">
        <v>17420397</v>
      </c>
      <c r="AB150" s="7">
        <v>4.3015792965888977E-2</v>
      </c>
      <c r="AC150" s="7">
        <v>7.7299999999999994E-2</v>
      </c>
      <c r="AD150" s="25">
        <v>1337821</v>
      </c>
      <c r="AE150" s="8">
        <v>0</v>
      </c>
      <c r="AF150" s="8">
        <v>0</v>
      </c>
      <c r="AG150" s="8">
        <v>43579</v>
      </c>
      <c r="AH150" s="8">
        <v>108</v>
      </c>
      <c r="AI150" s="25">
        <f t="shared" si="6"/>
        <v>43687</v>
      </c>
      <c r="AJ150" s="8">
        <v>743216</v>
      </c>
      <c r="AK150" s="8">
        <v>60971</v>
      </c>
      <c r="AL150" s="8">
        <v>138981</v>
      </c>
      <c r="AM150" s="8">
        <v>6827</v>
      </c>
      <c r="AN150" s="8">
        <v>105860</v>
      </c>
      <c r="AO150" s="8">
        <v>2237</v>
      </c>
      <c r="AP150" s="8">
        <v>39068</v>
      </c>
      <c r="AQ150" s="8">
        <v>7700</v>
      </c>
      <c r="AR150" s="8">
        <v>6830</v>
      </c>
      <c r="AS150" s="8">
        <v>11768</v>
      </c>
      <c r="AT150" s="8">
        <v>38402</v>
      </c>
      <c r="AU150" s="8">
        <v>14744</v>
      </c>
      <c r="AV150" s="8">
        <v>16759</v>
      </c>
      <c r="AW150" s="8">
        <v>32430</v>
      </c>
      <c r="AX150" s="8">
        <v>8229</v>
      </c>
      <c r="AY150" s="8">
        <v>0</v>
      </c>
      <c r="AZ150" s="8">
        <v>1290285</v>
      </c>
      <c r="BA150" s="27">
        <f t="shared" si="7"/>
        <v>0</v>
      </c>
      <c r="BB150" s="8">
        <v>0</v>
      </c>
      <c r="BC150" s="8">
        <v>173523</v>
      </c>
      <c r="BD150" s="8">
        <v>0</v>
      </c>
      <c r="BE150" s="8">
        <v>143436</v>
      </c>
      <c r="BF150" s="8">
        <v>0</v>
      </c>
      <c r="BG150" s="8">
        <v>0</v>
      </c>
      <c r="BH150" s="8">
        <v>0</v>
      </c>
      <c r="BI150" s="29">
        <f t="shared" si="8"/>
        <v>0</v>
      </c>
      <c r="BJ150" s="8">
        <v>0</v>
      </c>
      <c r="BK150" s="8">
        <v>1826</v>
      </c>
      <c r="BL150" s="8">
        <v>1191</v>
      </c>
      <c r="BM150" s="8">
        <v>0</v>
      </c>
      <c r="BN150" s="8">
        <v>0</v>
      </c>
      <c r="BO150" s="8">
        <v>-53</v>
      </c>
      <c r="BP150" s="8">
        <v>-53</v>
      </c>
      <c r="BQ150" s="8">
        <v>-432</v>
      </c>
      <c r="BR150" s="8">
        <v>-156</v>
      </c>
      <c r="BS150" s="8">
        <v>-371</v>
      </c>
      <c r="BT150" s="8">
        <v>-1</v>
      </c>
      <c r="BU150" s="8">
        <v>1951</v>
      </c>
      <c r="BV150" s="8">
        <v>16</v>
      </c>
      <c r="BW150" s="8">
        <v>126</v>
      </c>
      <c r="BX150" s="8">
        <v>52</v>
      </c>
      <c r="BY150" s="8">
        <v>248</v>
      </c>
      <c r="BZ150" s="8">
        <v>54</v>
      </c>
      <c r="CA150" s="8">
        <v>4</v>
      </c>
      <c r="CB150" s="8">
        <v>7</v>
      </c>
      <c r="CC150" s="8">
        <v>3</v>
      </c>
      <c r="CD150" s="8">
        <v>19</v>
      </c>
      <c r="CE150" s="8">
        <v>17</v>
      </c>
      <c r="CF150" s="8">
        <v>1</v>
      </c>
      <c r="CG150" s="8">
        <v>48</v>
      </c>
      <c r="CH150" s="8">
        <v>4</v>
      </c>
      <c r="CI150" s="8">
        <v>39</v>
      </c>
      <c r="CJ150" s="8">
        <v>94</v>
      </c>
      <c r="CK150" s="8">
        <v>1</v>
      </c>
    </row>
    <row r="151" spans="1:89" x14ac:dyDescent="0.25">
      <c r="A151" s="8">
        <v>17</v>
      </c>
      <c r="B151" s="8" t="s">
        <v>480</v>
      </c>
      <c r="C151" s="8" t="s">
        <v>433</v>
      </c>
      <c r="D151" s="8" t="s">
        <v>481</v>
      </c>
      <c r="E151" s="8" t="s">
        <v>482</v>
      </c>
      <c r="F151" s="9"/>
      <c r="G151" s="8">
        <v>14431706</v>
      </c>
      <c r="H151" s="8">
        <v>14503033</v>
      </c>
      <c r="I151" s="8">
        <v>13901541</v>
      </c>
      <c r="J151" s="8">
        <v>77438</v>
      </c>
      <c r="K151" s="8">
        <v>701010</v>
      </c>
      <c r="L151" s="8">
        <v>2615458</v>
      </c>
      <c r="M151" s="8">
        <v>0</v>
      </c>
      <c r="N151" s="8">
        <v>0</v>
      </c>
      <c r="O151" s="8">
        <v>800</v>
      </c>
      <c r="P151" s="8">
        <v>0</v>
      </c>
      <c r="Q151" s="8">
        <v>2159116</v>
      </c>
      <c r="R151" s="8">
        <v>0</v>
      </c>
      <c r="S151" s="8">
        <v>0</v>
      </c>
      <c r="T151" s="8">
        <v>0</v>
      </c>
      <c r="U151" s="8">
        <v>4773433</v>
      </c>
      <c r="V151" s="8">
        <v>2102768</v>
      </c>
      <c r="W151" s="8">
        <v>32261</v>
      </c>
      <c r="X151" s="8">
        <v>250</v>
      </c>
      <c r="Y151" s="8">
        <v>13811306</v>
      </c>
      <c r="Z151" s="8">
        <v>105919</v>
      </c>
      <c r="AA151" s="8">
        <v>13917225</v>
      </c>
      <c r="AB151" s="7">
        <v>0.13115005195140839</v>
      </c>
      <c r="AC151" s="7">
        <v>9.7199999999999995E-2</v>
      </c>
      <c r="AD151" s="25">
        <v>1387631</v>
      </c>
      <c r="AE151" s="8">
        <v>45319</v>
      </c>
      <c r="AF151" s="8">
        <v>412899</v>
      </c>
      <c r="AG151" s="8">
        <v>26009</v>
      </c>
      <c r="AH151" s="8">
        <v>14685</v>
      </c>
      <c r="AI151" s="25">
        <f t="shared" si="6"/>
        <v>40694</v>
      </c>
      <c r="AJ151" s="8">
        <v>733000</v>
      </c>
      <c r="AK151" s="8">
        <v>68051</v>
      </c>
      <c r="AL151" s="8">
        <v>145436</v>
      </c>
      <c r="AM151" s="8">
        <v>0</v>
      </c>
      <c r="AN151" s="8">
        <v>246251</v>
      </c>
      <c r="AO151" s="8">
        <v>2757</v>
      </c>
      <c r="AP151" s="8">
        <v>53988</v>
      </c>
      <c r="AQ151" s="8">
        <v>8100</v>
      </c>
      <c r="AR151" s="8">
        <v>17484</v>
      </c>
      <c r="AS151" s="8">
        <v>2500</v>
      </c>
      <c r="AT151" s="8">
        <v>41776</v>
      </c>
      <c r="AU151" s="8">
        <v>21761</v>
      </c>
      <c r="AV151" s="8">
        <v>0</v>
      </c>
      <c r="AW151" s="8">
        <v>1567</v>
      </c>
      <c r="AX151" s="8">
        <v>36897</v>
      </c>
      <c r="AY151" s="8">
        <v>0</v>
      </c>
      <c r="AZ151" s="8">
        <v>1430323</v>
      </c>
      <c r="BA151" s="27">
        <f t="shared" si="7"/>
        <v>0</v>
      </c>
      <c r="BB151" s="8">
        <v>480</v>
      </c>
      <c r="BC151" s="8">
        <v>173523</v>
      </c>
      <c r="BD151" s="8">
        <v>0</v>
      </c>
      <c r="BE151" s="8">
        <v>491183</v>
      </c>
      <c r="BF151" s="8">
        <v>133602</v>
      </c>
      <c r="BG151" s="8">
        <v>0</v>
      </c>
      <c r="BH151" s="8">
        <v>0</v>
      </c>
      <c r="BI151" s="29">
        <f t="shared" si="8"/>
        <v>0</v>
      </c>
      <c r="BJ151" s="8">
        <v>0</v>
      </c>
      <c r="BK151" s="8">
        <v>2886</v>
      </c>
      <c r="BL151" s="8">
        <v>1636</v>
      </c>
      <c r="BM151" s="8">
        <v>67</v>
      </c>
      <c r="BN151" s="8">
        <v>-26</v>
      </c>
      <c r="BO151" s="8">
        <v>-49</v>
      </c>
      <c r="BP151" s="8">
        <v>-88</v>
      </c>
      <c r="BQ151" s="8">
        <v>-235</v>
      </c>
      <c r="BR151" s="8">
        <v>-360</v>
      </c>
      <c r="BS151" s="8">
        <v>-683</v>
      </c>
      <c r="BT151" s="8">
        <v>-5</v>
      </c>
      <c r="BU151" s="8">
        <v>3096</v>
      </c>
      <c r="BV151" s="8">
        <v>6</v>
      </c>
      <c r="BW151" s="8">
        <v>162</v>
      </c>
      <c r="BX151" s="8">
        <v>67</v>
      </c>
      <c r="BY151" s="8">
        <v>310</v>
      </c>
      <c r="BZ151" s="8">
        <v>144</v>
      </c>
      <c r="CA151" s="8">
        <v>0</v>
      </c>
      <c r="CB151" s="8">
        <v>11</v>
      </c>
      <c r="CC151" s="8">
        <v>5</v>
      </c>
      <c r="CD151" s="8">
        <v>19</v>
      </c>
      <c r="CE151" s="8">
        <v>53</v>
      </c>
      <c r="CF151" s="8">
        <v>0</v>
      </c>
      <c r="CG151" s="8">
        <v>48</v>
      </c>
      <c r="CH151" s="8">
        <v>9</v>
      </c>
      <c r="CI151" s="8">
        <v>45</v>
      </c>
      <c r="CJ151" s="8">
        <v>258</v>
      </c>
      <c r="CK151" s="8">
        <v>0</v>
      </c>
    </row>
    <row r="152" spans="1:89" x14ac:dyDescent="0.25">
      <c r="A152" s="8">
        <v>17</v>
      </c>
      <c r="B152" s="8" t="s">
        <v>483</v>
      </c>
      <c r="C152" s="8" t="s">
        <v>100</v>
      </c>
      <c r="D152" s="8" t="s">
        <v>479</v>
      </c>
      <c r="E152" s="8" t="s">
        <v>446</v>
      </c>
      <c r="F152" s="8" t="s">
        <v>111</v>
      </c>
      <c r="G152" s="8">
        <v>17798668</v>
      </c>
      <c r="H152" s="8">
        <v>17807426</v>
      </c>
      <c r="I152" s="8">
        <v>17251991</v>
      </c>
      <c r="J152" s="8">
        <v>5289646</v>
      </c>
      <c r="K152" s="8">
        <v>1086540</v>
      </c>
      <c r="L152" s="8">
        <v>3686917</v>
      </c>
      <c r="M152" s="8">
        <v>0</v>
      </c>
      <c r="N152" s="8">
        <v>0</v>
      </c>
      <c r="O152" s="8">
        <v>0</v>
      </c>
      <c r="P152" s="8">
        <v>0</v>
      </c>
      <c r="Q152" s="8">
        <v>1370394</v>
      </c>
      <c r="R152" s="8">
        <v>0</v>
      </c>
      <c r="S152" s="8">
        <v>0</v>
      </c>
      <c r="T152" s="8">
        <v>0</v>
      </c>
      <c r="U152" s="8">
        <v>3449494</v>
      </c>
      <c r="V152" s="8">
        <v>1054887</v>
      </c>
      <c r="W152" s="8">
        <v>14817</v>
      </c>
      <c r="X152" s="8">
        <v>0</v>
      </c>
      <c r="Y152" s="8">
        <v>17431584</v>
      </c>
      <c r="Z152" s="8">
        <v>82856</v>
      </c>
      <c r="AA152" s="8">
        <v>17514440</v>
      </c>
      <c r="AB152" s="7">
        <v>3.3211361616849899E-2</v>
      </c>
      <c r="AC152" s="7">
        <v>8.5099999999999995E-2</v>
      </c>
      <c r="AD152" s="25">
        <v>1483068</v>
      </c>
      <c r="AE152" s="8">
        <v>0</v>
      </c>
      <c r="AF152" s="8">
        <v>0</v>
      </c>
      <c r="AG152" s="8">
        <v>8732</v>
      </c>
      <c r="AH152" s="8">
        <v>114</v>
      </c>
      <c r="AI152" s="25">
        <f t="shared" si="6"/>
        <v>8846</v>
      </c>
      <c r="AJ152" s="8">
        <v>784299</v>
      </c>
      <c r="AK152" s="8">
        <v>58883</v>
      </c>
      <c r="AL152" s="8">
        <v>91715</v>
      </c>
      <c r="AM152" s="8">
        <v>275</v>
      </c>
      <c r="AN152" s="8">
        <v>117928</v>
      </c>
      <c r="AO152" s="8">
        <v>2929</v>
      </c>
      <c r="AP152" s="8">
        <v>45283</v>
      </c>
      <c r="AQ152" s="8">
        <v>7700</v>
      </c>
      <c r="AR152" s="8">
        <v>1306</v>
      </c>
      <c r="AS152" s="8">
        <v>18874</v>
      </c>
      <c r="AT152" s="8">
        <v>72370</v>
      </c>
      <c r="AU152" s="8">
        <v>4992</v>
      </c>
      <c r="AV152" s="8">
        <v>15981</v>
      </c>
      <c r="AW152" s="8">
        <v>14806</v>
      </c>
      <c r="AX152" s="8">
        <v>6071</v>
      </c>
      <c r="AY152" s="8">
        <v>0</v>
      </c>
      <c r="AZ152" s="8">
        <v>1297551</v>
      </c>
      <c r="BA152" s="27">
        <f t="shared" si="7"/>
        <v>0</v>
      </c>
      <c r="BB152" s="8">
        <v>166</v>
      </c>
      <c r="BC152" s="8">
        <v>173523</v>
      </c>
      <c r="BD152" s="8">
        <v>0</v>
      </c>
      <c r="BE152" s="8">
        <v>189264</v>
      </c>
      <c r="BF152" s="8">
        <v>0</v>
      </c>
      <c r="BG152" s="8">
        <v>0</v>
      </c>
      <c r="BH152" s="8">
        <v>0</v>
      </c>
      <c r="BI152" s="29">
        <f t="shared" si="8"/>
        <v>0</v>
      </c>
      <c r="BJ152" s="8">
        <v>0</v>
      </c>
      <c r="BK152" s="8">
        <v>1842</v>
      </c>
      <c r="BL152" s="8">
        <v>1179</v>
      </c>
      <c r="BM152" s="8">
        <v>0</v>
      </c>
      <c r="BN152" s="8">
        <v>0</v>
      </c>
      <c r="BO152" s="8">
        <v>-32</v>
      </c>
      <c r="BP152" s="8">
        <v>-30</v>
      </c>
      <c r="BQ152" s="8">
        <v>-285</v>
      </c>
      <c r="BR152" s="8">
        <v>-132</v>
      </c>
      <c r="BS152" s="8">
        <v>-346</v>
      </c>
      <c r="BT152" s="8">
        <v>0</v>
      </c>
      <c r="BU152" s="8">
        <v>2197</v>
      </c>
      <c r="BV152" s="8">
        <v>9</v>
      </c>
      <c r="BW152" s="8">
        <v>106</v>
      </c>
      <c r="BX152" s="8">
        <v>37</v>
      </c>
      <c r="BY152" s="8">
        <v>157</v>
      </c>
      <c r="BZ152" s="8">
        <v>46</v>
      </c>
      <c r="CA152" s="8">
        <v>0</v>
      </c>
      <c r="CB152" s="8">
        <v>5</v>
      </c>
      <c r="CC152" s="8">
        <v>3</v>
      </c>
      <c r="CD152" s="8">
        <v>13</v>
      </c>
      <c r="CE152" s="8">
        <v>9</v>
      </c>
      <c r="CF152" s="8">
        <v>0</v>
      </c>
      <c r="CG152" s="8">
        <v>45</v>
      </c>
      <c r="CH152" s="8">
        <v>4</v>
      </c>
      <c r="CI152" s="8">
        <v>34</v>
      </c>
      <c r="CJ152" s="8">
        <v>49</v>
      </c>
      <c r="CK152" s="8">
        <v>0</v>
      </c>
    </row>
    <row r="153" spans="1:89" x14ac:dyDescent="0.25">
      <c r="A153" s="8">
        <v>17</v>
      </c>
      <c r="B153" s="9" t="s">
        <v>393</v>
      </c>
      <c r="C153" s="9" t="s">
        <v>116</v>
      </c>
      <c r="D153" s="9" t="s">
        <v>609</v>
      </c>
      <c r="E153" s="9" t="s">
        <v>446</v>
      </c>
      <c r="F153" s="9" t="s">
        <v>107</v>
      </c>
      <c r="G153" s="8">
        <v>4213912</v>
      </c>
      <c r="H153" s="8">
        <v>4220760</v>
      </c>
      <c r="I153" s="8">
        <f>4213912-70415</f>
        <v>4143497</v>
      </c>
      <c r="J153" s="8">
        <v>0</v>
      </c>
      <c r="K153" s="8">
        <v>263983</v>
      </c>
      <c r="L153" s="8">
        <v>1072004</v>
      </c>
      <c r="M153" s="8">
        <v>0</v>
      </c>
      <c r="N153" s="8">
        <v>0</v>
      </c>
      <c r="O153" s="8">
        <v>0</v>
      </c>
      <c r="P153" s="8">
        <v>0</v>
      </c>
      <c r="Q153" s="8">
        <v>0</v>
      </c>
      <c r="R153" s="8">
        <v>697764</v>
      </c>
      <c r="S153" s="8">
        <v>0</v>
      </c>
      <c r="T153" s="8">
        <v>0</v>
      </c>
      <c r="U153" s="8">
        <v>1787113</v>
      </c>
      <c r="V153" s="8">
        <v>208609</v>
      </c>
      <c r="W153" s="8">
        <v>0</v>
      </c>
      <c r="X153" s="8">
        <v>1138</v>
      </c>
      <c r="Y153" s="8">
        <v>4494105</v>
      </c>
      <c r="Z153" s="8">
        <v>7986</v>
      </c>
      <c r="AA153" s="8">
        <v>4502091</v>
      </c>
      <c r="AB153" s="7">
        <f>99121/4213912</f>
        <v>2.3522323199914947E-2</v>
      </c>
      <c r="AC153" s="7">
        <v>0.1</v>
      </c>
      <c r="AD153" s="25">
        <v>449050</v>
      </c>
      <c r="AE153" s="8">
        <v>0</v>
      </c>
      <c r="AF153" s="8">
        <v>0</v>
      </c>
      <c r="AG153" s="8">
        <v>6848</v>
      </c>
      <c r="AH153" s="8">
        <v>0</v>
      </c>
      <c r="AI153" s="25">
        <f t="shared" si="6"/>
        <v>6848</v>
      </c>
      <c r="AJ153" s="8">
        <v>130410</v>
      </c>
      <c r="AK153" s="8">
        <v>11212</v>
      </c>
      <c r="AL153" s="8">
        <v>26527</v>
      </c>
      <c r="AM153" s="8">
        <v>0</v>
      </c>
      <c r="AN153" s="8">
        <v>36252</v>
      </c>
      <c r="AO153" s="8">
        <v>24869</v>
      </c>
      <c r="AP153" s="8">
        <v>34775</v>
      </c>
      <c r="AQ153" s="8">
        <v>5500</v>
      </c>
      <c r="AR153" s="8">
        <v>150</v>
      </c>
      <c r="AS153" s="8">
        <v>0</v>
      </c>
      <c r="AT153" s="8">
        <f>13898+5957+9482</f>
        <v>29337</v>
      </c>
      <c r="AU153" s="8">
        <v>5837</v>
      </c>
      <c r="AV153" s="8">
        <v>0</v>
      </c>
      <c r="AW153" s="8">
        <v>664</v>
      </c>
      <c r="AX153" s="8">
        <v>0</v>
      </c>
      <c r="AY153" s="8">
        <v>0</v>
      </c>
      <c r="AZ153" s="8">
        <v>328236</v>
      </c>
      <c r="BA153" s="27">
        <f t="shared" si="7"/>
        <v>0</v>
      </c>
      <c r="BB153" s="8">
        <v>-797</v>
      </c>
      <c r="BC153" s="8">
        <v>173523</v>
      </c>
      <c r="BD153" s="8">
        <v>0</v>
      </c>
      <c r="BE153" s="8">
        <v>29935</v>
      </c>
      <c r="BF153" s="8">
        <v>0</v>
      </c>
      <c r="BG153" s="8">
        <v>0</v>
      </c>
      <c r="BH153" s="8">
        <v>0</v>
      </c>
      <c r="BI153" s="29">
        <f t="shared" si="8"/>
        <v>0</v>
      </c>
      <c r="BJ153" s="8">
        <v>0</v>
      </c>
      <c r="BK153" s="8">
        <v>482</v>
      </c>
      <c r="BL153" s="8">
        <v>241</v>
      </c>
      <c r="BM153" s="8">
        <v>0</v>
      </c>
      <c r="BN153" s="8">
        <v>0</v>
      </c>
      <c r="BO153" s="8">
        <v>-14</v>
      </c>
      <c r="BP153" s="8">
        <v>-14</v>
      </c>
      <c r="BQ153" s="8">
        <v>-60</v>
      </c>
      <c r="BR153" s="8">
        <v>-24</v>
      </c>
      <c r="BS153" s="8">
        <v>-110</v>
      </c>
      <c r="BT153" s="8">
        <v>0</v>
      </c>
      <c r="BU153" s="8">
        <v>501</v>
      </c>
      <c r="BV153" s="8">
        <v>5</v>
      </c>
      <c r="BW153" s="8">
        <v>18</v>
      </c>
      <c r="BX153" s="8">
        <v>8</v>
      </c>
      <c r="BY153" s="8">
        <v>62</v>
      </c>
      <c r="BZ153" s="8">
        <v>22</v>
      </c>
      <c r="CA153" s="8">
        <v>0</v>
      </c>
      <c r="CB153" s="8">
        <v>5</v>
      </c>
      <c r="CC153" s="8">
        <v>1</v>
      </c>
      <c r="CD153" s="8">
        <v>5</v>
      </c>
      <c r="CE153" s="8">
        <v>3</v>
      </c>
      <c r="CF153" s="8">
        <v>0</v>
      </c>
      <c r="CG153" s="8">
        <v>12</v>
      </c>
      <c r="CH153" s="8">
        <v>2</v>
      </c>
      <c r="CI153" s="8">
        <v>3</v>
      </c>
      <c r="CJ153" s="8">
        <v>7</v>
      </c>
      <c r="CK153" s="8">
        <v>0</v>
      </c>
    </row>
    <row r="154" spans="1:89" x14ac:dyDescent="0.25">
      <c r="A154" s="8">
        <v>17</v>
      </c>
      <c r="B154" s="8" t="s">
        <v>484</v>
      </c>
      <c r="C154" s="8" t="s">
        <v>156</v>
      </c>
      <c r="D154" s="8" t="s">
        <v>485</v>
      </c>
      <c r="E154" s="8" t="s">
        <v>482</v>
      </c>
      <c r="F154" s="9"/>
      <c r="G154" s="8">
        <v>5776174</v>
      </c>
      <c r="H154" s="8">
        <v>5796621</v>
      </c>
      <c r="I154" s="8">
        <v>5459735</v>
      </c>
      <c r="J154" s="8">
        <v>0</v>
      </c>
      <c r="K154" s="8">
        <v>117693</v>
      </c>
      <c r="L154" s="8">
        <v>993249</v>
      </c>
      <c r="M154" s="8">
        <v>0</v>
      </c>
      <c r="N154" s="8">
        <v>0</v>
      </c>
      <c r="O154" s="8">
        <v>0</v>
      </c>
      <c r="P154" s="8">
        <v>0</v>
      </c>
      <c r="Q154" s="8">
        <v>475307</v>
      </c>
      <c r="R154" s="8">
        <v>0</v>
      </c>
      <c r="S154" s="8">
        <v>0</v>
      </c>
      <c r="T154" s="8">
        <v>0</v>
      </c>
      <c r="U154" s="8">
        <v>3232277</v>
      </c>
      <c r="V154" s="8">
        <v>512233</v>
      </c>
      <c r="W154" s="8">
        <v>0</v>
      </c>
      <c r="X154" s="8">
        <v>0</v>
      </c>
      <c r="Y154" s="8">
        <v>5836122</v>
      </c>
      <c r="Z154" s="8">
        <v>20446</v>
      </c>
      <c r="AA154" s="8">
        <v>5856567</v>
      </c>
      <c r="AB154" s="7">
        <v>3.3063061535358429E-2</v>
      </c>
      <c r="AC154" s="7">
        <v>7.8799999999999995E-2</v>
      </c>
      <c r="AD154" s="25">
        <v>459941</v>
      </c>
      <c r="AE154" s="8">
        <v>0</v>
      </c>
      <c r="AF154" s="8">
        <v>0</v>
      </c>
      <c r="AG154" s="8">
        <v>20446</v>
      </c>
      <c r="AH154" s="8">
        <v>0</v>
      </c>
      <c r="AI154" s="25">
        <f t="shared" si="6"/>
        <v>20446</v>
      </c>
      <c r="AJ154" s="8">
        <v>175306</v>
      </c>
      <c r="AK154" s="8">
        <v>13624</v>
      </c>
      <c r="AL154" s="8">
        <v>35261</v>
      </c>
      <c r="AM154" s="8">
        <v>0</v>
      </c>
      <c r="AN154" s="8">
        <v>28212</v>
      </c>
      <c r="AO154" s="8">
        <v>0</v>
      </c>
      <c r="AP154" s="8">
        <v>14713</v>
      </c>
      <c r="AQ154" s="8">
        <v>5700</v>
      </c>
      <c r="AR154" s="8">
        <v>2125</v>
      </c>
      <c r="AS154" s="8">
        <v>0</v>
      </c>
      <c r="AT154" s="8">
        <v>15724</v>
      </c>
      <c r="AU154" s="8">
        <v>5084</v>
      </c>
      <c r="AV154" s="8">
        <v>0</v>
      </c>
      <c r="AW154" s="8">
        <v>1315</v>
      </c>
      <c r="AX154" s="8">
        <v>4049</v>
      </c>
      <c r="AY154" s="8">
        <v>0</v>
      </c>
      <c r="AZ154" s="8">
        <v>324722</v>
      </c>
      <c r="BA154" s="27">
        <f t="shared" si="7"/>
        <v>0</v>
      </c>
      <c r="BB154" s="8">
        <v>0</v>
      </c>
      <c r="BC154" s="8">
        <v>173523</v>
      </c>
      <c r="BD154" s="8">
        <v>0</v>
      </c>
      <c r="BE154" s="8">
        <v>37279</v>
      </c>
      <c r="BF154" s="8">
        <v>0</v>
      </c>
      <c r="BG154" s="8">
        <v>0</v>
      </c>
      <c r="BH154" s="8">
        <v>0</v>
      </c>
      <c r="BI154" s="29">
        <f t="shared" si="8"/>
        <v>0</v>
      </c>
      <c r="BJ154" s="8">
        <v>0</v>
      </c>
      <c r="BK154" s="8">
        <v>965</v>
      </c>
      <c r="BL154" s="8">
        <v>302</v>
      </c>
      <c r="BM154" s="8">
        <v>3</v>
      </c>
      <c r="BN154" s="35">
        <v>29</v>
      </c>
      <c r="BO154" s="8">
        <v>-9</v>
      </c>
      <c r="BP154" s="8">
        <v>-39</v>
      </c>
      <c r="BQ154" s="8">
        <v>-31</v>
      </c>
      <c r="BR154" s="8">
        <v>-70</v>
      </c>
      <c r="BS154" s="8">
        <v>-258</v>
      </c>
      <c r="BT154" s="8">
        <v>0</v>
      </c>
      <c r="BU154" s="8">
        <v>891</v>
      </c>
      <c r="BV154" s="8">
        <v>2</v>
      </c>
      <c r="BW154" s="8">
        <v>100</v>
      </c>
      <c r="BX154" s="8">
        <v>42</v>
      </c>
      <c r="BY154" s="8">
        <v>125</v>
      </c>
      <c r="BZ154" s="8">
        <v>13</v>
      </c>
      <c r="CA154" s="8">
        <v>0</v>
      </c>
      <c r="CB154" s="8">
        <v>1</v>
      </c>
      <c r="CC154" s="8">
        <v>1</v>
      </c>
      <c r="CD154" s="8">
        <v>21</v>
      </c>
      <c r="CE154" s="8">
        <v>11</v>
      </c>
      <c r="CF154" s="8">
        <v>0</v>
      </c>
      <c r="CG154" s="8">
        <v>0</v>
      </c>
      <c r="CH154" s="8">
        <v>1</v>
      </c>
      <c r="CI154" s="8">
        <v>30</v>
      </c>
      <c r="CJ154" s="8">
        <v>54</v>
      </c>
      <c r="CK154" s="8">
        <v>0</v>
      </c>
    </row>
    <row r="155" spans="1:89" x14ac:dyDescent="0.25">
      <c r="A155" s="8">
        <v>17</v>
      </c>
      <c r="B155" s="8" t="s">
        <v>486</v>
      </c>
      <c r="C155" s="8" t="s">
        <v>487</v>
      </c>
      <c r="D155" s="8" t="s">
        <v>481</v>
      </c>
      <c r="E155" s="8" t="s">
        <v>482</v>
      </c>
      <c r="F155" s="9"/>
      <c r="G155" s="8">
        <v>14765662</v>
      </c>
      <c r="H155" s="8">
        <v>14856510</v>
      </c>
      <c r="I155" s="8">
        <v>13891419</v>
      </c>
      <c r="J155" s="8">
        <v>115560</v>
      </c>
      <c r="K155" s="8">
        <v>742238</v>
      </c>
      <c r="L155" s="8">
        <v>2815546</v>
      </c>
      <c r="M155" s="8">
        <v>0</v>
      </c>
      <c r="N155" s="8">
        <v>0</v>
      </c>
      <c r="O155" s="8">
        <v>0</v>
      </c>
      <c r="P155" s="8">
        <v>0</v>
      </c>
      <c r="Q155" s="8">
        <v>2221480</v>
      </c>
      <c r="R155" s="8">
        <v>0</v>
      </c>
      <c r="S155" s="8">
        <v>0</v>
      </c>
      <c r="T155" s="8">
        <v>17625</v>
      </c>
      <c r="U155" s="8">
        <v>4977111</v>
      </c>
      <c r="V155" s="8">
        <v>2226063</v>
      </c>
      <c r="W155" s="8">
        <v>22180</v>
      </c>
      <c r="X155" s="8">
        <v>1225</v>
      </c>
      <c r="Y155" s="8">
        <v>14378962</v>
      </c>
      <c r="Z155" s="8">
        <v>134089</v>
      </c>
      <c r="AA155" s="8">
        <v>14513051</v>
      </c>
      <c r="AB155" s="7">
        <v>0.148418128490448</v>
      </c>
      <c r="AC155" s="7">
        <v>8.8400000000000006E-2</v>
      </c>
      <c r="AD155" s="25">
        <v>1323806</v>
      </c>
      <c r="AE155" s="8">
        <v>52249</v>
      </c>
      <c r="AF155" s="8">
        <v>538317</v>
      </c>
      <c r="AG155" s="8">
        <v>38599</v>
      </c>
      <c r="AH155" s="8">
        <v>9283</v>
      </c>
      <c r="AI155" s="25">
        <f t="shared" si="6"/>
        <v>47882</v>
      </c>
      <c r="AJ155" s="8">
        <v>702351</v>
      </c>
      <c r="AK155" s="8">
        <v>67153</v>
      </c>
      <c r="AL155" s="8">
        <v>128259</v>
      </c>
      <c r="AM155" s="8">
        <v>0</v>
      </c>
      <c r="AN155" s="8">
        <v>84439</v>
      </c>
      <c r="AO155" s="8">
        <v>2752</v>
      </c>
      <c r="AP155" s="8">
        <v>54064</v>
      </c>
      <c r="AQ155" s="8">
        <v>8300</v>
      </c>
      <c r="AR155" s="8">
        <v>37340</v>
      </c>
      <c r="AS155" s="8">
        <v>0</v>
      </c>
      <c r="AT155" s="8">
        <v>57608</v>
      </c>
      <c r="AU155" s="8">
        <v>24397</v>
      </c>
      <c r="AV155" s="8">
        <v>0</v>
      </c>
      <c r="AW155" s="8">
        <v>1158</v>
      </c>
      <c r="AX155" s="8">
        <v>27464</v>
      </c>
      <c r="AY155" s="8">
        <v>0</v>
      </c>
      <c r="AZ155" s="8">
        <v>1246556</v>
      </c>
      <c r="BA155" s="27">
        <f t="shared" si="7"/>
        <v>0</v>
      </c>
      <c r="BB155" s="8">
        <v>706</v>
      </c>
      <c r="BC155" s="8">
        <v>173523</v>
      </c>
      <c r="BD155" s="8">
        <v>0</v>
      </c>
      <c r="BE155" s="8">
        <v>306863</v>
      </c>
      <c r="BF155" s="8">
        <v>0</v>
      </c>
      <c r="BG155" s="8">
        <v>0</v>
      </c>
      <c r="BH155" s="8">
        <v>0</v>
      </c>
      <c r="BI155" s="29">
        <f t="shared" si="8"/>
        <v>0</v>
      </c>
      <c r="BJ155" s="8">
        <v>0</v>
      </c>
      <c r="BK155" s="8">
        <v>3121</v>
      </c>
      <c r="BL155" s="8">
        <v>1532</v>
      </c>
      <c r="BM155" s="8">
        <v>58</v>
      </c>
      <c r="BN155" s="8">
        <v>-88</v>
      </c>
      <c r="BO155" s="8">
        <v>-54</v>
      </c>
      <c r="BP155" s="8">
        <v>-98</v>
      </c>
      <c r="BQ155" s="8">
        <v>-195</v>
      </c>
      <c r="BR155" s="8">
        <v>-341</v>
      </c>
      <c r="BS155" s="8">
        <v>-637</v>
      </c>
      <c r="BT155" s="8">
        <v>-2</v>
      </c>
      <c r="BU155" s="8">
        <v>3310</v>
      </c>
      <c r="BV155" s="8">
        <v>15</v>
      </c>
      <c r="BW155" s="8">
        <v>146</v>
      </c>
      <c r="BX155" s="8">
        <v>69</v>
      </c>
      <c r="BY155" s="8">
        <v>373</v>
      </c>
      <c r="BZ155" s="8">
        <v>49</v>
      </c>
      <c r="CA155" s="8">
        <v>6</v>
      </c>
      <c r="CB155" s="8">
        <v>17</v>
      </c>
      <c r="CC155" s="8">
        <v>9</v>
      </c>
      <c r="CD155" s="8">
        <v>32</v>
      </c>
      <c r="CE155" s="8">
        <v>42</v>
      </c>
      <c r="CF155" s="8">
        <v>0</v>
      </c>
      <c r="CG155" s="8">
        <v>80</v>
      </c>
      <c r="CH155" s="8">
        <v>28</v>
      </c>
      <c r="CI155" s="8">
        <v>137</v>
      </c>
      <c r="CJ155" s="8">
        <v>86</v>
      </c>
      <c r="CK155" s="8">
        <v>2</v>
      </c>
    </row>
    <row r="156" spans="1:89" x14ac:dyDescent="0.25">
      <c r="A156" s="8">
        <v>18</v>
      </c>
      <c r="B156" s="8" t="s">
        <v>488</v>
      </c>
      <c r="C156" s="8" t="s">
        <v>489</v>
      </c>
      <c r="D156" s="8" t="s">
        <v>490</v>
      </c>
      <c r="E156" s="8" t="s">
        <v>204</v>
      </c>
      <c r="F156" s="8" t="s">
        <v>111</v>
      </c>
      <c r="G156" s="8">
        <v>28031646</v>
      </c>
      <c r="H156" s="8">
        <v>28081048</v>
      </c>
      <c r="I156" s="8">
        <v>27335942</v>
      </c>
      <c r="J156" s="8">
        <v>6506944</v>
      </c>
      <c r="K156" s="8">
        <v>1171180</v>
      </c>
      <c r="L156" s="8">
        <v>5607287</v>
      </c>
      <c r="M156" s="8">
        <v>0</v>
      </c>
      <c r="N156" s="8">
        <v>0</v>
      </c>
      <c r="O156" s="8">
        <v>0</v>
      </c>
      <c r="P156" s="8">
        <v>166692</v>
      </c>
      <c r="Q156" s="8">
        <v>1530187</v>
      </c>
      <c r="R156" s="8">
        <v>0</v>
      </c>
      <c r="S156" s="8">
        <v>0</v>
      </c>
      <c r="T156" s="8">
        <v>0</v>
      </c>
      <c r="U156" s="8">
        <v>9380131</v>
      </c>
      <c r="V156" s="8">
        <v>1499434</v>
      </c>
      <c r="W156" s="8">
        <v>0</v>
      </c>
      <c r="X156" s="8">
        <v>3272</v>
      </c>
      <c r="Y156" s="8">
        <v>27772130</v>
      </c>
      <c r="Z156" s="8">
        <v>52675</v>
      </c>
      <c r="AA156" s="8">
        <v>27824805</v>
      </c>
      <c r="AB156" s="7">
        <v>7.7217124402523041E-2</v>
      </c>
      <c r="AC156" s="7">
        <v>6.88E-2</v>
      </c>
      <c r="AD156" s="25">
        <v>1910275</v>
      </c>
      <c r="AE156" s="8">
        <v>0</v>
      </c>
      <c r="AF156" s="8">
        <v>0</v>
      </c>
      <c r="AG156" s="8">
        <v>49403</v>
      </c>
      <c r="AH156" s="8">
        <v>0</v>
      </c>
      <c r="AI156" s="25">
        <f t="shared" si="6"/>
        <v>49403</v>
      </c>
      <c r="AJ156" s="8">
        <v>955952</v>
      </c>
      <c r="AK156" s="8">
        <v>75975</v>
      </c>
      <c r="AL156" s="8">
        <v>250384</v>
      </c>
      <c r="AM156" s="8">
        <v>0</v>
      </c>
      <c r="AN156" s="8">
        <v>102570</v>
      </c>
      <c r="AO156" s="8">
        <v>0</v>
      </c>
      <c r="AP156" s="8">
        <v>41014</v>
      </c>
      <c r="AQ156" s="8">
        <v>18071</v>
      </c>
      <c r="AR156" s="8">
        <v>65</v>
      </c>
      <c r="AS156" s="8">
        <v>22709</v>
      </c>
      <c r="AT156" s="8">
        <v>46526</v>
      </c>
      <c r="AU156" s="8">
        <v>25827</v>
      </c>
      <c r="AV156" s="8">
        <v>0</v>
      </c>
      <c r="AW156" s="8">
        <v>5518</v>
      </c>
      <c r="AX156" s="8">
        <v>19461</v>
      </c>
      <c r="AY156" s="8">
        <v>0</v>
      </c>
      <c r="AZ156" s="8">
        <v>1661246</v>
      </c>
      <c r="BA156" s="27">
        <f t="shared" si="7"/>
        <v>0</v>
      </c>
      <c r="BB156" s="8">
        <v>200</v>
      </c>
      <c r="BC156" s="8">
        <v>173523</v>
      </c>
      <c r="BD156" s="8">
        <v>0</v>
      </c>
      <c r="BE156" s="8">
        <v>370701</v>
      </c>
      <c r="BF156" s="8">
        <v>0</v>
      </c>
      <c r="BG156" s="8">
        <v>0</v>
      </c>
      <c r="BH156" s="8">
        <v>0</v>
      </c>
      <c r="BI156" s="29">
        <f t="shared" si="8"/>
        <v>0</v>
      </c>
      <c r="BJ156" s="8">
        <v>0</v>
      </c>
      <c r="BK156" s="8">
        <v>4151</v>
      </c>
      <c r="BL156" s="8">
        <v>1025</v>
      </c>
      <c r="BM156" s="8">
        <v>1</v>
      </c>
      <c r="BN156" s="8">
        <v>0</v>
      </c>
      <c r="BO156" s="8">
        <v>-28</v>
      </c>
      <c r="BP156" s="8">
        <v>-114</v>
      </c>
      <c r="BQ156" s="8">
        <v>-80</v>
      </c>
      <c r="BR156" s="8">
        <v>-290</v>
      </c>
      <c r="BS156" s="8">
        <v>-1107</v>
      </c>
      <c r="BT156" s="8">
        <v>-2</v>
      </c>
      <c r="BU156" s="8">
        <v>3591</v>
      </c>
      <c r="BV156" s="8">
        <v>0</v>
      </c>
      <c r="BW156" s="8">
        <v>235</v>
      </c>
      <c r="BX156" s="8">
        <v>96</v>
      </c>
      <c r="BY156" s="8">
        <v>733</v>
      </c>
      <c r="BZ156" s="8">
        <v>39</v>
      </c>
      <c r="CA156" s="8">
        <v>4</v>
      </c>
      <c r="CB156" s="8">
        <v>1</v>
      </c>
      <c r="CC156" s="8">
        <v>3</v>
      </c>
      <c r="CD156" s="8">
        <v>43</v>
      </c>
      <c r="CE156" s="8">
        <v>67</v>
      </c>
      <c r="CF156" s="8">
        <v>0</v>
      </c>
      <c r="CG156" s="8">
        <v>2</v>
      </c>
      <c r="CH156" s="8">
        <v>14</v>
      </c>
      <c r="CI156" s="8">
        <v>79</v>
      </c>
      <c r="CJ156" s="8">
        <v>192</v>
      </c>
      <c r="CK156" s="8">
        <v>3</v>
      </c>
    </row>
    <row r="157" spans="1:89" x14ac:dyDescent="0.25">
      <c r="A157" s="8">
        <v>18</v>
      </c>
      <c r="B157" s="8" t="s">
        <v>491</v>
      </c>
      <c r="C157" s="8" t="s">
        <v>492</v>
      </c>
      <c r="D157" s="8" t="s">
        <v>493</v>
      </c>
      <c r="E157" s="8" t="s">
        <v>494</v>
      </c>
      <c r="F157" s="9"/>
      <c r="G157" s="8">
        <v>2858630</v>
      </c>
      <c r="H157" s="8">
        <v>2864079</v>
      </c>
      <c r="I157" s="8">
        <v>2632408</v>
      </c>
      <c r="J157" s="8">
        <v>0</v>
      </c>
      <c r="K157" s="8">
        <v>263174</v>
      </c>
      <c r="L157" s="8">
        <v>426780</v>
      </c>
      <c r="M157" s="8">
        <v>0</v>
      </c>
      <c r="N157" s="8">
        <v>0</v>
      </c>
      <c r="O157" s="8">
        <v>0</v>
      </c>
      <c r="P157" s="8">
        <v>0</v>
      </c>
      <c r="Q157" s="8">
        <v>254972</v>
      </c>
      <c r="R157" s="8">
        <v>0</v>
      </c>
      <c r="S157" s="8">
        <v>0</v>
      </c>
      <c r="T157" s="8">
        <v>0</v>
      </c>
      <c r="U157" s="8">
        <v>1310348</v>
      </c>
      <c r="V157" s="8">
        <v>95877</v>
      </c>
      <c r="W157" s="8">
        <v>4590</v>
      </c>
      <c r="X157" s="8">
        <v>0</v>
      </c>
      <c r="Y157" s="8">
        <v>2612395</v>
      </c>
      <c r="Z157" s="8">
        <v>9760</v>
      </c>
      <c r="AA157" s="8">
        <v>2622156</v>
      </c>
      <c r="AB157" s="7">
        <v>7.2178632020950317E-2</v>
      </c>
      <c r="AC157" s="7">
        <v>0.1</v>
      </c>
      <c r="AD157" s="25">
        <v>261244</v>
      </c>
      <c r="AE157" s="8">
        <v>0</v>
      </c>
      <c r="AF157" s="8">
        <v>0</v>
      </c>
      <c r="AG157" s="8">
        <v>5170</v>
      </c>
      <c r="AH157" s="8">
        <v>0</v>
      </c>
      <c r="AI157" s="25">
        <f t="shared" si="6"/>
        <v>5170</v>
      </c>
      <c r="AJ157" s="8">
        <v>84011</v>
      </c>
      <c r="AK157" s="8">
        <v>8249</v>
      </c>
      <c r="AL157" s="8">
        <v>12234</v>
      </c>
      <c r="AM157" s="8">
        <v>0</v>
      </c>
      <c r="AN157" s="8">
        <v>3181</v>
      </c>
      <c r="AO157" s="8">
        <v>972</v>
      </c>
      <c r="AP157" s="8">
        <v>7169</v>
      </c>
      <c r="AQ157" s="8">
        <v>4600</v>
      </c>
      <c r="AR157" s="8">
        <v>0</v>
      </c>
      <c r="AS157" s="8">
        <v>0</v>
      </c>
      <c r="AT157" s="8">
        <f>2569+4000+3043</f>
        <v>9612</v>
      </c>
      <c r="AU157" s="8">
        <v>10761</v>
      </c>
      <c r="AV157" s="8">
        <v>0</v>
      </c>
      <c r="AW157" s="8">
        <v>204</v>
      </c>
      <c r="AX157" s="8">
        <v>678</v>
      </c>
      <c r="AY157" s="8">
        <v>33422</v>
      </c>
      <c r="AZ157" s="8">
        <v>145159</v>
      </c>
      <c r="BA157" s="27">
        <f t="shared" si="7"/>
        <v>0.2302440771843289</v>
      </c>
      <c r="BB157" s="8">
        <v>-1000</v>
      </c>
      <c r="BC157" s="8">
        <v>130622</v>
      </c>
      <c r="BD157" s="8">
        <v>0</v>
      </c>
      <c r="BE157" s="8">
        <v>20790</v>
      </c>
      <c r="BF157" s="8">
        <v>0</v>
      </c>
      <c r="BG157" s="8">
        <v>0</v>
      </c>
      <c r="BH157" s="8">
        <v>0</v>
      </c>
      <c r="BI157" s="29">
        <f t="shared" si="8"/>
        <v>0</v>
      </c>
      <c r="BJ157" s="8">
        <v>0</v>
      </c>
      <c r="BK157" s="8">
        <v>285</v>
      </c>
      <c r="BL157" s="8">
        <v>119</v>
      </c>
      <c r="BM157" s="8">
        <v>0</v>
      </c>
      <c r="BN157" s="35">
        <v>14</v>
      </c>
      <c r="BO157" s="8">
        <v>-15</v>
      </c>
      <c r="BP157" s="8">
        <v>-9</v>
      </c>
      <c r="BQ157" s="8">
        <v>-18</v>
      </c>
      <c r="BR157" s="8">
        <v>-15</v>
      </c>
      <c r="BS157" s="8">
        <v>-63</v>
      </c>
      <c r="BT157" s="8">
        <v>-2</v>
      </c>
      <c r="BU157" s="8">
        <v>296</v>
      </c>
      <c r="BV157" s="8">
        <v>0</v>
      </c>
      <c r="BW157" s="8">
        <v>16</v>
      </c>
      <c r="BX157" s="8">
        <v>13</v>
      </c>
      <c r="BY157" s="8">
        <v>30</v>
      </c>
      <c r="BZ157" s="8">
        <v>2</v>
      </c>
      <c r="CA157" s="8">
        <v>2</v>
      </c>
      <c r="CB157" s="8">
        <v>0</v>
      </c>
      <c r="CC157" s="8">
        <v>0</v>
      </c>
      <c r="CD157" s="8">
        <v>2</v>
      </c>
      <c r="CE157" s="8">
        <v>7</v>
      </c>
      <c r="CF157" s="8">
        <v>0</v>
      </c>
      <c r="CG157" s="8">
        <v>0</v>
      </c>
      <c r="CH157" s="8">
        <v>0</v>
      </c>
      <c r="CI157" s="8">
        <v>0</v>
      </c>
      <c r="CJ157" s="8">
        <v>14</v>
      </c>
      <c r="CK157" s="8">
        <v>1</v>
      </c>
    </row>
    <row r="158" spans="1:89" x14ac:dyDescent="0.25">
      <c r="A158" s="8">
        <v>18</v>
      </c>
      <c r="B158" s="8" t="s">
        <v>495</v>
      </c>
      <c r="C158" s="8" t="s">
        <v>194</v>
      </c>
      <c r="D158" s="8" t="s">
        <v>496</v>
      </c>
      <c r="E158" s="8" t="s">
        <v>497</v>
      </c>
      <c r="F158" s="9"/>
      <c r="G158" s="8">
        <v>5637697</v>
      </c>
      <c r="H158" s="8">
        <v>5650643</v>
      </c>
      <c r="I158" s="8">
        <v>5536771</v>
      </c>
      <c r="J158" s="8">
        <v>21380</v>
      </c>
      <c r="K158" s="8">
        <v>371125</v>
      </c>
      <c r="L158" s="8">
        <v>1393376</v>
      </c>
      <c r="M158" s="8">
        <v>0</v>
      </c>
      <c r="N158" s="8">
        <v>0</v>
      </c>
      <c r="O158" s="8">
        <v>0</v>
      </c>
      <c r="P158" s="8">
        <v>0</v>
      </c>
      <c r="Q158" s="8">
        <v>686070</v>
      </c>
      <c r="R158" s="8">
        <v>0</v>
      </c>
      <c r="S158" s="8">
        <v>0</v>
      </c>
      <c r="T158" s="8">
        <v>0</v>
      </c>
      <c r="U158" s="8">
        <v>2223732</v>
      </c>
      <c r="V158" s="8">
        <v>310203</v>
      </c>
      <c r="W158" s="8">
        <v>0</v>
      </c>
      <c r="X158" s="8">
        <v>0</v>
      </c>
      <c r="Y158" s="8">
        <v>5494187</v>
      </c>
      <c r="Z158" s="8">
        <v>17939</v>
      </c>
      <c r="AA158" s="8">
        <v>5512126</v>
      </c>
      <c r="AB158" s="7">
        <v>7.0883199572563171E-2</v>
      </c>
      <c r="AC158" s="7">
        <v>8.4699999999999998E-2</v>
      </c>
      <c r="AD158" s="25">
        <v>468375</v>
      </c>
      <c r="AE158" s="8">
        <v>2992</v>
      </c>
      <c r="AF158" s="8">
        <v>26927</v>
      </c>
      <c r="AG158" s="8">
        <v>9581</v>
      </c>
      <c r="AH158" s="8">
        <v>0</v>
      </c>
      <c r="AI158" s="25">
        <f t="shared" si="6"/>
        <v>9581</v>
      </c>
      <c r="AJ158" s="8">
        <v>92060</v>
      </c>
      <c r="AK158" s="8">
        <v>8025</v>
      </c>
      <c r="AL158" s="8">
        <v>24950</v>
      </c>
      <c r="AM158" s="8">
        <v>0</v>
      </c>
      <c r="AN158" s="8">
        <v>12710</v>
      </c>
      <c r="AO158" s="8">
        <v>5145</v>
      </c>
      <c r="AP158" s="8">
        <v>24195</v>
      </c>
      <c r="AQ158" s="8">
        <v>4800</v>
      </c>
      <c r="AR158" s="8">
        <v>5733</v>
      </c>
      <c r="AS158" s="8">
        <v>0</v>
      </c>
      <c r="AT158" s="8">
        <v>25905</v>
      </c>
      <c r="AU158" s="8">
        <v>10152</v>
      </c>
      <c r="AV158" s="8">
        <v>0</v>
      </c>
      <c r="AW158" s="8">
        <v>8212</v>
      </c>
      <c r="AX158" s="8">
        <v>28811</v>
      </c>
      <c r="AY158" s="8">
        <v>0</v>
      </c>
      <c r="AZ158" s="8">
        <v>290643</v>
      </c>
      <c r="BA158" s="27">
        <f t="shared" si="7"/>
        <v>0</v>
      </c>
      <c r="BB158" s="8">
        <v>0</v>
      </c>
      <c r="BC158" s="8">
        <v>173523</v>
      </c>
      <c r="BD158" s="8">
        <v>0</v>
      </c>
      <c r="BE158" s="8">
        <v>66250</v>
      </c>
      <c r="BF158" s="8">
        <v>0</v>
      </c>
      <c r="BG158" s="8">
        <v>0</v>
      </c>
      <c r="BH158" s="8">
        <v>0</v>
      </c>
      <c r="BI158" s="29">
        <f t="shared" si="8"/>
        <v>0</v>
      </c>
      <c r="BJ158" s="8">
        <v>0</v>
      </c>
      <c r="BK158" s="8">
        <v>1009</v>
      </c>
      <c r="BL158" s="8">
        <v>311</v>
      </c>
      <c r="BM158" s="8">
        <v>14</v>
      </c>
      <c r="BN158" s="8">
        <v>-21</v>
      </c>
      <c r="BO158" s="8">
        <v>-29</v>
      </c>
      <c r="BP158" s="8">
        <v>-42</v>
      </c>
      <c r="BQ158" s="8">
        <v>-38</v>
      </c>
      <c r="BR158" s="8">
        <v>-32</v>
      </c>
      <c r="BS158" s="8">
        <v>-205</v>
      </c>
      <c r="BT158" s="8">
        <v>-1</v>
      </c>
      <c r="BU158" s="8">
        <v>974</v>
      </c>
      <c r="BV158" s="8">
        <v>25</v>
      </c>
      <c r="BW158" s="8">
        <v>33</v>
      </c>
      <c r="BX158" s="8">
        <v>15</v>
      </c>
      <c r="BY158" s="8">
        <v>145</v>
      </c>
      <c r="BZ158" s="8">
        <v>13</v>
      </c>
      <c r="CA158" s="8">
        <v>0</v>
      </c>
      <c r="CB158" s="8">
        <v>0</v>
      </c>
      <c r="CC158" s="8">
        <v>0</v>
      </c>
      <c r="CD158" s="8">
        <v>2</v>
      </c>
      <c r="CE158" s="8">
        <v>39</v>
      </c>
      <c r="CF158" s="8">
        <v>1</v>
      </c>
      <c r="CG158" s="8">
        <v>0</v>
      </c>
      <c r="CH158" s="8">
        <v>1</v>
      </c>
      <c r="CI158" s="8">
        <v>6</v>
      </c>
      <c r="CJ158" s="8">
        <v>25</v>
      </c>
      <c r="CK158" s="8">
        <v>0</v>
      </c>
    </row>
    <row r="159" spans="1:89" x14ac:dyDescent="0.25">
      <c r="A159" s="8">
        <v>18</v>
      </c>
      <c r="B159" s="8" t="s">
        <v>498</v>
      </c>
      <c r="C159" s="8" t="s">
        <v>499</v>
      </c>
      <c r="D159" s="8" t="s">
        <v>500</v>
      </c>
      <c r="E159" s="8" t="s">
        <v>204</v>
      </c>
      <c r="F159" s="8" t="s">
        <v>121</v>
      </c>
      <c r="G159" s="8">
        <v>65419341</v>
      </c>
      <c r="H159" s="8">
        <v>65467500</v>
      </c>
      <c r="I159" s="8">
        <v>59895261</v>
      </c>
      <c r="J159" s="8">
        <v>18700129</v>
      </c>
      <c r="K159" s="8">
        <v>3255591</v>
      </c>
      <c r="L159" s="8">
        <v>12159293</v>
      </c>
      <c r="M159" s="8">
        <v>0</v>
      </c>
      <c r="N159" s="8">
        <v>0</v>
      </c>
      <c r="O159" s="8">
        <v>0</v>
      </c>
      <c r="P159" s="8">
        <v>155682</v>
      </c>
      <c r="Q159" s="8">
        <v>3847274</v>
      </c>
      <c r="R159" s="8">
        <v>0</v>
      </c>
      <c r="S159" s="8">
        <v>0</v>
      </c>
      <c r="T159" s="8">
        <v>0</v>
      </c>
      <c r="U159" s="8">
        <v>17906881</v>
      </c>
      <c r="V159" s="8">
        <v>2306994</v>
      </c>
      <c r="W159" s="8">
        <v>22255</v>
      </c>
      <c r="X159" s="8">
        <v>0</v>
      </c>
      <c r="Y159" s="8">
        <v>61878898</v>
      </c>
      <c r="Z159" s="8">
        <v>146871</v>
      </c>
      <c r="AA159" s="8">
        <v>62025769</v>
      </c>
      <c r="AB159" s="7">
        <v>8.800806850194931E-2</v>
      </c>
      <c r="AC159" s="7">
        <v>5.5300000000000002E-2</v>
      </c>
      <c r="AD159" s="25">
        <v>3422042</v>
      </c>
      <c r="AE159" s="8">
        <v>0</v>
      </c>
      <c r="AF159" s="8">
        <v>0</v>
      </c>
      <c r="AG159" s="8">
        <v>112292</v>
      </c>
      <c r="AH159" s="8">
        <v>763</v>
      </c>
      <c r="AI159" s="25">
        <f t="shared" si="6"/>
        <v>113055</v>
      </c>
      <c r="AJ159" s="8">
        <v>1929011</v>
      </c>
      <c r="AK159" s="8">
        <v>151239</v>
      </c>
      <c r="AL159" s="8">
        <v>400889</v>
      </c>
      <c r="AM159" s="8">
        <v>0</v>
      </c>
      <c r="AN159" s="8">
        <v>472266</v>
      </c>
      <c r="AO159" s="8">
        <v>11671</v>
      </c>
      <c r="AP159" s="8">
        <v>44993</v>
      </c>
      <c r="AQ159" s="8">
        <v>24132</v>
      </c>
      <c r="AR159" s="8">
        <v>8454</v>
      </c>
      <c r="AS159" s="8">
        <v>0</v>
      </c>
      <c r="AT159" s="8">
        <v>103671</v>
      </c>
      <c r="AU159" s="8">
        <v>12175</v>
      </c>
      <c r="AV159" s="8">
        <v>0</v>
      </c>
      <c r="AW159" s="8">
        <v>719</v>
      </c>
      <c r="AX159" s="8">
        <v>37347</v>
      </c>
      <c r="AY159" s="8">
        <v>0</v>
      </c>
      <c r="AZ159" s="8">
        <v>3357354</v>
      </c>
      <c r="BA159" s="27">
        <f t="shared" si="7"/>
        <v>0</v>
      </c>
      <c r="BB159" s="8">
        <v>0</v>
      </c>
      <c r="BC159" s="8">
        <v>173523</v>
      </c>
      <c r="BD159" s="8">
        <v>0</v>
      </c>
      <c r="BE159" s="8">
        <v>502890</v>
      </c>
      <c r="BF159" s="8">
        <v>0</v>
      </c>
      <c r="BG159" s="8">
        <v>0</v>
      </c>
      <c r="BH159" s="8">
        <v>0</v>
      </c>
      <c r="BI159" s="29">
        <f t="shared" si="8"/>
        <v>0</v>
      </c>
      <c r="BJ159" s="8">
        <v>0</v>
      </c>
      <c r="BK159" s="8">
        <v>5934</v>
      </c>
      <c r="BL159" s="8">
        <v>1868</v>
      </c>
      <c r="BM159" s="8">
        <v>26</v>
      </c>
      <c r="BN159" s="8">
        <v>-7</v>
      </c>
      <c r="BO159" s="8">
        <v>-78</v>
      </c>
      <c r="BP159" s="8">
        <v>-56</v>
      </c>
      <c r="BQ159" s="8">
        <v>-397</v>
      </c>
      <c r="BR159" s="8">
        <v>-206</v>
      </c>
      <c r="BS159" s="8">
        <v>-1286</v>
      </c>
      <c r="BT159" s="8">
        <v>-13</v>
      </c>
      <c r="BU159" s="8">
        <v>5820</v>
      </c>
      <c r="BV159" s="8">
        <v>59</v>
      </c>
      <c r="BW159" s="8">
        <v>532</v>
      </c>
      <c r="BX159" s="8">
        <v>101</v>
      </c>
      <c r="BY159" s="8">
        <v>371</v>
      </c>
      <c r="BZ159" s="8">
        <v>275</v>
      </c>
      <c r="CA159" s="8">
        <v>2</v>
      </c>
      <c r="CB159" s="8">
        <v>10</v>
      </c>
      <c r="CC159" s="8">
        <v>7</v>
      </c>
      <c r="CD159" s="8">
        <v>8</v>
      </c>
      <c r="CE159" s="8">
        <v>31</v>
      </c>
      <c r="CF159" s="8">
        <v>0</v>
      </c>
      <c r="CG159" s="8">
        <v>46</v>
      </c>
      <c r="CH159" s="8">
        <v>5</v>
      </c>
      <c r="CI159" s="8">
        <v>10</v>
      </c>
      <c r="CJ159" s="8">
        <v>141</v>
      </c>
      <c r="CK159" s="8">
        <v>0</v>
      </c>
    </row>
    <row r="160" spans="1:89" x14ac:dyDescent="0.25">
      <c r="A160" s="8">
        <v>18</v>
      </c>
      <c r="B160" s="8" t="s">
        <v>501</v>
      </c>
      <c r="C160" s="8" t="s">
        <v>502</v>
      </c>
      <c r="D160" s="8" t="s">
        <v>503</v>
      </c>
      <c r="E160" s="8" t="s">
        <v>504</v>
      </c>
      <c r="F160" s="9"/>
      <c r="G160" s="8">
        <v>4604272</v>
      </c>
      <c r="H160" s="8">
        <v>4609386</v>
      </c>
      <c r="I160" s="8">
        <v>4298313</v>
      </c>
      <c r="J160" s="8">
        <v>0</v>
      </c>
      <c r="K160" s="8">
        <v>208008</v>
      </c>
      <c r="L160" s="8">
        <v>1441153</v>
      </c>
      <c r="M160" s="8">
        <v>0</v>
      </c>
      <c r="N160" s="8">
        <v>18253</v>
      </c>
      <c r="O160" s="8">
        <v>807</v>
      </c>
      <c r="P160" s="8">
        <v>0</v>
      </c>
      <c r="Q160" s="8">
        <v>96313</v>
      </c>
      <c r="R160" s="8">
        <v>391894</v>
      </c>
      <c r="S160" s="8">
        <v>0</v>
      </c>
      <c r="T160" s="8">
        <v>0</v>
      </c>
      <c r="U160" s="8">
        <v>1802604</v>
      </c>
      <c r="V160" s="8">
        <v>149641</v>
      </c>
      <c r="W160" s="8">
        <v>230</v>
      </c>
      <c r="X160" s="8">
        <v>0</v>
      </c>
      <c r="Y160" s="8">
        <v>4414101</v>
      </c>
      <c r="Z160" s="8">
        <v>24419</v>
      </c>
      <c r="AA160" s="8">
        <v>4438520</v>
      </c>
      <c r="AB160" s="7">
        <v>3.6608610302209854E-2</v>
      </c>
      <c r="AC160" s="7">
        <v>7.2999999999999995E-2</v>
      </c>
      <c r="AD160" s="25">
        <v>322214</v>
      </c>
      <c r="AE160" s="8">
        <v>0</v>
      </c>
      <c r="AF160" s="8">
        <v>0</v>
      </c>
      <c r="AG160" s="8">
        <v>5114</v>
      </c>
      <c r="AH160" s="8">
        <v>284</v>
      </c>
      <c r="AI160" s="25">
        <f t="shared" si="6"/>
        <v>5398</v>
      </c>
      <c r="AJ160" s="8">
        <v>80089</v>
      </c>
      <c r="AK160" s="8">
        <v>6713</v>
      </c>
      <c r="AL160" s="8">
        <v>23261</v>
      </c>
      <c r="AM160" s="8">
        <v>0</v>
      </c>
      <c r="AN160" s="8">
        <v>11413</v>
      </c>
      <c r="AO160" s="8">
        <v>3819</v>
      </c>
      <c r="AP160" s="8">
        <v>8361</v>
      </c>
      <c r="AQ160" s="8">
        <v>4600</v>
      </c>
      <c r="AR160" s="8">
        <v>280</v>
      </c>
      <c r="AS160" s="8">
        <v>0</v>
      </c>
      <c r="AT160" s="8">
        <v>16323</v>
      </c>
      <c r="AU160" s="8">
        <v>0</v>
      </c>
      <c r="AV160" s="8">
        <v>0</v>
      </c>
      <c r="AW160" s="8">
        <v>4581</v>
      </c>
      <c r="AX160" s="8">
        <v>3001</v>
      </c>
      <c r="AY160" s="8">
        <v>0</v>
      </c>
      <c r="AZ160" s="8">
        <v>176475</v>
      </c>
      <c r="BA160" s="27">
        <f t="shared" si="7"/>
        <v>0</v>
      </c>
      <c r="BB160" s="8">
        <v>150</v>
      </c>
      <c r="BC160" s="8">
        <v>173526</v>
      </c>
      <c r="BD160" s="8">
        <v>3</v>
      </c>
      <c r="BE160" s="8">
        <v>29529</v>
      </c>
      <c r="BF160" s="8">
        <v>0</v>
      </c>
      <c r="BG160" s="8">
        <v>0</v>
      </c>
      <c r="BH160" s="8">
        <v>0</v>
      </c>
      <c r="BI160" s="29">
        <v>0</v>
      </c>
      <c r="BJ160" s="8">
        <v>0</v>
      </c>
      <c r="BK160" s="8">
        <v>737</v>
      </c>
      <c r="BL160" s="8">
        <v>61</v>
      </c>
      <c r="BM160" s="8">
        <v>4</v>
      </c>
      <c r="BN160" s="8">
        <v>0</v>
      </c>
      <c r="BO160" s="8">
        <v>-4</v>
      </c>
      <c r="BP160" s="8">
        <v>-30</v>
      </c>
      <c r="BQ160" s="8">
        <v>-20</v>
      </c>
      <c r="BR160" s="8">
        <v>-66</v>
      </c>
      <c r="BS160" s="8">
        <v>-174</v>
      </c>
      <c r="BT160" s="8">
        <v>-1</v>
      </c>
      <c r="BU160" s="8">
        <v>507</v>
      </c>
      <c r="BV160" s="8">
        <v>0</v>
      </c>
      <c r="BW160" s="8">
        <v>30</v>
      </c>
      <c r="BX160" s="8">
        <v>24</v>
      </c>
      <c r="BY160" s="8">
        <v>118</v>
      </c>
      <c r="BZ160" s="8">
        <v>2</v>
      </c>
      <c r="CA160" s="8">
        <v>1</v>
      </c>
      <c r="CB160" s="8">
        <v>5</v>
      </c>
      <c r="CC160" s="8">
        <v>4</v>
      </c>
      <c r="CD160" s="8">
        <v>31</v>
      </c>
      <c r="CE160" s="8">
        <v>25</v>
      </c>
      <c r="CF160" s="8">
        <v>1</v>
      </c>
      <c r="CG160" s="8">
        <v>0</v>
      </c>
      <c r="CH160" s="8">
        <v>2</v>
      </c>
      <c r="CI160" s="8">
        <v>16</v>
      </c>
      <c r="CJ160" s="8">
        <v>7</v>
      </c>
      <c r="CK160" s="8">
        <v>5</v>
      </c>
    </row>
    <row r="161" spans="1:89" x14ac:dyDescent="0.25">
      <c r="A161" s="8">
        <v>18</v>
      </c>
      <c r="B161" s="8" t="s">
        <v>505</v>
      </c>
      <c r="C161" s="8" t="s">
        <v>506</v>
      </c>
      <c r="D161" s="8" t="s">
        <v>507</v>
      </c>
      <c r="E161" s="8" t="s">
        <v>204</v>
      </c>
      <c r="F161" s="8" t="s">
        <v>121</v>
      </c>
      <c r="G161" s="8">
        <v>9842026</v>
      </c>
      <c r="H161" s="8">
        <v>9855231</v>
      </c>
      <c r="I161" s="8">
        <v>9330664</v>
      </c>
      <c r="J161" s="8">
        <v>1929664</v>
      </c>
      <c r="K161" s="8">
        <v>390224</v>
      </c>
      <c r="L161" s="8">
        <v>1954833</v>
      </c>
      <c r="M161" s="8">
        <v>0</v>
      </c>
      <c r="N161" s="8">
        <v>0</v>
      </c>
      <c r="O161" s="8">
        <v>2376</v>
      </c>
      <c r="P161" s="8">
        <v>22288</v>
      </c>
      <c r="Q161" s="8">
        <v>746463</v>
      </c>
      <c r="R161" s="8">
        <v>0</v>
      </c>
      <c r="S161" s="8">
        <v>0</v>
      </c>
      <c r="T161" s="8">
        <v>714</v>
      </c>
      <c r="U161" s="8">
        <v>2876276</v>
      </c>
      <c r="V161" s="8">
        <v>716057</v>
      </c>
      <c r="W161" s="8">
        <v>960</v>
      </c>
      <c r="X161" s="8">
        <v>0</v>
      </c>
      <c r="Y161" s="8">
        <v>9360523</v>
      </c>
      <c r="Z161" s="8">
        <v>16135</v>
      </c>
      <c r="AA161" s="8">
        <v>9376659</v>
      </c>
      <c r="AB161" s="7">
        <v>2.6068819686770439E-2</v>
      </c>
      <c r="AC161" s="7">
        <v>7.5600000000000001E-2</v>
      </c>
      <c r="AD161" s="25">
        <v>707876</v>
      </c>
      <c r="AE161" s="8">
        <v>0</v>
      </c>
      <c r="AF161" s="8">
        <v>0</v>
      </c>
      <c r="AG161" s="8">
        <v>12085</v>
      </c>
      <c r="AH161" s="8">
        <v>0</v>
      </c>
      <c r="AI161" s="25">
        <f t="shared" si="6"/>
        <v>12085</v>
      </c>
      <c r="AJ161" s="8">
        <v>319625</v>
      </c>
      <c r="AK161" s="8">
        <v>28547</v>
      </c>
      <c r="AL161" s="8">
        <v>48349</v>
      </c>
      <c r="AM161" s="8">
        <v>0</v>
      </c>
      <c r="AN161" s="8">
        <v>38622</v>
      </c>
      <c r="AO161" s="8">
        <v>13316</v>
      </c>
      <c r="AP161" s="8">
        <v>40801</v>
      </c>
      <c r="AQ161" s="8">
        <v>4938</v>
      </c>
      <c r="AR161" s="8">
        <v>0</v>
      </c>
      <c r="AS161" s="8">
        <v>0</v>
      </c>
      <c r="AT161" s="8">
        <v>24748</v>
      </c>
      <c r="AU161" s="8">
        <v>6288</v>
      </c>
      <c r="AV161" s="8">
        <v>0</v>
      </c>
      <c r="AW161" s="8">
        <v>2098</v>
      </c>
      <c r="AX161" s="8">
        <v>3401</v>
      </c>
      <c r="AY161" s="8">
        <v>0</v>
      </c>
      <c r="AZ161" s="8">
        <v>565654</v>
      </c>
      <c r="BA161" s="27">
        <f t="shared" si="7"/>
        <v>0</v>
      </c>
      <c r="BB161" s="8">
        <v>3258</v>
      </c>
      <c r="BC161" s="8">
        <v>173523</v>
      </c>
      <c r="BD161" s="8">
        <v>0</v>
      </c>
      <c r="BE161" s="8">
        <v>131095</v>
      </c>
      <c r="BF161" s="8">
        <v>0</v>
      </c>
      <c r="BG161" s="8">
        <v>0</v>
      </c>
      <c r="BH161" s="8">
        <v>0</v>
      </c>
      <c r="BI161" s="29">
        <f t="shared" si="8"/>
        <v>0</v>
      </c>
      <c r="BJ161" s="8">
        <v>0</v>
      </c>
      <c r="BK161" s="8">
        <v>1190</v>
      </c>
      <c r="BL161" s="8">
        <v>275</v>
      </c>
      <c r="BM161" s="8">
        <v>36</v>
      </c>
      <c r="BN161" s="8">
        <v>-16</v>
      </c>
      <c r="BO161" s="8">
        <v>-12</v>
      </c>
      <c r="BP161" s="8">
        <v>-25</v>
      </c>
      <c r="BQ161" s="8">
        <v>-50</v>
      </c>
      <c r="BR161" s="8">
        <v>-81</v>
      </c>
      <c r="BS161" s="8">
        <v>-293</v>
      </c>
      <c r="BT161" s="8">
        <v>-2</v>
      </c>
      <c r="BU161" s="8">
        <v>984</v>
      </c>
      <c r="BV161" s="8">
        <v>2</v>
      </c>
      <c r="BW161" s="8">
        <v>67</v>
      </c>
      <c r="BX161" s="8">
        <v>23</v>
      </c>
      <c r="BY161" s="8">
        <v>59</v>
      </c>
      <c r="BZ161" s="8">
        <v>67</v>
      </c>
      <c r="CA161" s="8">
        <v>3</v>
      </c>
      <c r="CB161" s="8">
        <v>0</v>
      </c>
      <c r="CC161" s="8">
        <v>0</v>
      </c>
      <c r="CD161" s="8">
        <v>6</v>
      </c>
      <c r="CE161" s="8">
        <v>17</v>
      </c>
      <c r="CF161" s="8">
        <v>2</v>
      </c>
      <c r="CG161" s="8">
        <v>4</v>
      </c>
      <c r="CH161" s="8">
        <v>2</v>
      </c>
      <c r="CI161" s="8">
        <v>10</v>
      </c>
      <c r="CJ161" s="8">
        <v>52</v>
      </c>
      <c r="CK161" s="8">
        <v>13</v>
      </c>
    </row>
    <row r="162" spans="1:89" x14ac:dyDescent="0.25">
      <c r="A162" s="8">
        <v>18</v>
      </c>
      <c r="B162" s="8" t="s">
        <v>508</v>
      </c>
      <c r="C162" s="8" t="s">
        <v>291</v>
      </c>
      <c r="D162" s="8" t="s">
        <v>509</v>
      </c>
      <c r="E162" s="8" t="s">
        <v>204</v>
      </c>
      <c r="F162" s="8" t="s">
        <v>121</v>
      </c>
      <c r="G162" s="8">
        <v>38171895</v>
      </c>
      <c r="H162" s="8">
        <v>38264383</v>
      </c>
      <c r="I162" s="8">
        <v>36195516</v>
      </c>
      <c r="J162" s="8">
        <v>13736298</v>
      </c>
      <c r="K162" s="8">
        <v>2062188</v>
      </c>
      <c r="L162" s="8">
        <v>5361931</v>
      </c>
      <c r="M162" s="8">
        <v>0</v>
      </c>
      <c r="N162" s="8">
        <v>0</v>
      </c>
      <c r="O162" s="8">
        <v>0</v>
      </c>
      <c r="P162" s="8">
        <v>174328</v>
      </c>
      <c r="Q162" s="8">
        <v>2478336</v>
      </c>
      <c r="R162" s="8">
        <v>0</v>
      </c>
      <c r="S162" s="8">
        <v>0</v>
      </c>
      <c r="T162" s="8">
        <v>0</v>
      </c>
      <c r="U162" s="8">
        <v>8814844</v>
      </c>
      <c r="V162" s="8">
        <v>1565023</v>
      </c>
      <c r="W162" s="8">
        <v>9744</v>
      </c>
      <c r="X162" s="8">
        <v>0</v>
      </c>
      <c r="Y162" s="8">
        <v>35952553</v>
      </c>
      <c r="Z162" s="8">
        <v>102280</v>
      </c>
      <c r="AA162" s="8">
        <v>36054833</v>
      </c>
      <c r="AB162" s="7">
        <v>9.3042880296707153E-2</v>
      </c>
      <c r="AC162" s="7">
        <v>4.6600000000000003E-2</v>
      </c>
      <c r="AD162" s="25">
        <v>1673787</v>
      </c>
      <c r="AE162" s="8">
        <v>0</v>
      </c>
      <c r="AF162" s="8">
        <v>0</v>
      </c>
      <c r="AG162" s="8">
        <v>92537</v>
      </c>
      <c r="AH162" s="8">
        <v>3309</v>
      </c>
      <c r="AI162" s="25">
        <f t="shared" si="6"/>
        <v>95846</v>
      </c>
      <c r="AJ162" s="8">
        <v>910830</v>
      </c>
      <c r="AK162" s="8">
        <v>80576</v>
      </c>
      <c r="AL162" s="8">
        <v>153768</v>
      </c>
      <c r="AM162" s="8">
        <v>0</v>
      </c>
      <c r="AN162" s="8">
        <v>105201</v>
      </c>
      <c r="AO162" s="8">
        <v>10675</v>
      </c>
      <c r="AP162" s="8">
        <v>37629</v>
      </c>
      <c r="AQ162" s="8">
        <v>13293</v>
      </c>
      <c r="AR162" s="8">
        <v>1663</v>
      </c>
      <c r="AS162" s="8">
        <v>0</v>
      </c>
      <c r="AT162" s="8">
        <v>53322</v>
      </c>
      <c r="AU162" s="8">
        <v>18973</v>
      </c>
      <c r="AV162" s="8">
        <v>0</v>
      </c>
      <c r="AW162" s="8">
        <v>957</v>
      </c>
      <c r="AX162" s="8">
        <v>70566</v>
      </c>
      <c r="AY162" s="8">
        <v>0</v>
      </c>
      <c r="AZ162" s="8">
        <v>1558230</v>
      </c>
      <c r="BA162" s="27">
        <f t="shared" si="7"/>
        <v>0</v>
      </c>
      <c r="BB162" s="8">
        <v>0</v>
      </c>
      <c r="BC162" s="8">
        <v>173523</v>
      </c>
      <c r="BD162" s="8">
        <v>0</v>
      </c>
      <c r="BE162" s="8">
        <v>303912</v>
      </c>
      <c r="BF162" s="8">
        <v>0</v>
      </c>
      <c r="BG162" s="8">
        <v>0</v>
      </c>
      <c r="BH162" s="8">
        <v>0</v>
      </c>
      <c r="BI162" s="29">
        <f t="shared" si="8"/>
        <v>0</v>
      </c>
      <c r="BJ162" s="8">
        <v>0</v>
      </c>
      <c r="BK162" s="8">
        <v>2851</v>
      </c>
      <c r="BL162" s="8">
        <v>1028</v>
      </c>
      <c r="BM162" s="8">
        <v>6</v>
      </c>
      <c r="BN162" s="8">
        <v>0</v>
      </c>
      <c r="BO162" s="8">
        <v>-24</v>
      </c>
      <c r="BP162" s="8">
        <v>-27</v>
      </c>
      <c r="BQ162" s="8">
        <v>-151</v>
      </c>
      <c r="BR162" s="8">
        <v>-152</v>
      </c>
      <c r="BS162" s="8">
        <v>-645</v>
      </c>
      <c r="BT162" s="8">
        <v>-2</v>
      </c>
      <c r="BU162" s="8">
        <v>2740</v>
      </c>
      <c r="BV162" s="8">
        <v>12</v>
      </c>
      <c r="BW162" s="8">
        <v>325</v>
      </c>
      <c r="BX162" s="8">
        <v>75</v>
      </c>
      <c r="BY162" s="8">
        <v>233</v>
      </c>
      <c r="BZ162" s="8">
        <v>103</v>
      </c>
      <c r="CA162" s="8">
        <v>13</v>
      </c>
      <c r="CB162" s="8">
        <v>0</v>
      </c>
      <c r="CC162" s="8">
        <v>2</v>
      </c>
      <c r="CD162" s="8">
        <v>10</v>
      </c>
      <c r="CE162" s="8">
        <v>27</v>
      </c>
      <c r="CF162" s="8">
        <v>0</v>
      </c>
      <c r="CG162" s="8">
        <v>3</v>
      </c>
      <c r="CH162" s="8">
        <v>5</v>
      </c>
      <c r="CI162" s="8">
        <v>35</v>
      </c>
      <c r="CJ162" s="8">
        <v>119</v>
      </c>
      <c r="CK162" s="8">
        <v>4</v>
      </c>
    </row>
    <row r="163" spans="1:89" x14ac:dyDescent="0.25">
      <c r="A163" s="8">
        <v>18</v>
      </c>
      <c r="B163" s="8" t="s">
        <v>510</v>
      </c>
      <c r="C163" s="8" t="s">
        <v>89</v>
      </c>
      <c r="D163" s="8" t="s">
        <v>511</v>
      </c>
      <c r="E163" s="8" t="s">
        <v>504</v>
      </c>
      <c r="F163" s="9"/>
      <c r="G163" s="8">
        <v>4146405</v>
      </c>
      <c r="H163" s="8">
        <v>4151103</v>
      </c>
      <c r="I163" s="8">
        <f>4146405-265631</f>
        <v>3880774</v>
      </c>
      <c r="J163" s="8">
        <v>0</v>
      </c>
      <c r="K163" s="8">
        <v>292531</v>
      </c>
      <c r="L163" s="8">
        <v>1138820</v>
      </c>
      <c r="M163" s="8">
        <v>0</v>
      </c>
      <c r="N163" s="8">
        <v>0</v>
      </c>
      <c r="O163" s="8">
        <v>0</v>
      </c>
      <c r="P163" s="8">
        <v>0</v>
      </c>
      <c r="Q163" s="8">
        <v>583336</v>
      </c>
      <c r="R163" s="8">
        <v>0</v>
      </c>
      <c r="S163" s="8">
        <v>0</v>
      </c>
      <c r="T163" s="8">
        <v>0</v>
      </c>
      <c r="U163" s="8">
        <v>1219932</v>
      </c>
      <c r="V163" s="8">
        <v>311600</v>
      </c>
      <c r="W163" s="8">
        <v>382</v>
      </c>
      <c r="X163" s="8">
        <v>0</v>
      </c>
      <c r="Y163" s="8">
        <v>3940255</v>
      </c>
      <c r="Z163" s="8">
        <v>5080</v>
      </c>
      <c r="AA163" s="8">
        <v>3945335</v>
      </c>
      <c r="AB163" s="7">
        <v>2.9671428725123405E-2</v>
      </c>
      <c r="AC163" s="7">
        <v>0.1</v>
      </c>
      <c r="AD163" s="25">
        <v>396875</v>
      </c>
      <c r="AE163" s="8">
        <v>2839</v>
      </c>
      <c r="AF163" s="8">
        <v>25554</v>
      </c>
      <c r="AG163" s="8">
        <v>1859</v>
      </c>
      <c r="AH163" s="8">
        <v>12</v>
      </c>
      <c r="AI163" s="25">
        <f t="shared" si="6"/>
        <v>1871</v>
      </c>
      <c r="AJ163" s="8">
        <v>155764</v>
      </c>
      <c r="AK163" s="8">
        <v>13638</v>
      </c>
      <c r="AL163" s="8">
        <v>22856</v>
      </c>
      <c r="AM163" s="8">
        <v>0</v>
      </c>
      <c r="AN163" s="8">
        <v>21287</v>
      </c>
      <c r="AO163" s="8">
        <v>1050</v>
      </c>
      <c r="AP163" s="8">
        <v>22899</v>
      </c>
      <c r="AQ163" s="8">
        <v>4800</v>
      </c>
      <c r="AR163" s="8">
        <v>0</v>
      </c>
      <c r="AS163" s="8">
        <v>0</v>
      </c>
      <c r="AT163" s="8">
        <v>9022</v>
      </c>
      <c r="AU163" s="8">
        <v>2517</v>
      </c>
      <c r="AV163" s="8">
        <v>0</v>
      </c>
      <c r="AW163" s="8">
        <v>8626</v>
      </c>
      <c r="AX163" s="8">
        <v>4133</v>
      </c>
      <c r="AY163" s="8">
        <v>0</v>
      </c>
      <c r="AZ163" s="8">
        <v>277305</v>
      </c>
      <c r="BA163" s="27">
        <f t="shared" si="7"/>
        <v>0</v>
      </c>
      <c r="BB163" s="8">
        <v>0</v>
      </c>
      <c r="BC163" s="8">
        <v>146834</v>
      </c>
      <c r="BD163" s="8">
        <v>0</v>
      </c>
      <c r="BE163" s="8">
        <v>6</v>
      </c>
      <c r="BF163" s="8">
        <v>0</v>
      </c>
      <c r="BG163" s="8">
        <v>0</v>
      </c>
      <c r="BH163" s="8">
        <v>0</v>
      </c>
      <c r="BI163" s="29">
        <f t="shared" si="8"/>
        <v>0</v>
      </c>
      <c r="BJ163" s="8">
        <v>0</v>
      </c>
      <c r="BK163" s="8">
        <v>637</v>
      </c>
      <c r="BL163" s="8">
        <v>219</v>
      </c>
      <c r="BM163" s="8">
        <v>0</v>
      </c>
      <c r="BN163" s="8">
        <v>0</v>
      </c>
      <c r="BO163" s="8">
        <v>-10</v>
      </c>
      <c r="BP163" s="8">
        <v>-6</v>
      </c>
      <c r="BQ163" s="8">
        <v>-23</v>
      </c>
      <c r="BR163" s="8">
        <v>-46</v>
      </c>
      <c r="BS163" s="8">
        <v>-156</v>
      </c>
      <c r="BT163" s="8">
        <v>0</v>
      </c>
      <c r="BU163" s="8">
        <v>604</v>
      </c>
      <c r="BV163" s="8">
        <v>0</v>
      </c>
      <c r="BW163" s="8">
        <v>36</v>
      </c>
      <c r="BX163" s="8">
        <v>24</v>
      </c>
      <c r="BY163" s="8">
        <v>110</v>
      </c>
      <c r="BZ163" s="8">
        <v>3</v>
      </c>
      <c r="CA163" s="8">
        <v>0</v>
      </c>
      <c r="CB163" s="8">
        <v>0</v>
      </c>
      <c r="CC163" s="8">
        <v>0</v>
      </c>
      <c r="CD163" s="8">
        <v>3</v>
      </c>
      <c r="CE163" s="8">
        <v>8</v>
      </c>
      <c r="CF163" s="8">
        <v>0</v>
      </c>
      <c r="CG163" s="8">
        <v>1</v>
      </c>
      <c r="CH163" s="8">
        <v>2</v>
      </c>
      <c r="CI163" s="8">
        <v>10</v>
      </c>
      <c r="CJ163" s="8">
        <v>44</v>
      </c>
      <c r="CK163" s="8">
        <v>0</v>
      </c>
    </row>
    <row r="164" spans="1:89" x14ac:dyDescent="0.25">
      <c r="A164" s="8">
        <v>18</v>
      </c>
      <c r="B164" s="8" t="s">
        <v>512</v>
      </c>
      <c r="C164" s="8" t="s">
        <v>513</v>
      </c>
      <c r="D164" s="8" t="s">
        <v>514</v>
      </c>
      <c r="E164" s="8" t="s">
        <v>515</v>
      </c>
      <c r="F164" s="9"/>
      <c r="G164" s="8">
        <v>22272497</v>
      </c>
      <c r="H164" s="8">
        <v>22318513</v>
      </c>
      <c r="I164" s="8">
        <v>21734709</v>
      </c>
      <c r="J164" s="8">
        <v>0</v>
      </c>
      <c r="K164" s="8">
        <v>1315176</v>
      </c>
      <c r="L164" s="8">
        <v>5279839</v>
      </c>
      <c r="M164" s="8">
        <v>0</v>
      </c>
      <c r="N164" s="8">
        <v>0</v>
      </c>
      <c r="O164" s="8">
        <v>0</v>
      </c>
      <c r="P164" s="8">
        <v>0</v>
      </c>
      <c r="Q164" s="8">
        <v>3022529</v>
      </c>
      <c r="R164" s="8">
        <v>0</v>
      </c>
      <c r="S164" s="8">
        <v>0</v>
      </c>
      <c r="T164" s="8">
        <v>0</v>
      </c>
      <c r="U164" s="8">
        <v>8783899</v>
      </c>
      <c r="V164" s="8">
        <v>2306708</v>
      </c>
      <c r="W164" s="8">
        <v>0</v>
      </c>
      <c r="X164" s="8">
        <v>0</v>
      </c>
      <c r="Y164" s="8">
        <v>22138091</v>
      </c>
      <c r="Z164" s="8">
        <v>48167</v>
      </c>
      <c r="AA164" s="8">
        <v>22186258</v>
      </c>
      <c r="AB164" s="7">
        <v>6.4530305564403534E-2</v>
      </c>
      <c r="AC164" s="7">
        <v>6.2E-2</v>
      </c>
      <c r="AD164" s="25">
        <v>1373480</v>
      </c>
      <c r="AE164" s="8">
        <v>1062</v>
      </c>
      <c r="AF164" s="8">
        <v>16342</v>
      </c>
      <c r="AG164" s="8">
        <v>47105</v>
      </c>
      <c r="AH164" s="8">
        <v>1004</v>
      </c>
      <c r="AI164" s="25">
        <f t="shared" si="6"/>
        <v>48109</v>
      </c>
      <c r="AJ164" s="8">
        <v>685152</v>
      </c>
      <c r="AK164" s="8">
        <v>61388</v>
      </c>
      <c r="AL164" s="8">
        <v>171257</v>
      </c>
      <c r="AM164" s="8">
        <v>0</v>
      </c>
      <c r="AN164" s="8">
        <v>71638</v>
      </c>
      <c r="AO164" s="8">
        <v>0</v>
      </c>
      <c r="AP164" s="8">
        <v>40148</v>
      </c>
      <c r="AQ164" s="8">
        <v>13068</v>
      </c>
      <c r="AR164" s="8">
        <v>10600</v>
      </c>
      <c r="AS164" s="8">
        <v>0</v>
      </c>
      <c r="AT164" s="8">
        <v>51149</v>
      </c>
      <c r="AU164" s="8">
        <v>10058</v>
      </c>
      <c r="AV164" s="8">
        <v>0</v>
      </c>
      <c r="AW164" s="8">
        <v>1462</v>
      </c>
      <c r="AX164" s="8">
        <v>19845</v>
      </c>
      <c r="AY164" s="8">
        <v>0</v>
      </c>
      <c r="AZ164" s="8">
        <v>1171865</v>
      </c>
      <c r="BA164" s="27">
        <f t="shared" si="7"/>
        <v>0</v>
      </c>
      <c r="BB164" s="8">
        <v>0</v>
      </c>
      <c r="BC164" s="8">
        <v>173523</v>
      </c>
      <c r="BD164" s="8">
        <v>0</v>
      </c>
      <c r="BE164" s="8">
        <v>260411</v>
      </c>
      <c r="BF164" s="8">
        <v>0</v>
      </c>
      <c r="BG164" s="8">
        <v>0</v>
      </c>
      <c r="BH164" s="8">
        <v>0</v>
      </c>
      <c r="BI164" s="29">
        <f t="shared" si="8"/>
        <v>0</v>
      </c>
      <c r="BJ164" s="8">
        <v>0</v>
      </c>
      <c r="BK164" s="8">
        <v>3200</v>
      </c>
      <c r="BL164" s="8">
        <v>910</v>
      </c>
      <c r="BM164" s="8">
        <v>53</v>
      </c>
      <c r="BN164" s="8">
        <v>-17</v>
      </c>
      <c r="BO164" s="8">
        <v>-11</v>
      </c>
      <c r="BP164" s="8">
        <v>-77</v>
      </c>
      <c r="BQ164" s="8">
        <v>-96</v>
      </c>
      <c r="BR164" s="8">
        <v>-301</v>
      </c>
      <c r="BS164" s="8">
        <v>-736</v>
      </c>
      <c r="BT164" s="8">
        <v>-5</v>
      </c>
      <c r="BU164" s="8">
        <v>3021</v>
      </c>
      <c r="BV164" s="8">
        <v>0</v>
      </c>
      <c r="BW164" s="8">
        <v>201</v>
      </c>
      <c r="BX164" s="8">
        <v>61</v>
      </c>
      <c r="BY164" s="8">
        <v>311</v>
      </c>
      <c r="BZ164" s="8">
        <v>171</v>
      </c>
      <c r="CA164" s="8">
        <v>0</v>
      </c>
      <c r="CB164" s="8">
        <v>0</v>
      </c>
      <c r="CC164" s="8">
        <v>2</v>
      </c>
      <c r="CD164" s="8">
        <v>12</v>
      </c>
      <c r="CE164" s="8">
        <v>64</v>
      </c>
      <c r="CF164" s="8">
        <v>0</v>
      </c>
      <c r="CG164" s="8">
        <v>1</v>
      </c>
      <c r="CH164" s="8">
        <v>7</v>
      </c>
      <c r="CI164" s="8">
        <v>32</v>
      </c>
      <c r="CJ164" s="8">
        <v>229</v>
      </c>
      <c r="CK164" s="8">
        <v>0</v>
      </c>
    </row>
    <row r="165" spans="1:89" x14ac:dyDescent="0.25">
      <c r="A165" s="8">
        <v>18</v>
      </c>
      <c r="B165" s="8" t="s">
        <v>516</v>
      </c>
      <c r="C165" s="8" t="s">
        <v>517</v>
      </c>
      <c r="D165" s="8" t="s">
        <v>518</v>
      </c>
      <c r="E165" s="8" t="s">
        <v>515</v>
      </c>
      <c r="F165" s="9"/>
      <c r="G165" s="8">
        <v>32527173</v>
      </c>
      <c r="H165" s="8">
        <v>32700220</v>
      </c>
      <c r="I165" s="8">
        <v>31077251</v>
      </c>
      <c r="J165" s="8">
        <v>27533</v>
      </c>
      <c r="K165" s="8">
        <v>1982058</v>
      </c>
      <c r="L165" s="8">
        <v>6591828</v>
      </c>
      <c r="M165" s="8">
        <v>0</v>
      </c>
      <c r="N165" s="8">
        <v>0</v>
      </c>
      <c r="O165" s="8">
        <v>19982</v>
      </c>
      <c r="P165" s="8">
        <v>10059</v>
      </c>
      <c r="Q165" s="8">
        <v>5252613</v>
      </c>
      <c r="R165" s="8">
        <v>0</v>
      </c>
      <c r="S165" s="8">
        <v>0</v>
      </c>
      <c r="T165" s="8">
        <v>22183</v>
      </c>
      <c r="U165" s="8">
        <v>11658467</v>
      </c>
      <c r="V165" s="8">
        <v>4490177</v>
      </c>
      <c r="W165" s="8">
        <v>0</v>
      </c>
      <c r="X165" s="8">
        <v>3299</v>
      </c>
      <c r="Y165" s="8">
        <v>31742166</v>
      </c>
      <c r="Z165" s="8">
        <v>214434</v>
      </c>
      <c r="AA165" s="8">
        <v>31956600</v>
      </c>
      <c r="AB165" s="7">
        <v>6.7266546189785004E-2</v>
      </c>
      <c r="AC165" s="7">
        <v>5.4300000000000001E-2</v>
      </c>
      <c r="AD165" s="25">
        <v>1816115</v>
      </c>
      <c r="AE165" s="8">
        <v>92043</v>
      </c>
      <c r="AF165" s="8">
        <v>1733716</v>
      </c>
      <c r="AG165" s="8">
        <v>76843</v>
      </c>
      <c r="AH165" s="8">
        <v>12942</v>
      </c>
      <c r="AI165" s="25">
        <f t="shared" si="6"/>
        <v>89785</v>
      </c>
      <c r="AJ165" s="8">
        <v>877332</v>
      </c>
      <c r="AK165" s="8">
        <v>83853</v>
      </c>
      <c r="AL165" s="8">
        <v>167182</v>
      </c>
      <c r="AM165" s="8">
        <v>13090</v>
      </c>
      <c r="AN165" s="8">
        <v>262824</v>
      </c>
      <c r="AO165" s="8">
        <v>23325</v>
      </c>
      <c r="AP165" s="8">
        <v>84261</v>
      </c>
      <c r="AQ165" s="8">
        <v>20597</v>
      </c>
      <c r="AR165" s="8">
        <v>16143</v>
      </c>
      <c r="AS165" s="8">
        <v>0</v>
      </c>
      <c r="AT165" s="8">
        <v>48372</v>
      </c>
      <c r="AU165" s="8">
        <v>22958</v>
      </c>
      <c r="AV165" s="8">
        <v>3975</v>
      </c>
      <c r="AW165" s="8">
        <v>1341</v>
      </c>
      <c r="AX165" s="8">
        <v>11328</v>
      </c>
      <c r="AY165" s="8">
        <v>0</v>
      </c>
      <c r="AZ165" s="8">
        <v>1726215</v>
      </c>
      <c r="BA165" s="27">
        <f t="shared" si="7"/>
        <v>0</v>
      </c>
      <c r="BB165" s="8">
        <v>280</v>
      </c>
      <c r="BC165" s="8">
        <v>173523</v>
      </c>
      <c r="BD165" s="8">
        <v>0</v>
      </c>
      <c r="BE165" s="8">
        <v>295748</v>
      </c>
      <c r="BF165" s="8">
        <v>0</v>
      </c>
      <c r="BG165" s="8">
        <v>0</v>
      </c>
      <c r="BH165" s="8">
        <v>0</v>
      </c>
      <c r="BI165" s="29">
        <f t="shared" si="8"/>
        <v>0</v>
      </c>
      <c r="BJ165" s="8">
        <v>0</v>
      </c>
      <c r="BK165" s="8">
        <v>4862</v>
      </c>
      <c r="BL165" s="8">
        <v>1275</v>
      </c>
      <c r="BM165" s="8">
        <v>54</v>
      </c>
      <c r="BN165" s="8">
        <v>-67</v>
      </c>
      <c r="BO165" s="8">
        <v>-27</v>
      </c>
      <c r="BP165" s="8">
        <v>-82</v>
      </c>
      <c r="BQ165" s="8">
        <v>-151</v>
      </c>
      <c r="BR165" s="8">
        <v>-294</v>
      </c>
      <c r="BS165" s="8">
        <v>-1005</v>
      </c>
      <c r="BT165" s="8">
        <v>-13</v>
      </c>
      <c r="BU165" s="8">
        <v>4606</v>
      </c>
      <c r="BV165" s="8">
        <v>31</v>
      </c>
      <c r="BW165" s="8">
        <v>314</v>
      </c>
      <c r="BX165" s="8">
        <v>85</v>
      </c>
      <c r="BY165" s="8">
        <v>281</v>
      </c>
      <c r="BZ165" s="8">
        <v>301</v>
      </c>
      <c r="CA165" s="8">
        <v>24</v>
      </c>
      <c r="CB165" s="8">
        <v>0</v>
      </c>
      <c r="CC165" s="8">
        <v>1</v>
      </c>
      <c r="CD165" s="8">
        <v>10</v>
      </c>
      <c r="CE165" s="8">
        <v>61</v>
      </c>
      <c r="CF165" s="8">
        <v>10</v>
      </c>
      <c r="CG165" s="8">
        <v>7</v>
      </c>
      <c r="CH165" s="8">
        <v>6</v>
      </c>
      <c r="CI165" s="8">
        <v>20</v>
      </c>
      <c r="CJ165" s="8">
        <v>217</v>
      </c>
      <c r="CK165" s="8">
        <v>44</v>
      </c>
    </row>
    <row r="166" spans="1:89" x14ac:dyDescent="0.25">
      <c r="A166" s="8">
        <v>18</v>
      </c>
      <c r="B166" s="8" t="s">
        <v>611</v>
      </c>
      <c r="C166" s="8" t="s">
        <v>433</v>
      </c>
      <c r="D166" s="8" t="s">
        <v>511</v>
      </c>
      <c r="E166" s="9" t="s">
        <v>504</v>
      </c>
      <c r="F166" s="9"/>
      <c r="G166" s="8">
        <v>3220</v>
      </c>
      <c r="H166" s="8">
        <v>3220</v>
      </c>
      <c r="I166" s="8">
        <v>3220</v>
      </c>
      <c r="J166" s="8">
        <v>0</v>
      </c>
      <c r="K166" s="8">
        <v>0</v>
      </c>
      <c r="L166" s="8">
        <v>0</v>
      </c>
      <c r="M166" s="8">
        <v>0</v>
      </c>
      <c r="N166" s="8">
        <v>0</v>
      </c>
      <c r="O166" s="8">
        <v>0</v>
      </c>
      <c r="P166" s="8">
        <v>0</v>
      </c>
      <c r="Q166" s="8">
        <v>0</v>
      </c>
      <c r="R166" s="8">
        <v>0</v>
      </c>
      <c r="S166" s="8">
        <v>0</v>
      </c>
      <c r="T166" s="8">
        <v>0</v>
      </c>
      <c r="U166" s="8">
        <v>0</v>
      </c>
      <c r="V166" s="8">
        <v>0</v>
      </c>
      <c r="W166" s="8">
        <v>0</v>
      </c>
      <c r="X166" s="8">
        <v>0</v>
      </c>
      <c r="Y166" s="8">
        <v>0</v>
      </c>
      <c r="Z166" s="8">
        <v>0</v>
      </c>
      <c r="AA166" s="8">
        <v>0</v>
      </c>
      <c r="AB166" s="7">
        <v>1</v>
      </c>
      <c r="AC166" s="39">
        <v>0</v>
      </c>
      <c r="AD166" s="25">
        <v>0</v>
      </c>
      <c r="AE166" s="8">
        <v>0</v>
      </c>
      <c r="AF166" s="8">
        <v>0</v>
      </c>
      <c r="AG166" s="8">
        <v>0</v>
      </c>
      <c r="AH166" s="8">
        <v>0</v>
      </c>
      <c r="AI166" s="25">
        <f t="shared" si="6"/>
        <v>0</v>
      </c>
      <c r="AJ166" s="8">
        <v>1130</v>
      </c>
      <c r="AK166" s="8">
        <v>0</v>
      </c>
      <c r="AL166" s="8">
        <v>0</v>
      </c>
      <c r="AM166" s="8">
        <v>0</v>
      </c>
      <c r="AN166" s="8">
        <v>2400</v>
      </c>
      <c r="AO166" s="8">
        <v>675</v>
      </c>
      <c r="AP166" s="8">
        <v>0</v>
      </c>
      <c r="AQ166" s="8">
        <v>0</v>
      </c>
      <c r="AR166" s="8">
        <v>0</v>
      </c>
      <c r="AS166" s="8">
        <v>0</v>
      </c>
      <c r="AT166" s="8">
        <v>1050</v>
      </c>
      <c r="AU166" s="8">
        <v>0</v>
      </c>
      <c r="AV166" s="8">
        <v>0</v>
      </c>
      <c r="AW166" s="8">
        <v>0</v>
      </c>
      <c r="AX166" s="8">
        <v>537</v>
      </c>
      <c r="AY166" s="8">
        <v>0</v>
      </c>
      <c r="AZ166" s="8">
        <v>6514</v>
      </c>
      <c r="BA166" s="27">
        <f t="shared" si="7"/>
        <v>0</v>
      </c>
      <c r="BB166" s="8">
        <v>0</v>
      </c>
      <c r="BC166" s="8">
        <v>0</v>
      </c>
      <c r="BD166" s="8">
        <v>0</v>
      </c>
      <c r="BE166" s="8">
        <v>4486</v>
      </c>
      <c r="BF166" s="8">
        <v>2857</v>
      </c>
      <c r="BG166" s="8">
        <v>0</v>
      </c>
      <c r="BH166" s="8">
        <v>0</v>
      </c>
      <c r="BI166" s="29">
        <f t="shared" si="8"/>
        <v>0</v>
      </c>
      <c r="BJ166" s="8">
        <v>0</v>
      </c>
      <c r="BK166" s="8">
        <v>0</v>
      </c>
      <c r="BL166" s="8">
        <v>55</v>
      </c>
      <c r="BM166" s="8">
        <v>0</v>
      </c>
      <c r="BN166" s="8">
        <v>0</v>
      </c>
      <c r="BO166" s="8">
        <v>0</v>
      </c>
      <c r="BP166" s="8">
        <v>0</v>
      </c>
      <c r="BQ166" s="8">
        <v>0</v>
      </c>
      <c r="BR166" s="8">
        <v>0</v>
      </c>
      <c r="BS166" s="8">
        <v>0</v>
      </c>
      <c r="BT166" s="8">
        <v>0</v>
      </c>
      <c r="BU166" s="8">
        <v>57</v>
      </c>
      <c r="BV166" s="8">
        <v>0</v>
      </c>
      <c r="BW166" s="8">
        <v>0</v>
      </c>
      <c r="BX166" s="8">
        <v>0</v>
      </c>
      <c r="BY166" s="8">
        <v>0</v>
      </c>
      <c r="BZ166" s="8">
        <v>0</v>
      </c>
      <c r="CA166" s="8">
        <v>0</v>
      </c>
      <c r="CB166" s="8">
        <v>0</v>
      </c>
      <c r="CC166" s="8">
        <v>0</v>
      </c>
      <c r="CD166" s="8">
        <v>0</v>
      </c>
      <c r="CE166" s="8">
        <v>0</v>
      </c>
      <c r="CF166" s="8">
        <v>0</v>
      </c>
      <c r="CG166" s="8">
        <v>0</v>
      </c>
      <c r="CH166" s="8">
        <v>0</v>
      </c>
      <c r="CI166" s="8">
        <v>0</v>
      </c>
      <c r="CJ166" s="8">
        <v>0</v>
      </c>
      <c r="CK166" s="8">
        <v>0</v>
      </c>
    </row>
    <row r="167" spans="1:89" x14ac:dyDescent="0.25">
      <c r="A167" s="8">
        <v>18</v>
      </c>
      <c r="B167" s="8" t="s">
        <v>519</v>
      </c>
      <c r="C167" s="8" t="s">
        <v>520</v>
      </c>
      <c r="D167" s="8" t="s">
        <v>511</v>
      </c>
      <c r="E167" s="8" t="s">
        <v>504</v>
      </c>
      <c r="F167" s="9"/>
      <c r="G167" s="8">
        <v>3609993</v>
      </c>
      <c r="H167" s="8">
        <v>3612686</v>
      </c>
      <c r="I167" s="8">
        <v>3531606</v>
      </c>
      <c r="J167" s="8">
        <v>0</v>
      </c>
      <c r="K167" s="8">
        <v>252932</v>
      </c>
      <c r="L167" s="8">
        <v>0</v>
      </c>
      <c r="M167" s="8">
        <v>665393</v>
      </c>
      <c r="N167" s="8">
        <v>0</v>
      </c>
      <c r="O167" s="8">
        <v>0</v>
      </c>
      <c r="P167" s="8">
        <v>17933</v>
      </c>
      <c r="Q167" s="8">
        <v>0</v>
      </c>
      <c r="R167" s="8">
        <v>438955</v>
      </c>
      <c r="S167" s="8">
        <v>0</v>
      </c>
      <c r="T167" s="8">
        <v>0</v>
      </c>
      <c r="U167" s="8">
        <v>1511322</v>
      </c>
      <c r="V167" s="8">
        <v>285679</v>
      </c>
      <c r="W167" s="8">
        <v>797</v>
      </c>
      <c r="X167" s="8">
        <v>0</v>
      </c>
      <c r="Y167" s="8">
        <v>3565626</v>
      </c>
      <c r="Z167" s="8">
        <v>83438</v>
      </c>
      <c r="AA167" s="8">
        <v>3649064</v>
      </c>
      <c r="AB167" s="7">
        <v>3.9254091680049896E-2</v>
      </c>
      <c r="AC167" s="7">
        <v>9.9900000000000003E-2</v>
      </c>
      <c r="AD167" s="25">
        <v>356286</v>
      </c>
      <c r="AE167" s="8">
        <v>0</v>
      </c>
      <c r="AF167" s="8">
        <v>0</v>
      </c>
      <c r="AG167" s="8">
        <v>2703</v>
      </c>
      <c r="AH167" s="8">
        <v>424</v>
      </c>
      <c r="AI167" s="25">
        <f t="shared" si="6"/>
        <v>3127</v>
      </c>
      <c r="AJ167" s="8">
        <v>108510</v>
      </c>
      <c r="AK167" s="8">
        <v>9832</v>
      </c>
      <c r="AL167" s="8">
        <v>8545</v>
      </c>
      <c r="AM167" s="8">
        <v>0</v>
      </c>
      <c r="AN167" s="8">
        <v>15000</v>
      </c>
      <c r="AO167" s="8">
        <v>12000</v>
      </c>
      <c r="AP167" s="8">
        <v>8684</v>
      </c>
      <c r="AQ167" s="8">
        <v>4800</v>
      </c>
      <c r="AR167" s="8">
        <v>9500</v>
      </c>
      <c r="AS167" s="8">
        <v>0</v>
      </c>
      <c r="AT167" s="8">
        <v>12650</v>
      </c>
      <c r="AU167" s="8">
        <v>0</v>
      </c>
      <c r="AV167" s="8">
        <v>0</v>
      </c>
      <c r="AW167" s="8">
        <v>1803</v>
      </c>
      <c r="AX167" s="8">
        <v>4146</v>
      </c>
      <c r="AY167" s="8">
        <v>0</v>
      </c>
      <c r="AZ167" s="8">
        <v>202699</v>
      </c>
      <c r="BA167" s="27">
        <f t="shared" si="7"/>
        <v>0</v>
      </c>
      <c r="BB167" s="8">
        <v>80</v>
      </c>
      <c r="BC167" s="8">
        <v>173523</v>
      </c>
      <c r="BD167" s="8">
        <v>0</v>
      </c>
      <c r="BE167" s="8">
        <v>10152</v>
      </c>
      <c r="BF167" s="8">
        <v>0</v>
      </c>
      <c r="BG167" s="8">
        <v>0</v>
      </c>
      <c r="BH167" s="8">
        <v>0</v>
      </c>
      <c r="BI167" s="29">
        <f t="shared" si="8"/>
        <v>0</v>
      </c>
      <c r="BJ167" s="8">
        <v>0</v>
      </c>
      <c r="BK167" s="8">
        <v>627</v>
      </c>
      <c r="BL167" s="8">
        <v>208</v>
      </c>
      <c r="BM167" s="8">
        <v>0</v>
      </c>
      <c r="BN167" s="8">
        <v>0</v>
      </c>
      <c r="BO167" s="8">
        <v>-5</v>
      </c>
      <c r="BP167" s="8">
        <v>-15</v>
      </c>
      <c r="BQ167" s="8">
        <v>-42</v>
      </c>
      <c r="BR167" s="8">
        <v>-54</v>
      </c>
      <c r="BS167" s="8">
        <v>-162</v>
      </c>
      <c r="BT167" s="8">
        <v>-1</v>
      </c>
      <c r="BU167" s="8">
        <v>548</v>
      </c>
      <c r="BV167" s="8">
        <v>1</v>
      </c>
      <c r="BW167" s="8">
        <v>44</v>
      </c>
      <c r="BX167" s="8">
        <v>21</v>
      </c>
      <c r="BY167" s="8">
        <v>95</v>
      </c>
      <c r="BZ167" s="8">
        <v>0</v>
      </c>
      <c r="CA167" s="8">
        <v>2</v>
      </c>
      <c r="CB167" s="8">
        <v>0</v>
      </c>
      <c r="CC167" s="8">
        <v>0</v>
      </c>
      <c r="CD167" s="8">
        <v>5</v>
      </c>
      <c r="CE167" s="8">
        <v>0</v>
      </c>
      <c r="CF167" s="8">
        <v>9</v>
      </c>
      <c r="CG167" s="8">
        <v>4</v>
      </c>
      <c r="CH167" s="8">
        <v>3</v>
      </c>
      <c r="CI167" s="8">
        <v>18</v>
      </c>
      <c r="CJ167" s="8">
        <v>2</v>
      </c>
      <c r="CK167" s="8">
        <v>43</v>
      </c>
    </row>
    <row r="168" spans="1:89" x14ac:dyDescent="0.25">
      <c r="A168" s="8">
        <v>18</v>
      </c>
      <c r="B168" s="8" t="s">
        <v>521</v>
      </c>
      <c r="C168" s="8" t="s">
        <v>194</v>
      </c>
      <c r="D168" s="8" t="s">
        <v>522</v>
      </c>
      <c r="E168" s="8" t="s">
        <v>515</v>
      </c>
      <c r="F168" s="9"/>
      <c r="G168" s="8">
        <v>826605</v>
      </c>
      <c r="H168" s="8">
        <v>828831</v>
      </c>
      <c r="I168" s="8">
        <v>814807</v>
      </c>
      <c r="J168" s="8">
        <v>0</v>
      </c>
      <c r="K168" s="8">
        <v>55406</v>
      </c>
      <c r="L168" s="8">
        <v>112875</v>
      </c>
      <c r="M168" s="8">
        <v>0</v>
      </c>
      <c r="N168" s="8">
        <v>0</v>
      </c>
      <c r="O168" s="8">
        <v>0</v>
      </c>
      <c r="P168" s="8">
        <v>5751</v>
      </c>
      <c r="Q168" s="8">
        <v>101055</v>
      </c>
      <c r="R168" s="8">
        <v>0</v>
      </c>
      <c r="S168" s="8">
        <v>0</v>
      </c>
      <c r="T168" s="8">
        <v>0</v>
      </c>
      <c r="U168" s="8">
        <v>360967</v>
      </c>
      <c r="V168" s="8">
        <v>88425</v>
      </c>
      <c r="W168" s="8">
        <v>0</v>
      </c>
      <c r="X168" s="8">
        <v>0</v>
      </c>
      <c r="Y168" s="8">
        <v>804913</v>
      </c>
      <c r="Z168" s="8">
        <v>1603</v>
      </c>
      <c r="AA168" s="8">
        <v>806515</v>
      </c>
      <c r="AB168" s="7">
        <v>5.3283005952835083E-2</v>
      </c>
      <c r="AC168" s="7">
        <v>9.9900000000000003E-2</v>
      </c>
      <c r="AD168" s="25">
        <v>80433</v>
      </c>
      <c r="AE168" s="8">
        <v>1399</v>
      </c>
      <c r="AF168" s="8">
        <v>12587</v>
      </c>
      <c r="AG168" s="8">
        <v>0</v>
      </c>
      <c r="AH168" s="8">
        <v>0</v>
      </c>
      <c r="AI168" s="25">
        <f t="shared" si="6"/>
        <v>0</v>
      </c>
      <c r="AJ168" s="8">
        <v>26519</v>
      </c>
      <c r="AK168" s="8">
        <v>0</v>
      </c>
      <c r="AL168" s="8">
        <v>0</v>
      </c>
      <c r="AM168" s="8">
        <v>0</v>
      </c>
      <c r="AN168" s="8">
        <v>2088</v>
      </c>
      <c r="AO168" s="8">
        <v>0</v>
      </c>
      <c r="AP168" s="8">
        <v>353</v>
      </c>
      <c r="AQ168" s="8">
        <v>0</v>
      </c>
      <c r="AR168" s="8">
        <v>0</v>
      </c>
      <c r="AS168" s="8">
        <v>0</v>
      </c>
      <c r="AT168" s="8">
        <v>2623</v>
      </c>
      <c r="AU168" s="8">
        <v>382</v>
      </c>
      <c r="AV168" s="8">
        <v>0</v>
      </c>
      <c r="AW168" s="8">
        <v>182</v>
      </c>
      <c r="AX168" s="8">
        <v>517</v>
      </c>
      <c r="AY168" s="8">
        <v>37363</v>
      </c>
      <c r="AZ168" s="8">
        <v>39650</v>
      </c>
      <c r="BA168" s="27">
        <f t="shared" si="7"/>
        <v>0.94232030264817146</v>
      </c>
      <c r="BB168" s="8">
        <v>0</v>
      </c>
      <c r="BC168" s="8">
        <v>41431</v>
      </c>
      <c r="BD168" s="8">
        <v>61</v>
      </c>
      <c r="BE168" s="8">
        <v>1230</v>
      </c>
      <c r="BF168" s="8">
        <v>0</v>
      </c>
      <c r="BG168" s="8">
        <v>0</v>
      </c>
      <c r="BH168" s="8">
        <v>0</v>
      </c>
      <c r="BI168" s="29">
        <f t="shared" si="8"/>
        <v>0</v>
      </c>
      <c r="BJ168" s="8">
        <v>0</v>
      </c>
      <c r="BK168" s="8">
        <v>116</v>
      </c>
      <c r="BL168" s="8">
        <v>70</v>
      </c>
      <c r="BM168" s="8">
        <v>3</v>
      </c>
      <c r="BN168" s="8">
        <v>0</v>
      </c>
      <c r="BO168" s="8">
        <v>-3</v>
      </c>
      <c r="BP168" s="8">
        <v>-3</v>
      </c>
      <c r="BQ168" s="8">
        <v>-9</v>
      </c>
      <c r="BR168" s="8">
        <v>-8</v>
      </c>
      <c r="BS168" s="8">
        <v>-19</v>
      </c>
      <c r="BT168" s="8">
        <v>-1</v>
      </c>
      <c r="BU168" s="8">
        <v>144</v>
      </c>
      <c r="BV168" s="8">
        <v>0</v>
      </c>
      <c r="BW168" s="8">
        <v>13</v>
      </c>
      <c r="BX168" s="8">
        <v>2</v>
      </c>
      <c r="BY168" s="8">
        <v>3</v>
      </c>
      <c r="BZ168" s="8">
        <v>0</v>
      </c>
      <c r="CA168" s="8">
        <v>2</v>
      </c>
      <c r="CB168" s="8">
        <v>0</v>
      </c>
      <c r="CC168" s="8">
        <v>0</v>
      </c>
      <c r="CD168" s="8">
        <v>0</v>
      </c>
      <c r="CE168" s="8">
        <v>0</v>
      </c>
      <c r="CF168" s="8">
        <v>3</v>
      </c>
      <c r="CG168" s="8">
        <v>0</v>
      </c>
      <c r="CH168" s="8">
        <v>0</v>
      </c>
      <c r="CI168" s="8">
        <v>3</v>
      </c>
      <c r="CJ168" s="8">
        <v>2</v>
      </c>
      <c r="CK168" s="8">
        <v>3</v>
      </c>
    </row>
    <row r="169" spans="1:89" x14ac:dyDescent="0.25">
      <c r="A169" s="8">
        <v>18</v>
      </c>
      <c r="B169" s="8" t="s">
        <v>523</v>
      </c>
      <c r="C169" s="8" t="s">
        <v>524</v>
      </c>
      <c r="D169" s="8" t="s">
        <v>525</v>
      </c>
      <c r="E169" s="8" t="s">
        <v>504</v>
      </c>
      <c r="F169" s="9"/>
      <c r="G169" s="8">
        <v>2386281</v>
      </c>
      <c r="H169" s="8">
        <v>2387617</v>
      </c>
      <c r="I169" s="8">
        <v>2289072</v>
      </c>
      <c r="J169" s="8">
        <v>0</v>
      </c>
      <c r="K169" s="8">
        <v>121791</v>
      </c>
      <c r="L169" s="8">
        <v>653009</v>
      </c>
      <c r="M169" s="8">
        <v>0</v>
      </c>
      <c r="N169" s="8">
        <v>0</v>
      </c>
      <c r="O169" s="8">
        <v>0</v>
      </c>
      <c r="P169" s="8">
        <v>0</v>
      </c>
      <c r="Q169" s="8">
        <v>219413</v>
      </c>
      <c r="R169" s="8">
        <v>0</v>
      </c>
      <c r="S169" s="8">
        <v>0</v>
      </c>
      <c r="T169" s="8">
        <v>18869</v>
      </c>
      <c r="U169" s="8">
        <v>953886</v>
      </c>
      <c r="V169" s="8">
        <v>194266</v>
      </c>
      <c r="W169" s="8">
        <v>800</v>
      </c>
      <c r="X169" s="8">
        <v>0</v>
      </c>
      <c r="Y169" s="8">
        <v>2380411</v>
      </c>
      <c r="Z169" s="8">
        <v>24859</v>
      </c>
      <c r="AA169" s="8">
        <v>2405270</v>
      </c>
      <c r="AB169" s="7">
        <v>7.2681300342082977E-2</v>
      </c>
      <c r="AC169" s="7">
        <v>0.1</v>
      </c>
      <c r="AD169" s="25">
        <v>241900</v>
      </c>
      <c r="AE169" s="8">
        <v>3853</v>
      </c>
      <c r="AF169" s="8">
        <v>34677</v>
      </c>
      <c r="AG169" s="8">
        <v>1336</v>
      </c>
      <c r="AH169" s="8">
        <v>173</v>
      </c>
      <c r="AI169" s="25">
        <f t="shared" si="6"/>
        <v>1509</v>
      </c>
      <c r="AJ169" s="8">
        <v>70766</v>
      </c>
      <c r="AK169" s="8">
        <v>5845</v>
      </c>
      <c r="AL169" s="8">
        <v>12154</v>
      </c>
      <c r="AM169" s="8">
        <v>0</v>
      </c>
      <c r="AN169" s="8">
        <v>17364</v>
      </c>
      <c r="AO169" s="8">
        <v>330</v>
      </c>
      <c r="AP169" s="8">
        <v>8821</v>
      </c>
      <c r="AQ169" s="8">
        <v>4800</v>
      </c>
      <c r="AR169" s="8">
        <v>5368</v>
      </c>
      <c r="AS169" s="8">
        <v>0</v>
      </c>
      <c r="AT169" s="8">
        <v>11793</v>
      </c>
      <c r="AU169" s="8">
        <v>505</v>
      </c>
      <c r="AV169" s="8">
        <v>0</v>
      </c>
      <c r="AW169" s="8">
        <v>3317</v>
      </c>
      <c r="AX169" s="8">
        <v>0</v>
      </c>
      <c r="AY169" s="8">
        <v>35024</v>
      </c>
      <c r="AZ169" s="8">
        <v>157941</v>
      </c>
      <c r="BA169" s="27">
        <f t="shared" si="7"/>
        <v>0.22175369283466612</v>
      </c>
      <c r="BB169" s="8">
        <v>0</v>
      </c>
      <c r="BC169" s="8">
        <v>113000</v>
      </c>
      <c r="BD169" s="8">
        <v>0</v>
      </c>
      <c r="BE169" s="8">
        <v>3702</v>
      </c>
      <c r="BF169" s="8">
        <v>0</v>
      </c>
      <c r="BG169" s="8">
        <v>0</v>
      </c>
      <c r="BH169" s="8">
        <v>0</v>
      </c>
      <c r="BI169" s="29">
        <f t="shared" si="8"/>
        <v>0</v>
      </c>
      <c r="BJ169" s="8">
        <v>0</v>
      </c>
      <c r="BK169" s="8">
        <v>411</v>
      </c>
      <c r="BL169" s="8">
        <v>209</v>
      </c>
      <c r="BM169" s="8">
        <v>18</v>
      </c>
      <c r="BN169" s="8">
        <v>-7</v>
      </c>
      <c r="BO169" s="8">
        <v>-7</v>
      </c>
      <c r="BP169" s="8">
        <v>-10</v>
      </c>
      <c r="BQ169" s="8">
        <v>-32</v>
      </c>
      <c r="BR169" s="8">
        <v>-11</v>
      </c>
      <c r="BS169" s="8">
        <v>-105</v>
      </c>
      <c r="BT169" s="8">
        <v>0</v>
      </c>
      <c r="BU169" s="8">
        <v>466</v>
      </c>
      <c r="BV169" s="8">
        <v>0</v>
      </c>
      <c r="BW169" s="8">
        <v>9</v>
      </c>
      <c r="BX169" s="8">
        <v>10</v>
      </c>
      <c r="BY169" s="8">
        <v>72</v>
      </c>
      <c r="BZ169" s="8">
        <v>6</v>
      </c>
      <c r="CA169" s="8">
        <v>0</v>
      </c>
      <c r="CB169" s="8">
        <v>0</v>
      </c>
      <c r="CC169" s="8">
        <v>0</v>
      </c>
      <c r="CD169" s="8">
        <v>1</v>
      </c>
      <c r="CE169" s="8">
        <v>9</v>
      </c>
      <c r="CF169" s="8">
        <v>0</v>
      </c>
      <c r="CG169" s="8">
        <v>0</v>
      </c>
      <c r="CH169" s="8">
        <v>0</v>
      </c>
      <c r="CI169" s="8">
        <v>5</v>
      </c>
      <c r="CJ169" s="8">
        <v>5</v>
      </c>
      <c r="CK169" s="8">
        <v>0</v>
      </c>
    </row>
    <row r="170" spans="1:89" x14ac:dyDescent="0.25">
      <c r="A170" s="8">
        <v>19</v>
      </c>
      <c r="B170" s="8" t="s">
        <v>526</v>
      </c>
      <c r="C170" s="8" t="s">
        <v>527</v>
      </c>
      <c r="D170" s="8" t="s">
        <v>528</v>
      </c>
      <c r="E170" s="8" t="s">
        <v>529</v>
      </c>
      <c r="F170" s="9"/>
      <c r="G170" s="8">
        <v>25971354</v>
      </c>
      <c r="H170" s="8">
        <v>26098074</v>
      </c>
      <c r="I170" s="8">
        <v>24521267</v>
      </c>
      <c r="J170" s="8">
        <v>0</v>
      </c>
      <c r="K170" s="8">
        <v>1852376</v>
      </c>
      <c r="L170" s="8">
        <v>7461406</v>
      </c>
      <c r="M170" s="8">
        <v>0</v>
      </c>
      <c r="N170" s="8">
        <v>0</v>
      </c>
      <c r="O170" s="8">
        <v>57066</v>
      </c>
      <c r="P170" s="8">
        <v>0</v>
      </c>
      <c r="Q170" s="8">
        <v>2233567</v>
      </c>
      <c r="R170" s="8">
        <v>0</v>
      </c>
      <c r="S170" s="8">
        <v>0</v>
      </c>
      <c r="T170" s="8">
        <v>0</v>
      </c>
      <c r="U170" s="8">
        <v>9320693</v>
      </c>
      <c r="V170" s="8">
        <v>2167589</v>
      </c>
      <c r="W170" s="8">
        <v>26613</v>
      </c>
      <c r="X170" s="8">
        <v>0</v>
      </c>
      <c r="Y170" s="8">
        <v>24792399</v>
      </c>
      <c r="Z170" s="8">
        <v>153399</v>
      </c>
      <c r="AA170" s="8">
        <v>24945798</v>
      </c>
      <c r="AB170" s="7">
        <v>0.12731803953647614</v>
      </c>
      <c r="AC170" s="7">
        <v>6.8500000000000005E-2</v>
      </c>
      <c r="AD170" s="25">
        <v>1697051</v>
      </c>
      <c r="AE170" s="8">
        <v>59717</v>
      </c>
      <c r="AF170" s="8">
        <v>1712481</v>
      </c>
      <c r="AG170" s="8">
        <v>67004</v>
      </c>
      <c r="AH170" s="8">
        <v>15030</v>
      </c>
      <c r="AI170" s="25">
        <f t="shared" si="6"/>
        <v>82034</v>
      </c>
      <c r="AJ170" s="8">
        <v>944876</v>
      </c>
      <c r="AK170" s="8">
        <v>75177</v>
      </c>
      <c r="AL170" s="8">
        <v>255992</v>
      </c>
      <c r="AM170" s="8">
        <v>0</v>
      </c>
      <c r="AN170" s="8">
        <v>134560</v>
      </c>
      <c r="AO170" s="8">
        <v>3764</v>
      </c>
      <c r="AP170" s="8">
        <v>55763</v>
      </c>
      <c r="AQ170" s="8">
        <v>11250</v>
      </c>
      <c r="AR170" s="8">
        <v>1260</v>
      </c>
      <c r="AS170" s="8">
        <v>0</v>
      </c>
      <c r="AT170" s="8">
        <v>94912</v>
      </c>
      <c r="AU170" s="8">
        <v>25288</v>
      </c>
      <c r="AV170" s="8">
        <v>8506</v>
      </c>
      <c r="AW170" s="8">
        <v>1209</v>
      </c>
      <c r="AX170" s="8">
        <v>13647</v>
      </c>
      <c r="AY170" s="8">
        <v>0</v>
      </c>
      <c r="AZ170" s="8">
        <v>1697748</v>
      </c>
      <c r="BA170" s="27">
        <f t="shared" si="7"/>
        <v>0</v>
      </c>
      <c r="BB170" s="8">
        <v>762</v>
      </c>
      <c r="BC170" s="8">
        <v>173520</v>
      </c>
      <c r="BD170" s="8">
        <v>0</v>
      </c>
      <c r="BE170" s="8">
        <v>273511</v>
      </c>
      <c r="BF170" s="8">
        <v>0</v>
      </c>
      <c r="BG170" s="8">
        <v>0</v>
      </c>
      <c r="BH170" s="8">
        <v>0</v>
      </c>
      <c r="BI170" s="29">
        <f t="shared" si="8"/>
        <v>0</v>
      </c>
      <c r="BJ170" s="8">
        <v>0</v>
      </c>
      <c r="BK170" s="8">
        <v>4931</v>
      </c>
      <c r="BL170" s="8">
        <v>1268</v>
      </c>
      <c r="BM170" s="8">
        <v>0</v>
      </c>
      <c r="BN170" s="8">
        <v>0</v>
      </c>
      <c r="BO170" s="8">
        <v>-31</v>
      </c>
      <c r="BP170" s="8">
        <v>-97</v>
      </c>
      <c r="BQ170" s="8">
        <v>-193</v>
      </c>
      <c r="BR170" s="8">
        <v>-530</v>
      </c>
      <c r="BS170" s="8">
        <v>-1084</v>
      </c>
      <c r="BT170" s="8">
        <v>-1</v>
      </c>
      <c r="BU170" s="8">
        <v>4256</v>
      </c>
      <c r="BV170" s="8">
        <v>0</v>
      </c>
      <c r="BW170" s="8">
        <v>189</v>
      </c>
      <c r="BX170" s="8">
        <v>75</v>
      </c>
      <c r="BY170" s="8">
        <v>814</v>
      </c>
      <c r="BZ170" s="8">
        <v>0</v>
      </c>
      <c r="CA170" s="8">
        <v>6</v>
      </c>
      <c r="CB170" s="8">
        <v>0</v>
      </c>
      <c r="CC170" s="8">
        <v>2</v>
      </c>
      <c r="CD170" s="8">
        <v>23</v>
      </c>
      <c r="CE170" s="8">
        <v>72</v>
      </c>
      <c r="CF170" s="8">
        <v>0</v>
      </c>
      <c r="CG170" s="8">
        <v>9</v>
      </c>
      <c r="CH170" s="8">
        <v>12</v>
      </c>
      <c r="CI170" s="8">
        <v>80</v>
      </c>
      <c r="CJ170" s="8">
        <v>423</v>
      </c>
      <c r="CK170" s="8">
        <v>6</v>
      </c>
    </row>
    <row r="171" spans="1:89" x14ac:dyDescent="0.25">
      <c r="A171" s="8">
        <v>19</v>
      </c>
      <c r="B171" s="8" t="s">
        <v>530</v>
      </c>
      <c r="C171" s="8" t="s">
        <v>531</v>
      </c>
      <c r="D171" s="8" t="s">
        <v>528</v>
      </c>
      <c r="E171" s="8" t="s">
        <v>529</v>
      </c>
      <c r="F171" s="9"/>
      <c r="G171" s="8">
        <v>20820996</v>
      </c>
      <c r="H171" s="8">
        <v>20915915</v>
      </c>
      <c r="I171" s="8">
        <v>20067535</v>
      </c>
      <c r="J171" s="8">
        <v>0</v>
      </c>
      <c r="K171" s="8">
        <v>1545709</v>
      </c>
      <c r="L171" s="8">
        <v>6174683</v>
      </c>
      <c r="M171" s="8">
        <v>0</v>
      </c>
      <c r="N171" s="8">
        <v>0</v>
      </c>
      <c r="O171" s="8">
        <v>0</v>
      </c>
      <c r="P171" s="8">
        <v>0</v>
      </c>
      <c r="Q171" s="8">
        <v>1820943</v>
      </c>
      <c r="R171" s="8">
        <v>0</v>
      </c>
      <c r="S171" s="8">
        <v>0</v>
      </c>
      <c r="T171" s="8">
        <v>0</v>
      </c>
      <c r="U171" s="8">
        <v>6734238</v>
      </c>
      <c r="V171" s="8">
        <v>1992539</v>
      </c>
      <c r="W171" s="8">
        <v>10926</v>
      </c>
      <c r="X171" s="8">
        <v>0</v>
      </c>
      <c r="Y171" s="8">
        <v>19634118</v>
      </c>
      <c r="Z171" s="8">
        <v>63812</v>
      </c>
      <c r="AA171" s="8">
        <v>19697930</v>
      </c>
      <c r="AB171" s="7">
        <v>0.14242647588253021</v>
      </c>
      <c r="AC171" s="7">
        <v>6.7400000000000002E-2</v>
      </c>
      <c r="AD171" s="25">
        <v>1323973</v>
      </c>
      <c r="AE171" s="8">
        <v>42032</v>
      </c>
      <c r="AF171" s="8">
        <v>576806</v>
      </c>
      <c r="AG171" s="8">
        <v>52886</v>
      </c>
      <c r="AH171" s="8">
        <v>7381</v>
      </c>
      <c r="AI171" s="25">
        <f t="shared" si="6"/>
        <v>60267</v>
      </c>
      <c r="AJ171" s="8">
        <v>731005</v>
      </c>
      <c r="AK171" s="8">
        <v>59726</v>
      </c>
      <c r="AL171" s="8">
        <v>161980</v>
      </c>
      <c r="AM171" s="8">
        <v>0</v>
      </c>
      <c r="AN171" s="8">
        <v>71614</v>
      </c>
      <c r="AO171" s="8">
        <v>3429</v>
      </c>
      <c r="AP171" s="8">
        <v>43121</v>
      </c>
      <c r="AQ171" s="8">
        <v>11250</v>
      </c>
      <c r="AR171" s="8">
        <v>1955</v>
      </c>
      <c r="AS171" s="8">
        <v>0</v>
      </c>
      <c r="AT171" s="8">
        <v>86706</v>
      </c>
      <c r="AU171" s="8">
        <v>12690</v>
      </c>
      <c r="AV171" s="8">
        <v>7075</v>
      </c>
      <c r="AW171" s="8">
        <v>953</v>
      </c>
      <c r="AX171" s="8">
        <v>12828</v>
      </c>
      <c r="AY171" s="8">
        <v>0</v>
      </c>
      <c r="AZ171" s="8">
        <v>1273911</v>
      </c>
      <c r="BA171" s="27">
        <f t="shared" si="7"/>
        <v>0</v>
      </c>
      <c r="BB171" s="8">
        <v>0</v>
      </c>
      <c r="BC171" s="8">
        <v>173522</v>
      </c>
      <c r="BD171" s="8">
        <v>0</v>
      </c>
      <c r="BE171" s="8">
        <v>191628</v>
      </c>
      <c r="BF171" s="8">
        <v>0</v>
      </c>
      <c r="BG171" s="8">
        <v>0</v>
      </c>
      <c r="BH171" s="8">
        <v>0</v>
      </c>
      <c r="BI171" s="29">
        <v>0</v>
      </c>
      <c r="BJ171" s="8">
        <v>0</v>
      </c>
      <c r="BK171" s="8">
        <v>4020</v>
      </c>
      <c r="BL171" s="8">
        <v>1268</v>
      </c>
      <c r="BM171" s="8">
        <v>0</v>
      </c>
      <c r="BN171" s="8">
        <v>0</v>
      </c>
      <c r="BO171" s="8">
        <v>-38</v>
      </c>
      <c r="BP171" s="8">
        <v>-112</v>
      </c>
      <c r="BQ171" s="8">
        <v>-262</v>
      </c>
      <c r="BR171" s="8">
        <v>-544</v>
      </c>
      <c r="BS171" s="8">
        <v>-557</v>
      </c>
      <c r="BT171" s="8">
        <v>-4</v>
      </c>
      <c r="BU171" s="8">
        <v>3782</v>
      </c>
      <c r="BV171" s="8">
        <v>4</v>
      </c>
      <c r="BW171" s="8">
        <v>138</v>
      </c>
      <c r="BX171" s="8">
        <v>51</v>
      </c>
      <c r="BY171" s="8">
        <v>367</v>
      </c>
      <c r="BZ171" s="8">
        <v>1</v>
      </c>
      <c r="CA171" s="8">
        <v>6</v>
      </c>
      <c r="CB171" s="8">
        <v>0</v>
      </c>
      <c r="CC171" s="8">
        <v>0</v>
      </c>
      <c r="CD171" s="8">
        <v>13</v>
      </c>
      <c r="CE171" s="8">
        <v>99</v>
      </c>
      <c r="CF171" s="8">
        <v>0</v>
      </c>
      <c r="CG171" s="8">
        <v>4</v>
      </c>
      <c r="CH171" s="8">
        <v>10</v>
      </c>
      <c r="CI171" s="8">
        <v>48</v>
      </c>
      <c r="CJ171" s="8">
        <v>478</v>
      </c>
      <c r="CK171" s="8">
        <v>4</v>
      </c>
    </row>
    <row r="172" spans="1:89" x14ac:dyDescent="0.25">
      <c r="A172" s="8">
        <v>19</v>
      </c>
      <c r="B172" s="8" t="s">
        <v>532</v>
      </c>
      <c r="C172" s="8" t="s">
        <v>533</v>
      </c>
      <c r="D172" s="8" t="s">
        <v>528</v>
      </c>
      <c r="E172" s="8" t="s">
        <v>529</v>
      </c>
      <c r="F172" s="9"/>
      <c r="G172" s="8">
        <v>3433811</v>
      </c>
      <c r="H172" s="8">
        <v>3438229</v>
      </c>
      <c r="I172" s="8">
        <v>3143042</v>
      </c>
      <c r="J172" s="8">
        <v>0</v>
      </c>
      <c r="K172" s="8">
        <v>112736</v>
      </c>
      <c r="L172" s="8">
        <v>470181</v>
      </c>
      <c r="M172" s="8">
        <v>0</v>
      </c>
      <c r="N172" s="8">
        <v>0</v>
      </c>
      <c r="O172" s="8">
        <v>0</v>
      </c>
      <c r="P172" s="8">
        <v>0</v>
      </c>
      <c r="Q172" s="8">
        <v>411344</v>
      </c>
      <c r="R172" s="8">
        <v>0</v>
      </c>
      <c r="S172" s="8">
        <v>0</v>
      </c>
      <c r="T172" s="8">
        <v>0</v>
      </c>
      <c r="U172" s="8">
        <v>2163046</v>
      </c>
      <c r="V172" s="8">
        <v>64572</v>
      </c>
      <c r="W172" s="8">
        <v>0</v>
      </c>
      <c r="X172" s="8">
        <v>0</v>
      </c>
      <c r="Y172" s="8">
        <v>3579422</v>
      </c>
      <c r="Z172" s="8">
        <v>4419</v>
      </c>
      <c r="AA172" s="8">
        <v>3583840</v>
      </c>
      <c r="AB172" s="7">
        <v>1.7152370885014534E-2</v>
      </c>
      <c r="AC172" s="7">
        <v>9.9900000000000003E-2</v>
      </c>
      <c r="AD172" s="25">
        <v>360998</v>
      </c>
      <c r="AE172" s="8">
        <v>3453</v>
      </c>
      <c r="AF172" s="8">
        <v>32157</v>
      </c>
      <c r="AG172" s="8">
        <v>965</v>
      </c>
      <c r="AH172" s="8">
        <v>226</v>
      </c>
      <c r="AI172" s="25">
        <f t="shared" si="6"/>
        <v>1191</v>
      </c>
      <c r="AJ172" s="8">
        <v>107899</v>
      </c>
      <c r="AK172" s="8">
        <v>9489</v>
      </c>
      <c r="AL172" s="8">
        <v>28139</v>
      </c>
      <c r="AM172" s="8">
        <v>2313</v>
      </c>
      <c r="AN172" s="8">
        <v>89323</v>
      </c>
      <c r="AO172" s="8">
        <v>1021</v>
      </c>
      <c r="AP172" s="8">
        <v>4000</v>
      </c>
      <c r="AQ172" s="8">
        <v>6000</v>
      </c>
      <c r="AR172" s="8">
        <v>1802</v>
      </c>
      <c r="AS172" s="8">
        <v>0</v>
      </c>
      <c r="AT172" s="8">
        <v>8889</v>
      </c>
      <c r="AU172" s="8">
        <v>2439</v>
      </c>
      <c r="AV172" s="8">
        <v>0</v>
      </c>
      <c r="AW172" s="8">
        <v>576</v>
      </c>
      <c r="AX172" s="8">
        <v>800</v>
      </c>
      <c r="AY172" s="8">
        <v>0</v>
      </c>
      <c r="AZ172" s="8">
        <v>276431</v>
      </c>
      <c r="BA172" s="27">
        <f t="shared" si="7"/>
        <v>0</v>
      </c>
      <c r="BB172" s="8">
        <v>0</v>
      </c>
      <c r="BC172" s="8">
        <v>158850</v>
      </c>
      <c r="BD172" s="8">
        <v>90</v>
      </c>
      <c r="BE172" s="8">
        <v>11152</v>
      </c>
      <c r="BF172" s="8">
        <v>0</v>
      </c>
      <c r="BG172" s="8">
        <v>0</v>
      </c>
      <c r="BH172" s="8">
        <v>0</v>
      </c>
      <c r="BI172" s="29">
        <f t="shared" si="8"/>
        <v>0</v>
      </c>
      <c r="BJ172" s="8">
        <v>0</v>
      </c>
      <c r="BK172" s="8">
        <v>1265</v>
      </c>
      <c r="BL172" s="8">
        <v>0</v>
      </c>
      <c r="BM172" s="8">
        <v>0</v>
      </c>
      <c r="BN172" s="8">
        <v>0</v>
      </c>
      <c r="BO172" s="8">
        <v>0</v>
      </c>
      <c r="BP172" s="8">
        <v>-15</v>
      </c>
      <c r="BQ172" s="8">
        <v>0</v>
      </c>
      <c r="BR172" s="8">
        <v>-63</v>
      </c>
      <c r="BS172" s="8">
        <v>-666</v>
      </c>
      <c r="BT172" s="8">
        <v>-5</v>
      </c>
      <c r="BU172" s="8">
        <v>516</v>
      </c>
      <c r="BV172" s="8">
        <v>39</v>
      </c>
      <c r="BW172" s="8">
        <v>93</v>
      </c>
      <c r="BX172" s="8">
        <v>58</v>
      </c>
      <c r="BY172" s="8">
        <v>512</v>
      </c>
      <c r="BZ172" s="8">
        <v>3</v>
      </c>
      <c r="CA172" s="8">
        <v>4</v>
      </c>
      <c r="CB172" s="8">
        <v>0</v>
      </c>
      <c r="CC172" s="8">
        <v>1</v>
      </c>
      <c r="CD172" s="8">
        <v>3</v>
      </c>
      <c r="CE172" s="8">
        <v>11</v>
      </c>
      <c r="CF172" s="8">
        <v>0</v>
      </c>
      <c r="CG172" s="8">
        <v>2</v>
      </c>
      <c r="CH172" s="8">
        <v>2</v>
      </c>
      <c r="CI172" s="8">
        <v>31</v>
      </c>
      <c r="CJ172" s="8">
        <v>28</v>
      </c>
      <c r="CK172" s="8">
        <v>0</v>
      </c>
    </row>
    <row r="173" spans="1:89" x14ac:dyDescent="0.25">
      <c r="A173" s="8">
        <v>19</v>
      </c>
      <c r="B173" s="8" t="s">
        <v>534</v>
      </c>
      <c r="C173" s="8" t="s">
        <v>134</v>
      </c>
      <c r="D173" s="8" t="s">
        <v>535</v>
      </c>
      <c r="E173" s="8" t="s">
        <v>536</v>
      </c>
      <c r="F173" s="9"/>
      <c r="G173" s="8">
        <v>2438852</v>
      </c>
      <c r="H173" s="8">
        <v>2442433</v>
      </c>
      <c r="I173" s="8">
        <f>2438852-60369</f>
        <v>2378483</v>
      </c>
      <c r="J173" s="8">
        <v>0</v>
      </c>
      <c r="K173" s="8">
        <v>131056</v>
      </c>
      <c r="L173" s="8">
        <v>497950</v>
      </c>
      <c r="M173" s="8">
        <v>0</v>
      </c>
      <c r="N173" s="8">
        <v>0</v>
      </c>
      <c r="O173" s="8">
        <v>0</v>
      </c>
      <c r="P173" s="8">
        <v>0</v>
      </c>
      <c r="Q173" s="8">
        <v>185076</v>
      </c>
      <c r="R173" s="8">
        <v>0</v>
      </c>
      <c r="S173" s="8">
        <v>0</v>
      </c>
      <c r="T173" s="8">
        <v>0</v>
      </c>
      <c r="U173" s="8">
        <v>1138548</v>
      </c>
      <c r="V173" s="8">
        <v>173975</v>
      </c>
      <c r="W173" s="8">
        <v>1757</v>
      </c>
      <c r="X173" s="8">
        <v>0</v>
      </c>
      <c r="Y173" s="8">
        <v>2363784</v>
      </c>
      <c r="Z173" s="8">
        <v>22052</v>
      </c>
      <c r="AA173" s="8">
        <v>2385835</v>
      </c>
      <c r="AB173" s="7">
        <v>0.13402698934078217</v>
      </c>
      <c r="AC173" s="7">
        <v>0.1</v>
      </c>
      <c r="AD173" s="25">
        <v>239279</v>
      </c>
      <c r="AE173" s="8">
        <v>0</v>
      </c>
      <c r="AF173" s="8">
        <v>29372</v>
      </c>
      <c r="AG173" s="8">
        <v>3581</v>
      </c>
      <c r="AH173" s="8">
        <v>427</v>
      </c>
      <c r="AI173" s="25">
        <f t="shared" si="6"/>
        <v>4008</v>
      </c>
      <c r="AJ173" s="8">
        <v>52700</v>
      </c>
      <c r="AK173" s="8">
        <v>4164</v>
      </c>
      <c r="AL173" s="8">
        <v>0</v>
      </c>
      <c r="AM173" s="8">
        <v>0</v>
      </c>
      <c r="AN173" s="8">
        <v>10740</v>
      </c>
      <c r="AO173" s="8">
        <v>9272</v>
      </c>
      <c r="AP173" s="8">
        <v>7264</v>
      </c>
      <c r="AQ173" s="8">
        <v>7100</v>
      </c>
      <c r="AR173" s="8">
        <v>3946</v>
      </c>
      <c r="AS173" s="8">
        <v>0</v>
      </c>
      <c r="AT173" s="8">
        <v>9643</v>
      </c>
      <c r="AU173" s="8">
        <v>4260</v>
      </c>
      <c r="AV173" s="8">
        <v>0</v>
      </c>
      <c r="AW173" s="8">
        <v>0</v>
      </c>
      <c r="AX173" s="8">
        <v>1119</v>
      </c>
      <c r="AY173" s="8">
        <v>0</v>
      </c>
      <c r="AZ173" s="8">
        <v>116048</v>
      </c>
      <c r="BA173" s="27">
        <f t="shared" si="7"/>
        <v>0</v>
      </c>
      <c r="BB173" s="8">
        <v>0</v>
      </c>
      <c r="BC173" s="8">
        <v>120399</v>
      </c>
      <c r="BD173" s="8">
        <v>0</v>
      </c>
      <c r="BE173" s="8">
        <v>31870</v>
      </c>
      <c r="BF173" s="8">
        <v>2859</v>
      </c>
      <c r="BG173" s="8">
        <v>2859</v>
      </c>
      <c r="BH173" s="8">
        <v>0</v>
      </c>
      <c r="BI173" s="29">
        <f t="shared" si="8"/>
        <v>2859</v>
      </c>
      <c r="BJ173" s="8">
        <v>0</v>
      </c>
      <c r="BK173" s="8">
        <v>363</v>
      </c>
      <c r="BL173" s="8">
        <v>132</v>
      </c>
      <c r="BM173" s="8">
        <v>0</v>
      </c>
      <c r="BN173" s="8">
        <v>0</v>
      </c>
      <c r="BO173" s="8">
        <v>-10</v>
      </c>
      <c r="BP173" s="8">
        <v>-4</v>
      </c>
      <c r="BQ173" s="8">
        <v>-28</v>
      </c>
      <c r="BR173" s="8">
        <v>-22</v>
      </c>
      <c r="BS173" s="8">
        <v>-98</v>
      </c>
      <c r="BT173" s="8">
        <v>0</v>
      </c>
      <c r="BU173" s="8">
        <v>346</v>
      </c>
      <c r="BV173" s="8">
        <v>0</v>
      </c>
      <c r="BW173" s="8">
        <v>31</v>
      </c>
      <c r="BX173" s="8">
        <v>8</v>
      </c>
      <c r="BY173" s="8">
        <v>57</v>
      </c>
      <c r="BZ173" s="8">
        <v>0</v>
      </c>
      <c r="CA173" s="8">
        <v>2</v>
      </c>
      <c r="CB173" s="8">
        <v>0</v>
      </c>
      <c r="CC173" s="8">
        <v>0</v>
      </c>
      <c r="CD173" s="8">
        <v>4</v>
      </c>
      <c r="CE173" s="8">
        <v>0</v>
      </c>
      <c r="CF173" s="8">
        <v>0</v>
      </c>
      <c r="CG173" s="8">
        <v>1</v>
      </c>
      <c r="CH173" s="8">
        <v>2</v>
      </c>
      <c r="CI173" s="8">
        <v>16</v>
      </c>
      <c r="CJ173" s="8">
        <v>3</v>
      </c>
      <c r="CK173" s="8">
        <v>0</v>
      </c>
    </row>
    <row r="174" spans="1:89" x14ac:dyDescent="0.25">
      <c r="A174" s="8">
        <v>19</v>
      </c>
      <c r="B174" s="8" t="s">
        <v>537</v>
      </c>
      <c r="C174" s="8" t="s">
        <v>538</v>
      </c>
      <c r="D174" s="8" t="s">
        <v>539</v>
      </c>
      <c r="E174" s="8" t="s">
        <v>540</v>
      </c>
      <c r="F174" s="9"/>
      <c r="G174" s="8">
        <v>27974298</v>
      </c>
      <c r="H174" s="8">
        <v>28035469</v>
      </c>
      <c r="I174" s="8">
        <v>27549078</v>
      </c>
      <c r="J174" s="8">
        <v>0</v>
      </c>
      <c r="K174" s="8">
        <v>2583762</v>
      </c>
      <c r="L174" s="8">
        <v>6276357</v>
      </c>
      <c r="M174" s="8">
        <v>0</v>
      </c>
      <c r="N174" s="8">
        <v>0</v>
      </c>
      <c r="O174" s="8">
        <v>0</v>
      </c>
      <c r="P174" s="8">
        <v>200296</v>
      </c>
      <c r="Q174" s="8">
        <v>4009408</v>
      </c>
      <c r="R174" s="8">
        <v>0</v>
      </c>
      <c r="S174" s="8">
        <v>0</v>
      </c>
      <c r="T174" s="8">
        <v>0</v>
      </c>
      <c r="U174" s="8">
        <v>10750536</v>
      </c>
      <c r="V174" s="8">
        <v>2941582</v>
      </c>
      <c r="W174" s="8">
        <v>0</v>
      </c>
      <c r="X174" s="8">
        <v>0</v>
      </c>
      <c r="Y174" s="8">
        <v>26766072</v>
      </c>
      <c r="Z174" s="8">
        <v>1664457</v>
      </c>
      <c r="AA174" s="8">
        <v>28430529</v>
      </c>
      <c r="AB174" s="7">
        <v>7.7191747725009918E-2</v>
      </c>
      <c r="AC174" s="7">
        <v>5.7200000000000001E-2</v>
      </c>
      <c r="AD174" s="25">
        <v>1530557</v>
      </c>
      <c r="AE174" s="8">
        <v>0</v>
      </c>
      <c r="AF174" s="8">
        <v>0</v>
      </c>
      <c r="AG174" s="8">
        <v>67076</v>
      </c>
      <c r="AH174" s="8">
        <v>0</v>
      </c>
      <c r="AI174" s="25">
        <f t="shared" si="6"/>
        <v>67076</v>
      </c>
      <c r="AJ174" s="8">
        <v>813781</v>
      </c>
      <c r="AK174" s="8">
        <v>64948</v>
      </c>
      <c r="AL174" s="8">
        <v>235862</v>
      </c>
      <c r="AM174" s="8">
        <v>0</v>
      </c>
      <c r="AN174" s="8">
        <v>98811</v>
      </c>
      <c r="AO174" s="8">
        <v>2666</v>
      </c>
      <c r="AP174" s="8">
        <v>47220</v>
      </c>
      <c r="AQ174" s="8">
        <v>10000</v>
      </c>
      <c r="AR174" s="8">
        <v>10093</v>
      </c>
      <c r="AS174" s="8">
        <v>0</v>
      </c>
      <c r="AT174" s="8">
        <v>46852</v>
      </c>
      <c r="AU174" s="8">
        <v>7166</v>
      </c>
      <c r="AV174" s="8">
        <v>0</v>
      </c>
      <c r="AW174" s="8">
        <v>0</v>
      </c>
      <c r="AX174" s="8">
        <v>28473</v>
      </c>
      <c r="AY174" s="8">
        <v>0</v>
      </c>
      <c r="AZ174" s="8">
        <v>1429850</v>
      </c>
      <c r="BA174" s="27">
        <f t="shared" si="7"/>
        <v>0</v>
      </c>
      <c r="BB174" s="8">
        <v>0</v>
      </c>
      <c r="BC174" s="8">
        <v>173523</v>
      </c>
      <c r="BD174" s="8">
        <v>0</v>
      </c>
      <c r="BE174" s="8">
        <v>173942</v>
      </c>
      <c r="BF174" s="8">
        <v>0</v>
      </c>
      <c r="BG174" s="8">
        <v>0</v>
      </c>
      <c r="BH174" s="8">
        <v>0</v>
      </c>
      <c r="BI174" s="29">
        <f t="shared" si="8"/>
        <v>0</v>
      </c>
      <c r="BJ174" s="8">
        <v>0</v>
      </c>
      <c r="BK174" s="8">
        <v>4867</v>
      </c>
      <c r="BL174" s="8">
        <v>2423</v>
      </c>
      <c r="BM174" s="8">
        <v>45</v>
      </c>
      <c r="BN174" s="8">
        <v>0</v>
      </c>
      <c r="BO174" s="8">
        <v>-133</v>
      </c>
      <c r="BP174" s="8">
        <v>-240</v>
      </c>
      <c r="BQ174" s="8">
        <v>-361</v>
      </c>
      <c r="BR174" s="8">
        <v>-503</v>
      </c>
      <c r="BS174" s="8">
        <v>-1040</v>
      </c>
      <c r="BT174" s="8">
        <v>-4</v>
      </c>
      <c r="BU174" s="8">
        <v>5052</v>
      </c>
      <c r="BV174" s="8">
        <v>3</v>
      </c>
      <c r="BW174" s="8">
        <v>164</v>
      </c>
      <c r="BX174" s="8">
        <v>99</v>
      </c>
      <c r="BY174" s="8">
        <v>757</v>
      </c>
      <c r="BZ174" s="8">
        <v>1</v>
      </c>
      <c r="CA174" s="8">
        <v>19</v>
      </c>
      <c r="CB174" s="8">
        <v>1</v>
      </c>
      <c r="CC174" s="8">
        <v>2</v>
      </c>
      <c r="CD174" s="8">
        <v>55</v>
      </c>
      <c r="CE174" s="8">
        <v>177</v>
      </c>
      <c r="CF174" s="8">
        <v>5</v>
      </c>
      <c r="CG174" s="8">
        <v>7</v>
      </c>
      <c r="CH174" s="8">
        <v>4</v>
      </c>
      <c r="CI174" s="8">
        <v>89</v>
      </c>
      <c r="CJ174" s="8">
        <v>394</v>
      </c>
      <c r="CK174" s="8">
        <v>9</v>
      </c>
    </row>
    <row r="175" spans="1:89" x14ac:dyDescent="0.25">
      <c r="A175" s="8">
        <v>20</v>
      </c>
      <c r="B175" s="8" t="s">
        <v>541</v>
      </c>
      <c r="C175" s="8" t="s">
        <v>156</v>
      </c>
      <c r="D175" s="8" t="s">
        <v>542</v>
      </c>
      <c r="E175" s="8" t="s">
        <v>543</v>
      </c>
      <c r="F175" s="8" t="s">
        <v>111</v>
      </c>
      <c r="G175" s="8">
        <v>10300276</v>
      </c>
      <c r="H175" s="8">
        <v>10316221</v>
      </c>
      <c r="I175" s="8">
        <v>10142392</v>
      </c>
      <c r="J175" s="8">
        <v>2564250</v>
      </c>
      <c r="K175" s="8">
        <v>679920</v>
      </c>
      <c r="L175" s="8">
        <v>3377762</v>
      </c>
      <c r="M175" s="8">
        <v>0</v>
      </c>
      <c r="N175" s="8">
        <v>0</v>
      </c>
      <c r="O175" s="8">
        <v>0</v>
      </c>
      <c r="P175" s="8">
        <v>6713</v>
      </c>
      <c r="Q175" s="8">
        <v>510025</v>
      </c>
      <c r="R175" s="8">
        <v>0</v>
      </c>
      <c r="S175" s="8">
        <v>0</v>
      </c>
      <c r="T175" s="8">
        <v>0</v>
      </c>
      <c r="U175" s="8">
        <v>1883065</v>
      </c>
      <c r="V175" s="8">
        <v>478417</v>
      </c>
      <c r="W175" s="8">
        <v>0</v>
      </c>
      <c r="X175" s="8">
        <v>0</v>
      </c>
      <c r="Y175" s="8">
        <v>10178178</v>
      </c>
      <c r="Z175" s="8">
        <v>14539</v>
      </c>
      <c r="AA175" s="8">
        <v>10192717</v>
      </c>
      <c r="AB175" s="7">
        <v>9.2163257300853729E-2</v>
      </c>
      <c r="AC175" s="7">
        <v>6.4000000000000001E-2</v>
      </c>
      <c r="AD175" s="25">
        <v>651877</v>
      </c>
      <c r="AE175" s="8">
        <v>0</v>
      </c>
      <c r="AF175" s="8">
        <v>0</v>
      </c>
      <c r="AG175" s="8">
        <v>14333</v>
      </c>
      <c r="AH175" s="8">
        <v>5934</v>
      </c>
      <c r="AI175" s="25">
        <f t="shared" si="6"/>
        <v>20267</v>
      </c>
      <c r="AJ175" s="8">
        <v>206444</v>
      </c>
      <c r="AK175" s="8">
        <v>17487</v>
      </c>
      <c r="AL175" s="8">
        <v>44233</v>
      </c>
      <c r="AM175" s="8">
        <v>0</v>
      </c>
      <c r="AN175" s="8">
        <v>35175</v>
      </c>
      <c r="AO175" s="8">
        <v>26368</v>
      </c>
      <c r="AP175" s="8">
        <v>30265</v>
      </c>
      <c r="AQ175" s="8">
        <v>10200</v>
      </c>
      <c r="AR175" s="8">
        <v>21766</v>
      </c>
      <c r="AS175" s="8">
        <v>0</v>
      </c>
      <c r="AT175" s="8">
        <v>34274</v>
      </c>
      <c r="AU175" s="8">
        <v>20240</v>
      </c>
      <c r="AV175" s="8">
        <v>0</v>
      </c>
      <c r="AW175" s="8">
        <v>0</v>
      </c>
      <c r="AX175" s="8">
        <v>24346</v>
      </c>
      <c r="AY175" s="8">
        <v>0</v>
      </c>
      <c r="AZ175" s="8">
        <v>498214</v>
      </c>
      <c r="BA175" s="27">
        <f t="shared" si="7"/>
        <v>0</v>
      </c>
      <c r="BB175" s="8">
        <v>0</v>
      </c>
      <c r="BC175" s="8">
        <v>173523</v>
      </c>
      <c r="BD175" s="8">
        <v>0</v>
      </c>
      <c r="BE175" s="8">
        <v>68331</v>
      </c>
      <c r="BF175" s="8">
        <v>0</v>
      </c>
      <c r="BG175" s="8">
        <v>0</v>
      </c>
      <c r="BH175" s="8">
        <v>0</v>
      </c>
      <c r="BI175" s="29">
        <f t="shared" si="8"/>
        <v>0</v>
      </c>
      <c r="BJ175" s="8">
        <v>0</v>
      </c>
      <c r="BK175" s="8">
        <v>947</v>
      </c>
      <c r="BL175" s="8">
        <v>248</v>
      </c>
      <c r="BM175" s="8">
        <v>0</v>
      </c>
      <c r="BN175" s="8">
        <v>0</v>
      </c>
      <c r="BO175" s="8">
        <v>-3</v>
      </c>
      <c r="BP175" s="8">
        <v>-30</v>
      </c>
      <c r="BQ175" s="8">
        <v>-24</v>
      </c>
      <c r="BR175" s="8">
        <v>-80</v>
      </c>
      <c r="BS175" s="8">
        <v>-167</v>
      </c>
      <c r="BT175" s="8">
        <v>-5</v>
      </c>
      <c r="BU175" s="8">
        <v>992</v>
      </c>
      <c r="BV175" s="8">
        <v>20</v>
      </c>
      <c r="BW175" s="8">
        <v>56</v>
      </c>
      <c r="BX175" s="8">
        <v>31</v>
      </c>
      <c r="BY175" s="8">
        <v>50</v>
      </c>
      <c r="BZ175" s="8">
        <v>17</v>
      </c>
      <c r="CA175" s="8">
        <v>13</v>
      </c>
      <c r="CB175" s="8">
        <v>0</v>
      </c>
      <c r="CC175" s="8">
        <v>0</v>
      </c>
      <c r="CD175" s="8">
        <v>8</v>
      </c>
      <c r="CE175" s="8">
        <v>18</v>
      </c>
      <c r="CF175" s="8">
        <v>4</v>
      </c>
      <c r="CG175" s="8">
        <v>3</v>
      </c>
      <c r="CH175" s="8">
        <v>5</v>
      </c>
      <c r="CI175" s="8">
        <v>12</v>
      </c>
      <c r="CJ175" s="8">
        <v>43</v>
      </c>
      <c r="CK175" s="8">
        <v>17</v>
      </c>
    </row>
    <row r="176" spans="1:89" x14ac:dyDescent="0.25">
      <c r="A176" s="8">
        <v>20</v>
      </c>
      <c r="B176" s="8" t="s">
        <v>544</v>
      </c>
      <c r="C176" s="8" t="s">
        <v>545</v>
      </c>
      <c r="D176" s="8" t="s">
        <v>546</v>
      </c>
      <c r="E176" s="8" t="s">
        <v>543</v>
      </c>
      <c r="F176" s="8" t="s">
        <v>107</v>
      </c>
      <c r="G176" s="8">
        <v>11278944</v>
      </c>
      <c r="H176" s="8">
        <v>11315133</v>
      </c>
      <c r="I176" s="8">
        <v>11012448</v>
      </c>
      <c r="J176" s="8">
        <v>1129168</v>
      </c>
      <c r="K176" s="8">
        <v>878901</v>
      </c>
      <c r="L176" s="8">
        <v>3713178</v>
      </c>
      <c r="M176" s="8">
        <v>0</v>
      </c>
      <c r="N176" s="8">
        <v>0</v>
      </c>
      <c r="O176" s="8">
        <v>0</v>
      </c>
      <c r="P176" s="8">
        <v>0</v>
      </c>
      <c r="Q176" s="8">
        <v>928255</v>
      </c>
      <c r="R176" s="8">
        <v>0</v>
      </c>
      <c r="S176" s="8">
        <v>0</v>
      </c>
      <c r="T176" s="8">
        <v>0</v>
      </c>
      <c r="U176" s="8">
        <v>3092058</v>
      </c>
      <c r="V176" s="8">
        <v>386959</v>
      </c>
      <c r="W176" s="8">
        <v>0</v>
      </c>
      <c r="X176" s="8">
        <v>0</v>
      </c>
      <c r="Y176" s="8">
        <v>10875924</v>
      </c>
      <c r="Z176" s="8">
        <v>36553</v>
      </c>
      <c r="AA176" s="8">
        <v>10912477</v>
      </c>
      <c r="AB176" s="7">
        <v>0.15042570233345032</v>
      </c>
      <c r="AC176" s="7">
        <v>6.8500000000000005E-2</v>
      </c>
      <c r="AD176" s="25">
        <v>745438</v>
      </c>
      <c r="AE176" s="8">
        <v>0</v>
      </c>
      <c r="AF176" s="8">
        <v>0</v>
      </c>
      <c r="AG176" s="8">
        <v>36189</v>
      </c>
      <c r="AH176" s="8">
        <v>776</v>
      </c>
      <c r="AI176" s="25">
        <f t="shared" si="6"/>
        <v>36965</v>
      </c>
      <c r="AJ176" s="8">
        <v>267612</v>
      </c>
      <c r="AK176" s="8">
        <v>22699</v>
      </c>
      <c r="AL176" s="8">
        <v>41722</v>
      </c>
      <c r="AM176" s="8">
        <v>30493</v>
      </c>
      <c r="AN176" s="8">
        <v>45733</v>
      </c>
      <c r="AO176" s="8">
        <v>11128</v>
      </c>
      <c r="AP176" s="8">
        <v>21752</v>
      </c>
      <c r="AQ176" s="8">
        <v>10200</v>
      </c>
      <c r="AR176" s="8">
        <v>3500</v>
      </c>
      <c r="AS176" s="8">
        <v>0</v>
      </c>
      <c r="AT176" s="8">
        <v>42981</v>
      </c>
      <c r="AU176" s="8">
        <v>13677</v>
      </c>
      <c r="AV176" s="8">
        <v>0</v>
      </c>
      <c r="AW176" s="8">
        <v>404</v>
      </c>
      <c r="AX176" s="8">
        <v>36080</v>
      </c>
      <c r="AY176" s="8">
        <v>82263</v>
      </c>
      <c r="AZ176" s="8">
        <v>582411</v>
      </c>
      <c r="BA176" s="27">
        <f t="shared" si="7"/>
        <v>0.14124561520987755</v>
      </c>
      <c r="BB176" s="8">
        <v>0</v>
      </c>
      <c r="BC176" s="8">
        <v>173523</v>
      </c>
      <c r="BD176" s="8">
        <v>0</v>
      </c>
      <c r="BE176" s="8">
        <v>100653</v>
      </c>
      <c r="BF176" s="8">
        <v>0</v>
      </c>
      <c r="BG176" s="8">
        <v>0</v>
      </c>
      <c r="BH176" s="8">
        <v>0</v>
      </c>
      <c r="BI176" s="29">
        <f t="shared" si="8"/>
        <v>0</v>
      </c>
      <c r="BJ176" s="8">
        <v>0</v>
      </c>
      <c r="BK176" s="8">
        <v>1189</v>
      </c>
      <c r="BL176" s="8">
        <v>395</v>
      </c>
      <c r="BM176" s="8">
        <v>0</v>
      </c>
      <c r="BN176" s="8">
        <v>0</v>
      </c>
      <c r="BO176" s="8">
        <v>-19</v>
      </c>
      <c r="BP176" s="8">
        <v>-39</v>
      </c>
      <c r="BQ176" s="8">
        <v>-84</v>
      </c>
      <c r="BR176" s="8">
        <v>-100</v>
      </c>
      <c r="BS176" s="8">
        <v>-207</v>
      </c>
      <c r="BT176" s="8">
        <v>0</v>
      </c>
      <c r="BU176" s="8">
        <v>1135</v>
      </c>
      <c r="BV176" s="8">
        <v>7</v>
      </c>
      <c r="BW176" s="8">
        <v>56</v>
      </c>
      <c r="BX176" s="8">
        <v>32</v>
      </c>
      <c r="BY176" s="8">
        <v>114</v>
      </c>
      <c r="BZ176" s="8">
        <v>0</v>
      </c>
      <c r="CA176" s="8">
        <v>4</v>
      </c>
      <c r="CB176" s="8">
        <v>0</v>
      </c>
      <c r="CC176" s="8">
        <v>5</v>
      </c>
      <c r="CD176" s="8">
        <v>34</v>
      </c>
      <c r="CE176" s="8">
        <v>0</v>
      </c>
      <c r="CF176" s="8">
        <v>0</v>
      </c>
      <c r="CG176" s="8">
        <v>13</v>
      </c>
      <c r="CH176" s="8">
        <v>12</v>
      </c>
      <c r="CI176" s="8">
        <v>72</v>
      </c>
      <c r="CJ176" s="8">
        <v>0</v>
      </c>
      <c r="CK176" s="8">
        <v>3</v>
      </c>
    </row>
    <row r="177" spans="1:89" x14ac:dyDescent="0.25">
      <c r="A177" s="8">
        <v>20</v>
      </c>
      <c r="B177" s="8" t="s">
        <v>547</v>
      </c>
      <c r="C177" s="8" t="s">
        <v>156</v>
      </c>
      <c r="D177" s="8" t="s">
        <v>548</v>
      </c>
      <c r="E177" s="8" t="s">
        <v>549</v>
      </c>
      <c r="F177" s="9"/>
      <c r="G177" s="8">
        <v>21650884</v>
      </c>
      <c r="H177" s="8">
        <v>21677030</v>
      </c>
      <c r="I177" s="8">
        <v>21142097</v>
      </c>
      <c r="J177" s="8">
        <v>2289944</v>
      </c>
      <c r="K177" s="8">
        <v>1677729</v>
      </c>
      <c r="L177" s="8">
        <v>8307965</v>
      </c>
      <c r="M177" s="8">
        <v>0</v>
      </c>
      <c r="N177" s="8">
        <v>0</v>
      </c>
      <c r="O177" s="8">
        <v>753</v>
      </c>
      <c r="P177" s="8">
        <v>4963</v>
      </c>
      <c r="Q177" s="8">
        <v>2192266</v>
      </c>
      <c r="R177" s="8">
        <v>0</v>
      </c>
      <c r="S177" s="8">
        <v>0</v>
      </c>
      <c r="T177" s="8">
        <v>0</v>
      </c>
      <c r="U177" s="8">
        <v>3558984</v>
      </c>
      <c r="V177" s="8">
        <v>1741241</v>
      </c>
      <c r="W177" s="8">
        <v>1252</v>
      </c>
      <c r="X177" s="8">
        <v>0</v>
      </c>
      <c r="Y177" s="8">
        <v>21115361</v>
      </c>
      <c r="Z177" s="8">
        <v>35973</v>
      </c>
      <c r="AA177" s="8">
        <v>21151334</v>
      </c>
      <c r="AB177" s="7">
        <v>3.8719896227121353E-2</v>
      </c>
      <c r="AC177" s="7">
        <v>5.96E-2</v>
      </c>
      <c r="AD177" s="25">
        <v>1258431</v>
      </c>
      <c r="AE177" s="8">
        <v>0</v>
      </c>
      <c r="AF177" s="8">
        <v>0</v>
      </c>
      <c r="AG177" s="8">
        <v>26322</v>
      </c>
      <c r="AH177" s="8">
        <v>2303</v>
      </c>
      <c r="AI177" s="25">
        <f t="shared" si="6"/>
        <v>28625</v>
      </c>
      <c r="AJ177" s="8">
        <v>653341</v>
      </c>
      <c r="AK177" s="8">
        <v>53118</v>
      </c>
      <c r="AL177" s="8">
        <v>125458</v>
      </c>
      <c r="AM177" s="8">
        <v>0</v>
      </c>
      <c r="AN177" s="8">
        <v>82581</v>
      </c>
      <c r="AO177" s="8">
        <v>13200</v>
      </c>
      <c r="AP177" s="8">
        <v>50781</v>
      </c>
      <c r="AQ177" s="8">
        <v>9100</v>
      </c>
      <c r="AR177" s="8">
        <v>5387</v>
      </c>
      <c r="AS177" s="8">
        <v>0</v>
      </c>
      <c r="AT177" s="8">
        <v>62986</v>
      </c>
      <c r="AU177" s="8">
        <v>21063</v>
      </c>
      <c r="AV177" s="8">
        <v>0</v>
      </c>
      <c r="AW177" s="8">
        <v>0</v>
      </c>
      <c r="AX177" s="8">
        <v>19219</v>
      </c>
      <c r="AY177" s="8">
        <v>0</v>
      </c>
      <c r="AZ177" s="8">
        <v>1129932</v>
      </c>
      <c r="BA177" s="27">
        <f t="shared" si="7"/>
        <v>0</v>
      </c>
      <c r="BB177" s="8">
        <v>0</v>
      </c>
      <c r="BC177" s="8">
        <v>173523</v>
      </c>
      <c r="BD177" s="8">
        <v>0</v>
      </c>
      <c r="BE177" s="8">
        <v>165993</v>
      </c>
      <c r="BF177" s="8">
        <v>0</v>
      </c>
      <c r="BG177" s="8">
        <v>0</v>
      </c>
      <c r="BH177" s="8">
        <v>0</v>
      </c>
      <c r="BI177" s="29">
        <f t="shared" si="8"/>
        <v>0</v>
      </c>
      <c r="BJ177" s="8">
        <v>0</v>
      </c>
      <c r="BK177" s="8">
        <v>3338</v>
      </c>
      <c r="BL177" s="8">
        <v>1054</v>
      </c>
      <c r="BM177" s="8">
        <v>0</v>
      </c>
      <c r="BN177" s="8">
        <v>0</v>
      </c>
      <c r="BO177" s="8">
        <v>-14</v>
      </c>
      <c r="BP177" s="8">
        <v>-115</v>
      </c>
      <c r="BQ177" s="8">
        <v>-45</v>
      </c>
      <c r="BR177" s="8">
        <v>-231</v>
      </c>
      <c r="BS177" s="8">
        <v>-672</v>
      </c>
      <c r="BT177" s="8">
        <v>-8</v>
      </c>
      <c r="BU177" s="8">
        <v>3304</v>
      </c>
      <c r="BV177" s="8">
        <v>16</v>
      </c>
      <c r="BW177" s="8">
        <v>73</v>
      </c>
      <c r="BX177" s="8">
        <v>51</v>
      </c>
      <c r="BY177" s="8">
        <v>317</v>
      </c>
      <c r="BZ177" s="8">
        <v>222</v>
      </c>
      <c r="CA177" s="8">
        <v>9</v>
      </c>
      <c r="CB177" s="8">
        <v>0</v>
      </c>
      <c r="CC177" s="8">
        <v>1</v>
      </c>
      <c r="CD177" s="8">
        <v>31</v>
      </c>
      <c r="CE177" s="8">
        <v>82</v>
      </c>
      <c r="CF177" s="8">
        <v>1</v>
      </c>
      <c r="CG177" s="8">
        <v>2</v>
      </c>
      <c r="CH177" s="8">
        <v>4</v>
      </c>
      <c r="CI177" s="8">
        <v>33</v>
      </c>
      <c r="CJ177" s="8">
        <v>190</v>
      </c>
      <c r="CK177" s="8">
        <v>2</v>
      </c>
    </row>
    <row r="178" spans="1:89" x14ac:dyDescent="0.25">
      <c r="A178" s="8">
        <v>20</v>
      </c>
      <c r="B178" s="8" t="s">
        <v>550</v>
      </c>
      <c r="C178" s="8" t="s">
        <v>130</v>
      </c>
      <c r="D178" s="8" t="s">
        <v>551</v>
      </c>
      <c r="E178" s="8" t="s">
        <v>549</v>
      </c>
      <c r="F178" s="9"/>
      <c r="G178" s="8">
        <v>13967700</v>
      </c>
      <c r="H178" s="8">
        <v>14032764</v>
      </c>
      <c r="I178" s="8">
        <v>13625869</v>
      </c>
      <c r="J178" s="8">
        <v>0</v>
      </c>
      <c r="K178" s="8">
        <v>653857</v>
      </c>
      <c r="L178" s="8">
        <v>6643252</v>
      </c>
      <c r="M178" s="8">
        <v>0</v>
      </c>
      <c r="N178" s="8">
        <v>0</v>
      </c>
      <c r="O178" s="8">
        <v>1348</v>
      </c>
      <c r="P178" s="8">
        <v>21310</v>
      </c>
      <c r="Q178" s="8">
        <v>1482910</v>
      </c>
      <c r="R178" s="8">
        <v>0</v>
      </c>
      <c r="S178" s="8">
        <v>0</v>
      </c>
      <c r="T178" s="8">
        <v>1052</v>
      </c>
      <c r="U178" s="8">
        <v>2171478</v>
      </c>
      <c r="V178" s="8">
        <v>1545354</v>
      </c>
      <c r="W178" s="8">
        <v>401</v>
      </c>
      <c r="X178" s="8">
        <v>0</v>
      </c>
      <c r="Y178" s="8">
        <v>13734174</v>
      </c>
      <c r="Z178" s="8">
        <v>71362</v>
      </c>
      <c r="AA178" s="8">
        <v>13805536</v>
      </c>
      <c r="AB178" s="7">
        <v>0.13410031795501709</v>
      </c>
      <c r="AC178" s="7">
        <v>0.08</v>
      </c>
      <c r="AD178" s="25">
        <v>1100924</v>
      </c>
      <c r="AE178" s="8">
        <v>0</v>
      </c>
      <c r="AF178" s="8">
        <v>0</v>
      </c>
      <c r="AG178" s="8">
        <v>66636</v>
      </c>
      <c r="AH178" s="8">
        <v>11943</v>
      </c>
      <c r="AI178" s="25">
        <f t="shared" si="6"/>
        <v>78579</v>
      </c>
      <c r="AJ178" s="8">
        <v>570191</v>
      </c>
      <c r="AK178" s="8">
        <v>45615</v>
      </c>
      <c r="AL178" s="8">
        <v>141412</v>
      </c>
      <c r="AM178" s="8">
        <v>0</v>
      </c>
      <c r="AN178" s="8">
        <v>60066</v>
      </c>
      <c r="AO178" s="8">
        <v>3124</v>
      </c>
      <c r="AP178" s="8">
        <v>56968</v>
      </c>
      <c r="AQ178" s="8">
        <v>10200</v>
      </c>
      <c r="AR178" s="8">
        <v>0</v>
      </c>
      <c r="AS178" s="8">
        <v>0</v>
      </c>
      <c r="AT178" s="8">
        <v>58992</v>
      </c>
      <c r="AU178" s="8">
        <v>20953</v>
      </c>
      <c r="AV178" s="8">
        <v>0</v>
      </c>
      <c r="AW178" s="8">
        <v>1850</v>
      </c>
      <c r="AX178" s="8">
        <v>5251</v>
      </c>
      <c r="AY178" s="8">
        <v>0</v>
      </c>
      <c r="AZ178" s="8">
        <v>1042536</v>
      </c>
      <c r="BA178" s="27">
        <f t="shared" si="7"/>
        <v>0</v>
      </c>
      <c r="BB178" s="8">
        <v>169</v>
      </c>
      <c r="BC178" s="8">
        <v>173523</v>
      </c>
      <c r="BD178" s="8">
        <v>0</v>
      </c>
      <c r="BE178" s="8">
        <v>219900</v>
      </c>
      <c r="BF178" s="8">
        <v>0</v>
      </c>
      <c r="BG178" s="8">
        <v>0</v>
      </c>
      <c r="BH178" s="8">
        <v>0</v>
      </c>
      <c r="BI178" s="29">
        <f t="shared" si="8"/>
        <v>0</v>
      </c>
      <c r="BJ178" s="8">
        <v>0</v>
      </c>
      <c r="BK178" s="8">
        <v>3238</v>
      </c>
      <c r="BL178" s="8">
        <v>1034</v>
      </c>
      <c r="BM178" s="8">
        <v>0</v>
      </c>
      <c r="BN178" s="8">
        <v>0</v>
      </c>
      <c r="BO178" s="8">
        <v>-7</v>
      </c>
      <c r="BP178" s="8">
        <v>-102</v>
      </c>
      <c r="BQ178" s="8">
        <v>-38</v>
      </c>
      <c r="BR178" s="8">
        <v>-222</v>
      </c>
      <c r="BS178" s="8">
        <v>-639</v>
      </c>
      <c r="BT178" s="8">
        <v>-10</v>
      </c>
      <c r="BU178" s="8">
        <v>3253</v>
      </c>
      <c r="BV178" s="8">
        <v>4</v>
      </c>
      <c r="BW178" s="8">
        <v>38</v>
      </c>
      <c r="BX178" s="8">
        <v>27</v>
      </c>
      <c r="BY178" s="8">
        <v>298</v>
      </c>
      <c r="BZ178" s="8">
        <v>254</v>
      </c>
      <c r="CA178" s="8">
        <v>3</v>
      </c>
      <c r="CB178" s="8">
        <v>1</v>
      </c>
      <c r="CC178" s="8">
        <v>3</v>
      </c>
      <c r="CD178" s="8">
        <v>13</v>
      </c>
      <c r="CE178" s="8">
        <v>83</v>
      </c>
      <c r="CF178" s="8">
        <v>2</v>
      </c>
      <c r="CG178" s="8">
        <v>1</v>
      </c>
      <c r="CH178" s="8">
        <v>3</v>
      </c>
      <c r="CI178" s="8">
        <v>29</v>
      </c>
      <c r="CJ178" s="8">
        <v>183</v>
      </c>
      <c r="CK178" s="8">
        <v>6</v>
      </c>
    </row>
    <row r="179" spans="1:89" x14ac:dyDescent="0.25">
      <c r="A179" s="8">
        <v>20</v>
      </c>
      <c r="B179" s="8" t="s">
        <v>552</v>
      </c>
      <c r="C179" s="8" t="s">
        <v>89</v>
      </c>
      <c r="D179" s="8" t="s">
        <v>553</v>
      </c>
      <c r="E179" s="8" t="s">
        <v>543</v>
      </c>
      <c r="F179" s="8" t="s">
        <v>121</v>
      </c>
      <c r="G179" s="8">
        <v>37286418</v>
      </c>
      <c r="H179" s="8">
        <v>37380883</v>
      </c>
      <c r="I179" s="8">
        <v>36555553</v>
      </c>
      <c r="J179" s="8">
        <v>11563469</v>
      </c>
      <c r="K179" s="8">
        <v>2519657</v>
      </c>
      <c r="L179" s="8">
        <v>10866336</v>
      </c>
      <c r="M179" s="8">
        <v>0</v>
      </c>
      <c r="N179" s="8">
        <v>0</v>
      </c>
      <c r="O179" s="8">
        <v>2306</v>
      </c>
      <c r="P179" s="8">
        <v>1200</v>
      </c>
      <c r="Q179" s="8">
        <v>2380664</v>
      </c>
      <c r="R179" s="8">
        <v>0</v>
      </c>
      <c r="S179" s="8">
        <v>0</v>
      </c>
      <c r="T179" s="8">
        <v>4915</v>
      </c>
      <c r="U179" s="8">
        <v>6292331</v>
      </c>
      <c r="V179" s="8">
        <v>1484356</v>
      </c>
      <c r="W179" s="8">
        <v>0</v>
      </c>
      <c r="X179" s="8">
        <v>0</v>
      </c>
      <c r="Y179" s="8">
        <v>36536965</v>
      </c>
      <c r="Z179" s="8">
        <v>175945</v>
      </c>
      <c r="AA179" s="8">
        <v>36712910</v>
      </c>
      <c r="AB179" s="7">
        <v>0.11141327768564224</v>
      </c>
      <c r="AC179" s="7">
        <v>3.9100000000000003E-2</v>
      </c>
      <c r="AD179" s="25">
        <v>1428952</v>
      </c>
      <c r="AE179" s="8">
        <v>0</v>
      </c>
      <c r="AF179" s="8">
        <v>0</v>
      </c>
      <c r="AG179" s="8">
        <v>94465</v>
      </c>
      <c r="AH179" s="8">
        <v>1101</v>
      </c>
      <c r="AI179" s="25">
        <f t="shared" si="6"/>
        <v>95566</v>
      </c>
      <c r="AJ179" s="8">
        <v>745939</v>
      </c>
      <c r="AK179" s="8">
        <v>56437</v>
      </c>
      <c r="AL179" s="8">
        <v>239373</v>
      </c>
      <c r="AM179" s="8">
        <v>0</v>
      </c>
      <c r="AN179" s="8">
        <v>84228</v>
      </c>
      <c r="AO179" s="8">
        <v>2917</v>
      </c>
      <c r="AP179" s="8">
        <v>36540</v>
      </c>
      <c r="AQ179" s="8">
        <v>10200</v>
      </c>
      <c r="AR179" s="8">
        <v>156</v>
      </c>
      <c r="AS179" s="8">
        <v>0</v>
      </c>
      <c r="AT179" s="8">
        <v>87314</v>
      </c>
      <c r="AU179" s="8">
        <v>16921</v>
      </c>
      <c r="AV179" s="8">
        <v>0</v>
      </c>
      <c r="AW179" s="8">
        <v>1090</v>
      </c>
      <c r="AX179" s="8">
        <v>44666</v>
      </c>
      <c r="AY179" s="8">
        <v>0</v>
      </c>
      <c r="AZ179" s="8">
        <v>1366765</v>
      </c>
      <c r="BA179" s="27">
        <f t="shared" si="7"/>
        <v>0</v>
      </c>
      <c r="BB179" s="8">
        <v>0</v>
      </c>
      <c r="BC179" s="8">
        <v>173523</v>
      </c>
      <c r="BD179" s="8">
        <v>0</v>
      </c>
      <c r="BE179" s="8">
        <v>182571</v>
      </c>
      <c r="BF179" s="8">
        <v>0</v>
      </c>
      <c r="BG179" s="8">
        <v>0</v>
      </c>
      <c r="BH179" s="8">
        <v>0</v>
      </c>
      <c r="BI179" s="29">
        <f t="shared" si="8"/>
        <v>0</v>
      </c>
      <c r="BJ179" s="8">
        <v>0</v>
      </c>
      <c r="BK179" s="8">
        <v>4298</v>
      </c>
      <c r="BL179" s="8">
        <v>1323</v>
      </c>
      <c r="BM179" s="8">
        <v>36</v>
      </c>
      <c r="BN179" s="8">
        <v>-38</v>
      </c>
      <c r="BO179" s="8">
        <v>-41</v>
      </c>
      <c r="BP179" s="8">
        <v>-103</v>
      </c>
      <c r="BQ179" s="8">
        <v>-244</v>
      </c>
      <c r="BR179" s="8">
        <v>-361</v>
      </c>
      <c r="BS179" s="8">
        <v>-673</v>
      </c>
      <c r="BT179" s="8">
        <v>-2</v>
      </c>
      <c r="BU179" s="8">
        <v>4241</v>
      </c>
      <c r="BV179" s="8">
        <v>9</v>
      </c>
      <c r="BW179" s="8">
        <v>198</v>
      </c>
      <c r="BX179" s="8">
        <v>125</v>
      </c>
      <c r="BY179" s="8">
        <v>346</v>
      </c>
      <c r="BZ179" s="8">
        <v>10</v>
      </c>
      <c r="CA179" s="8">
        <v>5</v>
      </c>
      <c r="CB179" s="8">
        <v>1</v>
      </c>
      <c r="CC179" s="8">
        <v>3</v>
      </c>
      <c r="CD179" s="8">
        <v>36</v>
      </c>
      <c r="CE179" s="8">
        <v>66</v>
      </c>
      <c r="CF179" s="8">
        <v>1</v>
      </c>
      <c r="CG179" s="8">
        <v>6</v>
      </c>
      <c r="CH179" s="8">
        <v>6</v>
      </c>
      <c r="CI179" s="8">
        <v>116</v>
      </c>
      <c r="CJ179" s="8">
        <v>232</v>
      </c>
      <c r="CK179" s="8">
        <v>4</v>
      </c>
    </row>
    <row r="180" spans="1:89" x14ac:dyDescent="0.25">
      <c r="A180" s="8">
        <v>20</v>
      </c>
      <c r="B180" s="8" t="s">
        <v>554</v>
      </c>
      <c r="C180" s="8" t="s">
        <v>555</v>
      </c>
      <c r="D180" s="8" t="s">
        <v>556</v>
      </c>
      <c r="E180" s="8" t="s">
        <v>557</v>
      </c>
      <c r="F180" s="9"/>
      <c r="G180" s="8">
        <v>9133393</v>
      </c>
      <c r="H180" s="8">
        <v>9193731</v>
      </c>
      <c r="I180" s="8">
        <v>8761753</v>
      </c>
      <c r="J180" s="8">
        <v>41015</v>
      </c>
      <c r="K180" s="8">
        <v>910099</v>
      </c>
      <c r="L180" s="8">
        <v>2443339</v>
      </c>
      <c r="M180" s="8">
        <v>0</v>
      </c>
      <c r="N180" s="8">
        <v>0</v>
      </c>
      <c r="O180" s="8">
        <v>0</v>
      </c>
      <c r="P180" s="8">
        <v>0</v>
      </c>
      <c r="Q180" s="8">
        <v>749950</v>
      </c>
      <c r="R180" s="8">
        <v>0</v>
      </c>
      <c r="S180" s="8">
        <v>0</v>
      </c>
      <c r="T180" s="8">
        <v>0</v>
      </c>
      <c r="U180" s="8">
        <v>3379903</v>
      </c>
      <c r="V180" s="8">
        <v>760388</v>
      </c>
      <c r="W180" s="8">
        <v>0</v>
      </c>
      <c r="X180" s="8">
        <v>0</v>
      </c>
      <c r="Y180" s="8">
        <v>9039170</v>
      </c>
      <c r="Z180" s="8">
        <v>31317</v>
      </c>
      <c r="AA180" s="8">
        <v>9070487</v>
      </c>
      <c r="AB180" s="7">
        <v>0.11845915019512177</v>
      </c>
      <c r="AC180" s="7">
        <v>8.0100000000000005E-2</v>
      </c>
      <c r="AD180" s="25">
        <v>724409</v>
      </c>
      <c r="AE180" s="8">
        <v>52526</v>
      </c>
      <c r="AF180" s="8">
        <v>0</v>
      </c>
      <c r="AG180" s="8">
        <v>31317</v>
      </c>
      <c r="AH180" s="8">
        <v>0</v>
      </c>
      <c r="AI180" s="25">
        <f t="shared" si="6"/>
        <v>31317</v>
      </c>
      <c r="AJ180" s="8">
        <v>303517</v>
      </c>
      <c r="AK180" s="8">
        <v>23751</v>
      </c>
      <c r="AL180" s="8">
        <v>63961</v>
      </c>
      <c r="AM180" s="8">
        <v>38393</v>
      </c>
      <c r="AN180" s="8">
        <v>57885</v>
      </c>
      <c r="AO180" s="8">
        <v>5140</v>
      </c>
      <c r="AP180" s="8">
        <v>33917</v>
      </c>
      <c r="AQ180" s="8">
        <v>10200</v>
      </c>
      <c r="AR180" s="8">
        <v>7401</v>
      </c>
      <c r="AS180" s="8">
        <v>0</v>
      </c>
      <c r="AT180" s="8">
        <v>34837</v>
      </c>
      <c r="AU180" s="8">
        <v>13869</v>
      </c>
      <c r="AV180" s="8">
        <v>0</v>
      </c>
      <c r="AW180" s="8">
        <v>671</v>
      </c>
      <c r="AX180" s="8">
        <v>11146</v>
      </c>
      <c r="AY180" s="8">
        <v>0</v>
      </c>
      <c r="AZ180" s="8">
        <v>648042</v>
      </c>
      <c r="BA180" s="27">
        <f t="shared" si="7"/>
        <v>0</v>
      </c>
      <c r="BB180" s="8">
        <v>1842</v>
      </c>
      <c r="BC180" s="8">
        <v>173523</v>
      </c>
      <c r="BD180" s="8">
        <v>0</v>
      </c>
      <c r="BE180" s="8">
        <v>120808</v>
      </c>
      <c r="BF180" s="8">
        <v>0</v>
      </c>
      <c r="BG180" s="8">
        <v>0</v>
      </c>
      <c r="BH180" s="8">
        <v>0</v>
      </c>
      <c r="BI180" s="29">
        <v>0</v>
      </c>
      <c r="BJ180" s="8">
        <v>0</v>
      </c>
      <c r="BK180" s="8">
        <v>1320</v>
      </c>
      <c r="BL180" s="8">
        <v>392</v>
      </c>
      <c r="BM180" s="8">
        <v>0</v>
      </c>
      <c r="BN180" s="8">
        <v>0</v>
      </c>
      <c r="BO180" s="8">
        <v>-25</v>
      </c>
      <c r="BP180" s="8">
        <v>-94</v>
      </c>
      <c r="BQ180" s="8">
        <v>-56</v>
      </c>
      <c r="BR180" s="8">
        <v>-119</v>
      </c>
      <c r="BS180" s="8">
        <v>-250</v>
      </c>
      <c r="BT180" s="8">
        <v>-2</v>
      </c>
      <c r="BU180" s="8">
        <v>1162</v>
      </c>
      <c r="BV180" s="8">
        <v>24</v>
      </c>
      <c r="BW180" s="8">
        <v>79</v>
      </c>
      <c r="BX180" s="8">
        <v>35</v>
      </c>
      <c r="BY180" s="8">
        <v>118</v>
      </c>
      <c r="BZ180" s="8">
        <v>11</v>
      </c>
      <c r="CA180" s="8">
        <v>7</v>
      </c>
      <c r="CB180" s="8">
        <v>1</v>
      </c>
      <c r="CC180" s="8">
        <v>9</v>
      </c>
      <c r="CD180" s="8">
        <v>29</v>
      </c>
      <c r="CE180" s="8">
        <v>55</v>
      </c>
      <c r="CF180" s="8">
        <v>0</v>
      </c>
      <c r="CG180" s="8">
        <v>1</v>
      </c>
      <c r="CH180" s="8">
        <v>5</v>
      </c>
      <c r="CI180" s="8">
        <v>29</v>
      </c>
      <c r="CJ180" s="8">
        <v>81</v>
      </c>
      <c r="CK180" s="8">
        <v>3</v>
      </c>
    </row>
    <row r="181" spans="1:89" x14ac:dyDescent="0.25">
      <c r="A181" s="8">
        <v>20</v>
      </c>
      <c r="B181" s="8" t="s">
        <v>558</v>
      </c>
      <c r="C181" s="8" t="s">
        <v>559</v>
      </c>
      <c r="D181" s="8" t="s">
        <v>560</v>
      </c>
      <c r="E181" s="8" t="s">
        <v>549</v>
      </c>
      <c r="F181" s="9"/>
      <c r="G181" s="8">
        <v>11583910</v>
      </c>
      <c r="H181" s="8">
        <v>11661892</v>
      </c>
      <c r="I181" s="8">
        <v>11346533</v>
      </c>
      <c r="J181" s="8">
        <v>27442</v>
      </c>
      <c r="K181" s="8">
        <v>555626</v>
      </c>
      <c r="L181" s="8">
        <v>4595126</v>
      </c>
      <c r="M181" s="8">
        <v>0</v>
      </c>
      <c r="N181" s="8">
        <v>0</v>
      </c>
      <c r="O181" s="8">
        <v>-6691</v>
      </c>
      <c r="P181" s="8">
        <v>0</v>
      </c>
      <c r="Q181" s="8">
        <v>1123259</v>
      </c>
      <c r="R181" s="8">
        <v>0</v>
      </c>
      <c r="S181" s="8">
        <v>0</v>
      </c>
      <c r="T181" s="8">
        <v>-1262</v>
      </c>
      <c r="U181" s="8">
        <v>3065330</v>
      </c>
      <c r="V181" s="8">
        <v>743306</v>
      </c>
      <c r="W181" s="8">
        <v>0</v>
      </c>
      <c r="X181" s="8">
        <v>0</v>
      </c>
      <c r="Y181" s="8">
        <v>10829792</v>
      </c>
      <c r="Z181" s="8">
        <v>62055</v>
      </c>
      <c r="AA181" s="8">
        <v>10891847</v>
      </c>
      <c r="AB181" s="7">
        <v>0.1815703809261322</v>
      </c>
      <c r="AC181" s="7">
        <v>6.5199999999999994E-2</v>
      </c>
      <c r="AD181" s="25">
        <v>706374</v>
      </c>
      <c r="AE181" s="8">
        <v>0</v>
      </c>
      <c r="AF181" s="8">
        <v>0</v>
      </c>
      <c r="AG181" s="8">
        <v>77982</v>
      </c>
      <c r="AH181" s="8">
        <v>365</v>
      </c>
      <c r="AI181" s="25">
        <f t="shared" si="6"/>
        <v>78347</v>
      </c>
      <c r="AJ181" s="8">
        <v>289876</v>
      </c>
      <c r="AK181" s="8">
        <v>23809</v>
      </c>
      <c r="AL181" s="8">
        <v>66399</v>
      </c>
      <c r="AM181" s="8">
        <v>0</v>
      </c>
      <c r="AN181" s="8">
        <v>23444</v>
      </c>
      <c r="AO181" s="8">
        <v>21663</v>
      </c>
      <c r="AP181" s="8">
        <v>42638</v>
      </c>
      <c r="AQ181" s="8">
        <v>10200</v>
      </c>
      <c r="AR181" s="8">
        <v>2314</v>
      </c>
      <c r="AS181" s="8">
        <v>0</v>
      </c>
      <c r="AT181" s="8">
        <v>37383</v>
      </c>
      <c r="AU181" s="8">
        <v>13650</v>
      </c>
      <c r="AV181" s="8">
        <v>0</v>
      </c>
      <c r="AW181" s="8">
        <v>30746</v>
      </c>
      <c r="AX181" s="8">
        <v>9603</v>
      </c>
      <c r="AY181" s="8">
        <v>0</v>
      </c>
      <c r="AZ181" s="8">
        <v>602766</v>
      </c>
      <c r="BA181" s="27">
        <f t="shared" si="7"/>
        <v>0</v>
      </c>
      <c r="BB181" s="8">
        <v>52</v>
      </c>
      <c r="BC181" s="8">
        <v>173523</v>
      </c>
      <c r="BD181" s="8">
        <v>0</v>
      </c>
      <c r="BE181" s="8">
        <v>104192</v>
      </c>
      <c r="BF181" s="8">
        <v>0</v>
      </c>
      <c r="BG181" s="8">
        <v>0</v>
      </c>
      <c r="BH181" s="8">
        <v>0</v>
      </c>
      <c r="BI181" s="29">
        <f t="shared" si="8"/>
        <v>0</v>
      </c>
      <c r="BJ181" s="8">
        <v>0</v>
      </c>
      <c r="BK181" s="8">
        <v>1758</v>
      </c>
      <c r="BL181" s="8">
        <v>618</v>
      </c>
      <c r="BM181" s="8">
        <v>4</v>
      </c>
      <c r="BN181" s="8">
        <v>0</v>
      </c>
      <c r="BO181" s="8">
        <v>-23</v>
      </c>
      <c r="BP181" s="8">
        <v>-63</v>
      </c>
      <c r="BQ181" s="8">
        <v>-54</v>
      </c>
      <c r="BR181" s="8">
        <v>-105</v>
      </c>
      <c r="BS181" s="8">
        <v>-307</v>
      </c>
      <c r="BT181" s="8">
        <v>-2</v>
      </c>
      <c r="BU181" s="8">
        <v>1858</v>
      </c>
      <c r="BV181" s="8">
        <v>17</v>
      </c>
      <c r="BW181" s="8">
        <v>48</v>
      </c>
      <c r="BX181" s="8">
        <v>18</v>
      </c>
      <c r="BY181" s="8">
        <v>228</v>
      </c>
      <c r="BZ181" s="8">
        <v>10</v>
      </c>
      <c r="CA181" s="8">
        <v>3</v>
      </c>
      <c r="CB181" s="8">
        <v>0</v>
      </c>
      <c r="CC181" s="8">
        <v>2</v>
      </c>
      <c r="CD181" s="8">
        <v>14</v>
      </c>
      <c r="CE181" s="8">
        <v>49</v>
      </c>
      <c r="CF181" s="8">
        <v>1</v>
      </c>
      <c r="CG181" s="8">
        <v>2</v>
      </c>
      <c r="CH181" s="8">
        <v>4</v>
      </c>
      <c r="CI181" s="8">
        <v>15</v>
      </c>
      <c r="CJ181" s="8">
        <v>75</v>
      </c>
      <c r="CK181" s="8">
        <v>2</v>
      </c>
    </row>
    <row r="182" spans="1:89" x14ac:dyDescent="0.25">
      <c r="A182" s="8">
        <v>21</v>
      </c>
      <c r="B182" s="8" t="s">
        <v>561</v>
      </c>
      <c r="C182" s="8" t="s">
        <v>562</v>
      </c>
      <c r="D182" s="8" t="s">
        <v>563</v>
      </c>
      <c r="E182" s="8" t="s">
        <v>564</v>
      </c>
      <c r="F182" s="8" t="s">
        <v>128</v>
      </c>
      <c r="G182" s="8">
        <v>44196101</v>
      </c>
      <c r="H182" s="8">
        <v>44442540</v>
      </c>
      <c r="I182" s="8">
        <v>41732278</v>
      </c>
      <c r="J182" s="8">
        <v>0</v>
      </c>
      <c r="K182" s="8">
        <v>1329068</v>
      </c>
      <c r="L182" s="8">
        <v>20333403</v>
      </c>
      <c r="M182" s="8">
        <v>0</v>
      </c>
      <c r="N182" s="8">
        <v>0</v>
      </c>
      <c r="O182" s="8">
        <v>0</v>
      </c>
      <c r="P182" s="8">
        <v>0</v>
      </c>
      <c r="Q182" s="8">
        <v>1638907</v>
      </c>
      <c r="R182" s="8">
        <v>0</v>
      </c>
      <c r="S182" s="8">
        <v>0</v>
      </c>
      <c r="T182" s="8">
        <v>0</v>
      </c>
      <c r="U182" s="8">
        <v>9678670</v>
      </c>
      <c r="V182" s="8">
        <v>5053134</v>
      </c>
      <c r="W182" s="8">
        <v>0</v>
      </c>
      <c r="X182" s="8">
        <v>0</v>
      </c>
      <c r="Y182" s="8">
        <v>41436344</v>
      </c>
      <c r="Z182" s="8">
        <v>246440</v>
      </c>
      <c r="AA182" s="8">
        <v>41682783</v>
      </c>
      <c r="AB182" s="7">
        <v>0.10449123382568359</v>
      </c>
      <c r="AC182" s="7">
        <v>0.06</v>
      </c>
      <c r="AD182" s="25">
        <v>2485647</v>
      </c>
      <c r="AE182" s="8">
        <v>0</v>
      </c>
      <c r="AF182" s="8">
        <v>0</v>
      </c>
      <c r="AG182" s="8">
        <v>246440</v>
      </c>
      <c r="AH182" s="8">
        <v>0</v>
      </c>
      <c r="AI182" s="25">
        <f t="shared" si="6"/>
        <v>246440</v>
      </c>
      <c r="AJ182" s="8">
        <v>1300338</v>
      </c>
      <c r="AK182" s="8">
        <v>100319</v>
      </c>
      <c r="AL182" s="8">
        <v>335983</v>
      </c>
      <c r="AM182" s="8">
        <v>7715</v>
      </c>
      <c r="AN182" s="8">
        <v>189916</v>
      </c>
      <c r="AO182" s="8">
        <v>13715</v>
      </c>
      <c r="AP182" s="8">
        <v>70843</v>
      </c>
      <c r="AQ182" s="8">
        <v>12200</v>
      </c>
      <c r="AR182" s="8">
        <v>1680</v>
      </c>
      <c r="AS182" s="8">
        <v>0</v>
      </c>
      <c r="AT182" s="8">
        <v>130518</v>
      </c>
      <c r="AU182" s="8">
        <v>28552</v>
      </c>
      <c r="AV182" s="8">
        <v>0</v>
      </c>
      <c r="AW182" s="8">
        <v>1704</v>
      </c>
      <c r="AX182" s="8">
        <v>40893</v>
      </c>
      <c r="AY182" s="8">
        <v>0</v>
      </c>
      <c r="AZ182" s="8">
        <v>2629028</v>
      </c>
      <c r="BA182" s="27">
        <f t="shared" si="7"/>
        <v>0</v>
      </c>
      <c r="BB182" s="8">
        <v>0</v>
      </c>
      <c r="BC182" s="8">
        <v>173523</v>
      </c>
      <c r="BD182" s="8">
        <v>0</v>
      </c>
      <c r="BE182" s="8">
        <v>336370</v>
      </c>
      <c r="BF182" s="8">
        <v>0</v>
      </c>
      <c r="BG182" s="8">
        <v>0</v>
      </c>
      <c r="BH182" s="8">
        <v>0</v>
      </c>
      <c r="BI182" s="29">
        <f t="shared" si="8"/>
        <v>0</v>
      </c>
      <c r="BJ182" s="8">
        <v>0</v>
      </c>
      <c r="BK182" s="8">
        <v>11097</v>
      </c>
      <c r="BL182" s="8">
        <v>2991</v>
      </c>
      <c r="BM182" s="8">
        <v>51</v>
      </c>
      <c r="BN182" s="8">
        <v>-16</v>
      </c>
      <c r="BO182" s="8">
        <v>-20</v>
      </c>
      <c r="BP182" s="8">
        <v>-256</v>
      </c>
      <c r="BQ182" s="8">
        <v>-303</v>
      </c>
      <c r="BR182" s="8">
        <v>-1204</v>
      </c>
      <c r="BS182" s="8">
        <v>-1741</v>
      </c>
      <c r="BT182" s="8">
        <v>-1</v>
      </c>
      <c r="BU182" s="8">
        <v>10611</v>
      </c>
      <c r="BV182" s="8">
        <v>190</v>
      </c>
      <c r="BW182" s="8">
        <v>362</v>
      </c>
      <c r="BX182" s="8">
        <v>166</v>
      </c>
      <c r="BY182" s="8">
        <v>1182</v>
      </c>
      <c r="BZ182" s="8">
        <v>1</v>
      </c>
      <c r="CA182" s="8">
        <v>30</v>
      </c>
      <c r="CB182" s="8">
        <v>1</v>
      </c>
      <c r="CC182" s="8">
        <v>3</v>
      </c>
      <c r="CD182" s="8">
        <v>49</v>
      </c>
      <c r="CE182" s="8">
        <v>196</v>
      </c>
      <c r="CF182" s="8">
        <v>7</v>
      </c>
      <c r="CG182" s="8">
        <v>8</v>
      </c>
      <c r="CH182" s="8">
        <v>22</v>
      </c>
      <c r="CI182" s="8">
        <v>169</v>
      </c>
      <c r="CJ182" s="8">
        <v>957</v>
      </c>
      <c r="CK182" s="8">
        <v>48</v>
      </c>
    </row>
    <row r="183" spans="1:89" s="44" customFormat="1" x14ac:dyDescent="0.25">
      <c r="A183" s="45">
        <v>21</v>
      </c>
      <c r="B183" s="46" t="s">
        <v>614</v>
      </c>
      <c r="C183" s="33" t="s">
        <v>617</v>
      </c>
      <c r="D183" s="33" t="s">
        <v>618</v>
      </c>
      <c r="E183" s="33" t="s">
        <v>564</v>
      </c>
      <c r="F183" s="33" t="s">
        <v>128</v>
      </c>
      <c r="G183" s="45">
        <v>29617649</v>
      </c>
      <c r="H183" s="45">
        <v>29666690</v>
      </c>
      <c r="I183" s="45">
        <v>27279996</v>
      </c>
      <c r="J183" s="45">
        <v>7432</v>
      </c>
      <c r="K183" s="45">
        <v>1418173</v>
      </c>
      <c r="L183" s="45">
        <v>11506167</v>
      </c>
      <c r="M183" s="45">
        <v>0</v>
      </c>
      <c r="N183" s="45">
        <v>0</v>
      </c>
      <c r="O183" s="45">
        <v>0</v>
      </c>
      <c r="P183" s="45">
        <v>0</v>
      </c>
      <c r="Q183" s="45">
        <v>1951259</v>
      </c>
      <c r="R183" s="45">
        <v>0</v>
      </c>
      <c r="S183" s="45">
        <v>0</v>
      </c>
      <c r="T183" s="45">
        <v>0</v>
      </c>
      <c r="U183" s="45">
        <v>7126297</v>
      </c>
      <c r="V183" s="45">
        <v>2740254</v>
      </c>
      <c r="W183" s="45">
        <v>0</v>
      </c>
      <c r="X183" s="45">
        <v>0</v>
      </c>
      <c r="Y183" s="45">
        <v>27341550</v>
      </c>
      <c r="Z183" s="45">
        <v>49041</v>
      </c>
      <c r="AA183" s="45">
        <v>27390591</v>
      </c>
      <c r="AB183" s="42">
        <v>1.908007620726412E-2</v>
      </c>
      <c r="AC183" s="42">
        <v>7.9000000000000001E-2</v>
      </c>
      <c r="AD183" s="45">
        <v>2159066</v>
      </c>
      <c r="AE183" s="45">
        <v>0</v>
      </c>
      <c r="AF183" s="45">
        <v>0</v>
      </c>
      <c r="AG183" s="45">
        <v>49041</v>
      </c>
      <c r="AH183" s="45">
        <v>229</v>
      </c>
      <c r="AI183" s="45">
        <v>49270</v>
      </c>
      <c r="AJ183" s="45">
        <v>1059896</v>
      </c>
      <c r="AK183" s="45">
        <v>86825</v>
      </c>
      <c r="AL183" s="45">
        <v>305809</v>
      </c>
      <c r="AM183" s="45">
        <v>1731</v>
      </c>
      <c r="AN183" s="45">
        <v>221957</v>
      </c>
      <c r="AO183" s="45">
        <v>2099</v>
      </c>
      <c r="AP183" s="45">
        <v>46532</v>
      </c>
      <c r="AQ183" s="45">
        <v>12200</v>
      </c>
      <c r="AR183" s="45">
        <v>19868</v>
      </c>
      <c r="AS183" s="45">
        <v>0</v>
      </c>
      <c r="AT183" s="45">
        <v>104172</v>
      </c>
      <c r="AU183" s="45">
        <v>25028</v>
      </c>
      <c r="AV183" s="45">
        <v>0</v>
      </c>
      <c r="AW183" s="45">
        <v>509</v>
      </c>
      <c r="AX183" s="45">
        <v>36571</v>
      </c>
      <c r="AY183" s="45">
        <v>0</v>
      </c>
      <c r="AZ183" s="45">
        <v>2122747</v>
      </c>
      <c r="BA183" s="43">
        <v>0</v>
      </c>
      <c r="BB183" s="45">
        <v>523</v>
      </c>
      <c r="BC183" s="45">
        <v>159161</v>
      </c>
      <c r="BD183" s="45">
        <v>4285</v>
      </c>
      <c r="BE183" s="40">
        <v>231520</v>
      </c>
      <c r="BF183" s="45">
        <v>0</v>
      </c>
      <c r="BG183" s="45">
        <v>0</v>
      </c>
      <c r="BH183" s="45">
        <v>0</v>
      </c>
      <c r="BI183" s="45">
        <v>0</v>
      </c>
      <c r="BJ183" s="45">
        <v>0</v>
      </c>
      <c r="BK183" s="40">
        <v>7689</v>
      </c>
      <c r="BL183" s="45">
        <v>1748</v>
      </c>
      <c r="BM183" s="45">
        <v>0</v>
      </c>
      <c r="BN183" s="45">
        <v>-4</v>
      </c>
      <c r="BO183" s="45">
        <v>-27</v>
      </c>
      <c r="BP183" s="45">
        <v>-223</v>
      </c>
      <c r="BQ183" s="45">
        <v>-140</v>
      </c>
      <c r="BR183" s="45">
        <v>-838</v>
      </c>
      <c r="BS183" s="45">
        <v>-1354</v>
      </c>
      <c r="BT183" s="45">
        <v>-11</v>
      </c>
      <c r="BU183" s="40">
        <v>6849</v>
      </c>
      <c r="BV183" s="45">
        <v>99</v>
      </c>
      <c r="BW183" s="45">
        <v>253</v>
      </c>
      <c r="BX183" s="45">
        <v>145</v>
      </c>
      <c r="BY183" s="45">
        <v>942</v>
      </c>
      <c r="BZ183" s="45">
        <v>3</v>
      </c>
      <c r="CA183" s="45">
        <v>11</v>
      </c>
      <c r="CB183" s="45">
        <v>41</v>
      </c>
      <c r="CC183" s="45">
        <v>25</v>
      </c>
      <c r="CD183" s="45">
        <v>149</v>
      </c>
      <c r="CE183" s="45">
        <v>7</v>
      </c>
      <c r="CF183" s="45">
        <v>1</v>
      </c>
      <c r="CG183" s="45">
        <v>179</v>
      </c>
      <c r="CH183" s="45">
        <v>99</v>
      </c>
      <c r="CI183" s="45">
        <v>545</v>
      </c>
      <c r="CJ183" s="45">
        <v>6</v>
      </c>
      <c r="CK183" s="45">
        <v>9</v>
      </c>
    </row>
    <row r="184" spans="1:89" x14ac:dyDescent="0.25">
      <c r="A184" s="8">
        <v>21</v>
      </c>
      <c r="B184" s="8" t="s">
        <v>566</v>
      </c>
      <c r="C184" s="8" t="s">
        <v>567</v>
      </c>
      <c r="D184" s="8" t="s">
        <v>568</v>
      </c>
      <c r="E184" s="8" t="s">
        <v>569</v>
      </c>
      <c r="F184" s="9"/>
      <c r="G184" s="8">
        <v>29924977</v>
      </c>
      <c r="H184" s="8">
        <v>29970758</v>
      </c>
      <c r="I184" s="8">
        <v>28010747</v>
      </c>
      <c r="J184" s="8">
        <v>89969</v>
      </c>
      <c r="K184" s="8">
        <v>713980</v>
      </c>
      <c r="L184" s="8">
        <v>9779344</v>
      </c>
      <c r="M184" s="8">
        <v>0</v>
      </c>
      <c r="N184" s="8">
        <v>0</v>
      </c>
      <c r="O184" s="8">
        <v>5394</v>
      </c>
      <c r="P184" s="8">
        <v>376070</v>
      </c>
      <c r="Q184" s="8">
        <v>2261474</v>
      </c>
      <c r="R184" s="8">
        <v>0</v>
      </c>
      <c r="S184" s="8">
        <v>0</v>
      </c>
      <c r="T184" s="8">
        <v>60328</v>
      </c>
      <c r="U184" s="8">
        <v>9863102</v>
      </c>
      <c r="V184" s="8">
        <v>4342149</v>
      </c>
      <c r="W184" s="8">
        <v>50489</v>
      </c>
      <c r="X184" s="8">
        <v>0</v>
      </c>
      <c r="Y184" s="8">
        <v>29896818</v>
      </c>
      <c r="Z184" s="8">
        <v>358466</v>
      </c>
      <c r="AA184" s="8">
        <v>30255284</v>
      </c>
      <c r="AB184" s="7">
        <v>0.14169922471046448</v>
      </c>
      <c r="AC184" s="7">
        <v>8.2600000000000007E-2</v>
      </c>
      <c r="AD184" s="25">
        <v>2480543</v>
      </c>
      <c r="AE184" s="8">
        <v>9813</v>
      </c>
      <c r="AF184" s="8">
        <v>123255</v>
      </c>
      <c r="AG184" s="8">
        <v>32999</v>
      </c>
      <c r="AH184" s="8">
        <v>12635</v>
      </c>
      <c r="AI184" s="25">
        <f t="shared" si="6"/>
        <v>45634</v>
      </c>
      <c r="AJ184" s="8">
        <v>1222886</v>
      </c>
      <c r="AK184" s="8">
        <v>112436</v>
      </c>
      <c r="AL184" s="8">
        <v>287467</v>
      </c>
      <c r="AM184" s="8">
        <v>5129</v>
      </c>
      <c r="AN184" s="8">
        <v>223675</v>
      </c>
      <c r="AO184" s="8">
        <v>9419</v>
      </c>
      <c r="AP184" s="8">
        <v>41526</v>
      </c>
      <c r="AQ184" s="8">
        <v>12200</v>
      </c>
      <c r="AR184" s="8">
        <v>8563</v>
      </c>
      <c r="AS184" s="8">
        <v>28117</v>
      </c>
      <c r="AT184" s="8">
        <v>92454</v>
      </c>
      <c r="AU184" s="8">
        <v>26322</v>
      </c>
      <c r="AV184" s="8">
        <v>0</v>
      </c>
      <c r="AW184" s="8">
        <v>10911</v>
      </c>
      <c r="AX184" s="8">
        <v>7898</v>
      </c>
      <c r="AY184" s="8">
        <v>0</v>
      </c>
      <c r="AZ184" s="8">
        <v>2304608</v>
      </c>
      <c r="BA184" s="27">
        <f t="shared" si="7"/>
        <v>0</v>
      </c>
      <c r="BB184" s="8">
        <v>4469</v>
      </c>
      <c r="BC184" s="8">
        <v>173523</v>
      </c>
      <c r="BD184" s="8">
        <v>0</v>
      </c>
      <c r="BE184" s="8">
        <v>517006</v>
      </c>
      <c r="BF184" s="8">
        <v>0</v>
      </c>
      <c r="BG184" s="8">
        <v>0</v>
      </c>
      <c r="BH184" s="8">
        <v>0</v>
      </c>
      <c r="BI184" s="29">
        <f t="shared" si="8"/>
        <v>0</v>
      </c>
      <c r="BJ184" s="8">
        <v>0</v>
      </c>
      <c r="BK184" s="8">
        <v>10166</v>
      </c>
      <c r="BL184" s="8">
        <v>2899</v>
      </c>
      <c r="BM184" s="8">
        <v>0</v>
      </c>
      <c r="BN184" s="8">
        <v>0</v>
      </c>
      <c r="BO184" s="8">
        <v>-73</v>
      </c>
      <c r="BP184" s="8">
        <v>-194</v>
      </c>
      <c r="BQ184" s="8">
        <v>-416</v>
      </c>
      <c r="BR184" s="8">
        <v>-1604</v>
      </c>
      <c r="BS184" s="8">
        <v>-1728</v>
      </c>
      <c r="BT184" s="8">
        <v>-37</v>
      </c>
      <c r="BU184" s="8">
        <v>9008</v>
      </c>
      <c r="BV184" s="8">
        <v>118</v>
      </c>
      <c r="BW184" s="8">
        <v>214</v>
      </c>
      <c r="BX184" s="8">
        <v>215</v>
      </c>
      <c r="BY184" s="8">
        <v>1240</v>
      </c>
      <c r="BZ184" s="8">
        <v>39</v>
      </c>
      <c r="CA184" s="8">
        <v>20</v>
      </c>
      <c r="CB184" s="8">
        <v>1</v>
      </c>
      <c r="CC184" s="8">
        <v>2</v>
      </c>
      <c r="CD184" s="8">
        <v>68</v>
      </c>
      <c r="CE184" s="8">
        <v>123</v>
      </c>
      <c r="CF184" s="8">
        <v>0</v>
      </c>
      <c r="CG184" s="8">
        <v>12</v>
      </c>
      <c r="CH184" s="8">
        <v>26</v>
      </c>
      <c r="CI184" s="8">
        <v>387</v>
      </c>
      <c r="CJ184" s="8">
        <v>1117</v>
      </c>
      <c r="CK184" s="8">
        <v>62</v>
      </c>
    </row>
    <row r="185" spans="1:89" x14ac:dyDescent="0.25">
      <c r="A185" s="8">
        <v>21</v>
      </c>
      <c r="B185" s="8" t="s">
        <v>607</v>
      </c>
      <c r="C185" s="8" t="s">
        <v>570</v>
      </c>
      <c r="D185" s="8" t="s">
        <v>571</v>
      </c>
      <c r="E185" s="8" t="s">
        <v>572</v>
      </c>
      <c r="F185" s="8" t="s">
        <v>148</v>
      </c>
      <c r="G185" s="8">
        <v>64974565</v>
      </c>
      <c r="H185" s="8">
        <v>65148025</v>
      </c>
      <c r="I185" s="8">
        <v>62110450</v>
      </c>
      <c r="J185" s="8">
        <v>32605516</v>
      </c>
      <c r="K185" s="8">
        <v>5322394</v>
      </c>
      <c r="L185" s="8">
        <v>13138374</v>
      </c>
      <c r="M185" s="8">
        <v>0</v>
      </c>
      <c r="N185" s="8">
        <v>0</v>
      </c>
      <c r="O185" s="8">
        <v>0</v>
      </c>
      <c r="P185" s="8">
        <v>0</v>
      </c>
      <c r="Q185" s="8">
        <v>2410213</v>
      </c>
      <c r="R185" s="8">
        <v>0</v>
      </c>
      <c r="S185" s="8">
        <v>0</v>
      </c>
      <c r="T185" s="8">
        <v>0</v>
      </c>
      <c r="U185" s="8">
        <v>8118197</v>
      </c>
      <c r="V185" s="8">
        <v>2746895</v>
      </c>
      <c r="W185" s="8">
        <v>0</v>
      </c>
      <c r="X185" s="8">
        <v>0</v>
      </c>
      <c r="Y185" s="8">
        <v>66145876</v>
      </c>
      <c r="Z185" s="8">
        <v>193800</v>
      </c>
      <c r="AA185" s="8">
        <v>66339676</v>
      </c>
      <c r="AB185" s="7">
        <v>0.10300284624099731</v>
      </c>
      <c r="AC185" s="7">
        <v>2.7300000000000001E-2</v>
      </c>
      <c r="AD185" s="8">
        <v>1804240</v>
      </c>
      <c r="AE185" s="8">
        <v>0</v>
      </c>
      <c r="AF185" s="8">
        <v>0</v>
      </c>
      <c r="AG185" s="8">
        <v>173460</v>
      </c>
      <c r="AH185" s="8">
        <v>1332</v>
      </c>
      <c r="AI185" s="25">
        <f t="shared" si="6"/>
        <v>174792</v>
      </c>
      <c r="AJ185" s="8">
        <v>996413</v>
      </c>
      <c r="AK185" s="8">
        <v>77826</v>
      </c>
      <c r="AL185" s="8">
        <v>189415</v>
      </c>
      <c r="AM185" s="8">
        <v>26233</v>
      </c>
      <c r="AN185" s="8">
        <v>204220</v>
      </c>
      <c r="AO185" s="8">
        <v>11392</v>
      </c>
      <c r="AP185" s="8">
        <v>47776</v>
      </c>
      <c r="AQ185" s="8">
        <v>8400</v>
      </c>
      <c r="AR185" s="8">
        <v>64697</v>
      </c>
      <c r="AS185" s="8">
        <v>22005</v>
      </c>
      <c r="AT185" s="8">
        <v>117968</v>
      </c>
      <c r="AU185" s="8">
        <v>25788</v>
      </c>
      <c r="AV185" s="8">
        <v>3803</v>
      </c>
      <c r="AW185" s="8">
        <v>20727</v>
      </c>
      <c r="AX185" s="8">
        <v>21436</v>
      </c>
      <c r="AY185" s="8">
        <v>0</v>
      </c>
      <c r="AZ185" s="8">
        <v>1922034</v>
      </c>
      <c r="BA185" s="27">
        <f t="shared" si="7"/>
        <v>0</v>
      </c>
      <c r="BB185" s="8">
        <v>1070</v>
      </c>
      <c r="BC185" s="8">
        <v>173523</v>
      </c>
      <c r="BD185" s="8">
        <v>0</v>
      </c>
      <c r="BE185" s="8">
        <v>94731</v>
      </c>
      <c r="BF185" s="8">
        <v>0</v>
      </c>
      <c r="BG185" s="8">
        <v>0</v>
      </c>
      <c r="BH185" s="8">
        <v>0</v>
      </c>
      <c r="BI185" s="29">
        <f t="shared" si="8"/>
        <v>0</v>
      </c>
      <c r="BJ185" s="8">
        <v>0</v>
      </c>
      <c r="BK185" s="8">
        <v>5075</v>
      </c>
      <c r="BL185" s="8">
        <v>2428</v>
      </c>
      <c r="BM185" s="8">
        <v>68</v>
      </c>
      <c r="BN185" s="8">
        <v>-22</v>
      </c>
      <c r="BO185" s="8">
        <v>-60</v>
      </c>
      <c r="BP185" s="8">
        <v>-105</v>
      </c>
      <c r="BQ185" s="8">
        <v>-599</v>
      </c>
      <c r="BR185" s="8">
        <v>-1205</v>
      </c>
      <c r="BS185" s="8">
        <v>-205</v>
      </c>
      <c r="BT185" s="8">
        <v>-1</v>
      </c>
      <c r="BU185" s="8">
        <v>5436</v>
      </c>
      <c r="BV185" s="8">
        <v>39</v>
      </c>
      <c r="BW185" s="8">
        <v>37</v>
      </c>
      <c r="BX185" s="8">
        <v>85</v>
      </c>
      <c r="BY185" s="8">
        <v>885</v>
      </c>
      <c r="BZ185" s="8">
        <v>18</v>
      </c>
      <c r="CA185" s="8">
        <v>7</v>
      </c>
      <c r="CB185" s="8">
        <v>1</v>
      </c>
      <c r="CC185" s="8">
        <v>2</v>
      </c>
      <c r="CD185" s="8">
        <v>45</v>
      </c>
      <c r="CE185" s="8">
        <v>55</v>
      </c>
      <c r="CF185" s="8">
        <v>2</v>
      </c>
      <c r="CG185" s="8">
        <v>4</v>
      </c>
      <c r="CH185" s="8">
        <v>6</v>
      </c>
      <c r="CI185" s="8">
        <v>426</v>
      </c>
      <c r="CJ185" s="8">
        <v>754</v>
      </c>
      <c r="CK185" s="8">
        <v>15</v>
      </c>
    </row>
    <row r="186" spans="1:89" x14ac:dyDescent="0.25">
      <c r="A186" s="8">
        <v>21</v>
      </c>
      <c r="B186" s="8" t="s">
        <v>573</v>
      </c>
      <c r="C186" s="8" t="s">
        <v>574</v>
      </c>
      <c r="D186" s="8" t="s">
        <v>575</v>
      </c>
      <c r="E186" s="8" t="s">
        <v>564</v>
      </c>
      <c r="F186" s="8" t="s">
        <v>107</v>
      </c>
      <c r="G186" s="8">
        <v>63997925</v>
      </c>
      <c r="H186" s="8">
        <v>64335658</v>
      </c>
      <c r="I186" s="8">
        <v>60441738</v>
      </c>
      <c r="J186" s="8">
        <v>20251</v>
      </c>
      <c r="K186" s="8">
        <v>4494609</v>
      </c>
      <c r="L186" s="8">
        <v>27810818</v>
      </c>
      <c r="M186" s="8">
        <v>0</v>
      </c>
      <c r="N186" s="8">
        <v>0</v>
      </c>
      <c r="O186" s="8">
        <v>0</v>
      </c>
      <c r="P186" s="8">
        <v>0</v>
      </c>
      <c r="Q186" s="8">
        <v>3096642</v>
      </c>
      <c r="R186" s="8">
        <v>0</v>
      </c>
      <c r="S186" s="8">
        <v>0</v>
      </c>
      <c r="T186" s="8">
        <v>0</v>
      </c>
      <c r="U186" s="8">
        <v>14532750</v>
      </c>
      <c r="V186" s="8">
        <v>8275482</v>
      </c>
      <c r="W186" s="8">
        <v>0</v>
      </c>
      <c r="X186" s="8">
        <v>0</v>
      </c>
      <c r="Y186" s="8">
        <v>60449181</v>
      </c>
      <c r="Z186" s="8">
        <v>311368</v>
      </c>
      <c r="AA186" s="8">
        <v>60760549</v>
      </c>
      <c r="AB186" s="7">
        <v>0.12775494158267975</v>
      </c>
      <c r="AC186" s="7">
        <v>3.5499999999999997E-2</v>
      </c>
      <c r="AD186" s="25">
        <v>2147777</v>
      </c>
      <c r="AE186" s="8">
        <v>0</v>
      </c>
      <c r="AF186" s="8">
        <v>0</v>
      </c>
      <c r="AG186" s="8">
        <v>311368</v>
      </c>
      <c r="AH186" s="8">
        <v>23816</v>
      </c>
      <c r="AI186" s="25">
        <f t="shared" si="6"/>
        <v>335184</v>
      </c>
      <c r="AJ186" s="8">
        <v>1365211</v>
      </c>
      <c r="AK186" s="8">
        <v>107286</v>
      </c>
      <c r="AL186" s="8">
        <v>339544</v>
      </c>
      <c r="AM186" s="8">
        <v>13176</v>
      </c>
      <c r="AN186" s="8">
        <v>262494</v>
      </c>
      <c r="AO186" s="8">
        <v>5224</v>
      </c>
      <c r="AP186" s="8">
        <v>46992</v>
      </c>
      <c r="AQ186" s="8">
        <v>12200</v>
      </c>
      <c r="AR186" s="8">
        <v>14295</v>
      </c>
      <c r="AS186" s="8">
        <v>0</v>
      </c>
      <c r="AT186" s="8">
        <v>96125</v>
      </c>
      <c r="AU186" s="8">
        <v>23443</v>
      </c>
      <c r="AV186" s="8">
        <v>0</v>
      </c>
      <c r="AW186" s="8">
        <v>0</v>
      </c>
      <c r="AX186" s="8">
        <v>25575</v>
      </c>
      <c r="AY186" s="8">
        <v>0</v>
      </c>
      <c r="AZ186" s="8">
        <v>2442962</v>
      </c>
      <c r="BA186" s="27">
        <f t="shared" si="7"/>
        <v>0</v>
      </c>
      <c r="BB186" s="8">
        <v>467</v>
      </c>
      <c r="BC186" s="8">
        <v>173523</v>
      </c>
      <c r="BD186" s="8">
        <v>0</v>
      </c>
      <c r="BE186" s="8">
        <v>295467</v>
      </c>
      <c r="BF186" s="8">
        <v>0</v>
      </c>
      <c r="BG186" s="8">
        <v>0</v>
      </c>
      <c r="BH186" s="8">
        <v>0</v>
      </c>
      <c r="BI186" s="29">
        <f t="shared" si="8"/>
        <v>0</v>
      </c>
      <c r="BJ186" s="8">
        <v>0</v>
      </c>
      <c r="BK186" s="8">
        <v>9628</v>
      </c>
      <c r="BL186" s="8">
        <v>4959</v>
      </c>
      <c r="BM186" s="8">
        <v>0</v>
      </c>
      <c r="BN186" s="8">
        <v>0</v>
      </c>
      <c r="BO186" s="8">
        <v>-115</v>
      </c>
      <c r="BP186" s="8">
        <v>-277</v>
      </c>
      <c r="BQ186" s="8">
        <v>-1518</v>
      </c>
      <c r="BR186" s="8">
        <v>-1153</v>
      </c>
      <c r="BS186" s="8">
        <v>-1770</v>
      </c>
      <c r="BT186" s="8">
        <v>-5</v>
      </c>
      <c r="BU186" s="8">
        <v>11965</v>
      </c>
      <c r="BV186" s="8">
        <v>23</v>
      </c>
      <c r="BW186" s="8">
        <v>878</v>
      </c>
      <c r="BX186" s="8">
        <v>186</v>
      </c>
      <c r="BY186" s="8">
        <v>663</v>
      </c>
      <c r="BZ186" s="8">
        <v>38</v>
      </c>
      <c r="CA186" s="8">
        <v>5</v>
      </c>
      <c r="CB186" s="8">
        <v>3</v>
      </c>
      <c r="CC186" s="8">
        <v>8</v>
      </c>
      <c r="CD186" s="8">
        <v>64</v>
      </c>
      <c r="CE186" s="8">
        <v>202</v>
      </c>
      <c r="CF186" s="8">
        <v>0</v>
      </c>
      <c r="CG186" s="8">
        <v>16</v>
      </c>
      <c r="CH186" s="8">
        <v>25</v>
      </c>
      <c r="CI186" s="8">
        <v>188</v>
      </c>
      <c r="CJ186" s="8">
        <v>914</v>
      </c>
      <c r="CK186" s="8">
        <v>10</v>
      </c>
    </row>
    <row r="187" spans="1:89" x14ac:dyDescent="0.25">
      <c r="A187" s="8">
        <v>21</v>
      </c>
      <c r="B187" s="8" t="s">
        <v>576</v>
      </c>
      <c r="C187" s="8" t="s">
        <v>577</v>
      </c>
      <c r="D187" s="8" t="s">
        <v>578</v>
      </c>
      <c r="E187" s="8" t="s">
        <v>572</v>
      </c>
      <c r="F187" s="8" t="s">
        <v>107</v>
      </c>
      <c r="G187" s="8">
        <v>17636539</v>
      </c>
      <c r="H187" s="8">
        <v>17689570</v>
      </c>
      <c r="I187" s="8">
        <v>16349182</v>
      </c>
      <c r="J187" s="8">
        <v>1092777</v>
      </c>
      <c r="K187" s="8">
        <v>1504254</v>
      </c>
      <c r="L187" s="8">
        <v>3037385</v>
      </c>
      <c r="M187" s="8">
        <v>0</v>
      </c>
      <c r="N187" s="8">
        <v>0</v>
      </c>
      <c r="O187" s="8">
        <v>311835</v>
      </c>
      <c r="P187" s="8">
        <v>0</v>
      </c>
      <c r="Q187" s="8">
        <v>0</v>
      </c>
      <c r="R187" s="8">
        <v>510524</v>
      </c>
      <c r="S187" s="8">
        <v>0</v>
      </c>
      <c r="T187" s="8">
        <v>0</v>
      </c>
      <c r="U187" s="8">
        <v>8086552</v>
      </c>
      <c r="V187" s="8">
        <v>837328</v>
      </c>
      <c r="W187" s="8">
        <v>27982</v>
      </c>
      <c r="X187" s="8">
        <v>0</v>
      </c>
      <c r="Y187" s="8">
        <v>16419886</v>
      </c>
      <c r="Z187" s="8">
        <v>392025</v>
      </c>
      <c r="AA187" s="8">
        <v>16811911</v>
      </c>
      <c r="AB187" s="7">
        <v>9.7207054495811462E-2</v>
      </c>
      <c r="AC187" s="7">
        <v>8.2299999999999998E-2</v>
      </c>
      <c r="AD187" s="25">
        <v>1351066</v>
      </c>
      <c r="AE187" s="8">
        <v>0</v>
      </c>
      <c r="AF187" s="8">
        <v>0</v>
      </c>
      <c r="AG187" s="8">
        <v>51545</v>
      </c>
      <c r="AH187" s="8">
        <v>0</v>
      </c>
      <c r="AI187" s="25">
        <f t="shared" si="6"/>
        <v>51545</v>
      </c>
      <c r="AJ187" s="8">
        <v>770055</v>
      </c>
      <c r="AK187" s="8">
        <v>60244</v>
      </c>
      <c r="AL187" s="8">
        <v>93025</v>
      </c>
      <c r="AM187" s="8">
        <v>0</v>
      </c>
      <c r="AN187" s="8">
        <v>73911</v>
      </c>
      <c r="AO187" s="8">
        <v>12000</v>
      </c>
      <c r="AP187" s="8">
        <v>52816</v>
      </c>
      <c r="AQ187" s="8">
        <v>8400</v>
      </c>
      <c r="AR187" s="8">
        <v>1745</v>
      </c>
      <c r="AS187" s="8">
        <v>0</v>
      </c>
      <c r="AT187" s="8">
        <v>113209</v>
      </c>
      <c r="AU187" s="8">
        <v>15268</v>
      </c>
      <c r="AV187" s="8">
        <v>0</v>
      </c>
      <c r="AW187" s="8">
        <v>0</v>
      </c>
      <c r="AX187" s="8">
        <v>27965</v>
      </c>
      <c r="AY187" s="8">
        <v>0</v>
      </c>
      <c r="AZ187" s="8">
        <v>1331268</v>
      </c>
      <c r="BA187" s="27">
        <f t="shared" si="7"/>
        <v>0</v>
      </c>
      <c r="BB187" s="8">
        <v>0</v>
      </c>
      <c r="BC187" s="8">
        <v>173523</v>
      </c>
      <c r="BD187" s="8">
        <v>0</v>
      </c>
      <c r="BE187" s="8">
        <v>142148</v>
      </c>
      <c r="BF187" s="8">
        <v>0</v>
      </c>
      <c r="BG187" s="8">
        <v>0</v>
      </c>
      <c r="BH187" s="8">
        <v>0</v>
      </c>
      <c r="BI187" s="29">
        <f t="shared" si="8"/>
        <v>0</v>
      </c>
      <c r="BJ187" s="8">
        <v>0</v>
      </c>
      <c r="BK187" s="8">
        <v>2435</v>
      </c>
      <c r="BL187" s="8">
        <v>740</v>
      </c>
      <c r="BM187" s="8">
        <v>3</v>
      </c>
      <c r="BN187" s="8">
        <v>-2</v>
      </c>
      <c r="BO187" s="8">
        <v>-39</v>
      </c>
      <c r="BP187" s="8">
        <v>-88</v>
      </c>
      <c r="BQ187" s="8">
        <v>-195</v>
      </c>
      <c r="BR187" s="8">
        <v>-274</v>
      </c>
      <c r="BS187" s="8">
        <v>-377</v>
      </c>
      <c r="BT187" s="8">
        <v>-14</v>
      </c>
      <c r="BU187" s="8">
        <v>1966</v>
      </c>
      <c r="BV187" s="8">
        <v>43</v>
      </c>
      <c r="BW187" s="8">
        <v>234</v>
      </c>
      <c r="BX187" s="8">
        <v>45</v>
      </c>
      <c r="BY187" s="8">
        <v>83</v>
      </c>
      <c r="BZ187" s="8">
        <v>0</v>
      </c>
      <c r="CA187" s="8">
        <v>16</v>
      </c>
      <c r="CB187" s="8">
        <v>0</v>
      </c>
      <c r="CC187" s="8">
        <v>9</v>
      </c>
      <c r="CD187" s="8">
        <v>34</v>
      </c>
      <c r="CE187" s="8">
        <v>54</v>
      </c>
      <c r="CF187" s="8">
        <v>1</v>
      </c>
      <c r="CG187" s="8">
        <v>8</v>
      </c>
      <c r="CH187" s="8">
        <v>17</v>
      </c>
      <c r="CI187" s="8">
        <v>75</v>
      </c>
      <c r="CJ187" s="8">
        <v>167</v>
      </c>
      <c r="CK187" s="8">
        <v>5</v>
      </c>
    </row>
    <row r="188" spans="1:89" x14ac:dyDescent="0.25">
      <c r="A188" s="8">
        <v>21</v>
      </c>
      <c r="B188" s="8" t="s">
        <v>579</v>
      </c>
      <c r="C188" s="8" t="s">
        <v>188</v>
      </c>
      <c r="D188" s="8" t="s">
        <v>580</v>
      </c>
      <c r="E188" s="8" t="s">
        <v>572</v>
      </c>
      <c r="F188" s="8" t="s">
        <v>128</v>
      </c>
      <c r="G188" s="8">
        <v>31771179</v>
      </c>
      <c r="H188" s="8">
        <v>31935939</v>
      </c>
      <c r="I188" s="8">
        <v>30220905</v>
      </c>
      <c r="J188" s="8">
        <v>6920022</v>
      </c>
      <c r="K188" s="8">
        <v>1602645</v>
      </c>
      <c r="L188" s="8">
        <v>5152766</v>
      </c>
      <c r="M188" s="8">
        <v>0</v>
      </c>
      <c r="N188" s="8">
        <v>0</v>
      </c>
      <c r="O188" s="8">
        <v>0</v>
      </c>
      <c r="P188" s="8">
        <v>106050</v>
      </c>
      <c r="Q188" s="8">
        <v>1304806</v>
      </c>
      <c r="R188" s="8">
        <v>0</v>
      </c>
      <c r="S188" s="8">
        <v>0</v>
      </c>
      <c r="T188" s="8">
        <v>0</v>
      </c>
      <c r="U188" s="8">
        <v>12018127</v>
      </c>
      <c r="V188" s="8">
        <v>1663845</v>
      </c>
      <c r="W188" s="8">
        <v>0</v>
      </c>
      <c r="X188" s="8">
        <v>0</v>
      </c>
      <c r="Y188" s="8">
        <v>31028918</v>
      </c>
      <c r="Z188" s="8">
        <v>169629</v>
      </c>
      <c r="AA188" s="8">
        <v>31198547</v>
      </c>
      <c r="AB188" s="7">
        <v>0.21580734848976135</v>
      </c>
      <c r="AC188" s="7">
        <v>7.2800000000000004E-2</v>
      </c>
      <c r="AD188" s="25">
        <v>2260407</v>
      </c>
      <c r="AE188" s="8">
        <v>0</v>
      </c>
      <c r="AF188" s="8">
        <v>0</v>
      </c>
      <c r="AG188" s="8">
        <v>169629</v>
      </c>
      <c r="AH188" s="8">
        <v>1598</v>
      </c>
      <c r="AI188" s="25">
        <f t="shared" si="6"/>
        <v>171227</v>
      </c>
      <c r="AJ188" s="8">
        <v>1066864</v>
      </c>
      <c r="AK188" s="8">
        <v>90632</v>
      </c>
      <c r="AL188" s="8">
        <v>258949</v>
      </c>
      <c r="AM188" s="8">
        <v>0</v>
      </c>
      <c r="AN188" s="8">
        <v>360192</v>
      </c>
      <c r="AO188" s="8">
        <v>14165</v>
      </c>
      <c r="AP188" s="8">
        <v>48430</v>
      </c>
      <c r="AQ188" s="8">
        <v>12200</v>
      </c>
      <c r="AR188" s="8">
        <v>0</v>
      </c>
      <c r="AS188" s="8">
        <v>0</v>
      </c>
      <c r="AT188" s="8">
        <v>116040</v>
      </c>
      <c r="AU188" s="8">
        <v>26756</v>
      </c>
      <c r="AV188" s="8">
        <v>0</v>
      </c>
      <c r="AW188" s="8">
        <v>0</v>
      </c>
      <c r="AX188" s="8">
        <v>20851</v>
      </c>
      <c r="AY188" s="8">
        <v>0</v>
      </c>
      <c r="AZ188" s="8">
        <v>2134678</v>
      </c>
      <c r="BA188" s="27">
        <f t="shared" si="7"/>
        <v>0</v>
      </c>
      <c r="BB188" s="8">
        <v>0</v>
      </c>
      <c r="BC188" s="8">
        <v>173523</v>
      </c>
      <c r="BD188" s="8">
        <v>0</v>
      </c>
      <c r="BE188" s="8">
        <v>404597</v>
      </c>
      <c r="BF188" s="8">
        <v>0</v>
      </c>
      <c r="BG188" s="8">
        <v>0</v>
      </c>
      <c r="BH188" s="8">
        <v>0</v>
      </c>
      <c r="BI188" s="29">
        <f t="shared" si="8"/>
        <v>0</v>
      </c>
      <c r="BJ188" s="8">
        <v>0</v>
      </c>
      <c r="BK188" s="8">
        <v>6882</v>
      </c>
      <c r="BL188" s="8">
        <v>991</v>
      </c>
      <c r="BM188" s="8">
        <v>180</v>
      </c>
      <c r="BN188" s="8">
        <v>-46</v>
      </c>
      <c r="BO188" s="8">
        <v>-48</v>
      </c>
      <c r="BP188" s="8">
        <v>-96</v>
      </c>
      <c r="BQ188" s="8">
        <v>-607</v>
      </c>
      <c r="BR188" s="8">
        <v>-426</v>
      </c>
      <c r="BS188" s="8">
        <v>-1863</v>
      </c>
      <c r="BT188" s="8">
        <v>-7</v>
      </c>
      <c r="BU188" s="8">
        <v>4981</v>
      </c>
      <c r="BV188" s="8">
        <v>130</v>
      </c>
      <c r="BW188" s="8">
        <v>363</v>
      </c>
      <c r="BX188" s="8">
        <v>129</v>
      </c>
      <c r="BY188" s="8">
        <v>1295</v>
      </c>
      <c r="BZ188" s="8">
        <v>0</v>
      </c>
      <c r="CA188" s="8">
        <v>76</v>
      </c>
      <c r="CB188" s="8">
        <v>2</v>
      </c>
      <c r="CC188" s="8">
        <v>2</v>
      </c>
      <c r="CD188" s="8">
        <v>64</v>
      </c>
      <c r="CE188" s="8">
        <v>28</v>
      </c>
      <c r="CF188" s="8">
        <v>0</v>
      </c>
      <c r="CG188" s="8">
        <v>17</v>
      </c>
      <c r="CH188" s="8">
        <v>27</v>
      </c>
      <c r="CI188" s="8">
        <v>205</v>
      </c>
      <c r="CJ188" s="8">
        <v>138</v>
      </c>
      <c r="CK188" s="8">
        <v>39</v>
      </c>
    </row>
    <row r="189" spans="1:89" x14ac:dyDescent="0.25">
      <c r="A189" s="8">
        <v>21</v>
      </c>
      <c r="B189" s="8" t="s">
        <v>581</v>
      </c>
      <c r="C189" s="8" t="s">
        <v>582</v>
      </c>
      <c r="D189" s="8" t="s">
        <v>583</v>
      </c>
      <c r="E189" s="8" t="s">
        <v>564</v>
      </c>
      <c r="F189" s="8" t="s">
        <v>148</v>
      </c>
      <c r="G189" s="8">
        <v>57499785</v>
      </c>
      <c r="H189" s="8">
        <v>57744402</v>
      </c>
      <c r="I189" s="8">
        <v>56158764</v>
      </c>
      <c r="J189" s="8">
        <v>15241407</v>
      </c>
      <c r="K189" s="8">
        <v>3558885</v>
      </c>
      <c r="L189" s="8">
        <v>19557646</v>
      </c>
      <c r="M189" s="8">
        <v>0</v>
      </c>
      <c r="N189" s="8">
        <v>899</v>
      </c>
      <c r="O189" s="8">
        <v>15846</v>
      </c>
      <c r="P189" s="8">
        <v>2320</v>
      </c>
      <c r="Q189" s="8">
        <v>2282435</v>
      </c>
      <c r="R189" s="8">
        <v>0</v>
      </c>
      <c r="S189" s="8">
        <v>0</v>
      </c>
      <c r="T189" s="8">
        <v>0</v>
      </c>
      <c r="U189" s="8">
        <v>9616490</v>
      </c>
      <c r="V189" s="8">
        <v>3771261</v>
      </c>
      <c r="W189" s="8">
        <v>17901</v>
      </c>
      <c r="X189" s="8">
        <v>0</v>
      </c>
      <c r="Y189" s="8">
        <v>56211926</v>
      </c>
      <c r="Z189" s="8">
        <v>369949</v>
      </c>
      <c r="AA189" s="8">
        <v>56581875</v>
      </c>
      <c r="AB189" s="7">
        <v>8.347436785697937E-2</v>
      </c>
      <c r="AC189" s="7">
        <v>3.8100000000000002E-2</v>
      </c>
      <c r="AD189" s="25">
        <v>2139276</v>
      </c>
      <c r="AE189" s="8">
        <v>0</v>
      </c>
      <c r="AF189" s="8">
        <v>0</v>
      </c>
      <c r="AG189" s="8">
        <v>248680</v>
      </c>
      <c r="AH189" s="8">
        <v>31476</v>
      </c>
      <c r="AI189" s="25">
        <f t="shared" si="6"/>
        <v>280156</v>
      </c>
      <c r="AJ189" s="8">
        <v>1241504</v>
      </c>
      <c r="AK189" s="8">
        <v>90867</v>
      </c>
      <c r="AL189" s="8">
        <v>349722</v>
      </c>
      <c r="AM189" s="8">
        <v>0</v>
      </c>
      <c r="AN189" s="8">
        <v>141208</v>
      </c>
      <c r="AO189" s="8">
        <v>7719</v>
      </c>
      <c r="AP189" s="8">
        <v>57420</v>
      </c>
      <c r="AQ189" s="8">
        <v>12200</v>
      </c>
      <c r="AR189" s="8">
        <v>0</v>
      </c>
      <c r="AS189" s="8">
        <v>0</v>
      </c>
      <c r="AT189" s="8">
        <v>102245</v>
      </c>
      <c r="AU189" s="8">
        <v>21235</v>
      </c>
      <c r="AV189" s="8">
        <v>0</v>
      </c>
      <c r="AW189" s="8">
        <v>31369</v>
      </c>
      <c r="AX189" s="8">
        <v>44349</v>
      </c>
      <c r="AY189" s="8">
        <v>0</v>
      </c>
      <c r="AZ189" s="8">
        <v>2266351</v>
      </c>
      <c r="BA189" s="27">
        <f t="shared" si="7"/>
        <v>0</v>
      </c>
      <c r="BB189" s="8">
        <v>0</v>
      </c>
      <c r="BC189" s="8">
        <v>173523</v>
      </c>
      <c r="BD189" s="8">
        <v>0</v>
      </c>
      <c r="BE189" s="8">
        <v>352139</v>
      </c>
      <c r="BF189" s="8">
        <v>0</v>
      </c>
      <c r="BG189" s="8">
        <v>0</v>
      </c>
      <c r="BH189" s="8">
        <v>0</v>
      </c>
      <c r="BI189" s="29">
        <f t="shared" si="8"/>
        <v>0</v>
      </c>
      <c r="BJ189" s="8">
        <v>0</v>
      </c>
      <c r="BK189" s="8">
        <v>9403</v>
      </c>
      <c r="BL189" s="8">
        <v>2635</v>
      </c>
      <c r="BM189" s="8">
        <v>9</v>
      </c>
      <c r="BN189" s="8">
        <v>0</v>
      </c>
      <c r="BO189" s="8">
        <v>-51</v>
      </c>
      <c r="BP189" s="8">
        <v>-195</v>
      </c>
      <c r="BQ189" s="8">
        <v>-355</v>
      </c>
      <c r="BR189" s="8">
        <v>-839</v>
      </c>
      <c r="BS189" s="8">
        <v>-2307</v>
      </c>
      <c r="BT189" s="8">
        <v>-3</v>
      </c>
      <c r="BU189" s="8">
        <v>8294</v>
      </c>
      <c r="BV189" s="8">
        <v>27</v>
      </c>
      <c r="BW189" s="8">
        <v>610</v>
      </c>
      <c r="BX189" s="8">
        <v>157</v>
      </c>
      <c r="BY189" s="8">
        <v>564</v>
      </c>
      <c r="BZ189" s="8">
        <v>722</v>
      </c>
      <c r="CA189" s="8">
        <v>4</v>
      </c>
      <c r="CB189" s="8">
        <v>1</v>
      </c>
      <c r="CC189" s="8">
        <v>7</v>
      </c>
      <c r="CD189" s="8">
        <v>69</v>
      </c>
      <c r="CE189" s="8">
        <v>172</v>
      </c>
      <c r="CF189" s="8">
        <v>0</v>
      </c>
      <c r="CG189" s="8">
        <v>31</v>
      </c>
      <c r="CH189" s="8">
        <v>41</v>
      </c>
      <c r="CI189" s="8">
        <v>151</v>
      </c>
      <c r="CJ189" s="8">
        <v>729</v>
      </c>
      <c r="CK189" s="8">
        <v>7</v>
      </c>
    </row>
    <row r="190" spans="1:89" x14ac:dyDescent="0.25">
      <c r="A190" s="8">
        <v>21</v>
      </c>
      <c r="B190" s="8" t="s">
        <v>584</v>
      </c>
      <c r="C190" s="8" t="s">
        <v>585</v>
      </c>
      <c r="D190" s="8" t="s">
        <v>586</v>
      </c>
      <c r="E190" s="8" t="s">
        <v>564</v>
      </c>
      <c r="F190" s="8" t="s">
        <v>148</v>
      </c>
      <c r="G190" s="8">
        <v>58320526</v>
      </c>
      <c r="H190" s="8">
        <v>58500660</v>
      </c>
      <c r="I190" s="8">
        <v>54966460</v>
      </c>
      <c r="J190" s="8">
        <v>9825724</v>
      </c>
      <c r="K190" s="8">
        <v>2749554</v>
      </c>
      <c r="L190" s="8">
        <v>25592880</v>
      </c>
      <c r="M190" s="8">
        <v>0</v>
      </c>
      <c r="N190" s="8">
        <v>0</v>
      </c>
      <c r="O190" s="8">
        <v>0</v>
      </c>
      <c r="P190" s="8">
        <v>5671</v>
      </c>
      <c r="Q190" s="8">
        <v>2431343</v>
      </c>
      <c r="R190" s="8">
        <v>0</v>
      </c>
      <c r="S190" s="8">
        <v>0</v>
      </c>
      <c r="T190" s="8">
        <v>0</v>
      </c>
      <c r="U190" s="8">
        <v>6617167</v>
      </c>
      <c r="V190" s="8">
        <v>5462446</v>
      </c>
      <c r="W190" s="8">
        <v>12789</v>
      </c>
      <c r="X190" s="8">
        <v>0</v>
      </c>
      <c r="Y190" s="8">
        <v>55218045</v>
      </c>
      <c r="Z190" s="8">
        <v>284589</v>
      </c>
      <c r="AA190" s="8">
        <v>55502634</v>
      </c>
      <c r="AB190" s="7">
        <v>0.11304280906915665</v>
      </c>
      <c r="AC190" s="7">
        <v>4.2500000000000003E-2</v>
      </c>
      <c r="AD190" s="25">
        <v>2349361</v>
      </c>
      <c r="AE190" s="8">
        <v>0</v>
      </c>
      <c r="AF190" s="8">
        <v>0</v>
      </c>
      <c r="AG190" s="8">
        <v>189795</v>
      </c>
      <c r="AH190" s="8">
        <v>9622</v>
      </c>
      <c r="AI190" s="25">
        <f t="shared" si="6"/>
        <v>199417</v>
      </c>
      <c r="AJ190" s="8">
        <v>1315082</v>
      </c>
      <c r="AK190" s="8">
        <v>100055</v>
      </c>
      <c r="AL190" s="8">
        <v>344596</v>
      </c>
      <c r="AM190" s="8">
        <v>3057</v>
      </c>
      <c r="AN190" s="8">
        <v>202868</v>
      </c>
      <c r="AO190" s="8">
        <v>7900</v>
      </c>
      <c r="AP190" s="8">
        <v>45545</v>
      </c>
      <c r="AQ190" s="8">
        <v>12200</v>
      </c>
      <c r="AR190" s="8">
        <v>1000</v>
      </c>
      <c r="AS190" s="8">
        <v>0</v>
      </c>
      <c r="AT190" s="8">
        <v>133357</v>
      </c>
      <c r="AU190" s="8">
        <v>29383</v>
      </c>
      <c r="AV190" s="8">
        <v>0</v>
      </c>
      <c r="AW190" s="8">
        <v>1719</v>
      </c>
      <c r="AX190" s="8">
        <v>44795</v>
      </c>
      <c r="AY190" s="8">
        <v>0</v>
      </c>
      <c r="AZ190" s="8">
        <v>2365824</v>
      </c>
      <c r="BA190" s="27">
        <f t="shared" si="7"/>
        <v>0</v>
      </c>
      <c r="BB190" s="8">
        <v>0</v>
      </c>
      <c r="BC190" s="8">
        <v>173523</v>
      </c>
      <c r="BD190" s="8">
        <v>0</v>
      </c>
      <c r="BE190" s="8">
        <v>306887</v>
      </c>
      <c r="BF190" s="8">
        <v>0</v>
      </c>
      <c r="BG190" s="8">
        <v>0</v>
      </c>
      <c r="BH190" s="8">
        <v>0</v>
      </c>
      <c r="BI190" s="29">
        <f t="shared" si="8"/>
        <v>0</v>
      </c>
      <c r="BJ190" s="8">
        <v>0</v>
      </c>
      <c r="BK190" s="8">
        <v>13645</v>
      </c>
      <c r="BL190" s="8">
        <v>3282</v>
      </c>
      <c r="BM190" s="8">
        <v>101</v>
      </c>
      <c r="BN190" s="8">
        <v>-32</v>
      </c>
      <c r="BO190" s="8">
        <v>-31</v>
      </c>
      <c r="BP190" s="8">
        <v>-175</v>
      </c>
      <c r="BQ190" s="8">
        <v>-358</v>
      </c>
      <c r="BR190" s="8">
        <v>-1524</v>
      </c>
      <c r="BS190" s="8">
        <v>-2413</v>
      </c>
      <c r="BT190" s="8">
        <v>-4</v>
      </c>
      <c r="BU190" s="8">
        <v>12544</v>
      </c>
      <c r="BV190" s="8">
        <v>28</v>
      </c>
      <c r="BW190" s="8">
        <v>233</v>
      </c>
      <c r="BX190" s="8">
        <v>108</v>
      </c>
      <c r="BY190" s="8">
        <v>727</v>
      </c>
      <c r="BZ190" s="8">
        <v>1352</v>
      </c>
      <c r="CA190" s="8">
        <v>5</v>
      </c>
      <c r="CB190" s="8">
        <v>1</v>
      </c>
      <c r="CC190" s="8">
        <v>4</v>
      </c>
      <c r="CD190" s="8">
        <v>35</v>
      </c>
      <c r="CE190" s="8">
        <v>142</v>
      </c>
      <c r="CF190" s="8">
        <v>1</v>
      </c>
      <c r="CG190" s="8">
        <v>8</v>
      </c>
      <c r="CH190" s="8">
        <v>19</v>
      </c>
      <c r="CI190" s="8">
        <v>119</v>
      </c>
      <c r="CJ190" s="8">
        <v>1368</v>
      </c>
      <c r="CK190" s="8">
        <v>15</v>
      </c>
    </row>
    <row r="191" spans="1:89" x14ac:dyDescent="0.25">
      <c r="A191" s="8">
        <v>21</v>
      </c>
      <c r="B191" s="8" t="s">
        <v>587</v>
      </c>
      <c r="C191" s="8" t="s">
        <v>588</v>
      </c>
      <c r="D191" s="8" t="s">
        <v>94</v>
      </c>
      <c r="E191" s="8" t="s">
        <v>564</v>
      </c>
      <c r="F191" s="8" t="s">
        <v>128</v>
      </c>
      <c r="G191" s="8">
        <v>25539358</v>
      </c>
      <c r="H191" s="8">
        <v>25638396</v>
      </c>
      <c r="I191" s="8">
        <v>24538117</v>
      </c>
      <c r="J191" s="8">
        <v>23503</v>
      </c>
      <c r="K191" s="8">
        <v>508476</v>
      </c>
      <c r="L191" s="8">
        <v>12893159</v>
      </c>
      <c r="M191" s="8">
        <v>0</v>
      </c>
      <c r="N191" s="8">
        <v>0</v>
      </c>
      <c r="O191" s="8">
        <v>0</v>
      </c>
      <c r="P191" s="8">
        <v>0</v>
      </c>
      <c r="Q191" s="8">
        <v>1063506</v>
      </c>
      <c r="R191" s="8">
        <v>0</v>
      </c>
      <c r="S191" s="8">
        <v>0</v>
      </c>
      <c r="T191" s="8">
        <v>0</v>
      </c>
      <c r="U191" s="8">
        <v>6079752</v>
      </c>
      <c r="V191" s="8">
        <v>2427770</v>
      </c>
      <c r="W191" s="8">
        <v>0</v>
      </c>
      <c r="X191" s="8">
        <v>0</v>
      </c>
      <c r="Y191" s="8">
        <v>24853664</v>
      </c>
      <c r="Z191" s="8">
        <v>99038</v>
      </c>
      <c r="AA191" s="8">
        <v>24952702</v>
      </c>
      <c r="AB191" s="7">
        <v>9.0436063706874847E-2</v>
      </c>
      <c r="AC191" s="7">
        <v>5.9299999999999999E-2</v>
      </c>
      <c r="AD191" s="25">
        <v>1473588</v>
      </c>
      <c r="AE191" s="8">
        <v>0</v>
      </c>
      <c r="AF191" s="8">
        <v>0</v>
      </c>
      <c r="AG191" s="8">
        <v>99038</v>
      </c>
      <c r="AH191" s="8">
        <v>168</v>
      </c>
      <c r="AI191" s="25">
        <f t="shared" si="6"/>
        <v>99206</v>
      </c>
      <c r="AJ191" s="8">
        <v>709811</v>
      </c>
      <c r="AK191" s="8">
        <v>59134</v>
      </c>
      <c r="AL191" s="8">
        <v>189986</v>
      </c>
      <c r="AM191" s="8">
        <v>563</v>
      </c>
      <c r="AN191" s="8">
        <v>158540</v>
      </c>
      <c r="AO191" s="8">
        <v>3877</v>
      </c>
      <c r="AP191" s="8">
        <v>46042</v>
      </c>
      <c r="AQ191" s="8">
        <v>10400</v>
      </c>
      <c r="AR191" s="8">
        <v>6500</v>
      </c>
      <c r="AS191" s="8">
        <v>0</v>
      </c>
      <c r="AT191" s="8">
        <v>75698</v>
      </c>
      <c r="AU191" s="8">
        <v>16541</v>
      </c>
      <c r="AV191" s="8">
        <v>0</v>
      </c>
      <c r="AW191" s="8">
        <v>2652</v>
      </c>
      <c r="AX191" s="8">
        <v>34930</v>
      </c>
      <c r="AY191" s="8">
        <v>0</v>
      </c>
      <c r="AZ191" s="8">
        <v>1383892</v>
      </c>
      <c r="BA191" s="27">
        <f t="shared" si="7"/>
        <v>0</v>
      </c>
      <c r="BB191" s="8">
        <v>0</v>
      </c>
      <c r="BC191" s="8">
        <v>173523</v>
      </c>
      <c r="BD191" s="8">
        <v>0</v>
      </c>
      <c r="BE191" s="8">
        <v>227442</v>
      </c>
      <c r="BF191" s="8">
        <v>0</v>
      </c>
      <c r="BG191" s="8">
        <v>0</v>
      </c>
      <c r="BH191" s="8">
        <v>0</v>
      </c>
      <c r="BI191" s="29">
        <f t="shared" si="8"/>
        <v>0</v>
      </c>
      <c r="BJ191" s="8">
        <v>0</v>
      </c>
      <c r="BK191" s="8">
        <v>7439</v>
      </c>
      <c r="BL191" s="8">
        <v>1744</v>
      </c>
      <c r="BM191" s="8">
        <v>29</v>
      </c>
      <c r="BN191" s="8">
        <v>-11</v>
      </c>
      <c r="BO191" s="8">
        <v>-12</v>
      </c>
      <c r="BP191" s="8">
        <v>-147</v>
      </c>
      <c r="BQ191" s="8">
        <v>-135</v>
      </c>
      <c r="BR191" s="8">
        <v>-1161</v>
      </c>
      <c r="BS191" s="8">
        <v>-1257</v>
      </c>
      <c r="BT191" s="8">
        <v>-3</v>
      </c>
      <c r="BU191" s="8">
        <v>6489</v>
      </c>
      <c r="BV191" s="8">
        <v>79</v>
      </c>
      <c r="BW191" s="8">
        <v>109</v>
      </c>
      <c r="BX191" s="8">
        <v>110</v>
      </c>
      <c r="BY191" s="8">
        <v>996</v>
      </c>
      <c r="BZ191" s="8">
        <v>37</v>
      </c>
      <c r="CA191" s="8">
        <v>5</v>
      </c>
      <c r="CB191" s="8">
        <v>0</v>
      </c>
      <c r="CC191" s="8">
        <v>1</v>
      </c>
      <c r="CD191" s="8">
        <v>32</v>
      </c>
      <c r="CE191" s="8">
        <v>114</v>
      </c>
      <c r="CF191" s="8">
        <v>0</v>
      </c>
      <c r="CG191" s="8">
        <v>4</v>
      </c>
      <c r="CH191" s="8">
        <v>16</v>
      </c>
      <c r="CI191" s="8">
        <v>192</v>
      </c>
      <c r="CJ191" s="8">
        <v>945</v>
      </c>
      <c r="CK191" s="8">
        <v>4</v>
      </c>
    </row>
    <row r="192" spans="1:89" x14ac:dyDescent="0.25">
      <c r="A192" s="8">
        <v>21</v>
      </c>
      <c r="B192" s="8" t="s">
        <v>602</v>
      </c>
      <c r="C192" s="8" t="s">
        <v>603</v>
      </c>
      <c r="D192" s="8" t="s">
        <v>568</v>
      </c>
      <c r="E192" s="8" t="s">
        <v>604</v>
      </c>
      <c r="F192" s="9"/>
      <c r="G192" s="8">
        <v>28248971</v>
      </c>
      <c r="H192" s="8">
        <v>28321005</v>
      </c>
      <c r="I192" s="8">
        <v>27026373</v>
      </c>
      <c r="J192" s="8">
        <v>47449</v>
      </c>
      <c r="K192" s="8">
        <v>3499444</v>
      </c>
      <c r="L192" s="8">
        <v>6036773</v>
      </c>
      <c r="M192" s="8">
        <v>2733</v>
      </c>
      <c r="N192" s="8">
        <v>0</v>
      </c>
      <c r="O192" s="8">
        <v>0</v>
      </c>
      <c r="P192" s="34">
        <v>0</v>
      </c>
      <c r="Q192" s="8">
        <v>2358914</v>
      </c>
      <c r="R192" s="34">
        <v>0</v>
      </c>
      <c r="S192" s="34">
        <v>0</v>
      </c>
      <c r="T192" s="34">
        <v>0</v>
      </c>
      <c r="U192" s="36">
        <v>9230960</v>
      </c>
      <c r="V192" s="8">
        <v>3923326</v>
      </c>
      <c r="W192" s="8">
        <v>48946</v>
      </c>
      <c r="X192" s="8">
        <v>0</v>
      </c>
      <c r="Y192" s="8">
        <v>27612755</v>
      </c>
      <c r="Z192" s="8">
        <v>335605</v>
      </c>
      <c r="AA192" s="8">
        <v>27948360</v>
      </c>
      <c r="AB192" s="7">
        <v>0.15814264118671417</v>
      </c>
      <c r="AC192" s="7">
        <v>9.0899999999999995E-2</v>
      </c>
      <c r="AD192" s="8">
        <v>2524678</v>
      </c>
      <c r="AE192" s="8">
        <v>11944</v>
      </c>
      <c r="AF192" s="8">
        <v>133969</v>
      </c>
      <c r="AG192" s="8">
        <v>39082</v>
      </c>
      <c r="AH192" s="8">
        <v>7190</v>
      </c>
      <c r="AI192" s="8">
        <f t="shared" si="6"/>
        <v>46272</v>
      </c>
      <c r="AJ192" s="8">
        <v>1295711</v>
      </c>
      <c r="AK192" s="8">
        <v>102911</v>
      </c>
      <c r="AL192" s="8">
        <v>290982</v>
      </c>
      <c r="AM192" s="8">
        <v>0</v>
      </c>
      <c r="AN192" s="8">
        <v>192740</v>
      </c>
      <c r="AO192" s="8">
        <v>14630</v>
      </c>
      <c r="AP192" s="8">
        <v>41672</v>
      </c>
      <c r="AQ192" s="8">
        <v>12200</v>
      </c>
      <c r="AR192" s="8">
        <v>450</v>
      </c>
      <c r="AS192" s="8">
        <v>41757</v>
      </c>
      <c r="AT192" s="8">
        <v>102978</v>
      </c>
      <c r="AU192" s="8">
        <v>23499</v>
      </c>
      <c r="AV192" s="8">
        <v>0</v>
      </c>
      <c r="AW192" s="8">
        <v>0</v>
      </c>
      <c r="AX192" s="8">
        <v>33108</v>
      </c>
      <c r="AY192" s="8">
        <v>0</v>
      </c>
      <c r="AZ192" s="8">
        <v>2339018</v>
      </c>
      <c r="BA192" s="7">
        <f t="shared" si="7"/>
        <v>0</v>
      </c>
      <c r="BB192" s="34">
        <v>487</v>
      </c>
      <c r="BC192" s="8">
        <v>173523</v>
      </c>
      <c r="BD192" s="8">
        <v>0</v>
      </c>
      <c r="BE192" s="8">
        <v>582253</v>
      </c>
      <c r="BF192" s="8">
        <v>0</v>
      </c>
      <c r="BG192" s="8">
        <v>0</v>
      </c>
      <c r="BH192" s="8">
        <v>0</v>
      </c>
      <c r="BI192" s="8">
        <f t="shared" si="8"/>
        <v>0</v>
      </c>
      <c r="BJ192" s="8">
        <v>0</v>
      </c>
      <c r="BK192" s="8">
        <v>9031</v>
      </c>
      <c r="BL192" s="8">
        <v>2811</v>
      </c>
      <c r="BM192" s="8">
        <v>3</v>
      </c>
      <c r="BN192" s="8">
        <v>-13</v>
      </c>
      <c r="BO192" s="8">
        <v>-101</v>
      </c>
      <c r="BP192" s="8">
        <v>-136</v>
      </c>
      <c r="BQ192" s="8">
        <v>-783</v>
      </c>
      <c r="BR192" s="8">
        <v>-1067</v>
      </c>
      <c r="BS192" s="8">
        <v>-1613</v>
      </c>
      <c r="BT192" s="8">
        <v>-17</v>
      </c>
      <c r="BU192" s="8">
        <v>9122</v>
      </c>
      <c r="BV192" s="8">
        <v>115</v>
      </c>
      <c r="BW192" s="8">
        <v>178</v>
      </c>
      <c r="BX192" s="8">
        <v>222</v>
      </c>
      <c r="BY192" s="8">
        <v>1109</v>
      </c>
      <c r="BZ192" s="8">
        <v>82</v>
      </c>
      <c r="CA192" s="8">
        <v>11</v>
      </c>
      <c r="CB192" s="8">
        <v>0</v>
      </c>
      <c r="CC192" s="8">
        <v>1</v>
      </c>
      <c r="CD192" s="8">
        <v>30</v>
      </c>
      <c r="CE192" s="8">
        <v>104</v>
      </c>
      <c r="CF192" s="8">
        <v>1</v>
      </c>
      <c r="CG192" s="8">
        <v>11</v>
      </c>
      <c r="CH192" s="8">
        <v>13</v>
      </c>
      <c r="CI192" s="8">
        <v>204</v>
      </c>
      <c r="CJ192" s="8">
        <v>797</v>
      </c>
      <c r="CK192" s="8">
        <v>31</v>
      </c>
    </row>
    <row r="193" spans="1:89" x14ac:dyDescent="0.25">
      <c r="A193" s="8">
        <v>21</v>
      </c>
      <c r="B193" s="8" t="s">
        <v>589</v>
      </c>
      <c r="C193" s="8" t="s">
        <v>348</v>
      </c>
      <c r="D193" s="8" t="s">
        <v>343</v>
      </c>
      <c r="E193" s="8" t="s">
        <v>572</v>
      </c>
      <c r="F193" s="8" t="s">
        <v>148</v>
      </c>
      <c r="G193" s="8">
        <v>41573593</v>
      </c>
      <c r="H193" s="8">
        <v>41782685</v>
      </c>
      <c r="I193" s="8">
        <v>40593824</v>
      </c>
      <c r="J193" s="8">
        <v>10870183</v>
      </c>
      <c r="K193" s="8">
        <v>3015557</v>
      </c>
      <c r="L193" s="8">
        <v>3553886</v>
      </c>
      <c r="M193" s="8">
        <v>0</v>
      </c>
      <c r="N193" s="8">
        <v>0</v>
      </c>
      <c r="O193" s="8">
        <v>358</v>
      </c>
      <c r="P193" s="8">
        <v>0</v>
      </c>
      <c r="Q193" s="8">
        <v>2162414</v>
      </c>
      <c r="R193" s="8">
        <v>0</v>
      </c>
      <c r="S193" s="8">
        <v>0</v>
      </c>
      <c r="T193" s="8">
        <v>0</v>
      </c>
      <c r="U193" s="8">
        <v>18103861</v>
      </c>
      <c r="V193" s="8">
        <v>1918864</v>
      </c>
      <c r="W193" s="8">
        <v>11180</v>
      </c>
      <c r="X193" s="8">
        <v>0</v>
      </c>
      <c r="Y193" s="8">
        <v>41384189</v>
      </c>
      <c r="Z193" s="8">
        <v>220587</v>
      </c>
      <c r="AA193" s="8">
        <v>41604776</v>
      </c>
      <c r="AB193" s="7">
        <v>6.4153850078582764E-2</v>
      </c>
      <c r="AC193" s="7">
        <v>4.24E-2</v>
      </c>
      <c r="AD193" s="25">
        <v>1879666</v>
      </c>
      <c r="AE193" s="8">
        <v>136016</v>
      </c>
      <c r="AF193" s="8">
        <v>2945253</v>
      </c>
      <c r="AG193" s="8">
        <v>73076</v>
      </c>
      <c r="AH193" s="8">
        <v>1538</v>
      </c>
      <c r="AI193" s="25">
        <f t="shared" si="6"/>
        <v>74614</v>
      </c>
      <c r="AJ193" s="8">
        <v>1038699</v>
      </c>
      <c r="AK193" s="8">
        <v>82415</v>
      </c>
      <c r="AL193" s="8">
        <v>248836</v>
      </c>
      <c r="AM193" s="8">
        <v>0</v>
      </c>
      <c r="AN193" s="8">
        <v>111019</v>
      </c>
      <c r="AO193" s="8">
        <v>0</v>
      </c>
      <c r="AP193" s="8">
        <v>57139</v>
      </c>
      <c r="AQ193" s="8">
        <v>12200</v>
      </c>
      <c r="AR193" s="8">
        <v>34210</v>
      </c>
      <c r="AS193" s="8">
        <v>0</v>
      </c>
      <c r="AT193" s="8">
        <v>99180</v>
      </c>
      <c r="AU193" s="8">
        <v>17761</v>
      </c>
      <c r="AV193" s="8">
        <v>0</v>
      </c>
      <c r="AW193" s="8">
        <v>0</v>
      </c>
      <c r="AX193" s="8">
        <v>27994</v>
      </c>
      <c r="AY193" s="8">
        <v>0</v>
      </c>
      <c r="AZ193" s="8">
        <v>1832555</v>
      </c>
      <c r="BA193" s="27">
        <f t="shared" si="7"/>
        <v>0</v>
      </c>
      <c r="BB193" s="8">
        <v>1315</v>
      </c>
      <c r="BC193" s="8">
        <v>173524</v>
      </c>
      <c r="BD193" s="8">
        <v>0</v>
      </c>
      <c r="BE193" s="8">
        <v>250908</v>
      </c>
      <c r="BF193" s="8">
        <v>0</v>
      </c>
      <c r="BG193" s="8">
        <v>0</v>
      </c>
      <c r="BH193" s="8">
        <v>0</v>
      </c>
      <c r="BI193" s="29">
        <f t="shared" si="8"/>
        <v>0</v>
      </c>
      <c r="BJ193" s="8">
        <v>0</v>
      </c>
      <c r="BK193" s="8">
        <v>8011</v>
      </c>
      <c r="BL193" s="8">
        <v>3036</v>
      </c>
      <c r="BM193" s="8">
        <v>32</v>
      </c>
      <c r="BN193" s="8">
        <v>-28</v>
      </c>
      <c r="BO193" s="8">
        <v>-80</v>
      </c>
      <c r="BP193" s="8">
        <v>-85</v>
      </c>
      <c r="BQ193" s="8">
        <v>-869</v>
      </c>
      <c r="BR193" s="8">
        <v>-663</v>
      </c>
      <c r="BS193" s="8">
        <v>-2033</v>
      </c>
      <c r="BT193" s="8">
        <v>-8</v>
      </c>
      <c r="BU193" s="8">
        <v>7348</v>
      </c>
      <c r="BV193" s="8">
        <v>15</v>
      </c>
      <c r="BW193" s="8">
        <v>292</v>
      </c>
      <c r="BX193" s="8">
        <v>280</v>
      </c>
      <c r="BY193" s="8">
        <v>1405</v>
      </c>
      <c r="BZ193" s="8">
        <v>2</v>
      </c>
      <c r="CA193" s="8">
        <v>54</v>
      </c>
      <c r="CB193" s="8">
        <v>0</v>
      </c>
      <c r="CC193" s="8">
        <v>1</v>
      </c>
      <c r="CD193" s="8">
        <v>30</v>
      </c>
      <c r="CE193" s="8">
        <v>54</v>
      </c>
      <c r="CF193" s="8">
        <v>0</v>
      </c>
      <c r="CG193" s="8">
        <v>8</v>
      </c>
      <c r="CH193" s="8">
        <v>17</v>
      </c>
      <c r="CI193" s="8">
        <v>149</v>
      </c>
      <c r="CJ193" s="8">
        <v>420</v>
      </c>
      <c r="CK193" s="8">
        <v>69</v>
      </c>
    </row>
    <row r="194" spans="1:89" x14ac:dyDescent="0.25">
      <c r="A194" s="8">
        <v>21</v>
      </c>
      <c r="B194" s="8" t="s">
        <v>590</v>
      </c>
      <c r="C194" s="8" t="s">
        <v>591</v>
      </c>
      <c r="D194" s="8" t="s">
        <v>575</v>
      </c>
      <c r="E194" s="8" t="s">
        <v>564</v>
      </c>
      <c r="F194" s="8" t="s">
        <v>107</v>
      </c>
      <c r="G194" s="8">
        <v>73942719</v>
      </c>
      <c r="H194" s="8">
        <v>74281584</v>
      </c>
      <c r="I194" s="8">
        <v>70182712</v>
      </c>
      <c r="J194" s="8">
        <v>63438</v>
      </c>
      <c r="K194" s="8">
        <v>6822619</v>
      </c>
      <c r="L194" s="8">
        <v>31452069</v>
      </c>
      <c r="M194" s="8">
        <v>0</v>
      </c>
      <c r="N194" s="8">
        <v>0</v>
      </c>
      <c r="O194" s="8">
        <v>0</v>
      </c>
      <c r="P194" s="8">
        <v>0</v>
      </c>
      <c r="Q194" s="8">
        <v>3377590</v>
      </c>
      <c r="R194" s="8">
        <v>0</v>
      </c>
      <c r="S194" s="8">
        <v>0</v>
      </c>
      <c r="T194" s="8">
        <v>0</v>
      </c>
      <c r="U194" s="8">
        <v>15836628</v>
      </c>
      <c r="V194" s="8">
        <v>9750979</v>
      </c>
      <c r="W194" s="8">
        <v>0</v>
      </c>
      <c r="X194" s="8">
        <v>0</v>
      </c>
      <c r="Y194" s="8">
        <v>70078912</v>
      </c>
      <c r="Z194" s="8">
        <v>338868</v>
      </c>
      <c r="AA194" s="8">
        <v>70417780</v>
      </c>
      <c r="AB194" s="7">
        <v>0.12815219163894653</v>
      </c>
      <c r="AC194" s="7">
        <v>3.8899999999999997E-2</v>
      </c>
      <c r="AD194" s="25">
        <v>2728308</v>
      </c>
      <c r="AE194" s="8">
        <v>0</v>
      </c>
      <c r="AF194" s="8">
        <v>0</v>
      </c>
      <c r="AG194" s="8">
        <v>338865</v>
      </c>
      <c r="AH194" s="8">
        <v>26719</v>
      </c>
      <c r="AI194" s="25">
        <f t="shared" si="6"/>
        <v>365584</v>
      </c>
      <c r="AJ194" s="8">
        <v>1575038</v>
      </c>
      <c r="AK194" s="8">
        <v>124142</v>
      </c>
      <c r="AL194" s="8">
        <v>430718</v>
      </c>
      <c r="AM194" s="8">
        <v>0</v>
      </c>
      <c r="AN194" s="8">
        <v>292783</v>
      </c>
      <c r="AO194" s="8">
        <v>6138</v>
      </c>
      <c r="AP194" s="8">
        <v>46546</v>
      </c>
      <c r="AQ194" s="8">
        <v>12200</v>
      </c>
      <c r="AR194" s="8">
        <v>7131</v>
      </c>
      <c r="AS194" s="8">
        <v>0</v>
      </c>
      <c r="AT194" s="8">
        <v>118640</v>
      </c>
      <c r="AU194" s="8">
        <v>29416</v>
      </c>
      <c r="AV194" s="8">
        <v>0</v>
      </c>
      <c r="AW194" s="8">
        <v>0</v>
      </c>
      <c r="AX194" s="8">
        <v>108777</v>
      </c>
      <c r="AY194" s="8">
        <v>0</v>
      </c>
      <c r="AZ194" s="8">
        <v>3164540</v>
      </c>
      <c r="BA194" s="27">
        <f t="shared" si="7"/>
        <v>0</v>
      </c>
      <c r="BB194" s="8">
        <v>4756</v>
      </c>
      <c r="BC194" s="8">
        <v>173523</v>
      </c>
      <c r="BD194" s="8">
        <v>0</v>
      </c>
      <c r="BE194" s="8">
        <v>503976</v>
      </c>
      <c r="BF194" s="8">
        <v>0</v>
      </c>
      <c r="BG194" s="8">
        <v>0</v>
      </c>
      <c r="BH194" s="8">
        <v>0</v>
      </c>
      <c r="BI194" s="29">
        <f t="shared" si="8"/>
        <v>0</v>
      </c>
      <c r="BJ194" s="8">
        <v>0</v>
      </c>
      <c r="BK194" s="8">
        <v>12198</v>
      </c>
      <c r="BL194" s="8">
        <v>5703</v>
      </c>
      <c r="BM194" s="8">
        <v>57</v>
      </c>
      <c r="BN194" s="8">
        <v>0</v>
      </c>
      <c r="BO194" s="8">
        <v>-167</v>
      </c>
      <c r="BP194" s="8">
        <v>-423</v>
      </c>
      <c r="BQ194" s="8">
        <v>-1802</v>
      </c>
      <c r="BR194" s="8">
        <v>-1444</v>
      </c>
      <c r="BS194" s="8">
        <v>-2269</v>
      </c>
      <c r="BT194" s="8">
        <v>-8</v>
      </c>
      <c r="BU194" s="8">
        <v>13091</v>
      </c>
      <c r="BV194" s="8">
        <v>50</v>
      </c>
      <c r="BW194" s="8">
        <v>782</v>
      </c>
      <c r="BX194" s="8">
        <v>180</v>
      </c>
      <c r="BY194" s="8">
        <v>1244</v>
      </c>
      <c r="BZ194" s="8">
        <v>47</v>
      </c>
      <c r="CA194" s="8">
        <v>16</v>
      </c>
      <c r="CB194" s="8">
        <v>2</v>
      </c>
      <c r="CC194" s="8">
        <v>9</v>
      </c>
      <c r="CD194" s="8">
        <v>80</v>
      </c>
      <c r="CE194" s="8">
        <v>329</v>
      </c>
      <c r="CF194" s="8">
        <v>3</v>
      </c>
      <c r="CG194" s="8">
        <v>31</v>
      </c>
      <c r="CH194" s="8">
        <v>33</v>
      </c>
      <c r="CI194" s="8">
        <v>235</v>
      </c>
      <c r="CJ194" s="8">
        <v>1129</v>
      </c>
      <c r="CK194" s="8">
        <v>16</v>
      </c>
    </row>
    <row r="195" spans="1:89" x14ac:dyDescent="0.25">
      <c r="A195" s="8">
        <v>21</v>
      </c>
      <c r="B195" s="8" t="s">
        <v>592</v>
      </c>
      <c r="C195" s="8" t="s">
        <v>593</v>
      </c>
      <c r="D195" s="8" t="s">
        <v>594</v>
      </c>
      <c r="E195" s="8" t="s">
        <v>572</v>
      </c>
      <c r="F195" s="8" t="s">
        <v>148</v>
      </c>
      <c r="G195" s="8">
        <v>25211978</v>
      </c>
      <c r="H195" s="8">
        <v>25314241</v>
      </c>
      <c r="I195" s="8">
        <v>24431937</v>
      </c>
      <c r="J195" s="8">
        <v>5538562</v>
      </c>
      <c r="K195" s="8">
        <v>1568106</v>
      </c>
      <c r="L195" s="8">
        <v>1679020</v>
      </c>
      <c r="M195" s="8">
        <v>0</v>
      </c>
      <c r="N195" s="8">
        <v>0</v>
      </c>
      <c r="O195" s="8">
        <v>0</v>
      </c>
      <c r="P195" s="8">
        <v>0</v>
      </c>
      <c r="Q195" s="8">
        <v>1223897</v>
      </c>
      <c r="R195" s="8">
        <v>0</v>
      </c>
      <c r="S195" s="8">
        <v>0</v>
      </c>
      <c r="T195" s="8">
        <v>0</v>
      </c>
      <c r="U195" s="8">
        <v>13066805</v>
      </c>
      <c r="V195" s="8">
        <v>839807</v>
      </c>
      <c r="W195" s="8">
        <v>23351</v>
      </c>
      <c r="X195" s="8">
        <v>0</v>
      </c>
      <c r="Y195" s="8">
        <v>25743432</v>
      </c>
      <c r="Z195" s="8">
        <v>124763</v>
      </c>
      <c r="AA195" s="8">
        <v>25868195</v>
      </c>
      <c r="AB195" s="7">
        <v>0.11695488542318344</v>
      </c>
      <c r="AC195" s="7">
        <v>7.1199999999999999E-2</v>
      </c>
      <c r="AD195" s="25">
        <v>1865386</v>
      </c>
      <c r="AE195" s="8">
        <v>39002</v>
      </c>
      <c r="AF195" s="8">
        <v>468649</v>
      </c>
      <c r="AG195" s="8">
        <v>63261</v>
      </c>
      <c r="AH195" s="8">
        <v>1415</v>
      </c>
      <c r="AI195" s="25">
        <f t="shared" si="6"/>
        <v>64676</v>
      </c>
      <c r="AJ195" s="8">
        <v>978414</v>
      </c>
      <c r="AK195" s="8">
        <v>80023</v>
      </c>
      <c r="AL195" s="8">
        <v>229950</v>
      </c>
      <c r="AM195" s="8">
        <v>0</v>
      </c>
      <c r="AN195" s="8">
        <v>171181</v>
      </c>
      <c r="AO195" s="8">
        <v>0</v>
      </c>
      <c r="AP195" s="8">
        <v>48383</v>
      </c>
      <c r="AQ195" s="8">
        <v>12200</v>
      </c>
      <c r="AR195" s="8">
        <v>6732</v>
      </c>
      <c r="AS195" s="8">
        <v>0</v>
      </c>
      <c r="AT195" s="8">
        <v>84690</v>
      </c>
      <c r="AU195" s="8">
        <v>19546</v>
      </c>
      <c r="AV195" s="8">
        <v>0</v>
      </c>
      <c r="AW195" s="8">
        <v>0</v>
      </c>
      <c r="AX195" s="8">
        <v>21637</v>
      </c>
      <c r="AY195" s="8">
        <v>0</v>
      </c>
      <c r="AZ195" s="8">
        <v>1745108</v>
      </c>
      <c r="BA195" s="27">
        <f t="shared" si="7"/>
        <v>0</v>
      </c>
      <c r="BB195" s="8">
        <v>568</v>
      </c>
      <c r="BC195" s="8">
        <v>173523</v>
      </c>
      <c r="BD195" s="8">
        <v>0</v>
      </c>
      <c r="BE195" s="8">
        <v>312899</v>
      </c>
      <c r="BF195" s="8">
        <v>0</v>
      </c>
      <c r="BG195" s="8">
        <v>0</v>
      </c>
      <c r="BH195" s="8">
        <v>0</v>
      </c>
      <c r="BI195" s="29">
        <f t="shared" si="8"/>
        <v>0</v>
      </c>
      <c r="BJ195" s="8">
        <v>0</v>
      </c>
      <c r="BK195" s="8">
        <v>4671</v>
      </c>
      <c r="BL195" s="8">
        <v>2007</v>
      </c>
      <c r="BM195" s="8">
        <v>33</v>
      </c>
      <c r="BN195" s="8">
        <v>0</v>
      </c>
      <c r="BO195" s="8">
        <v>-62</v>
      </c>
      <c r="BP195" s="8">
        <v>-46</v>
      </c>
      <c r="BQ195" s="8">
        <v>-512</v>
      </c>
      <c r="BR195" s="8">
        <v>-333</v>
      </c>
      <c r="BS195" s="8">
        <v>-1335</v>
      </c>
      <c r="BT195" s="8">
        <v>-4</v>
      </c>
      <c r="BU195" s="8">
        <v>4466</v>
      </c>
      <c r="BV195" s="8">
        <v>0</v>
      </c>
      <c r="BW195" s="8">
        <v>167</v>
      </c>
      <c r="BX195" s="8">
        <v>232</v>
      </c>
      <c r="BY195" s="8">
        <v>911</v>
      </c>
      <c r="BZ195" s="8">
        <v>2</v>
      </c>
      <c r="CA195" s="8">
        <v>23</v>
      </c>
      <c r="CB195" s="8">
        <v>2</v>
      </c>
      <c r="CC195" s="8">
        <v>3</v>
      </c>
      <c r="CD195" s="8">
        <v>17</v>
      </c>
      <c r="CE195" s="8">
        <v>23</v>
      </c>
      <c r="CF195" s="8">
        <v>1</v>
      </c>
      <c r="CG195" s="8">
        <v>4</v>
      </c>
      <c r="CH195" s="8">
        <v>11</v>
      </c>
      <c r="CI195" s="8">
        <v>109</v>
      </c>
      <c r="CJ195" s="8">
        <v>190</v>
      </c>
      <c r="CK195" s="8">
        <v>19</v>
      </c>
    </row>
    <row r="196" spans="1:89" x14ac:dyDescent="0.25">
      <c r="A196" s="8">
        <v>21</v>
      </c>
      <c r="B196" s="8" t="s">
        <v>595</v>
      </c>
      <c r="C196" s="8" t="s">
        <v>559</v>
      </c>
      <c r="D196" s="8" t="s">
        <v>596</v>
      </c>
      <c r="E196" s="8" t="s">
        <v>572</v>
      </c>
      <c r="F196" s="8" t="s">
        <v>148</v>
      </c>
      <c r="G196" s="8">
        <v>35219978</v>
      </c>
      <c r="H196" s="8">
        <v>35509465</v>
      </c>
      <c r="I196" s="8">
        <v>33409605</v>
      </c>
      <c r="J196" s="8">
        <v>15278494</v>
      </c>
      <c r="K196" s="8">
        <v>2014842</v>
      </c>
      <c r="L196" s="8">
        <v>4199746</v>
      </c>
      <c r="M196" s="8">
        <v>0</v>
      </c>
      <c r="N196" s="8">
        <v>103288</v>
      </c>
      <c r="O196" s="8">
        <v>0</v>
      </c>
      <c r="P196" s="8">
        <v>0</v>
      </c>
      <c r="Q196" s="8">
        <v>1194938</v>
      </c>
      <c r="R196" s="8">
        <v>0</v>
      </c>
      <c r="S196" s="8">
        <v>0</v>
      </c>
      <c r="T196" s="8">
        <v>0</v>
      </c>
      <c r="U196" s="8">
        <v>9000807</v>
      </c>
      <c r="V196" s="8">
        <v>809664</v>
      </c>
      <c r="W196" s="8">
        <v>0</v>
      </c>
      <c r="X196" s="8">
        <v>0</v>
      </c>
      <c r="Y196" s="8">
        <v>33852767</v>
      </c>
      <c r="Z196" s="8">
        <v>388523</v>
      </c>
      <c r="AA196" s="8">
        <v>34241290</v>
      </c>
      <c r="AB196" s="7">
        <v>0.13794410228729248</v>
      </c>
      <c r="AC196" s="7">
        <v>0.04</v>
      </c>
      <c r="AD196" s="25">
        <v>1520426</v>
      </c>
      <c r="AE196" s="8">
        <v>166150</v>
      </c>
      <c r="AF196" s="8">
        <v>4153738</v>
      </c>
      <c r="AG196" s="8">
        <v>123077</v>
      </c>
      <c r="AH196" s="8">
        <v>1085</v>
      </c>
      <c r="AI196" s="25">
        <f t="shared" si="6"/>
        <v>124162</v>
      </c>
      <c r="AJ196" s="8">
        <v>832569</v>
      </c>
      <c r="AK196" s="8">
        <v>72282</v>
      </c>
      <c r="AL196" s="8">
        <v>147022</v>
      </c>
      <c r="AM196" s="8">
        <v>0</v>
      </c>
      <c r="AN196" s="8">
        <v>213611</v>
      </c>
      <c r="AO196" s="8">
        <v>7757</v>
      </c>
      <c r="AP196" s="8">
        <v>38726</v>
      </c>
      <c r="AQ196" s="8">
        <v>8400</v>
      </c>
      <c r="AR196" s="8">
        <v>0</v>
      </c>
      <c r="AS196" s="8">
        <v>16695</v>
      </c>
      <c r="AT196" s="8">
        <v>123575</v>
      </c>
      <c r="AU196" s="8">
        <v>11249</v>
      </c>
      <c r="AV196" s="8">
        <v>12124</v>
      </c>
      <c r="AW196" s="8">
        <v>5557</v>
      </c>
      <c r="AX196" s="8">
        <v>9304</v>
      </c>
      <c r="AY196" s="8">
        <v>0</v>
      </c>
      <c r="AZ196" s="8">
        <v>1557592</v>
      </c>
      <c r="BA196" s="27">
        <f t="shared" si="7"/>
        <v>0</v>
      </c>
      <c r="BB196" s="8">
        <v>0</v>
      </c>
      <c r="BC196" s="8">
        <v>173523</v>
      </c>
      <c r="BD196" s="8">
        <v>0</v>
      </c>
      <c r="BE196" s="8">
        <v>194736</v>
      </c>
      <c r="BF196" s="8">
        <v>0</v>
      </c>
      <c r="BG196" s="8">
        <v>0</v>
      </c>
      <c r="BH196" s="8">
        <v>0</v>
      </c>
      <c r="BI196" s="29">
        <f t="shared" si="8"/>
        <v>0</v>
      </c>
      <c r="BJ196" s="8">
        <v>0</v>
      </c>
      <c r="BK196" s="8">
        <v>3348</v>
      </c>
      <c r="BL196" s="8">
        <v>1495</v>
      </c>
      <c r="BM196" s="8">
        <v>0</v>
      </c>
      <c r="BN196" s="35">
        <v>39</v>
      </c>
      <c r="BO196" s="8">
        <v>-86</v>
      </c>
      <c r="BP196" s="8">
        <v>-96</v>
      </c>
      <c r="BQ196" s="8">
        <v>-365</v>
      </c>
      <c r="BR196" s="8">
        <v>-279</v>
      </c>
      <c r="BS196" s="8">
        <v>-446</v>
      </c>
      <c r="BT196" s="8">
        <v>0</v>
      </c>
      <c r="BU196" s="8">
        <v>3610</v>
      </c>
      <c r="BV196" s="8">
        <v>0</v>
      </c>
      <c r="BW196" s="8">
        <v>175</v>
      </c>
      <c r="BX196" s="8">
        <v>49</v>
      </c>
      <c r="BY196" s="8">
        <v>188</v>
      </c>
      <c r="BZ196" s="8">
        <v>14</v>
      </c>
      <c r="CA196" s="8">
        <v>20</v>
      </c>
      <c r="CB196" s="8">
        <v>1</v>
      </c>
      <c r="CC196" s="8">
        <v>2</v>
      </c>
      <c r="CD196" s="8">
        <v>47</v>
      </c>
      <c r="CE196" s="8">
        <v>45</v>
      </c>
      <c r="CF196" s="8">
        <v>1</v>
      </c>
      <c r="CG196" s="8">
        <v>8</v>
      </c>
      <c r="CH196" s="8">
        <v>7</v>
      </c>
      <c r="CI196" s="8">
        <v>115</v>
      </c>
      <c r="CJ196" s="8">
        <v>126</v>
      </c>
      <c r="CK196" s="8">
        <v>23</v>
      </c>
    </row>
    <row r="197" spans="1:89" x14ac:dyDescent="0.25">
      <c r="A197" s="8">
        <v>21</v>
      </c>
      <c r="B197" s="8" t="s">
        <v>597</v>
      </c>
      <c r="C197" s="8" t="s">
        <v>598</v>
      </c>
      <c r="D197" s="8" t="s">
        <v>599</v>
      </c>
      <c r="E197" s="8" t="s">
        <v>572</v>
      </c>
      <c r="F197" s="8" t="s">
        <v>128</v>
      </c>
      <c r="G197" s="8">
        <v>29745436</v>
      </c>
      <c r="H197" s="8">
        <v>29840470</v>
      </c>
      <c r="I197" s="8">
        <v>28513519</v>
      </c>
      <c r="J197" s="8">
        <v>7883608</v>
      </c>
      <c r="K197" s="8">
        <v>1827680</v>
      </c>
      <c r="L197" s="8">
        <v>5140742</v>
      </c>
      <c r="M197" s="8">
        <v>0</v>
      </c>
      <c r="N197" s="8">
        <v>0</v>
      </c>
      <c r="O197" s="8">
        <v>0</v>
      </c>
      <c r="P197" s="8">
        <v>68231</v>
      </c>
      <c r="Q197" s="8">
        <v>1546661</v>
      </c>
      <c r="R197" s="8">
        <v>0</v>
      </c>
      <c r="S197" s="8">
        <v>0</v>
      </c>
      <c r="T197" s="8">
        <v>0</v>
      </c>
      <c r="U197" s="8">
        <v>9631514</v>
      </c>
      <c r="V197" s="8">
        <v>1837188</v>
      </c>
      <c r="W197" s="8">
        <v>0</v>
      </c>
      <c r="X197" s="8">
        <v>0</v>
      </c>
      <c r="Y197" s="8">
        <v>29718442</v>
      </c>
      <c r="Z197" s="8">
        <v>98434</v>
      </c>
      <c r="AA197" s="8">
        <v>29816876</v>
      </c>
      <c r="AB197" s="7">
        <v>0.16054049134254456</v>
      </c>
      <c r="AC197" s="7">
        <v>0.06</v>
      </c>
      <c r="AD197" s="25">
        <v>1782818</v>
      </c>
      <c r="AE197" s="8">
        <v>0</v>
      </c>
      <c r="AF197" s="8">
        <v>0</v>
      </c>
      <c r="AG197" s="8">
        <v>98434</v>
      </c>
      <c r="AH197" s="8">
        <v>0</v>
      </c>
      <c r="AI197" s="25">
        <f t="shared" si="6"/>
        <v>98434</v>
      </c>
      <c r="AJ197" s="8">
        <v>929678</v>
      </c>
      <c r="AK197" s="8">
        <v>81310</v>
      </c>
      <c r="AL197" s="8">
        <v>255241</v>
      </c>
      <c r="AM197" s="8">
        <v>0</v>
      </c>
      <c r="AN197" s="8">
        <v>209662</v>
      </c>
      <c r="AO197" s="8">
        <v>5458</v>
      </c>
      <c r="AP197" s="8">
        <v>48542</v>
      </c>
      <c r="AQ197" s="8">
        <v>12200</v>
      </c>
      <c r="AR197" s="8">
        <v>2850</v>
      </c>
      <c r="AS197" s="8">
        <v>5000</v>
      </c>
      <c r="AT197" s="8">
        <v>124182</v>
      </c>
      <c r="AU197" s="8">
        <v>11762</v>
      </c>
      <c r="AV197" s="8">
        <v>0</v>
      </c>
      <c r="AW197" s="8">
        <v>364</v>
      </c>
      <c r="AX197" s="8">
        <v>8755</v>
      </c>
      <c r="AY197" s="8">
        <v>0</v>
      </c>
      <c r="AZ197" s="8">
        <v>1800272</v>
      </c>
      <c r="BA197" s="27">
        <f t="shared" si="7"/>
        <v>0</v>
      </c>
      <c r="BB197" s="8">
        <v>347</v>
      </c>
      <c r="BC197" s="8">
        <v>173634</v>
      </c>
      <c r="BD197" s="8">
        <v>111</v>
      </c>
      <c r="BE197" s="8">
        <v>337110</v>
      </c>
      <c r="BF197" s="8">
        <v>0</v>
      </c>
      <c r="BG197" s="8">
        <v>0</v>
      </c>
      <c r="BH197" s="8">
        <v>0</v>
      </c>
      <c r="BI197" s="29">
        <f t="shared" si="8"/>
        <v>0</v>
      </c>
      <c r="BJ197" s="8">
        <v>0</v>
      </c>
      <c r="BK197" s="8">
        <v>3807</v>
      </c>
      <c r="BL197" s="8">
        <v>2083</v>
      </c>
      <c r="BM197" s="8">
        <v>0</v>
      </c>
      <c r="BN197" s="8">
        <v>0</v>
      </c>
      <c r="BO197" s="8">
        <v>-66</v>
      </c>
      <c r="BP197" s="8">
        <v>-32</v>
      </c>
      <c r="BQ197" s="8">
        <v>-561</v>
      </c>
      <c r="BR197" s="8">
        <v>-335</v>
      </c>
      <c r="BS197" s="8">
        <v>-798</v>
      </c>
      <c r="BT197" s="8">
        <v>-3</v>
      </c>
      <c r="BU197" s="8">
        <v>4135</v>
      </c>
      <c r="BV197" s="8">
        <v>7</v>
      </c>
      <c r="BW197" s="8">
        <v>132</v>
      </c>
      <c r="BX197" s="8">
        <v>66</v>
      </c>
      <c r="BY197" s="8">
        <v>568</v>
      </c>
      <c r="BZ197" s="8">
        <v>0</v>
      </c>
      <c r="CA197" s="8">
        <v>32</v>
      </c>
      <c r="CB197" s="8">
        <v>0</v>
      </c>
      <c r="CC197" s="8">
        <v>0</v>
      </c>
      <c r="CD197" s="8">
        <v>13</v>
      </c>
      <c r="CE197" s="8">
        <v>17</v>
      </c>
      <c r="CF197" s="8">
        <v>2</v>
      </c>
      <c r="CG197" s="8">
        <v>4</v>
      </c>
      <c r="CH197" s="8">
        <v>8</v>
      </c>
      <c r="CI197" s="8">
        <v>122</v>
      </c>
      <c r="CJ197" s="8">
        <v>174</v>
      </c>
      <c r="CK197" s="8">
        <v>27</v>
      </c>
    </row>
    <row r="198" spans="1:89" x14ac:dyDescent="0.25">
      <c r="A198" s="8">
        <v>21</v>
      </c>
      <c r="B198" s="8" t="s">
        <v>600</v>
      </c>
      <c r="C198" s="8" t="s">
        <v>188</v>
      </c>
      <c r="D198" s="8" t="s">
        <v>575</v>
      </c>
      <c r="E198" s="8" t="s">
        <v>564</v>
      </c>
      <c r="F198" s="8" t="s">
        <v>107</v>
      </c>
      <c r="G198" s="8">
        <v>59438304</v>
      </c>
      <c r="H198" s="8">
        <v>59742847</v>
      </c>
      <c r="I198" s="8">
        <v>57411245</v>
      </c>
      <c r="J198" s="8">
        <v>178048</v>
      </c>
      <c r="K198" s="8">
        <v>5830382</v>
      </c>
      <c r="L198" s="8">
        <v>25244350</v>
      </c>
      <c r="M198" s="8">
        <v>0</v>
      </c>
      <c r="N198" s="8">
        <v>0</v>
      </c>
      <c r="O198" s="8">
        <v>0</v>
      </c>
      <c r="P198" s="8">
        <v>1904</v>
      </c>
      <c r="Q198" s="8">
        <v>2808165</v>
      </c>
      <c r="R198" s="8">
        <v>0</v>
      </c>
      <c r="S198" s="8">
        <v>0</v>
      </c>
      <c r="T198" s="8">
        <v>0</v>
      </c>
      <c r="U198" s="8">
        <v>12155721</v>
      </c>
      <c r="V198" s="8">
        <v>8245403</v>
      </c>
      <c r="W198" s="8">
        <v>0</v>
      </c>
      <c r="X198" s="8">
        <v>0</v>
      </c>
      <c r="Y198" s="8">
        <v>56831503</v>
      </c>
      <c r="Z198" s="8">
        <v>307282</v>
      </c>
      <c r="AA198" s="8">
        <v>57138785</v>
      </c>
      <c r="AB198" s="7">
        <v>0.1522870659828186</v>
      </c>
      <c r="AC198" s="7">
        <v>4.1200000000000001E-2</v>
      </c>
      <c r="AD198" s="25">
        <v>2340201</v>
      </c>
      <c r="AE198" s="8">
        <v>0</v>
      </c>
      <c r="AF198" s="8">
        <v>0</v>
      </c>
      <c r="AG198" s="8">
        <v>304543</v>
      </c>
      <c r="AH198" s="8">
        <v>24561</v>
      </c>
      <c r="AI198" s="25">
        <f t="shared" si="6"/>
        <v>329104</v>
      </c>
      <c r="AJ198" s="8">
        <v>1398879</v>
      </c>
      <c r="AK198" s="8">
        <v>109878</v>
      </c>
      <c r="AL198" s="8">
        <v>383885</v>
      </c>
      <c r="AM198" s="8">
        <v>53353</v>
      </c>
      <c r="AN198" s="8">
        <v>251730</v>
      </c>
      <c r="AO198" s="8">
        <v>6965</v>
      </c>
      <c r="AP198" s="8">
        <v>53901</v>
      </c>
      <c r="AQ198" s="8">
        <v>12200</v>
      </c>
      <c r="AR198" s="8">
        <v>44183</v>
      </c>
      <c r="AS198" s="8">
        <v>0</v>
      </c>
      <c r="AT198" s="8">
        <v>99896</v>
      </c>
      <c r="AU198" s="8">
        <v>28645</v>
      </c>
      <c r="AV198" s="8">
        <v>0</v>
      </c>
      <c r="AW198" s="8">
        <v>964</v>
      </c>
      <c r="AX198" s="8">
        <v>32914</v>
      </c>
      <c r="AY198" s="8">
        <v>0</v>
      </c>
      <c r="AZ198" s="8">
        <v>2580076</v>
      </c>
      <c r="BA198" s="27">
        <f t="shared" si="7"/>
        <v>0</v>
      </c>
      <c r="BB198" s="8">
        <v>194</v>
      </c>
      <c r="BC198" s="8">
        <v>173521</v>
      </c>
      <c r="BD198" s="8">
        <v>0</v>
      </c>
      <c r="BE198" s="8">
        <v>393943</v>
      </c>
      <c r="BF198" s="8">
        <v>0</v>
      </c>
      <c r="BG198" s="8">
        <v>0</v>
      </c>
      <c r="BH198" s="8">
        <v>0</v>
      </c>
      <c r="BI198" s="29">
        <f t="shared" si="8"/>
        <v>0</v>
      </c>
      <c r="BJ198" s="8">
        <v>0</v>
      </c>
      <c r="BK198" s="8">
        <v>9618</v>
      </c>
      <c r="BL198" s="8">
        <v>4902</v>
      </c>
      <c r="BM198" s="8">
        <v>20</v>
      </c>
      <c r="BN198" s="35">
        <v>7</v>
      </c>
      <c r="BO198" s="8">
        <v>-123</v>
      </c>
      <c r="BP198" s="8">
        <v>-293</v>
      </c>
      <c r="BQ198" s="8">
        <v>-1711</v>
      </c>
      <c r="BR198" s="8">
        <v>-1153</v>
      </c>
      <c r="BS198" s="8">
        <v>-1531</v>
      </c>
      <c r="BT198" s="8">
        <v>-4</v>
      </c>
      <c r="BU198" s="8">
        <v>10104</v>
      </c>
      <c r="BV198" s="8">
        <v>34</v>
      </c>
      <c r="BW198" s="8">
        <v>596</v>
      </c>
      <c r="BX198" s="8">
        <v>132</v>
      </c>
      <c r="BY198" s="8">
        <v>755</v>
      </c>
      <c r="BZ198" s="8">
        <v>23</v>
      </c>
      <c r="CA198" s="8">
        <v>25</v>
      </c>
      <c r="CB198" s="8">
        <v>0</v>
      </c>
      <c r="CC198" s="8">
        <v>3</v>
      </c>
      <c r="CD198" s="8">
        <v>35</v>
      </c>
      <c r="CE198" s="8">
        <v>254</v>
      </c>
      <c r="CF198" s="8">
        <v>1</v>
      </c>
      <c r="CG198" s="8">
        <v>16</v>
      </c>
      <c r="CH198" s="8">
        <v>32</v>
      </c>
      <c r="CI198" s="8">
        <v>156</v>
      </c>
      <c r="CJ198" s="8">
        <v>923</v>
      </c>
      <c r="CK198" s="8">
        <v>26</v>
      </c>
    </row>
  </sheetData>
  <mergeCells count="7">
    <mergeCell ref="BW4:CA4"/>
    <mergeCell ref="CB4:CF4"/>
    <mergeCell ref="CG4:CK4"/>
    <mergeCell ref="J4:M4"/>
    <mergeCell ref="N4:O4"/>
    <mergeCell ref="P4:R4"/>
    <mergeCell ref="S4:T4"/>
  </mergeCells>
  <phoneticPr fontId="2" type="noConversion"/>
  <pageMargins left="0.75" right="0.75" top="1" bottom="1" header="0.5" footer="0.5"/>
  <pageSetup orientation="portrait" r:id="rId1"/>
  <headerFooter alignWithMargins="0"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ar05ch13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CHAPTER 13 STANDING TRUSTEE FY07 AUDITED ANNUAL REPORTS </dc:title>
  <dc:creator>Finan, Debra  (USTP)</dc:creator>
  <cp:lastModifiedBy>Chery, Rose</cp:lastModifiedBy>
  <cp:lastPrinted>2008-02-12T14:27:38Z</cp:lastPrinted>
  <dcterms:created xsi:type="dcterms:W3CDTF">2006-12-19T14:29:52Z</dcterms:created>
  <dcterms:modified xsi:type="dcterms:W3CDTF">2017-11-09T19:22:08Z</dcterms:modified>
</cp:coreProperties>
</file>