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30" yWindow="-120" windowWidth="15480" windowHeight="7080" tabRatio="889"/>
  </bookViews>
  <sheets>
    <sheet name="A. Organization Chart" sheetId="25" r:id="rId1"/>
    <sheet name="B. Summary of Requirements " sheetId="45" r:id="rId2"/>
    <sheet name="C. Increases Offsets" sheetId="21" r:id="rId3"/>
    <sheet name="D. Strategic Goals &amp; Objectives" sheetId="57" r:id="rId4"/>
    <sheet name="E. ATB Justification" sheetId="29" r:id="rId5"/>
    <sheet name="F. 2010 Crosswalk" sheetId="2" r:id="rId6"/>
    <sheet name="(G) 2011 Crosswalk" sheetId="56" r:id="rId7"/>
    <sheet name="I. Permanent Positions" sheetId="10" r:id="rId8"/>
    <sheet name="J. Financial Analysis" sheetId="36" r:id="rId9"/>
    <sheet name="K. Summary by Grade" sheetId="6" r:id="rId10"/>
    <sheet name="L. Summary by Object Class" sheetId="14" r:id="rId11"/>
    <sheet name="(N-2) Domestic Agent" sheetId="50" state="hidden" r:id="rId12"/>
    <sheet name="(N-3) Domestic Attorney" sheetId="49" state="hidden" r:id="rId13"/>
    <sheet name="(N-4) Domestic Prof Sup" sheetId="51" state="hidden" r:id="rId14"/>
    <sheet name="(N-5) Domestic Clerical" sheetId="52" state="hidden" r:id="rId15"/>
    <sheet name="(P) IT" sheetId="55" state="hidden" r:id="rId16"/>
  </sheets>
  <externalReferences>
    <externalReference r:id="rId17"/>
  </externalReferences>
  <definedNames>
    <definedName name="_10POS_BY_CAT" localSheetId="8">'[1]Summ Atty Agt'!#REF!</definedName>
    <definedName name="_11POS_BY_CAT">#REF!</definedName>
    <definedName name="_1ATTORNEY_SUPP" localSheetId="1">#REF!</definedName>
    <definedName name="_2ATTORNEY_SUPP">#REF!</definedName>
    <definedName name="_3GA_ROLLUP" localSheetId="1">'B. Summary of Requirements '!#REF!</definedName>
    <definedName name="_4GA_ROLLUP" localSheetId="3">#REF!</definedName>
    <definedName name="_6GA_ROLLUP" localSheetId="8">'[1]Sum of Req'!#REF!</definedName>
    <definedName name="_7GA_ROLLUP">#REF!</definedName>
    <definedName name="_8POS_BY_CAT" localSheetId="1">#REF!</definedName>
    <definedName name="_9POS_BY_CAT" localSheetId="3">#REF!</definedName>
    <definedName name="_xlnm._FilterDatabase" localSheetId="15" hidden="1">'(P) IT'!$F$14:$G$14</definedName>
    <definedName name="DL" localSheetId="1">'B. Summary of Requirements '!$A$3:$X$69</definedName>
    <definedName name="DL">#REF!</definedName>
    <definedName name="EXECSUPP" localSheetId="1">'B. Summary of Requirements '!#REF!</definedName>
    <definedName name="EXECSUPP" localSheetId="3">#REF!</definedName>
    <definedName name="EXECSUPP" localSheetId="8">'[1]Sum of Req'!#REF!</definedName>
    <definedName name="EXECSUPP">#REF!</definedName>
    <definedName name="FY0711.1">#REF!</definedName>
    <definedName name="FY0711.5">#REF!</definedName>
    <definedName name="FY0712.1">#REF!</definedName>
    <definedName name="FY0721.0">#REF!</definedName>
    <definedName name="FY0722.0">#REF!</definedName>
    <definedName name="FY0723.1">#REF!</definedName>
    <definedName name="FY0723.2">#REF!</definedName>
    <definedName name="FY0723.3">#REF!</definedName>
    <definedName name="FY0724.0">#REF!</definedName>
    <definedName name="FY0725.2">#REF!</definedName>
    <definedName name="FY0725.3">#REF!</definedName>
    <definedName name="FY0725.6">#REF!</definedName>
    <definedName name="FY0726.0">#REF!</definedName>
    <definedName name="FY0731.0">#REF!</definedName>
    <definedName name="FY0732.0">#REF!</definedName>
    <definedName name="FY07Ling">#REF!</definedName>
    <definedName name="FY07Mult">#REF!</definedName>
    <definedName name="FY07PEPI">#REF!</definedName>
    <definedName name="FY07Tot">#REF!</definedName>
    <definedName name="FY07Train">#REF!</definedName>
    <definedName name="FY0811.1">#REF!</definedName>
    <definedName name="FY0811.5">#REF!</definedName>
    <definedName name="FY0812.1">#REF!</definedName>
    <definedName name="FY0821.0">#REF!</definedName>
    <definedName name="FY0822.0">#REF!</definedName>
    <definedName name="FY0823.1">#REF!</definedName>
    <definedName name="FY0823.2">#REF!</definedName>
    <definedName name="FY0823.3">#REF!</definedName>
    <definedName name="FY0824.0">#REF!</definedName>
    <definedName name="FY0825.2">#REF!</definedName>
    <definedName name="FY0825.3">#REF!</definedName>
    <definedName name="FY0825.6">#REF!</definedName>
    <definedName name="FY0826.0">#REF!</definedName>
    <definedName name="FY0831.0">#REF!</definedName>
    <definedName name="FY0832.0">#REF!</definedName>
    <definedName name="FY08Ling">#REF!</definedName>
    <definedName name="FY08Mult">#REF!</definedName>
    <definedName name="FY08PEPI">#REF!</definedName>
    <definedName name="FY08Tot">#REF!</definedName>
    <definedName name="FY08Train">#REF!</definedName>
    <definedName name="FY0911.1">#REF!</definedName>
    <definedName name="FY0911.5">#REF!</definedName>
    <definedName name="FY0912.1">#REF!</definedName>
    <definedName name="FY0921.0">#REF!</definedName>
    <definedName name="FY0922.0">#REF!</definedName>
    <definedName name="FY0923.1">#REF!</definedName>
    <definedName name="FY0923.2">#REF!</definedName>
    <definedName name="FY0923.3">#REF!</definedName>
    <definedName name="FY0924.0">#REF!</definedName>
    <definedName name="FY0925.2">#REF!</definedName>
    <definedName name="FY0925.3">#REF!</definedName>
    <definedName name="FY0925.6">#REF!</definedName>
    <definedName name="FY0926.0">#REF!</definedName>
    <definedName name="FY0931.0">#REF!</definedName>
    <definedName name="FY0932.0">#REF!</definedName>
    <definedName name="FY09Ling">#REF!</definedName>
    <definedName name="FY09Mult">#REF!</definedName>
    <definedName name="FY09PEPI">#REF!</definedName>
    <definedName name="FY09Tot">#REF!</definedName>
    <definedName name="FY09Train">#REF!</definedName>
    <definedName name="hlhl0" localSheetId="4">'E. ATB Justification'!#REF!</definedName>
    <definedName name="INTEL" localSheetId="1">'B. Summary of Requirements '!#REF!</definedName>
    <definedName name="INTEL" localSheetId="3">#REF!</definedName>
    <definedName name="INTEL" localSheetId="8">'[1]Sum of Req'!#REF!</definedName>
    <definedName name="INTEL">#REF!</definedName>
    <definedName name="JMD" localSheetId="1">'B. Summary of Requirements '!#REF!</definedName>
    <definedName name="JMD" localSheetId="3">#REF!</definedName>
    <definedName name="JMD" localSheetId="8">'[1]Sum of Req'!#REF!</definedName>
    <definedName name="JMD">#REF!</definedName>
    <definedName name="OLE_LINK7" localSheetId="4">'E. ATB Justification'!#REF!</definedName>
    <definedName name="PART">#REF!</definedName>
    <definedName name="_xlnm.Print_Area" localSheetId="6">'(G) 2011 Crosswalk'!$A$1:$R$25</definedName>
    <definedName name="_xlnm.Print_Area" localSheetId="11">'(N-2) Domestic Agent'!$A$1:$J$69</definedName>
    <definedName name="_xlnm.Print_Area" localSheetId="12">'(N-3) Domestic Attorney'!$A$1:$H$53</definedName>
    <definedName name="_xlnm.Print_Area" localSheetId="13">'(N-4) Domestic Prof Sup'!$A$1:$J$53</definedName>
    <definedName name="_xlnm.Print_Area" localSheetId="14">'(N-5) Domestic Clerical'!$A$1:$H$52</definedName>
    <definedName name="_xlnm.Print_Area" localSheetId="15">'(P) IT'!$A$1:$H$32</definedName>
    <definedName name="_xlnm.Print_Area" localSheetId="0">'A. Organization Chart'!$A$1:$N$29</definedName>
    <definedName name="_xlnm.Print_Area" localSheetId="1">'B. Summary of Requirements '!$A$1:$X$79</definedName>
    <definedName name="_xlnm.Print_Area" localSheetId="2">'C. Increases Offsets'!$A$1:$G$23</definedName>
    <definedName name="_xlnm.Print_Area" localSheetId="3">'D. Strategic Goals &amp; Objectives'!$A$1:$P$19</definedName>
    <definedName name="_xlnm.Print_Area" localSheetId="4">'E. ATB Justification'!$A$1:$I$29</definedName>
    <definedName name="_xlnm.Print_Area" localSheetId="5">'F. 2010 Crosswalk'!$A$1:$R$27</definedName>
    <definedName name="_xlnm.Print_Area" localSheetId="7">'I. Permanent Positions'!$A$1:$K$33</definedName>
    <definedName name="_xlnm.Print_Area" localSheetId="8">'J. Financial Analysis'!$A$1:$Q$43</definedName>
    <definedName name="_xlnm.Print_Area" localSheetId="9">'K. Summary by Grade'!$A$1:$I$33</definedName>
    <definedName name="_xlnm.Print_Area" localSheetId="10">'L. Summary by Object Class'!$A$1:$I$45</definedName>
    <definedName name="_xlnm.Print_Area">#REF!</definedName>
    <definedName name="_xlnm.Print_Titles" localSheetId="11">'(N-2) Domestic Agent'!$1:$13</definedName>
    <definedName name="_xlnm.Print_Titles" localSheetId="12">'(N-3) Domestic Attorney'!$1:$13</definedName>
    <definedName name="_xlnm.Print_Titles" localSheetId="13">'(N-4) Domestic Prof Sup'!$1:$13</definedName>
    <definedName name="_xlnm.Print_Titles" localSheetId="14">'(N-5) Domestic Clerical'!$1:$13</definedName>
    <definedName name="REIMPRO">#REF!</definedName>
    <definedName name="REIMSOR">#REF!</definedName>
  </definedNames>
  <calcPr calcId="125725"/>
</workbook>
</file>

<file path=xl/calcChain.xml><?xml version="1.0" encoding="utf-8"?>
<calcChain xmlns="http://schemas.openxmlformats.org/spreadsheetml/2006/main">
  <c r="G30" i="6"/>
  <c r="A4" i="14"/>
  <c r="A5"/>
  <c r="H10"/>
  <c r="I10"/>
  <c r="H11"/>
  <c r="I11"/>
  <c r="B12"/>
  <c r="D12"/>
  <c r="F12"/>
  <c r="H12" s="1"/>
  <c r="I12"/>
  <c r="H13"/>
  <c r="I13"/>
  <c r="H14"/>
  <c r="I14"/>
  <c r="H15"/>
  <c r="I15"/>
  <c r="B16"/>
  <c r="C16"/>
  <c r="D16"/>
  <c r="E16"/>
  <c r="G16"/>
  <c r="I16"/>
  <c r="I35" s="1"/>
  <c r="I39" s="1"/>
  <c r="C18"/>
  <c r="I18" s="1"/>
  <c r="C19"/>
  <c r="I19"/>
  <c r="I20"/>
  <c r="C21"/>
  <c r="I21"/>
  <c r="I22"/>
  <c r="I23"/>
  <c r="I24"/>
  <c r="I25"/>
  <c r="C26"/>
  <c r="I26" s="1"/>
  <c r="E26"/>
  <c r="G26"/>
  <c r="C27"/>
  <c r="G27"/>
  <c r="I27" s="1"/>
  <c r="I28"/>
  <c r="I29"/>
  <c r="I30"/>
  <c r="I31"/>
  <c r="I32"/>
  <c r="G33"/>
  <c r="I33" s="1"/>
  <c r="I34"/>
  <c r="E35"/>
  <c r="E39" s="1"/>
  <c r="I36"/>
  <c r="I37"/>
  <c r="I38"/>
  <c r="H42"/>
  <c r="I42"/>
  <c r="I43"/>
  <c r="I44"/>
  <c r="A5" i="6"/>
  <c r="A6"/>
  <c r="H12"/>
  <c r="H28" s="1"/>
  <c r="H13"/>
  <c r="H14"/>
  <c r="H15"/>
  <c r="H16"/>
  <c r="H17"/>
  <c r="H18"/>
  <c r="H19"/>
  <c r="H20"/>
  <c r="H21"/>
  <c r="H22"/>
  <c r="H23"/>
  <c r="H24"/>
  <c r="H25"/>
  <c r="H26"/>
  <c r="H27"/>
  <c r="B28"/>
  <c r="D28"/>
  <c r="F28"/>
  <c r="E29"/>
  <c r="G29" s="1"/>
  <c r="E30"/>
  <c r="P12" i="36"/>
  <c r="Q12"/>
  <c r="P13"/>
  <c r="Q13"/>
  <c r="P14"/>
  <c r="Q14"/>
  <c r="P15"/>
  <c r="Q15"/>
  <c r="P16"/>
  <c r="Q16"/>
  <c r="P17"/>
  <c r="Q17"/>
  <c r="P18"/>
  <c r="Q18"/>
  <c r="P21"/>
  <c r="Q21"/>
  <c r="P22"/>
  <c r="Q22"/>
  <c r="P23"/>
  <c r="Q23"/>
  <c r="P24"/>
  <c r="Q24"/>
  <c r="P25"/>
  <c r="Q25"/>
  <c r="P26"/>
  <c r="Q26"/>
  <c r="P27"/>
  <c r="Q27"/>
  <c r="P28"/>
  <c r="Q28"/>
  <c r="P29"/>
  <c r="Q29"/>
  <c r="P30"/>
  <c r="Q30"/>
  <c r="P31"/>
  <c r="Q31"/>
  <c r="P32"/>
  <c r="Q32"/>
  <c r="P33"/>
  <c r="Q33"/>
  <c r="P34"/>
  <c r="Q34"/>
  <c r="P35"/>
  <c r="Q35"/>
  <c r="P36"/>
  <c r="Q36"/>
  <c r="Q37"/>
  <c r="A5" i="10"/>
  <c r="A6"/>
  <c r="I12"/>
  <c r="I29" s="1"/>
  <c r="I13"/>
  <c r="J13"/>
  <c r="I14"/>
  <c r="J14" s="1"/>
  <c r="I15"/>
  <c r="J15"/>
  <c r="I16"/>
  <c r="J16" s="1"/>
  <c r="I17"/>
  <c r="J17"/>
  <c r="I18"/>
  <c r="J18" s="1"/>
  <c r="I19"/>
  <c r="J19"/>
  <c r="I20"/>
  <c r="J20" s="1"/>
  <c r="I21"/>
  <c r="J21"/>
  <c r="I22"/>
  <c r="J22" s="1"/>
  <c r="I23"/>
  <c r="J23"/>
  <c r="I24"/>
  <c r="J24" s="1"/>
  <c r="I25"/>
  <c r="J25"/>
  <c r="I26"/>
  <c r="J26" s="1"/>
  <c r="I27"/>
  <c r="J27"/>
  <c r="B29"/>
  <c r="C29"/>
  <c r="D29"/>
  <c r="E29"/>
  <c r="F29"/>
  <c r="G29"/>
  <c r="H29"/>
  <c r="K29"/>
  <c r="I30"/>
  <c r="I32"/>
  <c r="J32"/>
  <c r="J33" s="1"/>
  <c r="B33"/>
  <c r="C33"/>
  <c r="D33"/>
  <c r="E33"/>
  <c r="F33"/>
  <c r="G33"/>
  <c r="H33"/>
  <c r="I33"/>
  <c r="K33"/>
  <c r="A4" i="56"/>
  <c r="A5"/>
  <c r="P12"/>
  <c r="P13" s="1"/>
  <c r="Q12"/>
  <c r="R12"/>
  <c r="B13"/>
  <c r="C13"/>
  <c r="C15" s="1"/>
  <c r="C19" s="1"/>
  <c r="D13"/>
  <c r="E13"/>
  <c r="F13"/>
  <c r="F15" s="1"/>
  <c r="F19" s="1"/>
  <c r="G13"/>
  <c r="H13"/>
  <c r="I13"/>
  <c r="J13"/>
  <c r="K13"/>
  <c r="L13"/>
  <c r="M13"/>
  <c r="N13"/>
  <c r="O13"/>
  <c r="Q13"/>
  <c r="Q15" s="1"/>
  <c r="R13"/>
  <c r="Q14"/>
  <c r="I15"/>
  <c r="I19" s="1"/>
  <c r="L15"/>
  <c r="Q17"/>
  <c r="Q18"/>
  <c r="Q19" s="1"/>
  <c r="L19"/>
  <c r="A4" i="2"/>
  <c r="A5"/>
  <c r="P12"/>
  <c r="P13" s="1"/>
  <c r="Q12"/>
  <c r="Q13" s="1"/>
  <c r="Q15" s="1"/>
  <c r="Q19" s="1"/>
  <c r="R12"/>
  <c r="B13"/>
  <c r="C13"/>
  <c r="C15" s="1"/>
  <c r="C19" s="1"/>
  <c r="D13"/>
  <c r="E13"/>
  <c r="F13"/>
  <c r="F15" s="1"/>
  <c r="F19" s="1"/>
  <c r="G13"/>
  <c r="H13"/>
  <c r="I13"/>
  <c r="J13"/>
  <c r="K13"/>
  <c r="L13"/>
  <c r="M13"/>
  <c r="N13"/>
  <c r="O13"/>
  <c r="R13"/>
  <c r="Q14"/>
  <c r="I15"/>
  <c r="I19" s="1"/>
  <c r="L15"/>
  <c r="L19" s="1"/>
  <c r="Q17"/>
  <c r="Q18"/>
  <c r="A4" i="29"/>
  <c r="G26"/>
  <c r="H26"/>
  <c r="H29" s="1"/>
  <c r="I26"/>
  <c r="I29" s="1"/>
  <c r="G29"/>
  <c r="A4" i="57"/>
  <c r="O14"/>
  <c r="O18" s="1"/>
  <c r="O19" s="1"/>
  <c r="P14"/>
  <c r="O15"/>
  <c r="P15"/>
  <c r="O16"/>
  <c r="P16"/>
  <c r="O17"/>
  <c r="P17"/>
  <c r="C18"/>
  <c r="D18"/>
  <c r="F18"/>
  <c r="G18"/>
  <c r="I18"/>
  <c r="J18"/>
  <c r="K18"/>
  <c r="L18"/>
  <c r="M18"/>
  <c r="N18"/>
  <c r="P18"/>
  <c r="C19"/>
  <c r="D19"/>
  <c r="F19"/>
  <c r="G19"/>
  <c r="I19"/>
  <c r="J19"/>
  <c r="K19"/>
  <c r="L19"/>
  <c r="M19"/>
  <c r="N19"/>
  <c r="P19"/>
  <c r="G11" i="21"/>
  <c r="G12"/>
  <c r="G13"/>
  <c r="G14"/>
  <c r="G15" s="1"/>
  <c r="C15"/>
  <c r="D15"/>
  <c r="E15"/>
  <c r="F15"/>
  <c r="G19"/>
  <c r="G20"/>
  <c r="G23" s="1"/>
  <c r="G21"/>
  <c r="G22"/>
  <c r="C23"/>
  <c r="D23"/>
  <c r="E23"/>
  <c r="F23"/>
  <c r="V16" i="45"/>
  <c r="W16"/>
  <c r="X16"/>
  <c r="V19"/>
  <c r="W19"/>
  <c r="X19"/>
  <c r="X25"/>
  <c r="X31" s="1"/>
  <c r="X32" s="1"/>
  <c r="V29"/>
  <c r="W29"/>
  <c r="W31" s="1"/>
  <c r="W32" s="1"/>
  <c r="X29"/>
  <c r="V31"/>
  <c r="V32"/>
  <c r="V33" s="1"/>
  <c r="V38"/>
  <c r="W38"/>
  <c r="X38"/>
  <c r="X45" s="1"/>
  <c r="V44"/>
  <c r="S69" s="1"/>
  <c r="S70" s="1"/>
  <c r="W44"/>
  <c r="X44"/>
  <c r="V45"/>
  <c r="W45"/>
  <c r="A58"/>
  <c r="A5" i="21" s="1"/>
  <c r="D69" i="45"/>
  <c r="E69"/>
  <c r="E70" s="1"/>
  <c r="E73" s="1"/>
  <c r="E78" s="1"/>
  <c r="F69"/>
  <c r="F70" s="1"/>
  <c r="G69"/>
  <c r="H69"/>
  <c r="I69"/>
  <c r="I70" s="1"/>
  <c r="P69"/>
  <c r="Q69"/>
  <c r="Q70" s="1"/>
  <c r="Q73" s="1"/>
  <c r="Q78" s="1"/>
  <c r="T69"/>
  <c r="U69"/>
  <c r="U70" s="1"/>
  <c r="D70"/>
  <c r="G70"/>
  <c r="H70"/>
  <c r="H73" s="1"/>
  <c r="H78" s="1"/>
  <c r="P70"/>
  <c r="T70"/>
  <c r="T73" s="1"/>
  <c r="T78" s="1"/>
  <c r="W72"/>
  <c r="W76"/>
  <c r="W77"/>
  <c r="X33" l="1"/>
  <c r="L69"/>
  <c r="L70" s="1"/>
  <c r="K69"/>
  <c r="K70" s="1"/>
  <c r="K73" s="1"/>
  <c r="K78" s="1"/>
  <c r="W33"/>
  <c r="H16" i="14"/>
  <c r="V46" i="45"/>
  <c r="V47" s="1"/>
  <c r="M69"/>
  <c r="R69"/>
  <c r="J69"/>
  <c r="J70" s="1"/>
  <c r="J12" i="10"/>
  <c r="J29" s="1"/>
  <c r="G35" i="14"/>
  <c r="G39" s="1"/>
  <c r="F16"/>
  <c r="C35"/>
  <c r="C39" s="1"/>
  <c r="O69" i="45" l="1"/>
  <c r="O70" s="1"/>
  <c r="X46"/>
  <c r="X47" s="1"/>
  <c r="V69"/>
  <c r="V70" s="1"/>
  <c r="M70"/>
  <c r="R70"/>
  <c r="X69"/>
  <c r="X70" s="1"/>
  <c r="N69"/>
  <c r="W46"/>
  <c r="W47" s="1"/>
  <c r="W69" l="1"/>
  <c r="W70" s="1"/>
  <c r="W73" s="1"/>
  <c r="W78" s="1"/>
  <c r="N70"/>
  <c r="N73" s="1"/>
  <c r="N78" s="1"/>
</calcChain>
</file>

<file path=xl/comments1.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2.xml><?xml version="1.0" encoding="utf-8"?>
<comments xmlns="http://schemas.openxmlformats.org/spreadsheetml/2006/main">
  <authors>
    <author>Nicholas D. Sterganos</author>
  </authors>
  <commentList>
    <comment ref="C12" authorId="0">
      <text>
        <r>
          <rPr>
            <sz val="8"/>
            <color indexed="81"/>
            <rFont val="Tahoma"/>
            <family val="2"/>
          </rPr>
          <t xml:space="preserve">Average 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Journeyman grade</t>
        </r>
      </text>
    </comment>
  </commentList>
</comments>
</file>

<file path=xl/comments3.xml><?xml version="1.0" encoding="utf-8"?>
<comments xmlns="http://schemas.openxmlformats.org/spreadsheetml/2006/main">
  <authors>
    <author>Nicholas D. Sterganos</author>
    <author>matsatt</author>
  </authors>
  <commentList>
    <comment ref="C12" authorId="0">
      <text>
        <r>
          <rPr>
            <sz val="8"/>
            <color indexed="81"/>
            <rFont val="Tahoma"/>
            <family val="2"/>
          </rPr>
          <t xml:space="preserve">Entry-Level, could be other than 9/1, which is shown here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 1 GS level grade increase</t>
        </r>
      </text>
    </comment>
    <comment ref="J12" authorId="1">
      <text>
        <r>
          <rPr>
            <sz val="8"/>
            <color indexed="81"/>
            <rFont val="Tahoma"/>
            <family val="2"/>
          </rPr>
          <t>Journeyman grade</t>
        </r>
      </text>
    </comment>
  </commentList>
</comments>
</file>

<file path=xl/comments4.xml><?xml version="1.0" encoding="utf-8"?>
<comments xmlns="http://schemas.openxmlformats.org/spreadsheetml/2006/main">
  <authors>
    <author>Nicholas D. Sterganos</author>
  </authors>
  <commentList>
    <comment ref="C12" authorId="0">
      <text>
        <r>
          <rPr>
            <sz val="8"/>
            <color indexed="81"/>
            <rFont val="Tahoma"/>
            <family val="2"/>
          </rPr>
          <t xml:space="preserve">Entry-Level
</t>
        </r>
      </text>
    </comment>
    <comment ref="G12" authorId="0">
      <text>
        <r>
          <rPr>
            <sz val="8"/>
            <color indexed="81"/>
            <rFont val="Tahoma"/>
            <family val="2"/>
          </rPr>
          <t xml:space="preserve">Annualization + Non-Recurring
</t>
        </r>
      </text>
    </comment>
    <comment ref="H12" authorId="0">
      <text>
        <r>
          <rPr>
            <sz val="8"/>
            <color indexed="81"/>
            <rFont val="Tahoma"/>
            <family val="2"/>
          </rPr>
          <t>1st year Lapsed at 50% + Adjustments to Base</t>
        </r>
      </text>
    </comment>
  </commentList>
</comments>
</file>

<file path=xl/sharedStrings.xml><?xml version="1.0" encoding="utf-8"?>
<sst xmlns="http://schemas.openxmlformats.org/spreadsheetml/2006/main" count="1422" uniqueCount="377">
  <si>
    <t>Investigaion Prosecution</t>
  </si>
  <si>
    <t>Export Enforcement &amp;</t>
  </si>
  <si>
    <t>Counterespionage</t>
  </si>
  <si>
    <t>Prosecution</t>
  </si>
  <si>
    <t>Purchases of goods &amp; services from Gov't accts</t>
  </si>
  <si>
    <t xml:space="preserve">Amount  </t>
  </si>
  <si>
    <t>Grades:</t>
  </si>
  <si>
    <t>(Dollars in Thousands)</t>
  </si>
  <si>
    <t>Salaries and Expenses</t>
  </si>
  <si>
    <t>A: Organizational Chart</t>
  </si>
  <si>
    <t>Total Offsets</t>
  </si>
  <si>
    <t>Other FTE:</t>
  </si>
  <si>
    <t>Total Comp. FTE</t>
  </si>
  <si>
    <t>Total FTE</t>
  </si>
  <si>
    <t>Reimbursable FTE</t>
  </si>
  <si>
    <t>Other FTE</t>
  </si>
  <si>
    <t>Total Compensable FTE</t>
  </si>
  <si>
    <t>Headquarters (Washington, D.C.)</t>
  </si>
  <si>
    <t>Summary of Requirements</t>
  </si>
  <si>
    <t>Reimbursable FTE:</t>
  </si>
  <si>
    <t>Total Program Increases</t>
  </si>
  <si>
    <t>Rescissions</t>
  </si>
  <si>
    <t>Supplementals</t>
  </si>
  <si>
    <t xml:space="preserve">     Subtotal Increases</t>
  </si>
  <si>
    <t>Instructions</t>
  </si>
  <si>
    <t>Estimates by budget activity</t>
  </si>
  <si>
    <t>Pos.</t>
  </si>
  <si>
    <t xml:space="preserve"> </t>
  </si>
  <si>
    <t>Amount</t>
  </si>
  <si>
    <t>Increases</t>
  </si>
  <si>
    <t>Personnel Management (200-299)</t>
  </si>
  <si>
    <t>Clerical and Office Services (300-399)</t>
  </si>
  <si>
    <t>Accounting and Budget (500-599)</t>
  </si>
  <si>
    <t>U.S. Field</t>
  </si>
  <si>
    <t>Foreign Field</t>
  </si>
  <si>
    <t>TOTAL</t>
  </si>
  <si>
    <t>Summary of Requirements by Grade</t>
  </si>
  <si>
    <t>Resources by Department of Justice Strategic Goal/Objective</t>
  </si>
  <si>
    <t>Offsets</t>
  </si>
  <si>
    <t>Strategic Goal and Strategic Objective</t>
  </si>
  <si>
    <t>Direct, Reimb. Other FTE</t>
  </si>
  <si>
    <t>Direct Amount $000s</t>
  </si>
  <si>
    <t>Goal 1: Prevent Terrorism and Promote the Nation's Security</t>
  </si>
  <si>
    <r>
      <t xml:space="preserve">   1.1 Prevent, disrupt, and defeat terrorist operations before they occur</t>
    </r>
    <r>
      <rPr>
        <b/>
        <sz val="10"/>
        <rFont val="Times New Roman"/>
        <family val="1"/>
      </rPr>
      <t xml:space="preserve"> </t>
    </r>
  </si>
  <si>
    <t xml:space="preserve">   1.2  Strengthen partnerships to prevent, deter, and respond to terrorist incidents </t>
  </si>
  <si>
    <t xml:space="preserve">   1.3  Prosecute those who have committed, or intend to commit, terrorist acts in                                                                                                                                                                                                                                                                                                                             the United States  </t>
  </si>
  <si>
    <t xml:space="preserve">    1.4  Combat espionage against the United States </t>
  </si>
  <si>
    <t>Subtotal, Goal 1</t>
  </si>
  <si>
    <t>GRAND TOTAL</t>
  </si>
  <si>
    <t>Counterterrorism and Investigation Prosecution</t>
  </si>
  <si>
    <t>Export Enforcement and Counterespionage Prosecution</t>
  </si>
  <si>
    <t>International Terrorism/National Security Law &amp; Policy</t>
  </si>
  <si>
    <t xml:space="preserve">Offsets </t>
  </si>
  <si>
    <t>Contractor</t>
  </si>
  <si>
    <t>Contractor Efficiencies</t>
  </si>
  <si>
    <t>Foreign Agents Registration Act (FARA) Fee Increase</t>
  </si>
  <si>
    <t>Administration Efficiencies</t>
  </si>
  <si>
    <t>Subtotal Offsets</t>
  </si>
  <si>
    <t>FARA Fee Increase</t>
  </si>
  <si>
    <t>Professional  Responsibility Advisory Office (PRAO)</t>
  </si>
  <si>
    <t>Carryover:  FY 2009 funds totaling $2,318,530 were carried over for IT related projects ($1,267,219) and Military Commission Support ($1,051,311).</t>
  </si>
  <si>
    <t>International Terrorism</t>
  </si>
  <si>
    <t>Buildout</t>
  </si>
  <si>
    <t>Office of Information Policy (OIP)</t>
  </si>
  <si>
    <t>National Security</t>
  </si>
  <si>
    <t>Law &amp; Policy</t>
  </si>
  <si>
    <t xml:space="preserve">Counterterrorism                  </t>
  </si>
  <si>
    <t>&amp;</t>
  </si>
  <si>
    <t>Efficiencies</t>
  </si>
  <si>
    <t>FARA</t>
  </si>
  <si>
    <t>Administration</t>
  </si>
  <si>
    <t>Refresh</t>
  </si>
  <si>
    <t>Total Transfers:</t>
  </si>
  <si>
    <t>Fee Increase</t>
  </si>
  <si>
    <r>
      <t>Health Insurance.</t>
    </r>
    <r>
      <rPr>
        <sz val="10"/>
        <rFont val="Times New Roman"/>
        <family val="1"/>
      </rPr>
      <t xml:space="preserve">  Effective January 2012, this component's contribution to Federal employees' health insurance premiums increased by </t>
    </r>
    <r>
      <rPr>
        <u/>
        <sz val="10"/>
        <rFont val="Times New Roman"/>
        <family val="1"/>
      </rPr>
      <t>9.8</t>
    </r>
    <r>
      <rPr>
        <sz val="10"/>
        <rFont val="Times New Roman"/>
        <family val="1"/>
      </rPr>
      <t xml:space="preserve"> percent.  Applied against the 2011 estimate of $</t>
    </r>
    <r>
      <rPr>
        <u/>
        <sz val="10"/>
        <rFont val="Times New Roman"/>
        <family val="1"/>
      </rPr>
      <t>2,685,000</t>
    </r>
    <r>
      <rPr>
        <sz val="10"/>
        <rFont val="Times New Roman"/>
        <family val="1"/>
      </rPr>
      <t>, the additional amount required is $</t>
    </r>
    <r>
      <rPr>
        <u/>
        <sz val="10"/>
        <rFont val="Times New Roman"/>
        <family val="1"/>
      </rPr>
      <t>263,000</t>
    </r>
    <r>
      <rPr>
        <sz val="10"/>
        <rFont val="Times New Roman"/>
        <family val="1"/>
      </rPr>
      <t>.</t>
    </r>
  </si>
  <si>
    <r>
      <t>Retirement</t>
    </r>
    <r>
      <rPr>
        <sz val="10"/>
        <rFont val="Times New Roman"/>
        <family val="1"/>
      </rPr>
      <t>.  Agency retirement contributions increase as employees under CSRS retire and are replaced by FERS employees.  Based on OPM government-wide estimates, we project that the DOJ workforce will convert from CSRS to FERS at a rate of 1.3 percent per year.  The requested increase of $</t>
    </r>
    <r>
      <rPr>
        <u/>
        <sz val="10"/>
        <rFont val="Times New Roman"/>
        <family val="1"/>
      </rPr>
      <t>37,000</t>
    </r>
    <r>
      <rPr>
        <sz val="10"/>
        <rFont val="Times New Roman"/>
        <family val="1"/>
      </rPr>
      <t xml:space="preserve"> is necessary to meet our increased retirement obligations as a result of this conversion.</t>
    </r>
  </si>
  <si>
    <r>
      <t>DHS Security Charges</t>
    </r>
    <r>
      <rPr>
        <sz val="10"/>
        <color indexed="8"/>
        <rFont val="Times New Roman"/>
        <family val="1"/>
      </rPr>
      <t>.  The Department of Homeland Security (DHS) will continue to charge Basic Security and Building Specific Security.  The requested increase of $</t>
    </r>
    <r>
      <rPr>
        <u/>
        <sz val="10"/>
        <color indexed="8"/>
        <rFont val="Times New Roman"/>
        <family val="1"/>
      </rPr>
      <t>3,000</t>
    </r>
    <r>
      <rPr>
        <sz val="10"/>
        <color indexed="8"/>
        <rFont val="Times New Roman"/>
        <family val="1"/>
      </rPr>
      <t xml:space="preserve"> is required to meet our commitment to DHS, and cost estimates were developed by DHS.</t>
    </r>
  </si>
  <si>
    <t>2010 Appropriation Enacted w/ Rescissions and Supplementals</t>
  </si>
  <si>
    <t>(Not required for OMB Submission)</t>
  </si>
  <si>
    <t>1st Year
Lapsed 50%</t>
  </si>
  <si>
    <t>Subtotal
Adjust to Base</t>
  </si>
  <si>
    <t>2013 Cost
GS-11/1</t>
  </si>
  <si>
    <t>Full Year
GS-9/1</t>
  </si>
  <si>
    <t>2014 Cost
GS-12/5</t>
  </si>
  <si>
    <t>Full Year
GS - 14/5</t>
  </si>
  <si>
    <t>2013 Cost
GS-15/5</t>
  </si>
  <si>
    <t>Full Year
GS - 7/1</t>
  </si>
  <si>
    <t>2013 Cost
GS-8/5</t>
  </si>
  <si>
    <t>Crosswalk of 2011 Availability</t>
  </si>
  <si>
    <t>2011 Availability</t>
  </si>
  <si>
    <t>National Security Division</t>
  </si>
  <si>
    <t>Office of Information Policy (OIP) Transfer</t>
  </si>
  <si>
    <t>Professional Responsibility Advisory Office (PRAO) Transfer</t>
  </si>
  <si>
    <t>Subtotal, ATB Transfers</t>
  </si>
  <si>
    <t>Total 2011 CR (with Rescissions and Supplementals)</t>
  </si>
  <si>
    <t>Carryover</t>
  </si>
  <si>
    <t>Recoveries</t>
  </si>
  <si>
    <t>FY 2011 CR Without Rescissions</t>
  </si>
  <si>
    <t>2010 - 2012 Total Change</t>
  </si>
  <si>
    <t xml:space="preserve">Increase/Decrease </t>
  </si>
  <si>
    <t>25.3 Purchases of goods &amp; services from Government accounts (Antennas, DHS Sec. Etc..)</t>
  </si>
  <si>
    <t>end of line</t>
  </si>
  <si>
    <t xml:space="preserve">          Total DIRECT requirements</t>
  </si>
  <si>
    <t>23.1  GSA rent (Reimbursable)</t>
  </si>
  <si>
    <t>25.3 DHS Security (Reimbursable)</t>
  </si>
  <si>
    <t>Financial Analysis of Program Changes</t>
  </si>
  <si>
    <t>Offset</t>
  </si>
  <si>
    <t>Total positions &amp; annual amount</t>
  </si>
  <si>
    <t xml:space="preserve">      Lapse (-)</t>
  </si>
  <si>
    <t xml:space="preserve">     Other personnel compensation</t>
  </si>
  <si>
    <t>Total FTE &amp; personnel compensation</t>
  </si>
  <si>
    <t>Agt./Atty.</t>
  </si>
  <si>
    <t>Program Offsets</t>
  </si>
  <si>
    <t>Adjustments to Base</t>
  </si>
  <si>
    <t>Domestic Rent and Facilities</t>
  </si>
  <si>
    <t>ATBs</t>
  </si>
  <si>
    <t>11.1  Direct FTE &amp; personnel compensation</t>
  </si>
  <si>
    <t xml:space="preserve">       Total </t>
  </si>
  <si>
    <t>Average SES Salary</t>
  </si>
  <si>
    <t>2010 Appropriation Enacted w/Rescissions and Supplementals</t>
  </si>
  <si>
    <t>FY 2010 Enacted Without Rescissions</t>
  </si>
  <si>
    <t>2010 Enacted w/Rescissions and Supplementals</t>
  </si>
  <si>
    <t>Perm. Pos.</t>
  </si>
  <si>
    <t>Location of Description by Decision Unit</t>
  </si>
  <si>
    <t>Reprogrammings / Transfers</t>
  </si>
  <si>
    <t>end of sheet</t>
  </si>
  <si>
    <t>Program Decreases</t>
  </si>
  <si>
    <t>Total Pr. Changes</t>
  </si>
  <si>
    <t>Total Authorized</t>
  </si>
  <si>
    <t>Total Reimbursable</t>
  </si>
  <si>
    <t>Total Increases</t>
  </si>
  <si>
    <t xml:space="preserve">   J: Financial Analysis of Program Changes</t>
  </si>
  <si>
    <t>I: Detail of Permanent Positions by Category</t>
  </si>
  <si>
    <t>E.  Justification for Base Adjustments</t>
  </si>
  <si>
    <t>C: Program Increases/Offsets By Decision Unit</t>
  </si>
  <si>
    <t>B: Summary of Requirements</t>
  </si>
  <si>
    <t>Intelligence Series (132)</t>
  </si>
  <si>
    <t>Miscellaeous Inspectors Series (1802)</t>
  </si>
  <si>
    <t>Criminal Investigative Series (1811)</t>
  </si>
  <si>
    <t>2010 Availability</t>
  </si>
  <si>
    <t>23.2 Moving/Lease Expirations/Contract Parking</t>
  </si>
  <si>
    <t>Transfers:</t>
  </si>
  <si>
    <t>Total Adjustments to Base and Technical Adjustments</t>
  </si>
  <si>
    <t xml:space="preserve">Total Adjustments to Base </t>
  </si>
  <si>
    <t>Decreases:</t>
  </si>
  <si>
    <t>FY 2012 Request</t>
  </si>
  <si>
    <t>2011 Supplementals</t>
  </si>
  <si>
    <t>2012 Request</t>
  </si>
  <si>
    <t xml:space="preserve">2010 Enacted w/Rescissions and Supplementals </t>
  </si>
  <si>
    <t>Increase/Decrease</t>
  </si>
  <si>
    <t>Decision Unit</t>
  </si>
  <si>
    <t xml:space="preserve">     Total</t>
  </si>
  <si>
    <t>FTE</t>
  </si>
  <si>
    <t>Total</t>
  </si>
  <si>
    <t>Detail of Permanent Positions by Category</t>
  </si>
  <si>
    <t>Category</t>
  </si>
  <si>
    <t>Transfers</t>
  </si>
  <si>
    <t>Grades and Salary Ranges</t>
  </si>
  <si>
    <t>LEAP</t>
  </si>
  <si>
    <t>11.5  Total, Other personnel compensation</t>
  </si>
  <si>
    <t xml:space="preserve">     Other Compensation</t>
  </si>
  <si>
    <t xml:space="preserve">     Overtime</t>
  </si>
  <si>
    <t>11.8  Special personal services payments</t>
  </si>
  <si>
    <t xml:space="preserve">    Full-time permanent</t>
  </si>
  <si>
    <t>12.0  Personnel benefits</t>
  </si>
  <si>
    <t>21.0  Travel and transportation of persons</t>
  </si>
  <si>
    <t>22.0  Transportation of things</t>
  </si>
  <si>
    <t>23.3  Comm., util., &amp; other misc. charges</t>
  </si>
  <si>
    <t>24.0  Printing and reproduction</t>
  </si>
  <si>
    <t>25.1  Advisory and assistance services</t>
  </si>
  <si>
    <t>25.2 Other services</t>
  </si>
  <si>
    <t>26.0  Supplies and materials</t>
  </si>
  <si>
    <t>31.0  Equipment</t>
  </si>
  <si>
    <t xml:space="preserve">          Total obligations</t>
  </si>
  <si>
    <t>Unobligated balance, start of year</t>
  </si>
  <si>
    <t>Unobligated balance, end of year</t>
  </si>
  <si>
    <t>Recoveries of prior year obligations</t>
  </si>
  <si>
    <t>11.3  Other than full-time permanent</t>
  </si>
  <si>
    <t xml:space="preserve">     Total, appropriated positions</t>
  </si>
  <si>
    <t>GS-15</t>
  </si>
  <si>
    <t>GS-14</t>
  </si>
  <si>
    <t>GS-13</t>
  </si>
  <si>
    <t>GS-9</t>
  </si>
  <si>
    <t>Personnel benefits</t>
  </si>
  <si>
    <t>Transportation of things</t>
  </si>
  <si>
    <t>Printing</t>
  </si>
  <si>
    <t>Equipment</t>
  </si>
  <si>
    <t>Travel and transportation of persons</t>
  </si>
  <si>
    <t>GSA rent</t>
  </si>
  <si>
    <t>Communication, rents, and utilities</t>
  </si>
  <si>
    <t>Advisory and assistance services</t>
  </si>
  <si>
    <t>Other services</t>
  </si>
  <si>
    <t>Research and development contracts</t>
  </si>
  <si>
    <t>Supplies and materials</t>
  </si>
  <si>
    <t>Operation and maintenance of equipment</t>
  </si>
  <si>
    <t>Average GS Salary</t>
  </si>
  <si>
    <t>Average GS Grade</t>
  </si>
  <si>
    <t>Object Classes</t>
  </si>
  <si>
    <t>Other Object Classes:</t>
  </si>
  <si>
    <t>Decision Unit 1</t>
  </si>
  <si>
    <t>Summary of Requirements by Object Class</t>
  </si>
  <si>
    <t>Overtime</t>
  </si>
  <si>
    <t>Technical Adjustments</t>
  </si>
  <si>
    <t>Program Changes</t>
  </si>
  <si>
    <t>Total Program Changes</t>
  </si>
  <si>
    <t>Attorneys (905)</t>
  </si>
  <si>
    <t>Paralegals / Other Law (900-998)</t>
  </si>
  <si>
    <t>Information &amp; Arts (1000-1099)</t>
  </si>
  <si>
    <t>Business &amp; Industry (1100-1199)</t>
  </si>
  <si>
    <t>Library (1400-1499)</t>
  </si>
  <si>
    <t>Equipment/Facilities Services (1600-1699)</t>
  </si>
  <si>
    <t>Supply Services (2000-2099)</t>
  </si>
  <si>
    <t>Security Specialists (080)</t>
  </si>
  <si>
    <t>Motor Vehicle Operations (5703)</t>
  </si>
  <si>
    <t>Miscellaneous Operations (010-099)</t>
  </si>
  <si>
    <t>Total 2010 Enacted (with Rescissions and Supplementals)</t>
  </si>
  <si>
    <t>N: Modular Costs for New Positions</t>
  </si>
  <si>
    <t xml:space="preserve">Component: </t>
  </si>
  <si>
    <t>Type:</t>
  </si>
  <si>
    <t>Position:</t>
  </si>
  <si>
    <t>Special Agent</t>
  </si>
  <si>
    <t>Object Class</t>
  </si>
  <si>
    <t>Annualization</t>
  </si>
  <si>
    <t>Non-Recurring</t>
  </si>
  <si>
    <t>Personnel Compensation and Benefits</t>
  </si>
  <si>
    <t>11.1</t>
  </si>
  <si>
    <t>Full-Time Permanent</t>
  </si>
  <si>
    <t>11.5</t>
  </si>
  <si>
    <t xml:space="preserve">LEAP </t>
  </si>
  <si>
    <t>AUO</t>
  </si>
  <si>
    <t>Awards</t>
  </si>
  <si>
    <t xml:space="preserve">Overtime </t>
  </si>
  <si>
    <t xml:space="preserve">Personnel Benefits </t>
  </si>
  <si>
    <t>12.1</t>
  </si>
  <si>
    <t>Contractual Services and Supplies</t>
  </si>
  <si>
    <t>21.0</t>
  </si>
  <si>
    <t xml:space="preserve">Operational Travel </t>
  </si>
  <si>
    <t xml:space="preserve">Transportation of Things </t>
  </si>
  <si>
    <t>23.2</t>
  </si>
  <si>
    <t xml:space="preserve">Rental Payments to Others </t>
  </si>
  <si>
    <t>23.3</t>
  </si>
  <si>
    <t>Comm. Utilities etc. Postage</t>
  </si>
  <si>
    <t>Comm. Utilities etc. Telephones</t>
  </si>
  <si>
    <t>Comm. Utilities etc. Utilities</t>
  </si>
  <si>
    <t xml:space="preserve">Payroll Services </t>
  </si>
  <si>
    <t>Recruitment-- Non OPM Costs</t>
  </si>
  <si>
    <t>Recruitment-- OPM Costs</t>
  </si>
  <si>
    <t xml:space="preserve">Drug Test </t>
  </si>
  <si>
    <t>Security (Background) Investigations</t>
  </si>
  <si>
    <t>25.6</t>
  </si>
  <si>
    <t xml:space="preserve">Physical Exams </t>
  </si>
  <si>
    <t>Psychological Exam</t>
  </si>
  <si>
    <t>Written Exam</t>
  </si>
  <si>
    <t>25.2</t>
  </si>
  <si>
    <t>Guard Services</t>
  </si>
  <si>
    <t xml:space="preserve">Medical Care </t>
  </si>
  <si>
    <t>26.0</t>
  </si>
  <si>
    <t xml:space="preserve">Office Supplies </t>
  </si>
  <si>
    <t xml:space="preserve">Fuel </t>
  </si>
  <si>
    <t>Ammunition</t>
  </si>
  <si>
    <t>D: Resources by DOJ Strategic Goal and Strategic Objective</t>
  </si>
  <si>
    <t xml:space="preserve">Safety/Protective Equiment </t>
  </si>
  <si>
    <t xml:space="preserve">Uniforms and Clothing </t>
  </si>
  <si>
    <t>Acquisition of Assets</t>
  </si>
  <si>
    <t>31.0</t>
  </si>
  <si>
    <t xml:space="preserve">Vehicles </t>
  </si>
  <si>
    <t xml:space="preserve">Radios-Mobile </t>
  </si>
  <si>
    <t xml:space="preserve">Radios-Portable </t>
  </si>
  <si>
    <t xml:space="preserve">Radio Installation </t>
  </si>
  <si>
    <t>Computer Workstation-- Desktop</t>
  </si>
  <si>
    <t>Computer Workstation-- Installation of Desktop</t>
  </si>
  <si>
    <t>Computer Workstation-- Software</t>
  </si>
  <si>
    <t>Computer Workstation-- Accessories</t>
  </si>
  <si>
    <t>Computer Workstation-- Networking Costs</t>
  </si>
  <si>
    <t>Laptop Computer</t>
  </si>
  <si>
    <t xml:space="preserve">Tech/Invest Equipment </t>
  </si>
  <si>
    <t>Items that may have Multiple Object Classes</t>
  </si>
  <si>
    <t>Multiple</t>
  </si>
  <si>
    <t xml:space="preserve">Advanced Training </t>
  </si>
  <si>
    <t xml:space="preserve">Other Training </t>
  </si>
  <si>
    <t>Operational Expenses Linguist Costs</t>
  </si>
  <si>
    <t>Operational Expenses PE/PI/Misc</t>
  </si>
  <si>
    <t xml:space="preserve">PCS </t>
  </si>
  <si>
    <t>Computer Workstation-- Enterprise Costs</t>
  </si>
  <si>
    <t>Total:</t>
  </si>
  <si>
    <t>Object class entries should match the entries in the revised New Position Cost Module Standards.  For most agencies, the display will differ slightly from the display shown here.</t>
  </si>
  <si>
    <t xml:space="preserve">Provide modules for new positions being requested.  The position cost module identifies the ordinary costs associated with filling a position and is one of the most basic elements used in construction of a budget.  </t>
  </si>
  <si>
    <t>Some Components provide JMD with three year modular cost estimates in addition to this exhibit.  Please follow past procedure, and submit all of the modular cost data required by your JMD Budget Analyst.</t>
  </si>
  <si>
    <t>Domestic</t>
  </si>
  <si>
    <t>Attorney</t>
  </si>
  <si>
    <t xml:space="preserve">Awards </t>
  </si>
  <si>
    <t xml:space="preserve">Transit Subsidy </t>
  </si>
  <si>
    <t>22.0</t>
  </si>
  <si>
    <t>23.1</t>
  </si>
  <si>
    <t xml:space="preserve">GSA Rent </t>
  </si>
  <si>
    <t>Rental Payments to Others</t>
  </si>
  <si>
    <t>Portable Comm. Devices etc. Cellular Phones</t>
  </si>
  <si>
    <t>Portable Comm. Devices etc. Wireless Handheld Devices</t>
  </si>
  <si>
    <t>24.0</t>
  </si>
  <si>
    <t xml:space="preserve">Printing and Reproduction </t>
  </si>
  <si>
    <t xml:space="preserve">Litigation Support </t>
  </si>
  <si>
    <t>Financial Operations Information (FMIS)</t>
  </si>
  <si>
    <t xml:space="preserve">Furniture </t>
  </si>
  <si>
    <t xml:space="preserve">Laptop Computer </t>
  </si>
  <si>
    <t>32.0</t>
  </si>
  <si>
    <t xml:space="preserve">Buildout </t>
  </si>
  <si>
    <t xml:space="preserve">Training </t>
  </si>
  <si>
    <t>Polygraph Examination</t>
  </si>
  <si>
    <t>Medical Care</t>
  </si>
  <si>
    <t xml:space="preserve">Firearms </t>
  </si>
  <si>
    <t xml:space="preserve">Basic Training </t>
  </si>
  <si>
    <t>Professional Support</t>
  </si>
  <si>
    <t>Training</t>
  </si>
  <si>
    <t>Clerical</t>
  </si>
  <si>
    <t>Computer Workstation-- Server Hardware</t>
  </si>
  <si>
    <t>Modular Costs for New 2012 Positions</t>
  </si>
  <si>
    <t>GS-1, $22,115 - 27,663</t>
  </si>
  <si>
    <t>GS-2, $24,865 - 31,292</t>
  </si>
  <si>
    <t>GS-4, $30,456 - 39,590</t>
  </si>
  <si>
    <t>GS-3, $27,130 - 35,269</t>
  </si>
  <si>
    <t>GS-5, $34,075 - 44,293</t>
  </si>
  <si>
    <t>GS-6, $37,983 - 49,375</t>
  </si>
  <si>
    <t>GS-7, $42,209 - 54,875</t>
  </si>
  <si>
    <t>GS-8, $46,745 - 60,765</t>
  </si>
  <si>
    <t>GS-9, $51,630 - 67,114</t>
  </si>
  <si>
    <t>GS-10, $56,857 - 73,917</t>
  </si>
  <si>
    <t>GS-11, $62,467 - 81,204</t>
  </si>
  <si>
    <t>GS-12, $74,872 - 97,333</t>
  </si>
  <si>
    <t>GS-13, $89,033 - 115,742</t>
  </si>
  <si>
    <t>GS-14, $105,211 - 136,771</t>
  </si>
  <si>
    <t>GS-15, $123,758 - 155,500</t>
  </si>
  <si>
    <t>SES, $119,554 - 179,700</t>
  </si>
  <si>
    <t>Crosswalk of 2010 Availability</t>
  </si>
  <si>
    <t>2012 template</t>
  </si>
  <si>
    <t>Information Technology Mgmt  (2210)</t>
  </si>
  <si>
    <t>FY 2011 CJ Submission</t>
  </si>
  <si>
    <t>23.1  GSA rent</t>
  </si>
  <si>
    <t>25.4  Operation and maintenance of facilities</t>
  </si>
  <si>
    <t>L: Summary of Requirements by Object Class</t>
  </si>
  <si>
    <t>K: Summary of Requirements by Grade</t>
  </si>
  <si>
    <t>Program Increases</t>
  </si>
  <si>
    <t>FY 2012 Program Increases/Offsets By Decision Unit</t>
  </si>
  <si>
    <t>F: Crosswalk of 2010 Availability</t>
  </si>
  <si>
    <t>25.5 Research and development contracts</t>
  </si>
  <si>
    <t>25.7 Operation and maintenance of equipment</t>
  </si>
  <si>
    <t>2010 Supplementals</t>
  </si>
  <si>
    <t>Justification for Base Adjustments</t>
  </si>
  <si>
    <t>2012 Current Services</t>
  </si>
  <si>
    <t>2012 Total Request</t>
  </si>
  <si>
    <t>2012 Adjustments to Base and Technical Adjustments</t>
  </si>
  <si>
    <t>2012 Increases</t>
  </si>
  <si>
    <t>2012 Offsets</t>
  </si>
  <si>
    <t>P.  IT Investment Questionnaire</t>
  </si>
  <si>
    <t xml:space="preserve"> A response should be provided only in the highlighted cells.  </t>
  </si>
  <si>
    <t>Pay and Benefits</t>
  </si>
  <si>
    <t>POS</t>
  </si>
  <si>
    <t>Total Increase:</t>
  </si>
  <si>
    <t>Total ATB:</t>
  </si>
  <si>
    <r>
      <t>PRAO and OIP</t>
    </r>
    <r>
      <rPr>
        <sz val="10"/>
        <rFont val="Times New Roman"/>
        <family val="1"/>
      </rPr>
      <t>.  The component transfers for the Professional Responsibility Advisory Office (PRAO) and the Office of Information Policy (OIP) into the General Administration appropriation will centralize appropriated funding and eliminate the current reimbursable financing process.  The centralization of the funding is administratively advantageous because it eliminates the paper-intensive reimbursement process.  The FY 2012 transfer amount for OIP and PRAO are based on the FY 2010 actual costs plus standard inflation per year (the average increase over the past three years) to bridge to FY 2012 amounts.  The amount per component is based on the average percentage of total costs paid by that component since 2007.</t>
    </r>
  </si>
  <si>
    <r>
      <t>Changes in Compensable Days</t>
    </r>
    <r>
      <rPr>
        <sz val="10"/>
        <rFont val="Times New Roman"/>
        <family val="1"/>
      </rPr>
      <t>.  The decreased cost for one compensable day in FY 2012 compared to FY 2011 is calculated by dividing the FY 2011 estimated personnel compensation $</t>
    </r>
    <r>
      <rPr>
        <u/>
        <sz val="10"/>
        <rFont val="Times New Roman"/>
        <family val="1"/>
      </rPr>
      <t>151,000</t>
    </r>
    <r>
      <rPr>
        <sz val="10"/>
        <rFont val="Times New Roman"/>
        <family val="1"/>
      </rPr>
      <t xml:space="preserve"> and applicable benefits $</t>
    </r>
    <r>
      <rPr>
        <u/>
        <sz val="10"/>
        <rFont val="Times New Roman"/>
        <family val="1"/>
      </rPr>
      <t>33,000</t>
    </r>
    <r>
      <rPr>
        <sz val="10"/>
        <rFont val="Times New Roman"/>
        <family val="1"/>
      </rPr>
      <t xml:space="preserve"> by 261 compensable days.</t>
    </r>
  </si>
  <si>
    <r>
      <t>Employees Compensation Fund.</t>
    </r>
    <r>
      <rPr>
        <sz val="10"/>
        <rFont val="Times New Roman"/>
        <family val="1"/>
      </rPr>
      <t xml:space="preserve">  The $</t>
    </r>
    <r>
      <rPr>
        <u/>
        <sz val="10"/>
        <rFont val="Times New Roman"/>
        <family val="1"/>
      </rPr>
      <t>1,000</t>
    </r>
    <r>
      <rPr>
        <sz val="10"/>
        <rFont val="Times New Roman"/>
        <family val="1"/>
      </rPr>
      <t xml:space="preserve"> increase reflects payments to the Department of Labor for injury benefits paid in the past year under the Federal Employee Compensation Act.  This estimate is based on the first quarter of prior year billing and current year estimates.</t>
    </r>
  </si>
  <si>
    <r>
      <t>General Services Administration (GSA) Rent.</t>
    </r>
    <r>
      <rPr>
        <sz val="10"/>
        <color indexed="8"/>
        <rFont val="Times New Roman"/>
        <family val="1"/>
      </rPr>
      <t xml:space="preserve">  GSA will continue to charge rental rates that approximate those charged to commercial tenants for equivalent space and related services.  The requested increase of $</t>
    </r>
    <r>
      <rPr>
        <u/>
        <sz val="10"/>
        <color indexed="8"/>
        <rFont val="Times New Roman"/>
        <family val="1"/>
      </rPr>
      <t>390,000</t>
    </r>
    <r>
      <rPr>
        <sz val="10"/>
        <color indexed="8"/>
        <rFont val="Times New Roman"/>
        <family val="1"/>
      </rPr>
      <t xml:space="preserve"> is required to meet our commitment to GSA.  The costs associated with GSA rent were derived through the use of an automated system, which uses the latest inventory data, including rate increases to be effective in FY 2012 for each building currently occupied by Department of Justice components, as well as the costs of new space to be occupied.  GSA provided data on the rate increases.</t>
    </r>
  </si>
  <si>
    <t>25.6  Medical care</t>
  </si>
  <si>
    <t>32.0  Buildout</t>
  </si>
  <si>
    <t>FY 2010 funds totaling $6,988 represent a $5,000,000 transfer and $1,981,000 carryover for IT related projects and $7,000 in recoveries..</t>
  </si>
  <si>
    <t>Extend Tech Refresh</t>
  </si>
  <si>
    <t xml:space="preserve">2011 Continuing Resolution (CR) </t>
  </si>
  <si>
    <r>
      <t>Annualization of 2010 Pay Raise</t>
    </r>
    <r>
      <rPr>
        <sz val="10"/>
        <rFont val="Times New Roman"/>
        <family val="1"/>
      </rPr>
      <t xml:space="preserve">.  </t>
    </r>
    <r>
      <rPr>
        <sz val="10"/>
        <rFont val="Times New Roman"/>
        <family val="1"/>
      </rPr>
      <t>This pay annualization represents the first quarter amounts (October through December) of the 2010 pay increase of 2.0 percent, for which funds were not provided under the FY 2011 CR.  Together with the resources provided in 2010 for the pay raise, the $</t>
    </r>
    <r>
      <rPr>
        <u/>
        <sz val="10"/>
        <rFont val="Times New Roman"/>
        <family val="1"/>
      </rPr>
      <t>243,000</t>
    </r>
    <r>
      <rPr>
        <sz val="10"/>
        <rFont val="Times New Roman"/>
        <family val="1"/>
      </rPr>
      <t xml:space="preserve"> requested represents the pay requirements for the full year of the 2010 enacted pay raise.  ($</t>
    </r>
    <r>
      <rPr>
        <u/>
        <sz val="10"/>
        <rFont val="Times New Roman"/>
        <family val="1"/>
      </rPr>
      <t>199,000)</t>
    </r>
    <r>
      <rPr>
        <sz val="10"/>
        <rFont val="Times New Roman"/>
        <family val="1"/>
      </rPr>
      <t xml:space="preserve"> for pay and $</t>
    </r>
    <r>
      <rPr>
        <u/>
        <sz val="10"/>
        <rFont val="Times New Roman"/>
        <family val="1"/>
      </rPr>
      <t xml:space="preserve">44,000) </t>
    </r>
    <r>
      <rPr>
        <sz val="10"/>
        <rFont val="Times New Roman"/>
        <family val="1"/>
      </rPr>
      <t>for benefits).</t>
    </r>
  </si>
  <si>
    <t>2011 Continuing Resolution (CR)</t>
  </si>
  <si>
    <t>2011Continuing Resolution (CR)</t>
  </si>
  <si>
    <t xml:space="preserve">  Total, 2012 FTE Program Changes Requested</t>
  </si>
  <si>
    <t>G: Crosswalk of 2011 Availability</t>
  </si>
  <si>
    <t>2010 Enacted (with Rescissions)</t>
  </si>
  <si>
    <t>2011 Continuing Resolution (with Rescissions)</t>
  </si>
  <si>
    <t>Increases:</t>
  </si>
  <si>
    <t xml:space="preserve">2011 Continuing Resolution 
(CR) </t>
  </si>
  <si>
    <t>Extend Tech</t>
  </si>
</sst>
</file>

<file path=xl/styles.xml><?xml version="1.0" encoding="utf-8"?>
<styleSheet xmlns="http://schemas.openxmlformats.org/spreadsheetml/2006/main">
  <numFmts count="11">
    <numFmt numFmtId="5" formatCode="&quot;$&quot;#,##0_);\(&quot;$&quot;#,##0\)"/>
    <numFmt numFmtId="7" formatCode="&quot;$&quot;#,##0.00_);\(&quot;$&quot;#,##0.00\)"/>
    <numFmt numFmtId="44" formatCode="_(&quot;$&quot;* #,##0.00_);_(&quot;$&quot;* \(#,##0.00\);_(&quot;$&quot;* &quot;-&quot;??_);_(@_)"/>
    <numFmt numFmtId="43" formatCode="_(* #,##0.00_);_(* \(#,##0.00\);_(* &quot;-&quot;??_);_(@_)"/>
    <numFmt numFmtId="164" formatCode="&quot;$&quot;#,##0"/>
    <numFmt numFmtId="165" formatCode="_(* #,##0_);_(* \(#,##0\);_(* &quot;....&quot;_);_(@_)"/>
    <numFmt numFmtId="166" formatCode="0.0"/>
    <numFmt numFmtId="167" formatCode="_(* #,##0_);_(* \(#,##0\);_(* &quot;-&quot;??_);_(@_)"/>
    <numFmt numFmtId="168" formatCode="_(&quot;$&quot;* #,##0_);_(&quot;$&quot;* \(#,##0\);_(&quot;$&quot;* &quot;-&quot;??_);_(@_)"/>
    <numFmt numFmtId="169" formatCode="_(&quot;$&quot;* #,##0.0_);_(&quot;$&quot;* \(#,##0.0\);_(&quot;$&quot;* &quot;-&quot;??_);_(@_)"/>
    <numFmt numFmtId="170" formatCode="0_);\(0\)"/>
  </numFmts>
  <fonts count="86">
    <font>
      <sz val="12"/>
      <name val="Arial"/>
    </font>
    <font>
      <sz val="12"/>
      <name val="TimesNewRomanPS"/>
    </font>
    <font>
      <sz val="12"/>
      <name val="Times New Roman"/>
      <family val="1"/>
    </font>
    <font>
      <sz val="12"/>
      <name val="Times New Roman"/>
      <family val="1"/>
    </font>
    <font>
      <sz val="10"/>
      <color indexed="8"/>
      <name val="TMS"/>
    </font>
    <font>
      <sz val="12"/>
      <name val="Times New Roman"/>
      <family val="1"/>
    </font>
    <font>
      <sz val="10"/>
      <color indexed="8"/>
      <name val="Times New Roman"/>
      <family val="1"/>
    </font>
    <font>
      <i/>
      <sz val="10"/>
      <color indexed="8"/>
      <name val="Times New Roman"/>
      <family val="1"/>
    </font>
    <font>
      <sz val="10"/>
      <name val="Times New Roman"/>
      <family val="1"/>
    </font>
    <font>
      <b/>
      <sz val="14"/>
      <name val="Times New Roman"/>
      <family val="1"/>
    </font>
    <font>
      <sz val="13"/>
      <name val="Times New Roman"/>
      <family val="1"/>
    </font>
    <font>
      <sz val="8"/>
      <color indexed="8"/>
      <name val="Times New Roman"/>
      <family val="1"/>
    </font>
    <font>
      <b/>
      <sz val="12"/>
      <name val="Arial"/>
      <family val="2"/>
    </font>
    <font>
      <sz val="12"/>
      <name val="Arial"/>
      <family val="2"/>
    </font>
    <font>
      <sz val="10"/>
      <name val="Arial"/>
      <family val="2"/>
    </font>
    <font>
      <b/>
      <sz val="12"/>
      <name val="Times New Roman"/>
      <family val="1"/>
    </font>
    <font>
      <b/>
      <sz val="16"/>
      <name val="Times New Roman"/>
      <family val="1"/>
    </font>
    <font>
      <sz val="10"/>
      <name val="Arial"/>
      <family val="2"/>
    </font>
    <font>
      <b/>
      <u/>
      <sz val="12"/>
      <name val="Arial"/>
      <family val="2"/>
    </font>
    <font>
      <b/>
      <sz val="10"/>
      <name val="Times New Roman"/>
      <family val="1"/>
    </font>
    <font>
      <sz val="14"/>
      <name val="Times New Roman"/>
      <family val="1"/>
    </font>
    <font>
      <sz val="12"/>
      <color indexed="8"/>
      <name val="Times New Roman"/>
      <family val="1"/>
    </font>
    <font>
      <b/>
      <sz val="12"/>
      <color indexed="8"/>
      <name val="Times New Roman"/>
      <family val="1"/>
    </font>
    <font>
      <sz val="14"/>
      <name val="Arial"/>
      <family val="2"/>
    </font>
    <font>
      <b/>
      <sz val="10"/>
      <color indexed="8"/>
      <name val="Times New Roman"/>
      <family val="1"/>
    </font>
    <font>
      <b/>
      <sz val="11"/>
      <color indexed="8"/>
      <name val="Times New Roman"/>
      <family val="1"/>
    </font>
    <font>
      <b/>
      <sz val="11"/>
      <name val="Times New Roman"/>
      <family val="1"/>
    </font>
    <font>
      <sz val="8"/>
      <name val="Arial"/>
      <family val="2"/>
    </font>
    <font>
      <sz val="9"/>
      <name val="Times New Roman"/>
      <family val="1"/>
    </font>
    <font>
      <b/>
      <sz val="18"/>
      <name val="Times New Roman"/>
      <family val="1"/>
    </font>
    <font>
      <sz val="18"/>
      <name val="Times New Roman"/>
      <family val="1"/>
    </font>
    <font>
      <b/>
      <sz val="14"/>
      <color indexed="8"/>
      <name val="Times New Roman"/>
      <family val="1"/>
    </font>
    <font>
      <b/>
      <sz val="16"/>
      <color indexed="8"/>
      <name val="Times New Roman"/>
      <family val="1"/>
    </font>
    <font>
      <sz val="14"/>
      <color indexed="8"/>
      <name val="Times New Roman"/>
      <family val="1"/>
    </font>
    <font>
      <i/>
      <sz val="12"/>
      <name val="Arial"/>
      <family val="2"/>
    </font>
    <font>
      <u/>
      <sz val="9"/>
      <name val="Times New Roman"/>
      <family val="1"/>
    </font>
    <font>
      <b/>
      <i/>
      <sz val="10"/>
      <name val="Arial"/>
      <family val="2"/>
    </font>
    <font>
      <i/>
      <sz val="10"/>
      <name val="Arial"/>
      <family val="2"/>
    </font>
    <font>
      <sz val="14"/>
      <name val="Arial"/>
      <family val="2"/>
    </font>
    <font>
      <b/>
      <u/>
      <sz val="20"/>
      <name val="Arial"/>
      <family val="2"/>
    </font>
    <font>
      <sz val="20"/>
      <name val="Arial"/>
      <family val="2"/>
    </font>
    <font>
      <b/>
      <sz val="20"/>
      <name val="Arial"/>
      <family val="2"/>
    </font>
    <font>
      <sz val="8"/>
      <name val="Arial"/>
      <family val="2"/>
    </font>
    <font>
      <sz val="12"/>
      <color indexed="9"/>
      <name val="Arial"/>
      <family val="2"/>
    </font>
    <font>
      <sz val="12"/>
      <color indexed="9"/>
      <name val="Times New Roman"/>
      <family val="1"/>
    </font>
    <font>
      <sz val="10"/>
      <color indexed="9"/>
      <name val="Times New Roman"/>
      <family val="1"/>
    </font>
    <font>
      <sz val="10"/>
      <color indexed="9"/>
      <name val="Arial"/>
      <family val="2"/>
    </font>
    <font>
      <sz val="10"/>
      <color indexed="9"/>
      <name val="TMS"/>
    </font>
    <font>
      <sz val="8"/>
      <color indexed="9"/>
      <name val="Arial"/>
      <family val="2"/>
    </font>
    <font>
      <sz val="8"/>
      <color indexed="9"/>
      <name val="Arial"/>
      <family val="2"/>
    </font>
    <font>
      <sz val="8"/>
      <name val="Times New Roman"/>
      <family val="1"/>
    </font>
    <font>
      <sz val="8"/>
      <color indexed="9"/>
      <name val="Times New Roman"/>
      <family val="1"/>
    </font>
    <font>
      <sz val="8"/>
      <color indexed="9"/>
      <name val="Times New Roman"/>
      <family val="1"/>
    </font>
    <font>
      <sz val="8"/>
      <name val="Times New Roman"/>
      <family val="1"/>
    </font>
    <font>
      <sz val="12"/>
      <name val="Arial"/>
      <family val="2"/>
    </font>
    <font>
      <sz val="18"/>
      <name val="Arial"/>
      <family val="2"/>
    </font>
    <font>
      <sz val="16"/>
      <name val="Arial"/>
      <family val="2"/>
    </font>
    <font>
      <b/>
      <sz val="12"/>
      <color indexed="9"/>
      <name val="Arial"/>
      <family val="2"/>
    </font>
    <font>
      <b/>
      <sz val="12"/>
      <color indexed="8"/>
      <name val="Arial"/>
      <family val="2"/>
    </font>
    <font>
      <sz val="6"/>
      <color indexed="9"/>
      <name val="Arial"/>
      <family val="2"/>
    </font>
    <font>
      <b/>
      <i/>
      <u/>
      <sz val="10"/>
      <name val="Times New Roman"/>
      <family val="1"/>
    </font>
    <font>
      <sz val="8"/>
      <color indexed="81"/>
      <name val="Tahoma"/>
      <family val="2"/>
    </font>
    <font>
      <sz val="6"/>
      <color indexed="9"/>
      <name val="Arial"/>
      <family val="2"/>
    </font>
    <font>
      <i/>
      <sz val="12"/>
      <name val="Times New Roman"/>
      <family val="1"/>
    </font>
    <font>
      <u/>
      <sz val="12"/>
      <name val="Times New Roman"/>
      <family val="1"/>
    </font>
    <font>
      <b/>
      <sz val="9"/>
      <name val="Times New Roman"/>
      <family val="1"/>
    </font>
    <font>
      <b/>
      <sz val="9.75"/>
      <color indexed="8"/>
      <name val="Times New Roman"/>
      <family val="1"/>
    </font>
    <font>
      <b/>
      <sz val="9"/>
      <color indexed="8"/>
      <name val="Times New Roman"/>
      <family val="1"/>
    </font>
    <font>
      <b/>
      <sz val="7"/>
      <name val="Times New Roman"/>
      <family val="1"/>
    </font>
    <font>
      <b/>
      <sz val="6.75"/>
      <color indexed="8"/>
      <name val="Times New Roman"/>
      <family val="1"/>
    </font>
    <font>
      <b/>
      <sz val="7"/>
      <color indexed="8"/>
      <name val="Times New Roman"/>
      <family val="1"/>
    </font>
    <font>
      <sz val="7"/>
      <name val="Times New Roman"/>
      <family val="1"/>
    </font>
    <font>
      <sz val="16"/>
      <name val="Times New Roman"/>
      <family val="1"/>
    </font>
    <font>
      <u/>
      <sz val="10"/>
      <name val="Times New Roman"/>
      <family val="1"/>
    </font>
    <font>
      <b/>
      <sz val="10"/>
      <name val="Arial"/>
      <family val="2"/>
    </font>
    <font>
      <i/>
      <sz val="10"/>
      <name val="Times New Roman"/>
      <family val="1"/>
    </font>
    <font>
      <sz val="10"/>
      <name val="Arial"/>
      <family val="2"/>
    </font>
    <font>
      <sz val="20"/>
      <color indexed="9"/>
      <name val="Arial"/>
      <family val="2"/>
    </font>
    <font>
      <sz val="12"/>
      <color indexed="9"/>
      <name val="Arial"/>
      <family val="2"/>
    </font>
    <font>
      <sz val="10"/>
      <name val="Arial"/>
    </font>
    <font>
      <sz val="8"/>
      <color indexed="9"/>
      <name val="Arial"/>
    </font>
    <font>
      <b/>
      <sz val="12"/>
      <name val="Arial"/>
    </font>
    <font>
      <b/>
      <u/>
      <sz val="10"/>
      <name val="Times New Roman"/>
      <family val="1"/>
    </font>
    <font>
      <u/>
      <sz val="10"/>
      <color indexed="8"/>
      <name val="Times New Roman"/>
      <family val="1"/>
    </font>
    <font>
      <b/>
      <u/>
      <sz val="14"/>
      <name val="Times New Roman"/>
      <family val="1"/>
    </font>
    <font>
      <sz val="12"/>
      <name val="Arial"/>
    </font>
  </fonts>
  <fills count="4">
    <fill>
      <patternFill patternType="none"/>
    </fill>
    <fill>
      <patternFill patternType="gray125"/>
    </fill>
    <fill>
      <patternFill patternType="solid">
        <fgColor indexed="9"/>
        <bgColor indexed="64"/>
      </patternFill>
    </fill>
    <fill>
      <patternFill patternType="solid">
        <fgColor indexed="43"/>
        <bgColor indexed="64"/>
      </patternFill>
    </fill>
  </fills>
  <borders count="170">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8"/>
      </bottom>
      <diagonal/>
    </border>
    <border>
      <left style="thin">
        <color indexed="64"/>
      </left>
      <right style="thin">
        <color indexed="64"/>
      </right>
      <top/>
      <bottom style="thin">
        <color indexed="23"/>
      </bottom>
      <diagonal/>
    </border>
    <border>
      <left style="thin">
        <color indexed="64"/>
      </left>
      <right style="thin">
        <color indexed="64"/>
      </right>
      <top style="thin">
        <color indexed="23"/>
      </top>
      <bottom style="thin">
        <color indexed="64"/>
      </bottom>
      <diagonal/>
    </border>
    <border>
      <left style="thin">
        <color indexed="23"/>
      </left>
      <right style="thin">
        <color indexed="64"/>
      </right>
      <top style="thin">
        <color indexed="23"/>
      </top>
      <bottom style="thin">
        <color indexed="23"/>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style="thin">
        <color indexed="64"/>
      </top>
      <bottom style="thin">
        <color indexed="64"/>
      </bottom>
      <diagonal/>
    </border>
    <border>
      <left style="thin">
        <color indexed="64"/>
      </left>
      <right/>
      <top style="hair">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23"/>
      </bottom>
      <diagonal/>
    </border>
    <border>
      <left/>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thin">
        <color indexed="8"/>
      </top>
      <bottom style="thin">
        <color indexed="23"/>
      </bottom>
      <diagonal/>
    </border>
    <border>
      <left style="thin">
        <color indexed="64"/>
      </left>
      <right/>
      <top style="thin">
        <color indexed="23"/>
      </top>
      <bottom style="thin">
        <color indexed="23"/>
      </bottom>
      <diagonal/>
    </border>
    <border>
      <left style="thin">
        <color indexed="8"/>
      </left>
      <right/>
      <top style="thin">
        <color indexed="23"/>
      </top>
      <bottom style="thin">
        <color indexed="23"/>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style="hair">
        <color indexed="64"/>
      </bottom>
      <diagonal/>
    </border>
    <border>
      <left/>
      <right style="hair">
        <color indexed="64"/>
      </right>
      <top style="medium">
        <color indexed="64"/>
      </top>
      <bottom style="hair">
        <color indexed="64"/>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hair">
        <color indexed="64"/>
      </top>
      <bottom style="hair">
        <color indexed="64"/>
      </bottom>
      <diagonal/>
    </border>
    <border>
      <left/>
      <right/>
      <top style="medium">
        <color indexed="64"/>
      </top>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8"/>
      </top>
      <bottom style="medium">
        <color indexed="64"/>
      </bottom>
      <diagonal/>
    </border>
    <border>
      <left/>
      <right style="medium">
        <color indexed="64"/>
      </right>
      <top style="thin">
        <color indexed="8"/>
      </top>
      <bottom style="medium">
        <color indexed="64"/>
      </bottom>
      <diagonal/>
    </border>
    <border>
      <left style="medium">
        <color indexed="64"/>
      </left>
      <right/>
      <top/>
      <bottom style="hair">
        <color indexed="8"/>
      </bottom>
      <diagonal/>
    </border>
    <border>
      <left style="thin">
        <color indexed="8"/>
      </left>
      <right/>
      <top/>
      <bottom style="hair">
        <color indexed="8"/>
      </bottom>
      <diagonal/>
    </border>
    <border>
      <left/>
      <right style="thin">
        <color indexed="8"/>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top/>
      <bottom style="hair">
        <color indexed="8"/>
      </bottom>
      <diagonal/>
    </border>
    <border>
      <left style="thin">
        <color indexed="64"/>
      </left>
      <right/>
      <top style="medium">
        <color indexed="64"/>
      </top>
      <bottom style="hair">
        <color indexed="8"/>
      </bottom>
      <diagonal/>
    </border>
    <border>
      <left/>
      <right style="thin">
        <color indexed="8"/>
      </right>
      <top style="medium">
        <color indexed="64"/>
      </top>
      <bottom style="hair">
        <color indexed="8"/>
      </bottom>
      <diagonal/>
    </border>
    <border>
      <left style="thin">
        <color indexed="8"/>
      </left>
      <right/>
      <top style="hair">
        <color indexed="8"/>
      </top>
      <bottom style="hair">
        <color indexed="8"/>
      </bottom>
      <diagonal/>
    </border>
    <border>
      <left style="thin">
        <color indexed="8"/>
      </left>
      <right style="medium">
        <color indexed="64"/>
      </right>
      <top style="medium">
        <color indexed="64"/>
      </top>
      <bottom style="hair">
        <color indexed="8"/>
      </bottom>
      <diagonal/>
    </border>
    <border>
      <left style="thin">
        <color indexed="8"/>
      </left>
      <right style="medium">
        <color indexed="64"/>
      </right>
      <top style="hair">
        <color indexed="8"/>
      </top>
      <bottom style="hair">
        <color indexed="8"/>
      </bottom>
      <diagonal/>
    </border>
    <border>
      <left style="medium">
        <color indexed="64"/>
      </left>
      <right style="thin">
        <color indexed="64"/>
      </right>
      <top/>
      <bottom style="hair">
        <color indexed="8"/>
      </bottom>
      <diagonal/>
    </border>
    <border>
      <left style="medium">
        <color indexed="64"/>
      </left>
      <right style="thin">
        <color indexed="8"/>
      </right>
      <top style="hair">
        <color indexed="8"/>
      </top>
      <bottom style="thin">
        <color indexed="64"/>
      </bottom>
      <diagonal/>
    </border>
    <border>
      <left style="thin">
        <color indexed="8"/>
      </left>
      <right/>
      <top style="hair">
        <color indexed="8"/>
      </top>
      <bottom style="thin">
        <color indexed="64"/>
      </bottom>
      <diagonal/>
    </border>
    <border>
      <left/>
      <right style="thin">
        <color indexed="8"/>
      </right>
      <top/>
      <bottom style="thin">
        <color indexed="8"/>
      </bottom>
      <diagonal/>
    </border>
    <border>
      <left/>
      <right style="thin">
        <color indexed="64"/>
      </right>
      <top/>
      <bottom style="thin">
        <color indexed="8"/>
      </bottom>
      <diagonal/>
    </border>
    <border>
      <left style="thin">
        <color indexed="64"/>
      </left>
      <right/>
      <top style="hair">
        <color indexed="8"/>
      </top>
      <bottom style="thin">
        <color indexed="64"/>
      </bottom>
      <diagonal/>
    </border>
    <border>
      <left/>
      <right style="thin">
        <color indexed="64"/>
      </right>
      <top style="hair">
        <color indexed="8"/>
      </top>
      <bottom style="thin">
        <color indexed="64"/>
      </bottom>
      <diagonal/>
    </border>
    <border>
      <left/>
      <right/>
      <top style="hair">
        <color indexed="8"/>
      </top>
      <bottom style="thin">
        <color indexed="64"/>
      </bottom>
      <diagonal/>
    </border>
    <border>
      <left/>
      <right style="thin">
        <color indexed="8"/>
      </right>
      <top style="hair">
        <color indexed="8"/>
      </top>
      <bottom style="thin">
        <color indexed="64"/>
      </bottom>
      <diagonal/>
    </border>
    <border>
      <left style="medium">
        <color indexed="64"/>
      </left>
      <right style="thin">
        <color indexed="64"/>
      </right>
      <top style="thin">
        <color indexed="64"/>
      </top>
      <bottom/>
      <diagonal/>
    </border>
    <border>
      <left/>
      <right style="thin">
        <color indexed="8"/>
      </right>
      <top style="thin">
        <color indexed="8"/>
      </top>
      <bottom/>
      <diagonal/>
    </border>
    <border>
      <left/>
      <right style="thin">
        <color indexed="64"/>
      </right>
      <top style="thin">
        <color indexed="8"/>
      </top>
      <bottom/>
      <diagonal/>
    </border>
    <border>
      <left style="medium">
        <color indexed="64"/>
      </left>
      <right style="thin">
        <color indexed="64"/>
      </right>
      <top/>
      <bottom/>
      <diagonal/>
    </border>
    <border>
      <left/>
      <right style="thin">
        <color indexed="8"/>
      </right>
      <top/>
      <bottom/>
      <diagonal/>
    </border>
    <border>
      <left style="medium">
        <color indexed="64"/>
      </left>
      <right style="thin">
        <color indexed="8"/>
      </right>
      <top/>
      <bottom style="thin">
        <color indexed="8"/>
      </bottom>
      <diagonal/>
    </border>
    <border>
      <left style="thin">
        <color indexed="8"/>
      </left>
      <right/>
      <top/>
      <bottom style="thin">
        <color indexed="64"/>
      </bottom>
      <diagonal/>
    </border>
    <border>
      <left/>
      <right style="thin">
        <color indexed="8"/>
      </right>
      <top/>
      <bottom style="thin">
        <color indexed="64"/>
      </bottom>
      <diagonal/>
    </border>
    <border>
      <left style="medium">
        <color indexed="64"/>
      </left>
      <right/>
      <top/>
      <bottom/>
      <diagonal/>
    </border>
    <border>
      <left style="thin">
        <color indexed="8"/>
      </left>
      <right/>
      <top/>
      <bottom/>
      <diagonal/>
    </border>
    <border>
      <left/>
      <right style="thin">
        <color indexed="8"/>
      </right>
      <top style="thin">
        <color indexed="64"/>
      </top>
      <bottom/>
      <diagonal/>
    </border>
    <border>
      <left/>
      <right style="thin">
        <color indexed="8"/>
      </right>
      <top style="hair">
        <color indexed="23"/>
      </top>
      <bottom style="hair">
        <color indexed="8"/>
      </bottom>
      <diagonal/>
    </border>
    <border>
      <left style="medium">
        <color indexed="64"/>
      </left>
      <right/>
      <top/>
      <bottom style="medium">
        <color indexed="64"/>
      </bottom>
      <diagonal/>
    </border>
    <border>
      <left/>
      <right style="thin">
        <color indexed="8"/>
      </right>
      <top style="thin">
        <color indexed="8"/>
      </top>
      <bottom style="medium">
        <color indexed="64"/>
      </bottom>
      <diagonal/>
    </border>
    <border>
      <left style="thin">
        <color indexed="8"/>
      </left>
      <right style="medium">
        <color indexed="64"/>
      </right>
      <top style="hair">
        <color indexed="8"/>
      </top>
      <bottom style="medium">
        <color indexed="64"/>
      </bottom>
      <diagonal/>
    </border>
    <border>
      <left style="thin">
        <color indexed="8"/>
      </left>
      <right style="thin">
        <color indexed="8"/>
      </right>
      <top style="hair">
        <color indexed="8"/>
      </top>
      <bottom style="medium">
        <color indexed="64"/>
      </bottom>
      <diagonal/>
    </border>
    <border>
      <left style="thin">
        <color indexed="8"/>
      </left>
      <right style="thin">
        <color indexed="8"/>
      </right>
      <top style="hair">
        <color indexed="8"/>
      </top>
      <bottom style="thin">
        <color indexed="64"/>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style="thin">
        <color indexed="64"/>
      </left>
      <right style="thin">
        <color indexed="23"/>
      </right>
      <top style="thin">
        <color indexed="23"/>
      </top>
      <bottom style="thin">
        <color indexed="64"/>
      </bottom>
      <diagonal/>
    </border>
    <border>
      <left style="thin">
        <color indexed="8"/>
      </left>
      <right style="thin">
        <color indexed="64"/>
      </right>
      <top/>
      <bottom style="thin">
        <color indexed="64"/>
      </bottom>
      <diagonal/>
    </border>
    <border>
      <left style="thin">
        <color indexed="8"/>
      </left>
      <right style="thin">
        <color indexed="64"/>
      </right>
      <top style="hair">
        <color indexed="8"/>
      </top>
      <bottom/>
      <diagonal/>
    </border>
    <border>
      <left style="thin">
        <color indexed="8"/>
      </left>
      <right style="thin">
        <color indexed="64"/>
      </right>
      <top/>
      <bottom style="hair">
        <color indexed="8"/>
      </bottom>
      <diagonal/>
    </border>
    <border>
      <left/>
      <right/>
      <top style="hair">
        <color indexed="64"/>
      </top>
      <bottom/>
      <diagonal/>
    </border>
    <border>
      <left style="thin">
        <color indexed="64"/>
      </left>
      <right style="thin">
        <color indexed="64"/>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style="medium">
        <color indexed="64"/>
      </bottom>
      <diagonal/>
    </border>
    <border>
      <left/>
      <right style="thin">
        <color indexed="64"/>
      </right>
      <top style="thin">
        <color indexed="64"/>
      </top>
      <bottom style="hair">
        <color indexed="64"/>
      </bottom>
      <diagonal/>
    </border>
    <border>
      <left style="thin">
        <color indexed="64"/>
      </left>
      <right/>
      <top style="thin">
        <color indexed="23"/>
      </top>
      <bottom style="hair">
        <color indexed="64"/>
      </bottom>
      <diagonal/>
    </border>
    <border>
      <left/>
      <right/>
      <top style="thin">
        <color indexed="23"/>
      </top>
      <bottom style="hair">
        <color indexed="64"/>
      </bottom>
      <diagonal/>
    </border>
    <border>
      <left/>
      <right/>
      <top style="thin">
        <color indexed="23"/>
      </top>
      <bottom style="thin">
        <color indexed="23"/>
      </bottom>
      <diagonal/>
    </border>
    <border>
      <left/>
      <right/>
      <top style="thin">
        <color indexed="64"/>
      </top>
      <bottom/>
      <diagonal/>
    </border>
    <border>
      <left/>
      <right style="thin">
        <color indexed="64"/>
      </right>
      <top style="hair">
        <color indexed="64"/>
      </top>
      <bottom/>
      <diagonal/>
    </border>
    <border>
      <left style="thin">
        <color indexed="64"/>
      </left>
      <right/>
      <top/>
      <bottom style="thin">
        <color indexed="23"/>
      </bottom>
      <diagonal/>
    </border>
    <border>
      <left/>
      <right/>
      <top/>
      <bottom style="thin">
        <color indexed="23"/>
      </bottom>
      <diagonal/>
    </border>
    <border>
      <left style="thin">
        <color indexed="64"/>
      </left>
      <right/>
      <top/>
      <bottom style="thin">
        <color indexed="8"/>
      </bottom>
      <diagonal/>
    </border>
    <border>
      <left/>
      <right/>
      <top/>
      <bottom style="thin">
        <color indexed="8"/>
      </bottom>
      <diagonal/>
    </border>
    <border>
      <left style="thin">
        <color indexed="64"/>
      </left>
      <right/>
      <top style="thin">
        <color indexed="23"/>
      </top>
      <bottom style="thin">
        <color indexed="64"/>
      </bottom>
      <diagonal/>
    </border>
    <border>
      <left/>
      <right/>
      <top style="thin">
        <color indexed="23"/>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8"/>
      </top>
      <bottom/>
      <diagonal/>
    </border>
    <border>
      <left style="thin">
        <color indexed="8"/>
      </left>
      <right/>
      <top style="thin">
        <color indexed="64"/>
      </top>
      <bottom/>
      <diagonal/>
    </border>
    <border>
      <left style="thin">
        <color indexed="8"/>
      </left>
      <right style="thin">
        <color indexed="64"/>
      </right>
      <top style="thin">
        <color indexed="8"/>
      </top>
      <bottom/>
      <diagonal/>
    </border>
    <border>
      <left style="thin">
        <color indexed="8"/>
      </left>
      <right style="thin">
        <color indexed="64"/>
      </right>
      <top/>
      <bottom style="thin">
        <color indexed="23"/>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8"/>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8"/>
      </left>
      <right/>
      <top/>
      <bottom style="thin">
        <color indexed="8"/>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style="thin">
        <color indexed="8"/>
      </left>
      <right/>
      <top style="medium">
        <color indexed="64"/>
      </top>
      <bottom/>
      <diagonal/>
    </border>
    <border>
      <left/>
      <right style="thin">
        <color indexed="8"/>
      </right>
      <top style="medium">
        <color indexed="64"/>
      </top>
      <bottom/>
      <diagonal/>
    </border>
    <border>
      <left/>
      <right style="medium">
        <color indexed="64"/>
      </right>
      <top/>
      <bottom style="thin">
        <color indexed="8"/>
      </bottom>
      <diagonal/>
    </border>
    <border>
      <left/>
      <right style="medium">
        <color indexed="64"/>
      </right>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s>
  <cellStyleXfs count="12">
    <xf numFmtId="0" fontId="0" fillId="0" borderId="0"/>
    <xf numFmtId="43" fontId="17" fillId="0" borderId="0" applyFont="0" applyFill="0" applyBorder="0" applyAlignment="0" applyProtection="0"/>
    <xf numFmtId="43" fontId="14" fillId="0" borderId="0" applyFont="0" applyFill="0" applyBorder="0" applyAlignment="0" applyProtection="0"/>
    <xf numFmtId="44" fontId="17" fillId="0" borderId="0" applyFont="0" applyFill="0" applyBorder="0" applyAlignment="0" applyProtection="0"/>
    <xf numFmtId="44" fontId="14" fillId="0" borderId="0" applyFont="0" applyFill="0" applyBorder="0" applyAlignment="0" applyProtection="0"/>
    <xf numFmtId="0" fontId="13" fillId="0" borderId="0"/>
    <xf numFmtId="0" fontId="76" fillId="0" borderId="0"/>
    <xf numFmtId="0" fontId="17" fillId="0" borderId="0"/>
    <xf numFmtId="0" fontId="17" fillId="0" borderId="0"/>
    <xf numFmtId="0" fontId="17" fillId="0" borderId="0"/>
    <xf numFmtId="0" fontId="17" fillId="0" borderId="0"/>
    <xf numFmtId="9" fontId="17" fillId="0" borderId="0" applyFont="0" applyFill="0" applyBorder="0" applyAlignment="0" applyProtection="0"/>
  </cellStyleXfs>
  <cellXfs count="1010">
    <xf numFmtId="0" fontId="0" fillId="0" borderId="0" xfId="0"/>
    <xf numFmtId="165" fontId="1" fillId="0" borderId="0" xfId="0" applyNumberFormat="1" applyFont="1" applyAlignment="1"/>
    <xf numFmtId="165" fontId="1" fillId="0" borderId="0" xfId="0" applyNumberFormat="1" applyFont="1" applyBorder="1" applyAlignment="1"/>
    <xf numFmtId="165" fontId="5" fillId="0" borderId="0" xfId="0" applyNumberFormat="1" applyFont="1"/>
    <xf numFmtId="3" fontId="5" fillId="0" borderId="0" xfId="0" applyNumberFormat="1" applyFont="1" applyAlignment="1"/>
    <xf numFmtId="3" fontId="5" fillId="0" borderId="0" xfId="0" applyNumberFormat="1" applyFont="1" applyAlignment="1">
      <alignment horizontal="fill"/>
    </xf>
    <xf numFmtId="165" fontId="8" fillId="0" borderId="0" xfId="0" applyNumberFormat="1" applyFont="1" applyAlignment="1"/>
    <xf numFmtId="165" fontId="5" fillId="0" borderId="0" xfId="0" applyNumberFormat="1" applyFont="1" applyAlignment="1"/>
    <xf numFmtId="165" fontId="3" fillId="0" borderId="0" xfId="0" applyNumberFormat="1" applyFont="1" applyAlignment="1"/>
    <xf numFmtId="165" fontId="3" fillId="0" borderId="0" xfId="0" applyNumberFormat="1" applyFont="1" applyBorder="1" applyAlignment="1"/>
    <xf numFmtId="165" fontId="0" fillId="0" borderId="0" xfId="0" applyNumberFormat="1"/>
    <xf numFmtId="165" fontId="0" fillId="0" borderId="0" xfId="0" applyNumberFormat="1" applyBorder="1"/>
    <xf numFmtId="165" fontId="6" fillId="2" borderId="0" xfId="0" applyNumberFormat="1" applyFont="1" applyFill="1" applyAlignment="1"/>
    <xf numFmtId="165" fontId="6" fillId="2" borderId="0" xfId="0" applyNumberFormat="1" applyFont="1" applyFill="1" applyBorder="1" applyAlignment="1"/>
    <xf numFmtId="165" fontId="11" fillId="2" borderId="0" xfId="0" applyNumberFormat="1" applyFont="1" applyFill="1" applyAlignment="1"/>
    <xf numFmtId="0" fontId="0" fillId="0" borderId="0" xfId="0" applyBorder="1"/>
    <xf numFmtId="3" fontId="4" fillId="2" borderId="0" xfId="0" applyNumberFormat="1" applyFont="1" applyFill="1" applyBorder="1" applyAlignment="1"/>
    <xf numFmtId="165" fontId="2" fillId="0" borderId="0" xfId="0" applyNumberFormat="1" applyFont="1" applyAlignment="1"/>
    <xf numFmtId="165" fontId="5" fillId="0" borderId="0" xfId="0" applyNumberFormat="1" applyFont="1" applyBorder="1"/>
    <xf numFmtId="0" fontId="17" fillId="0" borderId="0" xfId="9"/>
    <xf numFmtId="0" fontId="19" fillId="0" borderId="2" xfId="9" applyFont="1" applyBorder="1" applyAlignment="1">
      <alignment horizontal="center"/>
    </xf>
    <xf numFmtId="0" fontId="19" fillId="0" borderId="3" xfId="9" applyFont="1" applyBorder="1" applyAlignment="1">
      <alignment horizontal="center"/>
    </xf>
    <xf numFmtId="0" fontId="19" fillId="0" borderId="4" xfId="9" applyFont="1" applyBorder="1" applyAlignment="1">
      <alignment horizontal="center"/>
    </xf>
    <xf numFmtId="0" fontId="8" fillId="0" borderId="5" xfId="9" applyFont="1" applyBorder="1"/>
    <xf numFmtId="0" fontId="8" fillId="0" borderId="3" xfId="9" applyFont="1" applyBorder="1"/>
    <xf numFmtId="5" fontId="19" fillId="0" borderId="0" xfId="9" applyNumberFormat="1" applyFont="1" applyBorder="1"/>
    <xf numFmtId="5" fontId="19" fillId="0" borderId="6" xfId="9" applyNumberFormat="1" applyFont="1" applyBorder="1"/>
    <xf numFmtId="0" fontId="8" fillId="0" borderId="7" xfId="9" applyFont="1" applyBorder="1"/>
    <xf numFmtId="0" fontId="8" fillId="0" borderId="4" xfId="9" applyFont="1" applyBorder="1"/>
    <xf numFmtId="0" fontId="19" fillId="0" borderId="8" xfId="9" applyFont="1" applyBorder="1" applyAlignment="1">
      <alignment horizontal="left"/>
    </xf>
    <xf numFmtId="0" fontId="0" fillId="0" borderId="0" xfId="0" applyBorder="1" applyAlignment="1">
      <alignment vertical="top" wrapText="1"/>
    </xf>
    <xf numFmtId="0" fontId="28" fillId="0" borderId="0" xfId="0" applyFont="1"/>
    <xf numFmtId="165" fontId="1" fillId="0" borderId="0" xfId="0" applyNumberFormat="1" applyFont="1" applyFill="1" applyAlignment="1"/>
    <xf numFmtId="0" fontId="8" fillId="0" borderId="9" xfId="9" applyFont="1" applyBorder="1"/>
    <xf numFmtId="0" fontId="8" fillId="0" borderId="9" xfId="9" applyFont="1" applyBorder="1" applyAlignment="1">
      <alignment horizontal="center"/>
    </xf>
    <xf numFmtId="0" fontId="8" fillId="0" borderId="5" xfId="9" applyFont="1" applyBorder="1" applyAlignment="1">
      <alignment horizontal="center"/>
    </xf>
    <xf numFmtId="0" fontId="8" fillId="0" borderId="10" xfId="9" applyFont="1" applyBorder="1"/>
    <xf numFmtId="3" fontId="5" fillId="0" borderId="11" xfId="0" applyNumberFormat="1" applyFont="1" applyBorder="1" applyAlignment="1"/>
    <xf numFmtId="0" fontId="17" fillId="0" borderId="0" xfId="9" applyBorder="1"/>
    <xf numFmtId="165" fontId="27" fillId="0" borderId="0" xfId="0" applyNumberFormat="1" applyFont="1" applyFill="1" applyBorder="1"/>
    <xf numFmtId="165" fontId="0" fillId="0" borderId="0" xfId="0" applyNumberFormat="1" applyFill="1" applyBorder="1"/>
    <xf numFmtId="165" fontId="5" fillId="0" borderId="0" xfId="0" applyNumberFormat="1" applyFont="1" applyFill="1" applyAlignment="1"/>
    <xf numFmtId="0" fontId="17" fillId="0" borderId="0" xfId="9" applyFont="1" applyBorder="1"/>
    <xf numFmtId="0" fontId="0" fillId="0" borderId="0" xfId="0" applyBorder="1" applyAlignment="1">
      <alignment horizontal="center"/>
    </xf>
    <xf numFmtId="0" fontId="28" fillId="0" borderId="0" xfId="0" applyFont="1" applyBorder="1" applyAlignment="1">
      <alignment horizontal="center"/>
    </xf>
    <xf numFmtId="0" fontId="0" fillId="0" borderId="0" xfId="0" applyAlignment="1">
      <alignment horizontal="center"/>
    </xf>
    <xf numFmtId="0" fontId="0" fillId="0" borderId="0" xfId="0" applyFill="1"/>
    <xf numFmtId="0" fontId="8" fillId="0" borderId="12" xfId="9" applyFont="1" applyBorder="1"/>
    <xf numFmtId="0" fontId="8" fillId="0" borderId="13" xfId="9" applyFont="1" applyBorder="1"/>
    <xf numFmtId="3" fontId="15" fillId="0" borderId="0" xfId="0" applyNumberFormat="1" applyFont="1" applyAlignment="1">
      <alignment horizontal="centerContinuous"/>
    </xf>
    <xf numFmtId="165" fontId="15" fillId="0" borderId="0" xfId="0" applyNumberFormat="1" applyFont="1" applyAlignment="1">
      <alignment horizontal="centerContinuous"/>
    </xf>
    <xf numFmtId="0" fontId="0" fillId="0" borderId="0" xfId="0" applyFill="1" applyBorder="1" applyAlignment="1">
      <alignment vertical="top" wrapText="1"/>
    </xf>
    <xf numFmtId="0" fontId="34" fillId="0" borderId="0" xfId="0" applyFont="1" applyFill="1" applyBorder="1" applyAlignment="1">
      <alignment vertical="top" wrapText="1"/>
    </xf>
    <xf numFmtId="0" fontId="20" fillId="0" borderId="0" xfId="0" applyFont="1" applyFill="1" applyAlignment="1">
      <alignment horizontal="centerContinuous"/>
    </xf>
    <xf numFmtId="0" fontId="13" fillId="3" borderId="0" xfId="0" applyFont="1" applyFill="1" applyAlignment="1"/>
    <xf numFmtId="0" fontId="13" fillId="0" borderId="0" xfId="0" applyFont="1" applyFill="1" applyBorder="1" applyAlignment="1">
      <alignment vertical="top" wrapText="1"/>
    </xf>
    <xf numFmtId="0" fontId="13" fillId="0" borderId="0" xfId="0" applyFont="1" applyFill="1" applyBorder="1" applyAlignment="1"/>
    <xf numFmtId="165" fontId="13" fillId="0" borderId="0" xfId="0" applyNumberFormat="1" applyFont="1" applyFill="1" applyAlignment="1">
      <alignment horizontal="centerContinuous"/>
    </xf>
    <xf numFmtId="0" fontId="40" fillId="0" borderId="0" xfId="0" applyFont="1" applyFill="1" applyBorder="1" applyAlignment="1">
      <alignment vertical="top" wrapText="1"/>
    </xf>
    <xf numFmtId="0" fontId="37" fillId="0" borderId="0" xfId="9" applyFont="1" applyFill="1" applyAlignment="1"/>
    <xf numFmtId="0" fontId="36" fillId="0" borderId="0" xfId="9" applyFont="1" applyFill="1" applyAlignment="1"/>
    <xf numFmtId="0" fontId="23" fillId="3" borderId="0" xfId="0" applyFont="1" applyFill="1" applyBorder="1" applyAlignment="1">
      <alignment vertical="top" wrapText="1"/>
    </xf>
    <xf numFmtId="164" fontId="22" fillId="2" borderId="11" xfId="0" applyNumberFormat="1" applyFont="1" applyFill="1" applyBorder="1" applyAlignment="1"/>
    <xf numFmtId="165" fontId="44" fillId="0" borderId="0" xfId="0" applyNumberFormat="1" applyFont="1" applyAlignment="1"/>
    <xf numFmtId="0" fontId="49" fillId="0" borderId="0" xfId="0" applyFont="1"/>
    <xf numFmtId="165" fontId="48" fillId="0" borderId="0" xfId="0" applyNumberFormat="1" applyFont="1"/>
    <xf numFmtId="165" fontId="27" fillId="0" borderId="0" xfId="0" applyNumberFormat="1" applyFont="1"/>
    <xf numFmtId="165" fontId="27" fillId="0" borderId="0" xfId="0" applyNumberFormat="1" applyFont="1" applyAlignment="1"/>
    <xf numFmtId="0" fontId="27" fillId="0" borderId="0" xfId="0" applyFont="1"/>
    <xf numFmtId="165" fontId="49" fillId="0" borderId="0" xfId="0" applyNumberFormat="1" applyFont="1"/>
    <xf numFmtId="165" fontId="49" fillId="0" borderId="0" xfId="0" applyNumberFormat="1" applyFont="1" applyBorder="1"/>
    <xf numFmtId="165" fontId="52" fillId="0" borderId="0" xfId="0" applyNumberFormat="1" applyFont="1" applyAlignment="1"/>
    <xf numFmtId="165" fontId="53" fillId="0" borderId="0" xfId="0" applyNumberFormat="1" applyFont="1" applyAlignment="1"/>
    <xf numFmtId="3" fontId="51" fillId="0" borderId="0" xfId="0" applyNumberFormat="1" applyFont="1" applyAlignment="1"/>
    <xf numFmtId="3" fontId="50" fillId="0" borderId="0" xfId="0" applyNumberFormat="1" applyFont="1" applyAlignment="1"/>
    <xf numFmtId="0" fontId="49" fillId="0" borderId="0" xfId="9" applyFont="1"/>
    <xf numFmtId="0" fontId="42" fillId="0" borderId="0" xfId="9" applyFont="1"/>
    <xf numFmtId="37" fontId="5" fillId="0" borderId="9" xfId="0" applyNumberFormat="1" applyFont="1" applyBorder="1" applyAlignment="1"/>
    <xf numFmtId="37" fontId="5" fillId="0" borderId="14" xfId="0" applyNumberFormat="1" applyFont="1" applyBorder="1" applyAlignment="1"/>
    <xf numFmtId="37" fontId="5" fillId="0" borderId="15" xfId="0" applyNumberFormat="1" applyFont="1" applyBorder="1" applyAlignment="1"/>
    <xf numFmtId="37" fontId="5" fillId="0" borderId="16" xfId="0" applyNumberFormat="1" applyFont="1" applyBorder="1" applyAlignment="1"/>
    <xf numFmtId="37" fontId="15" fillId="0" borderId="17" xfId="0" applyNumberFormat="1" applyFont="1" applyBorder="1" applyAlignment="1"/>
    <xf numFmtId="37" fontId="5" fillId="0" borderId="5" xfId="0" applyNumberFormat="1" applyFont="1" applyBorder="1" applyAlignment="1"/>
    <xf numFmtId="37" fontId="5" fillId="0" borderId="10" xfId="0" applyNumberFormat="1" applyFont="1" applyBorder="1" applyAlignment="1"/>
    <xf numFmtId="37" fontId="15" fillId="0" borderId="5" xfId="0" applyNumberFormat="1" applyFont="1" applyBorder="1" applyAlignment="1"/>
    <xf numFmtId="37" fontId="5" fillId="0" borderId="11" xfId="0" applyNumberFormat="1" applyFont="1" applyBorder="1"/>
    <xf numFmtId="37" fontId="5" fillId="0" borderId="14" xfId="0" applyNumberFormat="1" applyFont="1" applyBorder="1"/>
    <xf numFmtId="37" fontId="5" fillId="0" borderId="7" xfId="0" applyNumberFormat="1" applyFont="1" applyBorder="1"/>
    <xf numFmtId="37" fontId="5" fillId="0" borderId="3" xfId="0" applyNumberFormat="1" applyFont="1" applyBorder="1"/>
    <xf numFmtId="37" fontId="5" fillId="0" borderId="4" xfId="0" applyNumberFormat="1" applyFont="1" applyBorder="1"/>
    <xf numFmtId="37" fontId="5" fillId="0" borderId="10" xfId="0" applyNumberFormat="1" applyFont="1" applyBorder="1"/>
    <xf numFmtId="37" fontId="19" fillId="0" borderId="8" xfId="9" applyNumberFormat="1" applyFont="1" applyBorder="1"/>
    <xf numFmtId="37" fontId="19" fillId="0" borderId="0" xfId="9" applyNumberFormat="1" applyFont="1" applyBorder="1"/>
    <xf numFmtId="37" fontId="6" fillId="2" borderId="1" xfId="0" applyNumberFormat="1" applyFont="1" applyFill="1" applyBorder="1" applyAlignment="1"/>
    <xf numFmtId="37" fontId="6" fillId="2" borderId="18" xfId="0" applyNumberFormat="1" applyFont="1" applyFill="1" applyBorder="1" applyAlignment="1"/>
    <xf numFmtId="37" fontId="6" fillId="2" borderId="14" xfId="0" applyNumberFormat="1" applyFont="1" applyFill="1" applyBorder="1" applyAlignment="1"/>
    <xf numFmtId="37" fontId="26" fillId="0" borderId="19" xfId="0" applyNumberFormat="1" applyFont="1" applyBorder="1"/>
    <xf numFmtId="37" fontId="21" fillId="2" borderId="0" xfId="0" applyNumberFormat="1" applyFont="1" applyFill="1" applyBorder="1" applyAlignment="1"/>
    <xf numFmtId="37" fontId="21" fillId="2" borderId="20" xfId="0" applyNumberFormat="1" applyFont="1" applyFill="1" applyBorder="1" applyAlignment="1"/>
    <xf numFmtId="37" fontId="21" fillId="2" borderId="11" xfId="0" applyNumberFormat="1" applyFont="1" applyFill="1" applyBorder="1" applyAlignment="1"/>
    <xf numFmtId="37" fontId="21" fillId="2" borderId="7" xfId="0" applyNumberFormat="1" applyFont="1" applyFill="1" applyBorder="1" applyAlignment="1"/>
    <xf numFmtId="37" fontId="21" fillId="2" borderId="3" xfId="0" applyNumberFormat="1" applyFont="1" applyFill="1" applyBorder="1" applyAlignment="1"/>
    <xf numFmtId="37" fontId="22" fillId="2" borderId="21" xfId="0" applyNumberFormat="1" applyFont="1" applyFill="1" applyBorder="1" applyAlignment="1"/>
    <xf numFmtId="4" fontId="21" fillId="2" borderId="20" xfId="0" applyNumberFormat="1" applyFont="1" applyFill="1" applyBorder="1" applyAlignment="1"/>
    <xf numFmtId="4" fontId="21" fillId="2" borderId="20" xfId="0" applyNumberFormat="1" applyFont="1" applyFill="1" applyBorder="1" applyAlignment="1">
      <alignment horizontal="right"/>
    </xf>
    <xf numFmtId="4" fontId="21" fillId="2" borderId="22" xfId="0" applyNumberFormat="1" applyFont="1" applyFill="1" applyBorder="1" applyAlignment="1">
      <alignment horizontal="right"/>
    </xf>
    <xf numFmtId="4" fontId="21" fillId="2" borderId="22" xfId="0" applyNumberFormat="1" applyFont="1" applyFill="1" applyBorder="1" applyAlignment="1"/>
    <xf numFmtId="4" fontId="5" fillId="0" borderId="20" xfId="0" applyNumberFormat="1" applyFont="1" applyBorder="1" applyAlignment="1"/>
    <xf numFmtId="37" fontId="6" fillId="2" borderId="20" xfId="0" applyNumberFormat="1" applyFont="1" applyFill="1" applyBorder="1" applyAlignment="1"/>
    <xf numFmtId="37" fontId="6" fillId="2" borderId="11" xfId="0" applyNumberFormat="1" applyFont="1" applyFill="1" applyBorder="1" applyAlignment="1"/>
    <xf numFmtId="37" fontId="7" fillId="2" borderId="20" xfId="0" applyNumberFormat="1" applyFont="1" applyFill="1" applyBorder="1" applyAlignment="1"/>
    <xf numFmtId="37" fontId="7" fillId="2" borderId="11" xfId="0" applyNumberFormat="1" applyFont="1" applyFill="1" applyBorder="1" applyAlignment="1"/>
    <xf numFmtId="37" fontId="7" fillId="2" borderId="14" xfId="0" applyNumberFormat="1" applyFont="1" applyFill="1" applyBorder="1" applyAlignment="1"/>
    <xf numFmtId="37" fontId="6" fillId="2" borderId="8" xfId="0" applyNumberFormat="1" applyFont="1" applyFill="1" applyBorder="1" applyAlignment="1"/>
    <xf numFmtId="37" fontId="6" fillId="2" borderId="0" xfId="0" applyNumberFormat="1" applyFont="1" applyFill="1" applyBorder="1" applyAlignment="1"/>
    <xf numFmtId="37" fontId="6" fillId="2" borderId="23" xfId="0" applyNumberFormat="1" applyFont="1" applyFill="1" applyBorder="1" applyAlignment="1"/>
    <xf numFmtId="37" fontId="6" fillId="2" borderId="21" xfId="0" applyNumberFormat="1" applyFont="1" applyFill="1" applyBorder="1" applyAlignment="1"/>
    <xf numFmtId="37" fontId="6" fillId="2" borderId="24" xfId="0" applyNumberFormat="1" applyFont="1" applyFill="1" applyBorder="1" applyAlignment="1"/>
    <xf numFmtId="0" fontId="19" fillId="0" borderId="25" xfId="9" applyFont="1" applyBorder="1"/>
    <xf numFmtId="0" fontId="17" fillId="0" borderId="24" xfId="9" applyBorder="1"/>
    <xf numFmtId="37" fontId="19" fillId="0" borderId="21" xfId="9" applyNumberFormat="1" applyFont="1" applyBorder="1"/>
    <xf numFmtId="37" fontId="19" fillId="0" borderId="24" xfId="9" applyNumberFormat="1" applyFont="1" applyBorder="1"/>
    <xf numFmtId="5" fontId="19" fillId="0" borderId="24" xfId="9" applyNumberFormat="1" applyFont="1" applyBorder="1"/>
    <xf numFmtId="5" fontId="19" fillId="0" borderId="25" xfId="9" applyNumberFormat="1" applyFont="1" applyBorder="1"/>
    <xf numFmtId="0" fontId="16" fillId="0" borderId="0" xfId="0" applyFont="1"/>
    <xf numFmtId="0" fontId="0" fillId="0" borderId="0" xfId="0" applyAlignment="1">
      <alignment vertical="top"/>
    </xf>
    <xf numFmtId="0" fontId="28" fillId="0" borderId="0" xfId="0" applyFont="1" applyAlignment="1">
      <alignment vertical="top"/>
    </xf>
    <xf numFmtId="0" fontId="51" fillId="0" borderId="0" xfId="0" applyFont="1" applyAlignment="1">
      <alignment vertical="top"/>
    </xf>
    <xf numFmtId="37" fontId="15" fillId="0" borderId="13" xfId="0" applyNumberFormat="1" applyFont="1" applyBorder="1" applyAlignment="1">
      <alignment horizontal="right"/>
    </xf>
    <xf numFmtId="37" fontId="22" fillId="2" borderId="24" xfId="0" applyNumberFormat="1" applyFont="1" applyFill="1" applyBorder="1" applyAlignment="1"/>
    <xf numFmtId="0" fontId="57" fillId="2" borderId="0" xfId="0" applyFont="1" applyFill="1" applyProtection="1">
      <protection hidden="1"/>
    </xf>
    <xf numFmtId="164" fontId="15" fillId="0" borderId="26" xfId="0" applyNumberFormat="1" applyFont="1" applyBorder="1" applyAlignment="1"/>
    <xf numFmtId="3" fontId="22" fillId="2" borderId="27" xfId="0" applyNumberFormat="1" applyFont="1" applyFill="1" applyBorder="1" applyAlignment="1"/>
    <xf numFmtId="37" fontId="25" fillId="2" borderId="28" xfId="0" applyNumberFormat="1" applyFont="1" applyFill="1" applyBorder="1" applyAlignment="1"/>
    <xf numFmtId="1" fontId="15" fillId="0" borderId="16" xfId="0" applyNumberFormat="1" applyFont="1" applyBorder="1" applyAlignment="1">
      <alignment horizontal="right"/>
    </xf>
    <xf numFmtId="37" fontId="5" fillId="0" borderId="9" xfId="0" applyNumberFormat="1" applyFont="1" applyBorder="1" applyAlignment="1">
      <alignment horizontal="right"/>
    </xf>
    <xf numFmtId="37" fontId="5" fillId="0" borderId="15" xfId="0" applyNumberFormat="1" applyFont="1" applyBorder="1" applyAlignment="1">
      <alignment horizontal="right"/>
    </xf>
    <xf numFmtId="37" fontId="5" fillId="0" borderId="16" xfId="0" applyNumberFormat="1" applyFont="1" applyBorder="1" applyAlignment="1">
      <alignment horizontal="right"/>
    </xf>
    <xf numFmtId="37" fontId="15" fillId="0" borderId="17" xfId="0" applyNumberFormat="1" applyFont="1" applyBorder="1" applyAlignment="1">
      <alignment horizontal="right"/>
    </xf>
    <xf numFmtId="37" fontId="25" fillId="2" borderId="29" xfId="0" applyNumberFormat="1" applyFont="1" applyFill="1" applyBorder="1" applyAlignment="1"/>
    <xf numFmtId="0" fontId="12" fillId="0" borderId="0" xfId="0" applyFont="1"/>
    <xf numFmtId="37" fontId="5" fillId="0" borderId="20" xfId="0" applyNumberFormat="1" applyFont="1" applyBorder="1" applyAlignment="1">
      <alignment horizontal="center"/>
    </xf>
    <xf numFmtId="37" fontId="5" fillId="0" borderId="11" xfId="0" applyNumberFormat="1" applyFont="1" applyBorder="1" applyAlignment="1">
      <alignment horizontal="center"/>
    </xf>
    <xf numFmtId="37" fontId="5" fillId="0" borderId="11" xfId="0" applyNumberFormat="1" applyFont="1" applyBorder="1" applyAlignment="1"/>
    <xf numFmtId="3" fontId="5" fillId="0" borderId="14" xfId="0" applyNumberFormat="1" applyFont="1" applyBorder="1" applyAlignment="1"/>
    <xf numFmtId="164" fontId="15" fillId="0" borderId="3" xfId="0" applyNumberFormat="1" applyFont="1" applyBorder="1" applyAlignment="1"/>
    <xf numFmtId="164" fontId="15" fillId="0" borderId="4" xfId="0" applyNumberFormat="1" applyFont="1" applyBorder="1" applyAlignment="1"/>
    <xf numFmtId="3" fontId="5" fillId="0" borderId="3" xfId="0" applyNumberFormat="1" applyFont="1" applyBorder="1" applyAlignment="1"/>
    <xf numFmtId="37" fontId="5" fillId="0" borderId="12" xfId="0" applyNumberFormat="1" applyFont="1" applyBorder="1"/>
    <xf numFmtId="0" fontId="6" fillId="2" borderId="30" xfId="0" applyNumberFormat="1" applyFont="1" applyFill="1" applyBorder="1" applyAlignment="1"/>
    <xf numFmtId="0" fontId="6" fillId="2" borderId="31" xfId="0" applyNumberFormat="1" applyFont="1" applyFill="1" applyBorder="1" applyAlignment="1">
      <alignment horizontal="left"/>
    </xf>
    <xf numFmtId="0" fontId="8" fillId="0" borderId="31" xfId="0" applyNumberFormat="1" applyFont="1" applyBorder="1" applyAlignment="1"/>
    <xf numFmtId="0" fontId="6" fillId="2" borderId="32" xfId="0" applyNumberFormat="1" applyFont="1" applyFill="1" applyBorder="1" applyAlignment="1">
      <alignment horizontal="left"/>
    </xf>
    <xf numFmtId="0" fontId="8" fillId="0" borderId="32" xfId="0" applyNumberFormat="1" applyFont="1" applyFill="1" applyBorder="1" applyAlignment="1"/>
    <xf numFmtId="0" fontId="16" fillId="0" borderId="0" xfId="0" applyNumberFormat="1" applyFont="1" applyAlignment="1"/>
    <xf numFmtId="0" fontId="21" fillId="0" borderId="20" xfId="0" applyNumberFormat="1" applyFont="1" applyFill="1" applyBorder="1" applyAlignment="1">
      <alignment horizontal="left"/>
    </xf>
    <xf numFmtId="0" fontId="21" fillId="2" borderId="20" xfId="0" applyNumberFormat="1" applyFont="1" applyFill="1" applyBorder="1" applyAlignment="1">
      <alignment horizontal="left"/>
    </xf>
    <xf numFmtId="0" fontId="22" fillId="2" borderId="21" xfId="0" applyNumberFormat="1" applyFont="1" applyFill="1" applyBorder="1" applyAlignment="1">
      <alignment horizontal="left"/>
    </xf>
    <xf numFmtId="0" fontId="22" fillId="2" borderId="20" xfId="0" applyNumberFormat="1" applyFont="1" applyFill="1" applyBorder="1" applyAlignment="1">
      <alignment horizontal="left"/>
    </xf>
    <xf numFmtId="0" fontId="22" fillId="2" borderId="22" xfId="0" applyNumberFormat="1" applyFont="1" applyFill="1" applyBorder="1" applyAlignment="1">
      <alignment horizontal="left"/>
    </xf>
    <xf numFmtId="0" fontId="22" fillId="2" borderId="33" xfId="0" applyNumberFormat="1" applyFont="1" applyFill="1" applyBorder="1" applyAlignment="1">
      <alignment horizontal="right"/>
    </xf>
    <xf numFmtId="0" fontId="22" fillId="2" borderId="34" xfId="0" applyNumberFormat="1" applyFont="1" applyFill="1" applyBorder="1" applyAlignment="1">
      <alignment horizontal="right"/>
    </xf>
    <xf numFmtId="0" fontId="22" fillId="2" borderId="35" xfId="0" applyNumberFormat="1" applyFont="1" applyFill="1" applyBorder="1" applyAlignment="1">
      <alignment horizontal="right"/>
    </xf>
    <xf numFmtId="0" fontId="6" fillId="2" borderId="36" xfId="0" applyNumberFormat="1" applyFont="1" applyFill="1" applyBorder="1" applyAlignment="1">
      <alignment horizontal="left" indent="1"/>
    </xf>
    <xf numFmtId="0" fontId="6" fillId="2" borderId="12" xfId="0" applyNumberFormat="1" applyFont="1" applyFill="1" applyBorder="1" applyAlignment="1">
      <alignment horizontal="left" indent="1"/>
    </xf>
    <xf numFmtId="0" fontId="7" fillId="2" borderId="12" xfId="0" applyNumberFormat="1" applyFont="1" applyFill="1" applyBorder="1" applyAlignment="1">
      <alignment horizontal="left" indent="2"/>
    </xf>
    <xf numFmtId="0" fontId="6" fillId="2" borderId="37" xfId="0" applyNumberFormat="1" applyFont="1" applyFill="1" applyBorder="1" applyAlignment="1">
      <alignment horizontal="left" indent="1"/>
    </xf>
    <xf numFmtId="0" fontId="6" fillId="2" borderId="38" xfId="0" applyNumberFormat="1" applyFont="1" applyFill="1" applyBorder="1" applyAlignment="1">
      <alignment horizontal="left" indent="2"/>
    </xf>
    <xf numFmtId="0" fontId="24" fillId="2" borderId="33" xfId="0" applyNumberFormat="1" applyFont="1" applyFill="1" applyBorder="1" applyAlignment="1">
      <alignment horizontal="right"/>
    </xf>
    <xf numFmtId="0" fontId="24" fillId="2" borderId="34" xfId="0" applyNumberFormat="1" applyFont="1" applyFill="1" applyBorder="1" applyAlignment="1">
      <alignment horizontal="right"/>
    </xf>
    <xf numFmtId="0" fontId="24" fillId="2" borderId="35" xfId="0" applyNumberFormat="1" applyFont="1" applyFill="1" applyBorder="1" applyAlignment="1">
      <alignment horizontal="right"/>
    </xf>
    <xf numFmtId="37" fontId="21" fillId="2" borderId="12" xfId="0" applyNumberFormat="1" applyFont="1" applyFill="1" applyBorder="1" applyAlignment="1"/>
    <xf numFmtId="0" fontId="5" fillId="0" borderId="20" xfId="0" applyNumberFormat="1" applyFont="1" applyBorder="1" applyAlignment="1"/>
    <xf numFmtId="0" fontId="5" fillId="0" borderId="11" xfId="0" applyNumberFormat="1" applyFont="1" applyBorder="1" applyAlignment="1"/>
    <xf numFmtId="0" fontId="5" fillId="0" borderId="7" xfId="0" applyNumberFormat="1" applyFont="1" applyBorder="1" applyAlignment="1"/>
    <xf numFmtId="0" fontId="15" fillId="0" borderId="3" xfId="0" applyNumberFormat="1" applyFont="1" applyBorder="1" applyAlignment="1"/>
    <xf numFmtId="0" fontId="5" fillId="0" borderId="39" xfId="0" applyNumberFormat="1" applyFont="1" applyBorder="1" applyAlignment="1"/>
    <xf numFmtId="0" fontId="5" fillId="0" borderId="40" xfId="0" applyNumberFormat="1" applyFont="1" applyBorder="1" applyAlignment="1"/>
    <xf numFmtId="0" fontId="5" fillId="0" borderId="11" xfId="0" applyNumberFormat="1" applyFont="1" applyBorder="1" applyAlignment="1">
      <alignment horizontal="fill"/>
    </xf>
    <xf numFmtId="0" fontId="5" fillId="0" borderId="3" xfId="0" applyNumberFormat="1" applyFont="1" applyBorder="1" applyAlignment="1">
      <alignment horizontal="fill"/>
    </xf>
    <xf numFmtId="0" fontId="5" fillId="0" borderId="3" xfId="0" applyNumberFormat="1" applyFont="1" applyBorder="1" applyAlignment="1"/>
    <xf numFmtId="0" fontId="5" fillId="0" borderId="33" xfId="0" applyNumberFormat="1" applyFont="1" applyBorder="1" applyAlignment="1">
      <alignment horizontal="right"/>
    </xf>
    <xf numFmtId="0" fontId="5" fillId="0" borderId="34" xfId="0" applyNumberFormat="1" applyFont="1" applyBorder="1" applyAlignment="1">
      <alignment horizontal="center"/>
    </xf>
    <xf numFmtId="0" fontId="5" fillId="0" borderId="34" xfId="0" applyNumberFormat="1" applyFont="1" applyBorder="1" applyAlignment="1">
      <alignment horizontal="right"/>
    </xf>
    <xf numFmtId="0" fontId="5" fillId="0" borderId="33" xfId="0" applyNumberFormat="1" applyFont="1" applyBorder="1" applyAlignment="1">
      <alignment horizontal="center"/>
    </xf>
    <xf numFmtId="0" fontId="5" fillId="0" borderId="35" xfId="0" applyNumberFormat="1" applyFont="1" applyBorder="1" applyAlignment="1">
      <alignment horizontal="right"/>
    </xf>
    <xf numFmtId="37" fontId="15" fillId="0" borderId="37" xfId="0" applyNumberFormat="1" applyFont="1" applyBorder="1" applyAlignment="1">
      <alignment horizontal="center"/>
    </xf>
    <xf numFmtId="37" fontId="15" fillId="0" borderId="3" xfId="0" applyNumberFormat="1" applyFont="1" applyBorder="1" applyAlignment="1">
      <alignment horizontal="center"/>
    </xf>
    <xf numFmtId="37" fontId="5" fillId="0" borderId="8" xfId="0" applyNumberFormat="1" applyFont="1" applyBorder="1" applyAlignment="1">
      <alignment horizontal="center"/>
    </xf>
    <xf numFmtId="37" fontId="5" fillId="0" borderId="0" xfId="0" applyNumberFormat="1" applyFont="1" applyAlignment="1">
      <alignment horizontal="center"/>
    </xf>
    <xf numFmtId="37" fontId="5" fillId="0" borderId="7" xfId="0" applyNumberFormat="1" applyFont="1" applyBorder="1" applyAlignment="1">
      <alignment horizontal="center"/>
    </xf>
    <xf numFmtId="37" fontId="5" fillId="0" borderId="3" xfId="0" applyNumberFormat="1" applyFont="1" applyBorder="1" applyAlignment="1">
      <alignment horizontal="center"/>
    </xf>
    <xf numFmtId="37" fontId="5" fillId="0" borderId="8" xfId="0" applyNumberFormat="1" applyFont="1" applyBorder="1" applyAlignment="1"/>
    <xf numFmtId="37" fontId="5" fillId="0" borderId="0" xfId="0" applyNumberFormat="1" applyFont="1" applyAlignment="1"/>
    <xf numFmtId="37" fontId="5" fillId="0" borderId="7" xfId="0" applyNumberFormat="1" applyFont="1" applyBorder="1" applyAlignment="1"/>
    <xf numFmtId="37" fontId="5" fillId="0" borderId="3" xfId="0" applyNumberFormat="1" applyFont="1" applyBorder="1" applyAlignment="1"/>
    <xf numFmtId="37" fontId="5" fillId="0" borderId="20" xfId="0" applyNumberFormat="1" applyFont="1" applyBorder="1" applyAlignment="1"/>
    <xf numFmtId="37" fontId="5" fillId="0" borderId="41" xfId="0" applyNumberFormat="1" applyFont="1" applyBorder="1" applyAlignment="1">
      <alignment horizontal="center"/>
    </xf>
    <xf numFmtId="37" fontId="5" fillId="0" borderId="0" xfId="0" applyNumberFormat="1" applyFont="1" applyBorder="1" applyAlignment="1"/>
    <xf numFmtId="167" fontId="58" fillId="0" borderId="0" xfId="1" applyNumberFormat="1" applyFont="1" applyAlignment="1">
      <alignment horizontal="center" vertical="center"/>
    </xf>
    <xf numFmtId="0" fontId="59" fillId="0" borderId="0" xfId="8" applyNumberFormat="1" applyFont="1" applyFill="1" applyBorder="1" applyAlignment="1" applyProtection="1"/>
    <xf numFmtId="0" fontId="17" fillId="0" borderId="0" xfId="8" applyNumberFormat="1" applyFill="1" applyBorder="1" applyAlignment="1" applyProtection="1"/>
    <xf numFmtId="167" fontId="58" fillId="0" borderId="0" xfId="1" applyNumberFormat="1" applyFont="1" applyAlignment="1">
      <alignment horizontal="centerContinuous" vertical="center"/>
    </xf>
    <xf numFmtId="167" fontId="17" fillId="0" borderId="0" xfId="1" applyNumberFormat="1" applyFill="1" applyBorder="1" applyAlignment="1" applyProtection="1"/>
    <xf numFmtId="0" fontId="59" fillId="0" borderId="0" xfId="8" applyNumberFormat="1" applyFont="1" applyFill="1" applyBorder="1" applyAlignment="1" applyProtection="1">
      <alignment horizontal="left"/>
    </xf>
    <xf numFmtId="165" fontId="8" fillId="3" borderId="0" xfId="0" applyNumberFormat="1" applyFont="1" applyFill="1" applyAlignment="1">
      <alignment horizontal="centerContinuous"/>
    </xf>
    <xf numFmtId="166" fontId="60" fillId="3" borderId="0" xfId="0" applyNumberFormat="1" applyFont="1" applyFill="1" applyAlignment="1">
      <alignment horizontal="centerContinuous"/>
    </xf>
    <xf numFmtId="0" fontId="17" fillId="3" borderId="0" xfId="0" applyFont="1" applyFill="1" applyBorder="1" applyAlignment="1">
      <alignment vertical="top" wrapText="1"/>
    </xf>
    <xf numFmtId="166" fontId="8" fillId="3" borderId="0" xfId="0" applyNumberFormat="1" applyFont="1" applyFill="1" applyBorder="1"/>
    <xf numFmtId="165" fontId="8" fillId="3" borderId="0" xfId="0" applyNumberFormat="1" applyFont="1" applyFill="1" applyBorder="1"/>
    <xf numFmtId="0" fontId="17" fillId="0" borderId="0" xfId="8" applyNumberFormat="1" applyFont="1" applyFill="1" applyBorder="1" applyAlignment="1" applyProtection="1"/>
    <xf numFmtId="0" fontId="0" fillId="0" borderId="0" xfId="0" applyBorder="1" applyAlignment="1">
      <alignment wrapText="1"/>
    </xf>
    <xf numFmtId="166" fontId="60" fillId="3" borderId="0" xfId="0" applyNumberFormat="1" applyFont="1" applyFill="1" applyAlignment="1">
      <alignment horizontal="centerContinuous" wrapText="1"/>
    </xf>
    <xf numFmtId="165" fontId="8" fillId="3" borderId="0" xfId="0" applyNumberFormat="1" applyFont="1" applyFill="1" applyAlignment="1">
      <alignment horizontal="centerContinuous" wrapText="1"/>
    </xf>
    <xf numFmtId="166" fontId="8" fillId="3" borderId="0" xfId="0" applyNumberFormat="1" applyFont="1" applyFill="1" applyBorder="1" applyAlignment="1">
      <alignment wrapText="1"/>
    </xf>
    <xf numFmtId="165" fontId="8" fillId="3" borderId="0" xfId="0" applyNumberFormat="1" applyFont="1" applyFill="1" applyBorder="1" applyAlignment="1">
      <alignment wrapText="1"/>
    </xf>
    <xf numFmtId="0" fontId="0" fillId="0" borderId="0" xfId="0" applyAlignment="1">
      <alignment wrapText="1"/>
    </xf>
    <xf numFmtId="0" fontId="54" fillId="0" borderId="0" xfId="8" applyNumberFormat="1" applyFont="1" applyFill="1" applyBorder="1" applyAlignment="1" applyProtection="1"/>
    <xf numFmtId="167" fontId="17" fillId="0" borderId="0" xfId="1" applyNumberFormat="1" applyFont="1" applyFill="1" applyBorder="1" applyAlignment="1" applyProtection="1"/>
    <xf numFmtId="0" fontId="17" fillId="0" borderId="0" xfId="0" applyFont="1" applyBorder="1" applyAlignment="1"/>
    <xf numFmtId="166" fontId="8" fillId="0" borderId="0" xfId="0" applyNumberFormat="1" applyFont="1" applyBorder="1"/>
    <xf numFmtId="165" fontId="8" fillId="0" borderId="0" xfId="0" applyNumberFormat="1" applyFont="1" applyBorder="1"/>
    <xf numFmtId="9" fontId="17" fillId="0" borderId="0" xfId="11" applyFill="1" applyBorder="1" applyAlignment="1" applyProtection="1"/>
    <xf numFmtId="0" fontId="17" fillId="0" borderId="0" xfId="8"/>
    <xf numFmtId="165" fontId="20" fillId="3" borderId="0" xfId="0" applyNumberFormat="1" applyFont="1" applyFill="1" applyAlignment="1">
      <alignment horizontal="centerContinuous"/>
    </xf>
    <xf numFmtId="165" fontId="5" fillId="3" borderId="0" xfId="0" applyNumberFormat="1" applyFont="1" applyFill="1" applyBorder="1"/>
    <xf numFmtId="167" fontId="62" fillId="0" borderId="0" xfId="1" applyNumberFormat="1" applyFont="1" applyAlignment="1">
      <alignment horizontal="left" vertical="center"/>
    </xf>
    <xf numFmtId="5" fontId="6" fillId="2" borderId="11" xfId="0" applyNumberFormat="1" applyFont="1" applyFill="1" applyBorder="1" applyAlignment="1"/>
    <xf numFmtId="5" fontId="6" fillId="2" borderId="14" xfId="0" applyNumberFormat="1" applyFont="1" applyFill="1" applyBorder="1" applyAlignment="1"/>
    <xf numFmtId="0" fontId="5" fillId="0" borderId="0" xfId="7" applyFont="1" applyAlignment="1">
      <alignment vertical="top" wrapText="1"/>
    </xf>
    <xf numFmtId="0" fontId="5" fillId="0" borderId="0" xfId="7" applyFont="1" applyAlignment="1">
      <alignment vertical="top"/>
    </xf>
    <xf numFmtId="0" fontId="44" fillId="0" borderId="0" xfId="7" applyFont="1" applyAlignment="1">
      <alignment vertical="top"/>
    </xf>
    <xf numFmtId="0" fontId="5" fillId="0" borderId="0" xfId="7" applyFont="1" applyFill="1" applyBorder="1" applyAlignment="1">
      <alignment vertical="top" wrapText="1"/>
    </xf>
    <xf numFmtId="169" fontId="5" fillId="0" borderId="0" xfId="3" applyNumberFormat="1" applyFont="1" applyFill="1" applyBorder="1" applyAlignment="1">
      <alignment vertical="top"/>
    </xf>
    <xf numFmtId="0" fontId="5" fillId="0" borderId="0" xfId="7" applyFont="1" applyFill="1" applyBorder="1" applyAlignment="1">
      <alignment vertical="top"/>
    </xf>
    <xf numFmtId="0" fontId="15" fillId="0" borderId="0" xfId="7" applyFont="1" applyFill="1" applyBorder="1" applyAlignment="1">
      <alignment vertical="top"/>
    </xf>
    <xf numFmtId="0" fontId="63" fillId="0" borderId="0" xfId="7" applyFont="1" applyAlignment="1">
      <alignment horizontal="left" vertical="top" wrapText="1"/>
    </xf>
    <xf numFmtId="0" fontId="5" fillId="0" borderId="0" xfId="7" applyFont="1" applyFill="1" applyAlignment="1">
      <alignment vertical="top"/>
    </xf>
    <xf numFmtId="0" fontId="64" fillId="0" borderId="0" xfId="7" applyFont="1" applyAlignment="1">
      <alignment vertical="top" wrapText="1"/>
    </xf>
    <xf numFmtId="0" fontId="5" fillId="3" borderId="0" xfId="7" applyFont="1" applyFill="1" applyAlignment="1">
      <alignment vertical="top" wrapText="1"/>
    </xf>
    <xf numFmtId="0" fontId="0" fillId="3" borderId="0" xfId="0" applyFill="1" applyBorder="1" applyAlignment="1"/>
    <xf numFmtId="166" fontId="60" fillId="0" borderId="0" xfId="0" applyNumberFormat="1" applyFont="1" applyFill="1" applyAlignment="1">
      <alignment horizontal="centerContinuous"/>
    </xf>
    <xf numFmtId="165" fontId="8" fillId="0" borderId="0" xfId="0" applyNumberFormat="1" applyFont="1" applyFill="1" applyAlignment="1">
      <alignment horizontal="centerContinuous"/>
    </xf>
    <xf numFmtId="166" fontId="8" fillId="0" borderId="0" xfId="0" applyNumberFormat="1" applyFont="1" applyFill="1" applyBorder="1"/>
    <xf numFmtId="165" fontId="8" fillId="0" borderId="0" xfId="0" applyNumberFormat="1" applyFont="1" applyFill="1" applyBorder="1"/>
    <xf numFmtId="0" fontId="5" fillId="0" borderId="0" xfId="7" applyFont="1" applyFill="1" applyAlignment="1">
      <alignment vertical="top" wrapText="1"/>
    </xf>
    <xf numFmtId="37" fontId="8" fillId="0" borderId="42" xfId="0" applyNumberFormat="1" applyFont="1" applyBorder="1"/>
    <xf numFmtId="37" fontId="8" fillId="0" borderId="43" xfId="0" applyNumberFormat="1" applyFont="1" applyBorder="1"/>
    <xf numFmtId="37" fontId="8" fillId="0" borderId="44" xfId="0" applyNumberFormat="1" applyFont="1" applyBorder="1"/>
    <xf numFmtId="37" fontId="8" fillId="0" borderId="45" xfId="0" applyNumberFormat="1" applyFont="1" applyBorder="1"/>
    <xf numFmtId="37" fontId="8" fillId="0" borderId="46" xfId="0" applyNumberFormat="1" applyFont="1" applyBorder="1"/>
    <xf numFmtId="37" fontId="8" fillId="0" borderId="47" xfId="0" applyNumberFormat="1" applyFont="1" applyBorder="1"/>
    <xf numFmtId="37" fontId="26" fillId="0" borderId="48" xfId="0" applyNumberFormat="1" applyFont="1" applyBorder="1"/>
    <xf numFmtId="37" fontId="6" fillId="2" borderId="42" xfId="0" applyNumberFormat="1" applyFont="1" applyFill="1" applyBorder="1" applyAlignment="1"/>
    <xf numFmtId="37" fontId="6" fillId="2" borderId="43" xfId="0" applyNumberFormat="1" applyFont="1" applyFill="1" applyBorder="1" applyAlignment="1"/>
    <xf numFmtId="37" fontId="6" fillId="2" borderId="44" xfId="0" applyNumberFormat="1" applyFont="1" applyFill="1" applyBorder="1" applyAlignment="1"/>
    <xf numFmtId="37" fontId="26" fillId="0" borderId="49" xfId="0" applyNumberFormat="1" applyFont="1" applyBorder="1"/>
    <xf numFmtId="0" fontId="6" fillId="2" borderId="50" xfId="0" applyNumberFormat="1" applyFont="1" applyFill="1" applyBorder="1" applyAlignment="1">
      <alignment horizontal="left"/>
    </xf>
    <xf numFmtId="0" fontId="6" fillId="2" borderId="51" xfId="0" applyNumberFormat="1" applyFont="1" applyFill="1" applyBorder="1" applyAlignment="1">
      <alignment horizontal="left"/>
    </xf>
    <xf numFmtId="0" fontId="6" fillId="2" borderId="52" xfId="0" applyNumberFormat="1" applyFont="1" applyFill="1" applyBorder="1" applyAlignment="1">
      <alignment horizontal="left"/>
    </xf>
    <xf numFmtId="0" fontId="25" fillId="2" borderId="53" xfId="0" applyNumberFormat="1" applyFont="1" applyFill="1" applyBorder="1" applyAlignment="1">
      <alignment horizontal="left" indent="5"/>
    </xf>
    <xf numFmtId="165" fontId="1" fillId="0" borderId="0" xfId="0" applyNumberFormat="1" applyFont="1" applyBorder="1"/>
    <xf numFmtId="0" fontId="49" fillId="0" borderId="0" xfId="0" applyFont="1" applyAlignment="1"/>
    <xf numFmtId="0" fontId="5" fillId="0" borderId="21" xfId="0" applyNumberFormat="1" applyFont="1" applyBorder="1" applyAlignment="1"/>
    <xf numFmtId="0" fontId="15" fillId="0" borderId="33" xfId="0" applyNumberFormat="1" applyFont="1" applyBorder="1" applyAlignment="1">
      <alignment horizontal="right"/>
    </xf>
    <xf numFmtId="0" fontId="15" fillId="0" borderId="34" xfId="0" applyNumberFormat="1" applyFont="1" applyBorder="1" applyAlignment="1">
      <alignment horizontal="right"/>
    </xf>
    <xf numFmtId="0" fontId="15" fillId="0" borderId="35" xfId="0" applyNumberFormat="1" applyFont="1" applyBorder="1" applyAlignment="1">
      <alignment horizontal="right"/>
    </xf>
    <xf numFmtId="0" fontId="5" fillId="0" borderId="36" xfId="0" applyNumberFormat="1" applyFont="1" applyBorder="1" applyAlignment="1">
      <alignment horizontal="left"/>
    </xf>
    <xf numFmtId="0" fontId="15" fillId="0" borderId="21" xfId="0" applyNumberFormat="1" applyFont="1" applyBorder="1" applyAlignment="1">
      <alignment horizontal="left" indent="3"/>
    </xf>
    <xf numFmtId="37" fontId="15" fillId="0" borderId="7" xfId="0" applyNumberFormat="1" applyFont="1" applyBorder="1" applyAlignment="1"/>
    <xf numFmtId="37" fontId="15" fillId="0" borderId="3" xfId="0" applyNumberFormat="1" applyFont="1" applyBorder="1" applyAlignment="1"/>
    <xf numFmtId="5" fontId="15" fillId="0" borderId="3" xfId="0" applyNumberFormat="1" applyFont="1" applyBorder="1" applyAlignment="1"/>
    <xf numFmtId="5" fontId="15" fillId="0" borderId="24" xfId="0" applyNumberFormat="1" applyFont="1" applyBorder="1" applyAlignment="1"/>
    <xf numFmtId="5" fontId="15" fillId="0" borderId="4" xfId="0" applyNumberFormat="1" applyFont="1" applyBorder="1" applyAlignment="1"/>
    <xf numFmtId="37" fontId="5" fillId="0" borderId="4" xfId="0" applyNumberFormat="1" applyFont="1" applyBorder="1" applyAlignment="1"/>
    <xf numFmtId="37" fontId="5" fillId="0" borderId="21" xfId="0" applyNumberFormat="1" applyFont="1" applyBorder="1" applyAlignment="1"/>
    <xf numFmtId="37" fontId="5" fillId="0" borderId="24" xfId="0" applyNumberFormat="1" applyFont="1" applyBorder="1" applyAlignment="1"/>
    <xf numFmtId="37" fontId="5" fillId="0" borderId="19" xfId="0" applyNumberFormat="1" applyFont="1" applyBorder="1" applyAlignment="1"/>
    <xf numFmtId="0" fontId="5" fillId="0" borderId="38" xfId="0" applyNumberFormat="1" applyFont="1" applyBorder="1" applyAlignment="1"/>
    <xf numFmtId="0" fontId="5" fillId="0" borderId="12" xfId="0" applyNumberFormat="1" applyFont="1" applyBorder="1" applyAlignment="1">
      <alignment horizontal="left" indent="3"/>
    </xf>
    <xf numFmtId="0" fontId="5" fillId="0" borderId="37" xfId="0" applyNumberFormat="1" applyFont="1" applyBorder="1" applyAlignment="1">
      <alignment horizontal="left" indent="3"/>
    </xf>
    <xf numFmtId="5" fontId="5" fillId="0" borderId="3" xfId="0" applyNumberFormat="1" applyFont="1" applyBorder="1" applyAlignment="1"/>
    <xf numFmtId="5" fontId="5" fillId="0" borderId="4" xfId="0" applyNumberFormat="1" applyFont="1" applyBorder="1" applyAlignment="1"/>
    <xf numFmtId="3" fontId="6" fillId="2" borderId="0" xfId="0" applyNumberFormat="1" applyFont="1" applyFill="1" applyAlignment="1"/>
    <xf numFmtId="165" fontId="51" fillId="0" borderId="0" xfId="0" applyNumberFormat="1" applyFont="1" applyAlignment="1"/>
    <xf numFmtId="0" fontId="8" fillId="0" borderId="0" xfId="8" applyNumberFormat="1" applyFont="1" applyFill="1" applyBorder="1" applyAlignment="1" applyProtection="1"/>
    <xf numFmtId="0" fontId="67" fillId="0" borderId="0" xfId="8" applyFont="1" applyBorder="1" applyAlignment="1">
      <alignment vertical="center"/>
    </xf>
    <xf numFmtId="0" fontId="67" fillId="0" borderId="0" xfId="8" applyFont="1" applyAlignment="1">
      <alignment vertical="center"/>
    </xf>
    <xf numFmtId="0" fontId="69" fillId="0" borderId="24" xfId="8" applyFont="1" applyFill="1" applyBorder="1" applyAlignment="1">
      <alignment horizontal="left" vertical="center"/>
    </xf>
    <xf numFmtId="0" fontId="69" fillId="0" borderId="54" xfId="8" applyFont="1" applyFill="1" applyBorder="1" applyAlignment="1">
      <alignment horizontal="left" vertical="center"/>
    </xf>
    <xf numFmtId="0" fontId="69" fillId="0" borderId="12" xfId="8" applyFont="1" applyFill="1" applyBorder="1" applyAlignment="1">
      <alignment horizontal="left" vertical="center"/>
    </xf>
    <xf numFmtId="0" fontId="69" fillId="0" borderId="55" xfId="8" applyFont="1" applyFill="1" applyBorder="1" applyAlignment="1">
      <alignment horizontal="left" vertical="center"/>
    </xf>
    <xf numFmtId="166" fontId="69" fillId="0" borderId="12" xfId="8" applyNumberFormat="1" applyFont="1" applyFill="1" applyBorder="1" applyAlignment="1">
      <alignment horizontal="left" vertical="center"/>
    </xf>
    <xf numFmtId="0" fontId="70" fillId="0" borderId="55" xfId="8" applyFont="1" applyFill="1" applyBorder="1" applyAlignment="1">
      <alignment horizontal="left" vertical="center"/>
    </xf>
    <xf numFmtId="166" fontId="70" fillId="0" borderId="12" xfId="8" applyNumberFormat="1" applyFont="1" applyFill="1" applyBorder="1" applyAlignment="1">
      <alignment horizontal="left" vertical="center"/>
    </xf>
    <xf numFmtId="0" fontId="69" fillId="0" borderId="56" xfId="8" applyFont="1" applyFill="1" applyBorder="1" applyAlignment="1">
      <alignment horizontal="left" vertical="center"/>
    </xf>
    <xf numFmtId="0" fontId="69" fillId="0" borderId="21" xfId="8" applyFont="1" applyFill="1" applyBorder="1" applyAlignment="1">
      <alignment vertical="center"/>
    </xf>
    <xf numFmtId="0" fontId="69" fillId="0" borderId="38" xfId="8" applyFont="1" applyFill="1" applyBorder="1" applyAlignment="1">
      <alignment vertical="center"/>
    </xf>
    <xf numFmtId="0" fontId="69" fillId="0" borderId="12" xfId="8" applyFont="1" applyFill="1" applyBorder="1" applyAlignment="1">
      <alignment vertical="center"/>
    </xf>
    <xf numFmtId="0" fontId="69" fillId="0" borderId="40" xfId="8" applyFont="1" applyFill="1" applyBorder="1" applyAlignment="1">
      <alignment vertical="center"/>
    </xf>
    <xf numFmtId="166" fontId="70" fillId="0" borderId="37" xfId="8" applyNumberFormat="1" applyFont="1" applyFill="1" applyBorder="1" applyAlignment="1">
      <alignment horizontal="left" vertical="center"/>
    </xf>
    <xf numFmtId="0" fontId="70" fillId="0" borderId="57" xfId="8" applyFont="1" applyFill="1" applyBorder="1" applyAlignment="1">
      <alignment horizontal="left" vertical="center"/>
    </xf>
    <xf numFmtId="0" fontId="70" fillId="0" borderId="21" xfId="8" applyFont="1" applyFill="1" applyBorder="1" applyAlignment="1">
      <alignment vertical="center"/>
    </xf>
    <xf numFmtId="0" fontId="71" fillId="0" borderId="24" xfId="8" applyNumberFormat="1" applyFont="1" applyFill="1" applyBorder="1" applyAlignment="1" applyProtection="1"/>
    <xf numFmtId="166" fontId="70" fillId="0" borderId="38" xfId="8" applyNumberFormat="1" applyFont="1" applyFill="1" applyBorder="1" applyAlignment="1">
      <alignment horizontal="left" vertical="center"/>
    </xf>
    <xf numFmtId="0" fontId="70" fillId="0" borderId="54" xfId="8" applyFont="1" applyFill="1" applyBorder="1" applyAlignment="1">
      <alignment horizontal="left" vertical="center"/>
    </xf>
    <xf numFmtId="166" fontId="70" fillId="0" borderId="40" xfId="8" applyNumberFormat="1" applyFont="1" applyFill="1" applyBorder="1" applyAlignment="1">
      <alignment horizontal="left" vertical="center"/>
    </xf>
    <xf numFmtId="0" fontId="70" fillId="0" borderId="56" xfId="8" applyFont="1" applyFill="1" applyBorder="1" applyAlignment="1">
      <alignment horizontal="left" vertical="center"/>
    </xf>
    <xf numFmtId="0" fontId="70" fillId="0" borderId="24" xfId="8" applyFont="1" applyFill="1" applyBorder="1" applyAlignment="1">
      <alignment horizontal="right" vertical="center"/>
    </xf>
    <xf numFmtId="0" fontId="70" fillId="0" borderId="20" xfId="8" applyFont="1" applyFill="1" applyBorder="1" applyAlignment="1">
      <alignment vertical="center"/>
    </xf>
    <xf numFmtId="0" fontId="70" fillId="0" borderId="43" xfId="8" applyFont="1" applyFill="1" applyBorder="1" applyAlignment="1">
      <alignment horizontal="left" vertical="center"/>
    </xf>
    <xf numFmtId="0" fontId="70" fillId="0" borderId="40" xfId="8" applyFont="1" applyFill="1" applyBorder="1" applyAlignment="1">
      <alignment vertical="center"/>
    </xf>
    <xf numFmtId="0" fontId="70" fillId="0" borderId="24" xfId="8" applyFont="1" applyFill="1" applyBorder="1" applyAlignment="1">
      <alignment horizontal="left" vertical="center"/>
    </xf>
    <xf numFmtId="0" fontId="69" fillId="0" borderId="7" xfId="8" applyFont="1" applyFill="1" applyBorder="1" applyAlignment="1">
      <alignment vertical="center"/>
    </xf>
    <xf numFmtId="0" fontId="69" fillId="0" borderId="3" xfId="8" applyFont="1" applyFill="1" applyBorder="1" applyAlignment="1">
      <alignment horizontal="left" vertical="center"/>
    </xf>
    <xf numFmtId="37" fontId="69" fillId="0" borderId="24" xfId="1" applyNumberFormat="1" applyFont="1" applyFill="1" applyBorder="1" applyAlignment="1">
      <alignment horizontal="right" vertical="center"/>
    </xf>
    <xf numFmtId="37" fontId="69" fillId="0" borderId="19" xfId="1" applyNumberFormat="1" applyFont="1" applyFill="1" applyBorder="1" applyAlignment="1">
      <alignment horizontal="right" vertical="center"/>
    </xf>
    <xf numFmtId="37" fontId="69" fillId="0" borderId="58" xfId="1" applyNumberFormat="1" applyFont="1" applyFill="1" applyBorder="1" applyAlignment="1">
      <alignment horizontal="right" vertical="center"/>
    </xf>
    <xf numFmtId="37" fontId="69" fillId="0" borderId="59" xfId="1" applyNumberFormat="1" applyFont="1" applyFill="1" applyBorder="1" applyAlignment="1">
      <alignment horizontal="right" vertical="center"/>
    </xf>
    <xf numFmtId="37" fontId="69" fillId="0" borderId="60" xfId="1" applyNumberFormat="1" applyFont="1" applyFill="1" applyBorder="1" applyAlignment="1">
      <alignment horizontal="right" vertical="center"/>
    </xf>
    <xf numFmtId="37" fontId="69" fillId="0" borderId="61" xfId="1" applyNumberFormat="1" applyFont="1" applyFill="1" applyBorder="1" applyAlignment="1">
      <alignment horizontal="right" vertical="center"/>
    </xf>
    <xf numFmtId="37" fontId="69" fillId="0" borderId="62" xfId="1" applyNumberFormat="1" applyFont="1" applyFill="1" applyBorder="1" applyAlignment="1">
      <alignment horizontal="right" vertical="center"/>
    </xf>
    <xf numFmtId="37" fontId="69" fillId="0" borderId="55" xfId="1" applyNumberFormat="1" applyFont="1" applyFill="1" applyBorder="1" applyAlignment="1">
      <alignment horizontal="right" vertical="center"/>
    </xf>
    <xf numFmtId="37" fontId="69" fillId="0" borderId="63" xfId="1" applyNumberFormat="1" applyFont="1" applyFill="1" applyBorder="1" applyAlignment="1">
      <alignment horizontal="right" vertical="center"/>
    </xf>
    <xf numFmtId="37" fontId="69" fillId="0" borderId="64" xfId="1" applyNumberFormat="1" applyFont="1" applyFill="1" applyBorder="1" applyAlignment="1">
      <alignment horizontal="right" vertical="center"/>
    </xf>
    <xf numFmtId="37" fontId="69" fillId="0" borderId="65" xfId="1" applyNumberFormat="1" applyFont="1" applyFill="1" applyBorder="1" applyAlignment="1">
      <alignment horizontal="right" vertical="center"/>
    </xf>
    <xf numFmtId="37" fontId="69" fillId="0" borderId="3" xfId="1" applyNumberFormat="1" applyFont="1" applyFill="1" applyBorder="1" applyAlignment="1">
      <alignment horizontal="right" vertical="center"/>
    </xf>
    <xf numFmtId="37" fontId="69" fillId="0" borderId="4" xfId="1" applyNumberFormat="1" applyFont="1" applyFill="1" applyBorder="1" applyAlignment="1">
      <alignment horizontal="right" vertical="center"/>
    </xf>
    <xf numFmtId="37" fontId="8" fillId="0" borderId="0" xfId="1" applyNumberFormat="1" applyFont="1" applyFill="1" applyBorder="1" applyAlignment="1" applyProtection="1"/>
    <xf numFmtId="37" fontId="71" fillId="0" borderId="24" xfId="1" applyNumberFormat="1" applyFont="1" applyFill="1" applyBorder="1" applyAlignment="1" applyProtection="1"/>
    <xf numFmtId="37" fontId="71" fillId="0" borderId="19" xfId="1" applyNumberFormat="1" applyFont="1" applyFill="1" applyBorder="1" applyAlignment="1" applyProtection="1"/>
    <xf numFmtId="37" fontId="70" fillId="0" borderId="58" xfId="1" applyNumberFormat="1" applyFont="1" applyFill="1" applyBorder="1" applyAlignment="1">
      <alignment horizontal="right" vertical="center"/>
    </xf>
    <xf numFmtId="37" fontId="70" fillId="0" borderId="59" xfId="1" applyNumberFormat="1" applyFont="1" applyFill="1" applyBorder="1" applyAlignment="1">
      <alignment horizontal="right" vertical="center"/>
    </xf>
    <xf numFmtId="37" fontId="70" fillId="0" borderId="60" xfId="1" applyNumberFormat="1" applyFont="1" applyFill="1" applyBorder="1" applyAlignment="1">
      <alignment horizontal="right" vertical="center"/>
    </xf>
    <xf numFmtId="37" fontId="70" fillId="0" borderId="61" xfId="1" applyNumberFormat="1" applyFont="1" applyFill="1" applyBorder="1" applyAlignment="1">
      <alignment horizontal="right" vertical="center"/>
    </xf>
    <xf numFmtId="37" fontId="70" fillId="0" borderId="62" xfId="1" applyNumberFormat="1" applyFont="1" applyFill="1" applyBorder="1" applyAlignment="1">
      <alignment horizontal="right" vertical="center"/>
    </xf>
    <xf numFmtId="37" fontId="70" fillId="0" borderId="63" xfId="1" applyNumberFormat="1" applyFont="1" applyFill="1" applyBorder="1" applyAlignment="1">
      <alignment horizontal="right" vertical="center"/>
    </xf>
    <xf numFmtId="37" fontId="70" fillId="0" borderId="64" xfId="1" applyNumberFormat="1" applyFont="1" applyFill="1" applyBorder="1" applyAlignment="1">
      <alignment horizontal="right" vertical="center"/>
    </xf>
    <xf numFmtId="37" fontId="70" fillId="0" borderId="65" xfId="1" applyNumberFormat="1" applyFont="1" applyFill="1" applyBorder="1" applyAlignment="1">
      <alignment horizontal="right" vertical="center"/>
    </xf>
    <xf numFmtId="37" fontId="70" fillId="0" borderId="46" xfId="1" applyNumberFormat="1" applyFont="1" applyFill="1" applyBorder="1" applyAlignment="1">
      <alignment horizontal="right" vertical="center"/>
    </xf>
    <xf numFmtId="37" fontId="70" fillId="0" borderId="66" xfId="1" applyNumberFormat="1" applyFont="1" applyFill="1" applyBorder="1" applyAlignment="1">
      <alignment horizontal="right" vertical="center"/>
    </xf>
    <xf numFmtId="37" fontId="70" fillId="0" borderId="24" xfId="1" applyNumberFormat="1" applyFont="1" applyFill="1" applyBorder="1" applyAlignment="1">
      <alignment horizontal="right" vertical="center"/>
    </xf>
    <xf numFmtId="37" fontId="70" fillId="0" borderId="19" xfId="1" applyNumberFormat="1" applyFont="1" applyFill="1" applyBorder="1" applyAlignment="1">
      <alignment horizontal="right" vertical="center"/>
    </xf>
    <xf numFmtId="37" fontId="5" fillId="0" borderId="23" xfId="0" applyNumberFormat="1" applyFont="1" applyBorder="1" applyAlignment="1"/>
    <xf numFmtId="0" fontId="46" fillId="0" borderId="0" xfId="10" applyFont="1"/>
    <xf numFmtId="0" fontId="0" fillId="0" borderId="0" xfId="0" applyAlignment="1"/>
    <xf numFmtId="0" fontId="17" fillId="0" borderId="0" xfId="10"/>
    <xf numFmtId="0" fontId="15" fillId="0" borderId="0" xfId="10" applyFont="1"/>
    <xf numFmtId="0" fontId="19" fillId="0" borderId="0" xfId="10" applyFont="1"/>
    <xf numFmtId="0" fontId="8" fillId="0" borderId="0" xfId="10" applyFont="1"/>
    <xf numFmtId="0" fontId="8" fillId="0" borderId="0" xfId="10" applyFont="1" applyFill="1" applyAlignment="1">
      <alignment vertical="center"/>
    </xf>
    <xf numFmtId="0" fontId="19" fillId="0" borderId="0" xfId="10" applyFont="1" applyFill="1" applyBorder="1" applyAlignment="1">
      <alignment horizontal="centerContinuous"/>
    </xf>
    <xf numFmtId="0" fontId="8" fillId="0" borderId="8" xfId="10" applyFont="1" applyFill="1" applyBorder="1" applyAlignment="1">
      <alignment horizontal="center"/>
    </xf>
    <xf numFmtId="0" fontId="8" fillId="0" borderId="23" xfId="10" applyFont="1" applyFill="1" applyBorder="1" applyAlignment="1">
      <alignment horizontal="center"/>
    </xf>
    <xf numFmtId="0" fontId="8" fillId="0" borderId="0" xfId="10" applyFont="1" applyFill="1"/>
    <xf numFmtId="0" fontId="8" fillId="0" borderId="0" xfId="10" applyFont="1" applyFill="1" applyBorder="1" applyAlignment="1">
      <alignment horizontal="center"/>
    </xf>
    <xf numFmtId="0" fontId="8" fillId="0" borderId="7" xfId="10" applyFont="1" applyFill="1" applyBorder="1" applyAlignment="1">
      <alignment horizontal="center" wrapText="1"/>
    </xf>
    <xf numFmtId="0" fontId="8" fillId="0" borderId="4" xfId="10" applyFont="1" applyFill="1" applyBorder="1" applyAlignment="1">
      <alignment horizontal="center" wrapText="1"/>
    </xf>
    <xf numFmtId="0" fontId="73" fillId="0" borderId="0" xfId="10" applyFont="1" applyFill="1" applyBorder="1" applyAlignment="1">
      <alignment horizontal="center"/>
    </xf>
    <xf numFmtId="0" fontId="8" fillId="0" borderId="2" xfId="10" applyFont="1" applyBorder="1"/>
    <xf numFmtId="37" fontId="8" fillId="0" borderId="8" xfId="10" applyNumberFormat="1" applyFont="1" applyBorder="1"/>
    <xf numFmtId="37" fontId="8" fillId="0" borderId="23" xfId="10" applyNumberFormat="1" applyFont="1" applyBorder="1"/>
    <xf numFmtId="3" fontId="8" fillId="0" borderId="0" xfId="10" applyNumberFormat="1" applyFont="1"/>
    <xf numFmtId="37" fontId="8" fillId="0" borderId="0" xfId="10" applyNumberFormat="1" applyFont="1" applyBorder="1"/>
    <xf numFmtId="37" fontId="8" fillId="0" borderId="39" xfId="10" applyNumberFormat="1" applyFont="1" applyBorder="1"/>
    <xf numFmtId="0" fontId="8" fillId="0" borderId="0" xfId="10" applyFont="1" applyBorder="1"/>
    <xf numFmtId="0" fontId="19" fillId="0" borderId="6" xfId="10" applyFont="1" applyBorder="1"/>
    <xf numFmtId="37" fontId="8" fillId="0" borderId="23" xfId="3" applyNumberFormat="1" applyFont="1" applyBorder="1"/>
    <xf numFmtId="168" fontId="19" fillId="0" borderId="0" xfId="3" applyNumberFormat="1" applyFont="1" applyBorder="1"/>
    <xf numFmtId="0" fontId="8" fillId="0" borderId="6" xfId="0" applyFont="1" applyBorder="1"/>
    <xf numFmtId="0" fontId="8" fillId="0" borderId="6" xfId="0" applyFont="1" applyBorder="1" applyAlignment="1">
      <alignment wrapText="1"/>
    </xf>
    <xf numFmtId="0" fontId="8" fillId="0" borderId="6" xfId="10" applyFont="1" applyBorder="1"/>
    <xf numFmtId="37" fontId="8" fillId="0" borderId="7" xfId="1" applyNumberFormat="1" applyFont="1" applyBorder="1"/>
    <xf numFmtId="37" fontId="8" fillId="0" borderId="4" xfId="1" applyNumberFormat="1" applyFont="1" applyBorder="1"/>
    <xf numFmtId="3" fontId="8" fillId="0" borderId="8" xfId="1" applyNumberFormat="1" applyFont="1" applyBorder="1"/>
    <xf numFmtId="3" fontId="8" fillId="0" borderId="6" xfId="1" applyNumberFormat="1" applyFont="1" applyBorder="1"/>
    <xf numFmtId="37" fontId="8" fillId="0" borderId="3" xfId="1" applyNumberFormat="1" applyFont="1" applyBorder="1"/>
    <xf numFmtId="167" fontId="8" fillId="0" borderId="0" xfId="1" applyNumberFormat="1" applyFont="1" applyBorder="1"/>
    <xf numFmtId="0" fontId="19" fillId="0" borderId="5" xfId="10" applyFont="1" applyBorder="1"/>
    <xf numFmtId="37" fontId="19" fillId="0" borderId="7" xfId="1" applyNumberFormat="1" applyFont="1" applyBorder="1"/>
    <xf numFmtId="37" fontId="19" fillId="0" borderId="4" xfId="1" applyNumberFormat="1" applyFont="1" applyBorder="1"/>
    <xf numFmtId="3" fontId="19" fillId="0" borderId="8" xfId="1" applyNumberFormat="1" applyFont="1" applyBorder="1"/>
    <xf numFmtId="3" fontId="19" fillId="0" borderId="6" xfId="1" applyNumberFormat="1" applyFont="1" applyBorder="1"/>
    <xf numFmtId="167" fontId="19" fillId="0" borderId="0" xfId="1" applyNumberFormat="1" applyFont="1" applyBorder="1"/>
    <xf numFmtId="0" fontId="74" fillId="0" borderId="0" xfId="10" applyFont="1"/>
    <xf numFmtId="0" fontId="19" fillId="0" borderId="67" xfId="10" applyFont="1" applyBorder="1" applyAlignment="1">
      <alignment horizontal="left"/>
    </xf>
    <xf numFmtId="0" fontId="19" fillId="0" borderId="68" xfId="10" applyFont="1" applyBorder="1" applyAlignment="1">
      <alignment horizontal="left"/>
    </xf>
    <xf numFmtId="37" fontId="19" fillId="0" borderId="69" xfId="10" applyNumberFormat="1" applyFont="1" applyBorder="1" applyAlignment="1">
      <alignment horizontal="left"/>
    </xf>
    <xf numFmtId="5" fontId="19" fillId="0" borderId="70" xfId="3" applyNumberFormat="1" applyFont="1" applyBorder="1" applyAlignment="1">
      <alignment horizontal="left"/>
    </xf>
    <xf numFmtId="167" fontId="19" fillId="0" borderId="0" xfId="10" applyNumberFormat="1" applyFont="1" applyBorder="1" applyAlignment="1">
      <alignment horizontal="left"/>
    </xf>
    <xf numFmtId="168" fontId="19" fillId="0" borderId="0" xfId="3" applyNumberFormat="1" applyFont="1" applyBorder="1" applyAlignment="1">
      <alignment horizontal="left"/>
    </xf>
    <xf numFmtId="0" fontId="74" fillId="0" borderId="0" xfId="10" applyFont="1" applyAlignment="1">
      <alignment horizontal="left"/>
    </xf>
    <xf numFmtId="0" fontId="74" fillId="0" borderId="0" xfId="10" applyFont="1" applyBorder="1" applyAlignment="1">
      <alignment horizontal="left"/>
    </xf>
    <xf numFmtId="0" fontId="19" fillId="0" borderId="0" xfId="10" applyFont="1" applyBorder="1" applyAlignment="1">
      <alignment horizontal="left"/>
    </xf>
    <xf numFmtId="167" fontId="13" fillId="0" borderId="0" xfId="10" applyNumberFormat="1" applyFont="1" applyFill="1" applyAlignment="1">
      <alignment horizontal="centerContinuous"/>
    </xf>
    <xf numFmtId="167" fontId="14" fillId="0" borderId="0" xfId="10" applyNumberFormat="1" applyFont="1" applyFill="1"/>
    <xf numFmtId="0" fontId="14" fillId="0" borderId="0" xfId="10" applyFont="1" applyFill="1"/>
    <xf numFmtId="0" fontId="13" fillId="0" borderId="0" xfId="0" applyFont="1" applyFill="1" applyBorder="1" applyAlignment="1">
      <alignment wrapText="1"/>
    </xf>
    <xf numFmtId="5" fontId="5" fillId="0" borderId="0" xfId="3" applyNumberFormat="1" applyFont="1" applyFill="1" applyBorder="1" applyAlignment="1">
      <alignment vertical="top"/>
    </xf>
    <xf numFmtId="0" fontId="5" fillId="0" borderId="0" xfId="7" applyFont="1" applyFill="1" applyBorder="1" applyAlignment="1">
      <alignment horizontal="center" vertical="top" wrapText="1"/>
    </xf>
    <xf numFmtId="7" fontId="5" fillId="0" borderId="0" xfId="3" applyNumberFormat="1" applyFont="1" applyFill="1" applyBorder="1" applyAlignment="1">
      <alignment vertical="top"/>
    </xf>
    <xf numFmtId="0" fontId="78" fillId="0" borderId="0" xfId="0" applyFont="1"/>
    <xf numFmtId="0" fontId="69" fillId="0" borderId="57" xfId="8" applyFont="1" applyFill="1" applyBorder="1" applyAlignment="1">
      <alignment horizontal="left" vertical="center"/>
    </xf>
    <xf numFmtId="0" fontId="69" fillId="0" borderId="37" xfId="8" applyFont="1" applyFill="1" applyBorder="1" applyAlignment="1">
      <alignment vertical="center"/>
    </xf>
    <xf numFmtId="37" fontId="5" fillId="0" borderId="13" xfId="0" applyNumberFormat="1" applyFont="1" applyBorder="1" applyAlignment="1"/>
    <xf numFmtId="1" fontId="5" fillId="0" borderId="16" xfId="0" applyNumberFormat="1" applyFont="1" applyBorder="1" applyAlignment="1">
      <alignment horizontal="right"/>
    </xf>
    <xf numFmtId="3" fontId="5" fillId="0" borderId="26" xfId="0" applyNumberFormat="1" applyFont="1" applyBorder="1" applyAlignment="1"/>
    <xf numFmtId="37" fontId="6" fillId="2" borderId="19" xfId="0" applyNumberFormat="1" applyFont="1" applyFill="1" applyBorder="1" applyAlignment="1"/>
    <xf numFmtId="37" fontId="6" fillId="2" borderId="12" xfId="0" applyNumberFormat="1" applyFont="1" applyFill="1" applyBorder="1" applyAlignment="1"/>
    <xf numFmtId="3" fontId="13" fillId="0" borderId="0" xfId="0" applyNumberFormat="1" applyFont="1" applyAlignment="1"/>
    <xf numFmtId="165" fontId="13" fillId="0" borderId="0" xfId="0" applyNumberFormat="1" applyFont="1" applyAlignment="1"/>
    <xf numFmtId="3" fontId="27" fillId="0" borderId="0" xfId="0" applyNumberFormat="1" applyFont="1" applyAlignment="1"/>
    <xf numFmtId="165" fontId="13" fillId="0" borderId="0" xfId="0" applyNumberFormat="1" applyFont="1" applyFill="1" applyAlignment="1"/>
    <xf numFmtId="3" fontId="40" fillId="0" borderId="0" xfId="0" applyNumberFormat="1" applyFont="1" applyAlignment="1"/>
    <xf numFmtId="165" fontId="40" fillId="0" borderId="0" xfId="0" applyNumberFormat="1" applyFont="1" applyAlignment="1"/>
    <xf numFmtId="165" fontId="40" fillId="0" borderId="0" xfId="0" applyNumberFormat="1" applyFont="1" applyFill="1" applyAlignment="1"/>
    <xf numFmtId="165" fontId="77" fillId="0" borderId="0" xfId="0" applyNumberFormat="1" applyFont="1" applyFill="1" applyAlignment="1"/>
    <xf numFmtId="5" fontId="15" fillId="0" borderId="5" xfId="0" applyNumberFormat="1" applyFont="1" applyBorder="1" applyAlignment="1"/>
    <xf numFmtId="37" fontId="5" fillId="0" borderId="25" xfId="0" applyNumberFormat="1" applyFont="1" applyBorder="1" applyAlignment="1"/>
    <xf numFmtId="5" fontId="5" fillId="0" borderId="5" xfId="0" applyNumberFormat="1" applyFont="1" applyBorder="1" applyAlignment="1"/>
    <xf numFmtId="0" fontId="15" fillId="0" borderId="72" xfId="0" applyNumberFormat="1" applyFont="1" applyBorder="1" applyAlignment="1">
      <alignment horizontal="center"/>
    </xf>
    <xf numFmtId="0" fontId="15" fillId="0" borderId="34" xfId="0" applyNumberFormat="1" applyFont="1" applyBorder="1" applyAlignment="1">
      <alignment horizontal="center"/>
    </xf>
    <xf numFmtId="37" fontId="15" fillId="0" borderId="21" xfId="0" applyNumberFormat="1" applyFont="1" applyBorder="1" applyAlignment="1"/>
    <xf numFmtId="37" fontId="15" fillId="0" borderId="24" xfId="0" applyNumberFormat="1" applyFont="1" applyBorder="1" applyAlignment="1"/>
    <xf numFmtId="0" fontId="0" fillId="0" borderId="41" xfId="0" applyNumberFormat="1" applyBorder="1" applyAlignment="1">
      <alignment horizontal="left" indent="4"/>
    </xf>
    <xf numFmtId="0" fontId="5" fillId="0" borderId="12" xfId="0" applyNumberFormat="1" applyFont="1" applyFill="1" applyBorder="1" applyAlignment="1">
      <alignment horizontal="left" indent="2"/>
    </xf>
    <xf numFmtId="0" fontId="0" fillId="0" borderId="41" xfId="0" applyNumberFormat="1" applyFill="1" applyBorder="1" applyAlignment="1">
      <alignment horizontal="left" indent="2"/>
    </xf>
    <xf numFmtId="37" fontId="5" fillId="0" borderId="9" xfId="0" applyNumberFormat="1" applyFont="1" applyFill="1" applyBorder="1" applyAlignment="1"/>
    <xf numFmtId="37" fontId="5" fillId="0" borderId="14" xfId="0" applyNumberFormat="1" applyFont="1" applyFill="1" applyBorder="1" applyAlignment="1"/>
    <xf numFmtId="3" fontId="51" fillId="0" borderId="0" xfId="0" applyNumberFormat="1" applyFont="1" applyFill="1" applyAlignment="1"/>
    <xf numFmtId="3" fontId="5" fillId="0" borderId="0" xfId="0" applyNumberFormat="1" applyFont="1" applyFill="1" applyAlignment="1"/>
    <xf numFmtId="0" fontId="5" fillId="0" borderId="12" xfId="0" applyNumberFormat="1" applyFont="1" applyBorder="1" applyAlignment="1">
      <alignment horizontal="left" indent="2"/>
    </xf>
    <xf numFmtId="0" fontId="0" fillId="0" borderId="41" xfId="0" applyNumberFormat="1" applyBorder="1" applyAlignment="1">
      <alignment horizontal="left" indent="2"/>
    </xf>
    <xf numFmtId="0" fontId="5" fillId="0" borderId="12" xfId="0" applyNumberFormat="1" applyFont="1" applyBorder="1" applyAlignment="1">
      <alignment horizontal="left" indent="4"/>
    </xf>
    <xf numFmtId="0" fontId="5" fillId="0" borderId="41" xfId="0" applyNumberFormat="1" applyFont="1" applyBorder="1" applyAlignment="1">
      <alignment horizontal="left" indent="4"/>
    </xf>
    <xf numFmtId="0" fontId="5" fillId="0" borderId="73" xfId="0" applyNumberFormat="1" applyFont="1" applyBorder="1" applyAlignment="1">
      <alignment horizontal="left" indent="4"/>
    </xf>
    <xf numFmtId="0" fontId="43" fillId="0" borderId="0" xfId="0" applyFont="1" applyBorder="1" applyAlignment="1">
      <alignment horizontal="center"/>
    </xf>
    <xf numFmtId="37" fontId="5" fillId="0" borderId="6" xfId="0" applyNumberFormat="1" applyFont="1" applyBorder="1" applyAlignment="1"/>
    <xf numFmtId="0" fontId="80" fillId="0" borderId="0" xfId="0" applyFont="1"/>
    <xf numFmtId="0" fontId="73" fillId="0" borderId="0" xfId="0" applyFont="1" applyBorder="1" applyAlignment="1">
      <alignment horizontal="center"/>
    </xf>
    <xf numFmtId="0" fontId="79" fillId="0" borderId="0" xfId="0" applyFont="1" applyBorder="1" applyAlignment="1">
      <alignment horizontal="center"/>
    </xf>
    <xf numFmtId="0" fontId="73" fillId="0" borderId="0" xfId="0" applyFont="1"/>
    <xf numFmtId="0" fontId="8" fillId="0" borderId="0" xfId="0" applyFont="1" applyBorder="1" applyAlignment="1">
      <alignment horizontal="right"/>
    </xf>
    <xf numFmtId="37" fontId="8" fillId="0" borderId="0" xfId="0" applyNumberFormat="1" applyFont="1" applyBorder="1" applyAlignment="1">
      <alignment horizontal="right"/>
    </xf>
    <xf numFmtId="0" fontId="73" fillId="0" borderId="0" xfId="0" applyFont="1" applyBorder="1" applyAlignment="1">
      <alignment horizontal="left"/>
    </xf>
    <xf numFmtId="0" fontId="8" fillId="0" borderId="0" xfId="0" applyFont="1" applyBorder="1" applyAlignment="1">
      <alignment vertical="top" wrapText="1"/>
    </xf>
    <xf numFmtId="37" fontId="8" fillId="0" borderId="0" xfId="0" applyNumberFormat="1" applyFont="1" applyBorder="1" applyAlignment="1">
      <alignment vertical="top" wrapText="1"/>
    </xf>
    <xf numFmtId="0" fontId="8" fillId="0" borderId="0" xfId="0" applyFont="1" applyBorder="1" applyAlignment="1">
      <alignment horizontal="center" vertical="top"/>
    </xf>
    <xf numFmtId="3" fontId="8" fillId="0" borderId="0" xfId="0" applyNumberFormat="1" applyFont="1" applyBorder="1" applyAlignment="1">
      <alignment horizontal="right" vertical="top"/>
    </xf>
    <xf numFmtId="0" fontId="73" fillId="0" borderId="0" xfId="0" applyFont="1" applyBorder="1" applyAlignment="1">
      <alignment vertical="top" wrapText="1"/>
    </xf>
    <xf numFmtId="1" fontId="8" fillId="0" borderId="0" xfId="0" applyNumberFormat="1" applyFont="1" applyBorder="1" applyAlignment="1">
      <alignment vertical="top" wrapText="1"/>
    </xf>
    <xf numFmtId="37" fontId="8" fillId="0" borderId="0" xfId="0" applyNumberFormat="1" applyFont="1" applyBorder="1" applyAlignment="1">
      <alignment horizontal="right" vertical="top"/>
    </xf>
    <xf numFmtId="0" fontId="79" fillId="0" borderId="0" xfId="0" applyFont="1" applyBorder="1" applyAlignment="1">
      <alignment vertical="top"/>
    </xf>
    <xf numFmtId="0" fontId="79" fillId="0" borderId="0" xfId="0" applyFont="1" applyAlignment="1">
      <alignment vertical="top"/>
    </xf>
    <xf numFmtId="0" fontId="8" fillId="0" borderId="0" xfId="0" applyFont="1" applyBorder="1" applyAlignment="1">
      <alignment horizontal="center" vertical="top" wrapText="1"/>
    </xf>
    <xf numFmtId="0" fontId="8" fillId="0" borderId="0" xfId="0" applyFont="1" applyBorder="1" applyAlignment="1">
      <alignment horizontal="right" vertical="top" wrapText="1"/>
    </xf>
    <xf numFmtId="3" fontId="8" fillId="0" borderId="0" xfId="0" applyNumberFormat="1" applyFont="1" applyBorder="1" applyAlignment="1">
      <alignment horizontal="right" vertical="top" wrapText="1"/>
    </xf>
    <xf numFmtId="0" fontId="8" fillId="0" borderId="0" xfId="0" applyFont="1" applyBorder="1" applyAlignment="1">
      <alignment vertical="top"/>
    </xf>
    <xf numFmtId="0" fontId="8" fillId="0" borderId="0" xfId="0" applyFont="1" applyBorder="1" applyAlignment="1">
      <alignment horizontal="right" vertical="top"/>
    </xf>
    <xf numFmtId="0" fontId="8" fillId="0" borderId="0" xfId="0" applyFont="1" applyAlignment="1">
      <alignment vertical="top"/>
    </xf>
    <xf numFmtId="3" fontId="8" fillId="0" borderId="0" xfId="0" applyNumberFormat="1" applyFont="1" applyAlignment="1">
      <alignment horizontal="right" vertical="top"/>
    </xf>
    <xf numFmtId="0" fontId="8" fillId="0" borderId="0" xfId="0" applyFont="1" applyAlignment="1">
      <alignment horizontal="right" vertical="top"/>
    </xf>
    <xf numFmtId="0" fontId="73" fillId="0" borderId="0" xfId="0" applyFont="1" applyBorder="1" applyAlignment="1">
      <alignment horizontal="center" vertical="top" wrapText="1"/>
    </xf>
    <xf numFmtId="0" fontId="19" fillId="0" borderId="0" xfId="0" applyFont="1" applyBorder="1" applyAlignment="1">
      <alignment vertical="top" wrapText="1"/>
    </xf>
    <xf numFmtId="164" fontId="8" fillId="0" borderId="0" xfId="0" applyNumberFormat="1" applyFont="1" applyBorder="1" applyAlignment="1">
      <alignment horizontal="right" vertical="top" wrapText="1"/>
    </xf>
    <xf numFmtId="0" fontId="76" fillId="0" borderId="0" xfId="0" applyFont="1" applyBorder="1" applyAlignment="1">
      <alignment vertical="top" wrapText="1"/>
    </xf>
    <xf numFmtId="164" fontId="8" fillId="0" borderId="0" xfId="0" applyNumberFormat="1" applyFont="1" applyBorder="1" applyAlignment="1">
      <alignment vertical="top" wrapText="1"/>
    </xf>
    <xf numFmtId="0" fontId="14" fillId="0" borderId="0" xfId="0" applyFont="1" applyBorder="1" applyAlignment="1">
      <alignment vertical="top" wrapText="1"/>
    </xf>
    <xf numFmtId="3" fontId="6" fillId="2" borderId="0" xfId="0" applyNumberFormat="1" applyFont="1" applyFill="1" applyBorder="1" applyAlignment="1"/>
    <xf numFmtId="3" fontId="48" fillId="0" borderId="0" xfId="0" applyNumberFormat="1" applyFont="1" applyFill="1" applyAlignment="1"/>
    <xf numFmtId="0" fontId="0" fillId="0" borderId="74" xfId="0" applyBorder="1" applyAlignment="1">
      <alignment horizontal="center" wrapText="1"/>
    </xf>
    <xf numFmtId="0" fontId="22" fillId="2" borderId="75" xfId="0" applyNumberFormat="1" applyFont="1" applyFill="1" applyBorder="1" applyAlignment="1">
      <alignment horizontal="right"/>
    </xf>
    <xf numFmtId="0" fontId="22" fillId="2" borderId="76" xfId="0" applyNumberFormat="1" applyFont="1" applyFill="1" applyBorder="1" applyAlignment="1">
      <alignment horizontal="right"/>
    </xf>
    <xf numFmtId="0" fontId="22" fillId="2" borderId="77" xfId="0" applyNumberFormat="1" applyFont="1" applyFill="1" applyBorder="1" applyAlignment="1">
      <alignment horizontal="right"/>
    </xf>
    <xf numFmtId="0" fontId="22" fillId="2" borderId="78" xfId="0" applyNumberFormat="1" applyFont="1" applyFill="1" applyBorder="1" applyAlignment="1">
      <alignment horizontal="right"/>
    </xf>
    <xf numFmtId="0" fontId="22" fillId="2" borderId="79" xfId="0" applyNumberFormat="1" applyFont="1" applyFill="1" applyBorder="1" applyAlignment="1">
      <alignment horizontal="right"/>
    </xf>
    <xf numFmtId="0" fontId="21" fillId="2" borderId="80" xfId="0" applyNumberFormat="1" applyFont="1" applyFill="1" applyBorder="1" applyAlignment="1">
      <alignment horizontal="left"/>
    </xf>
    <xf numFmtId="37" fontId="21" fillId="2" borderId="81" xfId="0" applyNumberFormat="1" applyFont="1" applyFill="1" applyBorder="1" applyAlignment="1"/>
    <xf numFmtId="37" fontId="21" fillId="2" borderId="82" xfId="0" applyNumberFormat="1" applyFont="1" applyFill="1" applyBorder="1" applyAlignment="1"/>
    <xf numFmtId="37" fontId="21" fillId="2" borderId="83" xfId="0" applyNumberFormat="1" applyFont="1" applyFill="1" applyBorder="1" applyAlignment="1"/>
    <xf numFmtId="37" fontId="21" fillId="2" borderId="84" xfId="0" applyNumberFormat="1" applyFont="1" applyFill="1" applyBorder="1" applyAlignment="1"/>
    <xf numFmtId="37" fontId="21" fillId="2" borderId="85" xfId="0" applyNumberFormat="1" applyFont="1" applyFill="1" applyBorder="1" applyAlignment="1"/>
    <xf numFmtId="37" fontId="21" fillId="2" borderId="86" xfId="0" applyNumberFormat="1" applyFont="1" applyFill="1" applyBorder="1" applyAlignment="1"/>
    <xf numFmtId="37" fontId="21" fillId="2" borderId="87" xfId="0" applyNumberFormat="1" applyFont="1" applyFill="1" applyBorder="1" applyAlignment="1"/>
    <xf numFmtId="37" fontId="21" fillId="2" borderId="88" xfId="0" applyNumberFormat="1" applyFont="1" applyFill="1" applyBorder="1" applyAlignment="1"/>
    <xf numFmtId="37" fontId="21" fillId="2" borderId="89" xfId="0" applyNumberFormat="1" applyFont="1" applyFill="1" applyBorder="1" applyAlignment="1"/>
    <xf numFmtId="37" fontId="21" fillId="2" borderId="90" xfId="0" applyNumberFormat="1" applyFont="1" applyFill="1" applyBorder="1" applyAlignment="1"/>
    <xf numFmtId="0" fontId="21" fillId="2" borderId="91" xfId="0" applyNumberFormat="1" applyFont="1" applyFill="1" applyBorder="1" applyAlignment="1">
      <alignment horizontal="left"/>
    </xf>
    <xf numFmtId="0" fontId="21" fillId="2" borderId="92" xfId="0" applyNumberFormat="1" applyFont="1" applyFill="1" applyBorder="1" applyAlignment="1">
      <alignment horizontal="left"/>
    </xf>
    <xf numFmtId="37" fontId="21" fillId="2" borderId="93" xfId="0" applyNumberFormat="1" applyFont="1" applyFill="1" applyBorder="1" applyAlignment="1"/>
    <xf numFmtId="37" fontId="21" fillId="2" borderId="94" xfId="0" applyNumberFormat="1" applyFont="1" applyFill="1" applyBorder="1" applyAlignment="1"/>
    <xf numFmtId="37" fontId="21" fillId="2" borderId="95" xfId="0" applyNumberFormat="1" applyFont="1" applyFill="1" applyBorder="1" applyAlignment="1"/>
    <xf numFmtId="37" fontId="21" fillId="2" borderId="96" xfId="0" applyNumberFormat="1" applyFont="1" applyFill="1" applyBorder="1" applyAlignment="1"/>
    <xf numFmtId="37" fontId="21" fillId="2" borderId="97" xfId="0" applyNumberFormat="1" applyFont="1" applyFill="1" applyBorder="1" applyAlignment="1"/>
    <xf numFmtId="37" fontId="21" fillId="2" borderId="98" xfId="0" applyNumberFormat="1" applyFont="1" applyFill="1" applyBorder="1" applyAlignment="1"/>
    <xf numFmtId="37" fontId="21" fillId="2" borderId="99" xfId="0" applyNumberFormat="1" applyFont="1" applyFill="1" applyBorder="1" applyAlignment="1"/>
    <xf numFmtId="0" fontId="21" fillId="2" borderId="100" xfId="0" applyNumberFormat="1" applyFont="1" applyFill="1" applyBorder="1" applyAlignment="1">
      <alignment horizontal="left"/>
    </xf>
    <xf numFmtId="37" fontId="21" fillId="2" borderId="101" xfId="0" applyNumberFormat="1" applyFont="1" applyFill="1" applyBorder="1" applyAlignment="1"/>
    <xf numFmtId="37" fontId="21" fillId="2" borderId="102" xfId="0" applyNumberFormat="1" applyFont="1" applyFill="1" applyBorder="1" applyAlignment="1"/>
    <xf numFmtId="37" fontId="21" fillId="2" borderId="8" xfId="0" applyNumberFormat="1" applyFont="1" applyFill="1" applyBorder="1" applyAlignment="1"/>
    <xf numFmtId="37" fontId="21" fillId="2" borderId="23" xfId="0" applyNumberFormat="1" applyFont="1" applyFill="1" applyBorder="1" applyAlignment="1"/>
    <xf numFmtId="0" fontId="2" fillId="0" borderId="103" xfId="0" applyNumberFormat="1" applyFont="1" applyBorder="1"/>
    <xf numFmtId="37" fontId="21" fillId="2" borderId="104" xfId="0" applyNumberFormat="1" applyFont="1" applyFill="1" applyBorder="1" applyAlignment="1"/>
    <xf numFmtId="0" fontId="21" fillId="2" borderId="105" xfId="0" applyNumberFormat="1" applyFont="1" applyFill="1" applyBorder="1" applyAlignment="1">
      <alignment horizontal="left"/>
    </xf>
    <xf numFmtId="37" fontId="21" fillId="2" borderId="106" xfId="0" applyNumberFormat="1" applyFont="1" applyFill="1" applyBorder="1" applyAlignment="1"/>
    <xf numFmtId="37" fontId="21" fillId="2" borderId="107" xfId="0" applyNumberFormat="1" applyFont="1" applyFill="1" applyBorder="1" applyAlignment="1"/>
    <xf numFmtId="37" fontId="21" fillId="2" borderId="4" xfId="0" applyNumberFormat="1" applyFont="1" applyFill="1" applyBorder="1" applyAlignment="1"/>
    <xf numFmtId="0" fontId="21" fillId="2" borderId="108" xfId="0" applyNumberFormat="1" applyFont="1" applyFill="1" applyBorder="1" applyAlignment="1">
      <alignment horizontal="left"/>
    </xf>
    <xf numFmtId="37" fontId="21" fillId="2" borderId="109" xfId="0" applyNumberFormat="1" applyFont="1" applyFill="1" applyBorder="1" applyAlignment="1"/>
    <xf numFmtId="37" fontId="21" fillId="2" borderId="110" xfId="0" applyNumberFormat="1" applyFont="1" applyFill="1" applyBorder="1" applyAlignment="1"/>
    <xf numFmtId="3" fontId="47" fillId="2" borderId="0" xfId="0" applyNumberFormat="1" applyFont="1" applyFill="1" applyBorder="1" applyAlignment="1">
      <alignment horizontal="center"/>
    </xf>
    <xf numFmtId="37" fontId="21" fillId="2" borderId="111" xfId="0" applyNumberFormat="1" applyFont="1" applyFill="1" applyBorder="1" applyAlignment="1"/>
    <xf numFmtId="0" fontId="13" fillId="0" borderId="0" xfId="0" applyFont="1" applyFill="1"/>
    <xf numFmtId="0" fontId="13" fillId="0" borderId="0" xfId="0" applyFont="1"/>
    <xf numFmtId="0" fontId="22" fillId="2" borderId="112" xfId="0" applyNumberFormat="1" applyFont="1" applyFill="1" applyBorder="1" applyAlignment="1">
      <alignment horizontal="left"/>
    </xf>
    <xf numFmtId="170" fontId="22" fillId="2" borderId="75" xfId="0" applyNumberFormat="1" applyFont="1" applyFill="1" applyBorder="1" applyAlignment="1"/>
    <xf numFmtId="5" fontId="22" fillId="2" borderId="113" xfId="0" applyNumberFormat="1" applyFont="1" applyFill="1" applyBorder="1" applyAlignment="1"/>
    <xf numFmtId="37" fontId="22" fillId="2" borderId="75" xfId="0" applyNumberFormat="1" applyFont="1" applyFill="1" applyBorder="1" applyAlignment="1"/>
    <xf numFmtId="37" fontId="22" fillId="2" borderId="76" xfId="0" applyNumberFormat="1" applyFont="1" applyFill="1" applyBorder="1" applyAlignment="1"/>
    <xf numFmtId="5" fontId="22" fillId="2" borderId="78" xfId="0" applyNumberFormat="1" applyFont="1" applyFill="1" applyBorder="1" applyAlignment="1"/>
    <xf numFmtId="5" fontId="22" fillId="2" borderId="33" xfId="0" applyNumberFormat="1" applyFont="1" applyFill="1" applyBorder="1" applyAlignment="1"/>
    <xf numFmtId="5" fontId="22" fillId="2" borderId="34" xfId="0" applyNumberFormat="1" applyFont="1" applyFill="1" applyBorder="1" applyAlignment="1"/>
    <xf numFmtId="5" fontId="22" fillId="2" borderId="76" xfId="0" applyNumberFormat="1" applyFont="1" applyFill="1" applyBorder="1" applyAlignment="1"/>
    <xf numFmtId="37" fontId="21" fillId="2" borderId="114" xfId="0" applyNumberFormat="1" applyFont="1" applyFill="1" applyBorder="1" applyAlignment="1"/>
    <xf numFmtId="0" fontId="13" fillId="0" borderId="0" xfId="0" applyFont="1" applyFill="1" applyBorder="1"/>
    <xf numFmtId="0" fontId="13" fillId="0" borderId="0" xfId="0" applyFont="1" applyBorder="1"/>
    <xf numFmtId="0" fontId="84" fillId="0" borderId="0" xfId="0" applyFont="1" applyFill="1" applyBorder="1" applyAlignment="1">
      <alignment horizontal="center"/>
    </xf>
    <xf numFmtId="3" fontId="48" fillId="0" borderId="0" xfId="0" applyNumberFormat="1" applyFont="1" applyFill="1" applyBorder="1" applyAlignment="1"/>
    <xf numFmtId="0" fontId="48" fillId="0" borderId="0" xfId="0" applyFont="1" applyFill="1"/>
    <xf numFmtId="0" fontId="43" fillId="0" borderId="0" xfId="0" applyFont="1"/>
    <xf numFmtId="37" fontId="21" fillId="2" borderId="115" xfId="0" applyNumberFormat="1" applyFont="1" applyFill="1" applyBorder="1" applyAlignment="1"/>
    <xf numFmtId="37" fontId="21" fillId="2" borderId="116" xfId="0" applyNumberFormat="1" applyFont="1" applyFill="1" applyBorder="1" applyAlignment="1"/>
    <xf numFmtId="0" fontId="2" fillId="0" borderId="0" xfId="0" applyNumberFormat="1" applyFont="1" applyBorder="1" applyAlignment="1">
      <alignment horizontal="center" wrapText="1"/>
    </xf>
    <xf numFmtId="0" fontId="22" fillId="2" borderId="0" xfId="0" applyNumberFormat="1" applyFont="1" applyFill="1" applyBorder="1" applyAlignment="1">
      <alignment horizontal="center"/>
    </xf>
    <xf numFmtId="0" fontId="22" fillId="2" borderId="0" xfId="0" applyNumberFormat="1" applyFont="1" applyFill="1" applyBorder="1" applyAlignment="1">
      <alignment horizontal="center" wrapText="1"/>
    </xf>
    <xf numFmtId="0" fontId="2" fillId="0" borderId="0" xfId="0" applyNumberFormat="1" applyFont="1" applyBorder="1" applyAlignment="1">
      <alignment horizontal="center"/>
    </xf>
    <xf numFmtId="0" fontId="15" fillId="0" borderId="0" xfId="0" applyNumberFormat="1" applyFont="1" applyBorder="1" applyAlignment="1">
      <alignment horizontal="center" wrapText="1"/>
    </xf>
    <xf numFmtId="0" fontId="27" fillId="0" borderId="0" xfId="0" applyFont="1" applyBorder="1"/>
    <xf numFmtId="0" fontId="2" fillId="0" borderId="41" xfId="0" applyNumberFormat="1" applyFont="1" applyFill="1" applyBorder="1" applyAlignment="1">
      <alignment horizontal="left" indent="2"/>
    </xf>
    <xf numFmtId="0" fontId="2" fillId="0" borderId="41" xfId="0" applyNumberFormat="1" applyFont="1" applyBorder="1" applyAlignment="1">
      <alignment horizontal="left" indent="4"/>
    </xf>
    <xf numFmtId="0" fontId="2" fillId="0" borderId="12" xfId="0" applyNumberFormat="1" applyFont="1" applyFill="1" applyBorder="1" applyAlignment="1">
      <alignment horizontal="left" indent="4"/>
    </xf>
    <xf numFmtId="0" fontId="2" fillId="0" borderId="41" xfId="0" applyNumberFormat="1" applyFont="1" applyBorder="1" applyAlignment="1">
      <alignment horizontal="left" indent="2"/>
    </xf>
    <xf numFmtId="0" fontId="82" fillId="0" borderId="0" xfId="0" applyFont="1" applyBorder="1" applyAlignment="1">
      <alignment horizontal="right"/>
    </xf>
    <xf numFmtId="37" fontId="6" fillId="2" borderId="117" xfId="0" applyNumberFormat="1" applyFont="1" applyFill="1" applyBorder="1" applyAlignment="1"/>
    <xf numFmtId="37" fontId="6" fillId="2" borderId="118" xfId="0" applyNumberFormat="1" applyFont="1" applyFill="1" applyBorder="1" applyAlignment="1"/>
    <xf numFmtId="0" fontId="25" fillId="2" borderId="33" xfId="0" applyNumberFormat="1" applyFont="1" applyFill="1" applyBorder="1" applyAlignment="1">
      <alignment horizontal="left" indent="5"/>
    </xf>
    <xf numFmtId="0" fontId="6" fillId="2" borderId="119" xfId="0" applyNumberFormat="1" applyFont="1" applyFill="1" applyBorder="1" applyAlignment="1">
      <alignment horizontal="left"/>
    </xf>
    <xf numFmtId="37" fontId="21" fillId="2" borderId="120" xfId="0" applyNumberFormat="1" applyFont="1" applyFill="1" applyBorder="1" applyAlignment="1"/>
    <xf numFmtId="37" fontId="21" fillId="2" borderId="6" xfId="0" applyNumberFormat="1" applyFont="1" applyFill="1" applyBorder="1" applyAlignment="1"/>
    <xf numFmtId="37" fontId="21" fillId="2" borderId="121" xfId="0" applyNumberFormat="1" applyFont="1" applyFill="1" applyBorder="1" applyAlignment="1"/>
    <xf numFmtId="37" fontId="21" fillId="2" borderId="122" xfId="0" applyNumberFormat="1" applyFont="1" applyFill="1" applyBorder="1" applyAlignment="1"/>
    <xf numFmtId="37" fontId="8" fillId="0" borderId="11" xfId="0" applyNumberFormat="1" applyFont="1" applyFill="1" applyBorder="1" applyAlignment="1"/>
    <xf numFmtId="5" fontId="19" fillId="0" borderId="11" xfId="0" applyNumberFormat="1" applyFont="1" applyFill="1" applyBorder="1" applyAlignment="1"/>
    <xf numFmtId="37" fontId="19" fillId="0" borderId="123" xfId="0" applyNumberFormat="1" applyFont="1" applyFill="1" applyBorder="1" applyAlignment="1"/>
    <xf numFmtId="0" fontId="8" fillId="2" borderId="12" xfId="0" applyNumberFormat="1" applyFont="1" applyFill="1" applyBorder="1" applyAlignment="1">
      <alignment horizontal="left" indent="1"/>
    </xf>
    <xf numFmtId="37" fontId="8" fillId="2" borderId="20" xfId="0" applyNumberFormat="1" applyFont="1" applyFill="1" applyBorder="1" applyAlignment="1"/>
    <xf numFmtId="37" fontId="8" fillId="2" borderId="11" xfId="0" applyNumberFormat="1" applyFont="1" applyFill="1" applyBorder="1" applyAlignment="1"/>
    <xf numFmtId="37" fontId="8" fillId="2" borderId="14" xfId="0" applyNumberFormat="1" applyFont="1" applyFill="1" applyBorder="1" applyAlignment="1"/>
    <xf numFmtId="165" fontId="2" fillId="0" borderId="0" xfId="0" applyNumberFormat="1" applyFont="1"/>
    <xf numFmtId="0" fontId="85" fillId="0" borderId="0" xfId="0" applyFont="1"/>
    <xf numFmtId="0" fontId="8" fillId="2" borderId="12" xfId="0" applyNumberFormat="1" applyFont="1" applyFill="1" applyBorder="1" applyAlignment="1">
      <alignment horizontal="left" indent="2"/>
    </xf>
    <xf numFmtId="0" fontId="19" fillId="2" borderId="12" xfId="0" applyNumberFormat="1" applyFont="1" applyFill="1" applyBorder="1" applyAlignment="1">
      <alignment horizontal="left" indent="3"/>
    </xf>
    <xf numFmtId="170" fontId="19" fillId="2" borderId="20" xfId="0" applyNumberFormat="1" applyFont="1" applyFill="1" applyBorder="1" applyAlignment="1"/>
    <xf numFmtId="5" fontId="19" fillId="2" borderId="11" xfId="0" applyNumberFormat="1" applyFont="1" applyFill="1" applyBorder="1" applyAlignment="1"/>
    <xf numFmtId="5" fontId="19" fillId="2" borderId="14" xfId="0" applyNumberFormat="1" applyFont="1" applyFill="1" applyBorder="1" applyAlignment="1"/>
    <xf numFmtId="0" fontId="8" fillId="0" borderId="12" xfId="0" applyNumberFormat="1" applyFont="1" applyFill="1" applyBorder="1" applyAlignment="1">
      <alignment horizontal="left" indent="2"/>
    </xf>
    <xf numFmtId="37" fontId="8" fillId="0" borderId="20" xfId="0" applyNumberFormat="1" applyFont="1" applyFill="1" applyBorder="1" applyAlignment="1"/>
    <xf numFmtId="0" fontId="19" fillId="0" borderId="40" xfId="0" applyNumberFormat="1" applyFont="1" applyFill="1" applyBorder="1" applyAlignment="1">
      <alignment horizontal="left" indent="2"/>
    </xf>
    <xf numFmtId="37" fontId="19" fillId="0" borderId="40" xfId="0" applyNumberFormat="1" applyFont="1" applyFill="1" applyBorder="1" applyAlignment="1"/>
    <xf numFmtId="0" fontId="19" fillId="0" borderId="124" xfId="0" applyNumberFormat="1" applyFont="1" applyFill="1" applyBorder="1" applyAlignment="1">
      <alignment horizontal="left" indent="2"/>
    </xf>
    <xf numFmtId="37" fontId="19" fillId="0" borderId="36" xfId="0" applyNumberFormat="1" applyFont="1" applyFill="1" applyBorder="1" applyAlignment="1"/>
    <xf numFmtId="37" fontId="19" fillId="0" borderId="125" xfId="0" applyNumberFormat="1" applyFont="1" applyFill="1" applyBorder="1" applyAlignment="1"/>
    <xf numFmtId="37" fontId="19" fillId="0" borderId="126" xfId="0" applyNumberFormat="1" applyFont="1" applyFill="1" applyBorder="1" applyAlignment="1"/>
    <xf numFmtId="0" fontId="8" fillId="2" borderId="20" xfId="0" applyNumberFormat="1" applyFont="1" applyFill="1" applyBorder="1" applyAlignment="1">
      <alignment horizontal="left" indent="1"/>
    </xf>
    <xf numFmtId="37" fontId="8" fillId="2" borderId="20" xfId="0" applyNumberFormat="1" applyFont="1" applyFill="1" applyBorder="1" applyAlignment="1">
      <alignment horizontal="right"/>
    </xf>
    <xf numFmtId="5" fontId="8" fillId="2" borderId="11" xfId="0" applyNumberFormat="1" applyFont="1" applyFill="1" applyBorder="1" applyAlignment="1"/>
    <xf numFmtId="5" fontId="8" fillId="2" borderId="14" xfId="0" applyNumberFormat="1" applyFont="1" applyFill="1" applyBorder="1" applyAlignment="1"/>
    <xf numFmtId="0" fontId="8" fillId="2" borderId="37" xfId="0" applyNumberFormat="1" applyFont="1" applyFill="1" applyBorder="1" applyAlignment="1">
      <alignment horizontal="left" indent="1"/>
    </xf>
    <xf numFmtId="37" fontId="8" fillId="2" borderId="37" xfId="0" applyNumberFormat="1" applyFont="1" applyFill="1" applyBorder="1" applyAlignment="1"/>
    <xf numFmtId="5" fontId="8" fillId="2" borderId="127" xfId="0" applyNumberFormat="1" applyFont="1" applyFill="1" applyBorder="1" applyAlignment="1"/>
    <xf numFmtId="37" fontId="8" fillId="0" borderId="37" xfId="0" applyNumberFormat="1" applyFont="1" applyFill="1" applyBorder="1" applyAlignment="1"/>
    <xf numFmtId="5" fontId="8" fillId="2" borderId="128" xfId="0" applyNumberFormat="1" applyFont="1" applyFill="1" applyBorder="1" applyAlignment="1"/>
    <xf numFmtId="165" fontId="2" fillId="0" borderId="0" xfId="0" applyNumberFormat="1" applyFont="1" applyBorder="1" applyAlignment="1"/>
    <xf numFmtId="165" fontId="8" fillId="0" borderId="0" xfId="0" applyNumberFormat="1" applyFont="1" applyFill="1" applyBorder="1" applyAlignment="1"/>
    <xf numFmtId="165" fontId="75" fillId="2" borderId="0" xfId="0" applyNumberFormat="1" applyFont="1" applyFill="1" applyBorder="1" applyAlignment="1"/>
    <xf numFmtId="0" fontId="85" fillId="0" borderId="0" xfId="0" applyFont="1" applyFill="1" applyBorder="1" applyAlignment="1">
      <alignment vertical="top" wrapText="1"/>
    </xf>
    <xf numFmtId="165" fontId="2" fillId="0" borderId="0" xfId="0" applyNumberFormat="1" applyFont="1" applyFill="1"/>
    <xf numFmtId="37" fontId="19" fillId="0" borderId="129" xfId="0" applyNumberFormat="1" applyFont="1" applyFill="1" applyBorder="1" applyAlignment="1"/>
    <xf numFmtId="165" fontId="20" fillId="0" borderId="0" xfId="0" applyNumberFormat="1" applyFont="1" applyAlignment="1"/>
    <xf numFmtId="165" fontId="51" fillId="0" borderId="23" xfId="0" applyNumberFormat="1" applyFont="1" applyBorder="1" applyAlignment="1"/>
    <xf numFmtId="165" fontId="50" fillId="0" borderId="23" xfId="0" applyNumberFormat="1" applyFont="1" applyBorder="1" applyAlignment="1"/>
    <xf numFmtId="5" fontId="21" fillId="2" borderId="126" xfId="0" applyNumberFormat="1" applyFont="1" applyFill="1" applyBorder="1" applyAlignment="1"/>
    <xf numFmtId="5" fontId="21" fillId="2" borderId="73" xfId="0" applyNumberFormat="1" applyFont="1" applyFill="1" applyBorder="1" applyAlignment="1"/>
    <xf numFmtId="5" fontId="21" fillId="2" borderId="128" xfId="0" applyNumberFormat="1" applyFont="1" applyFill="1" applyBorder="1" applyAlignment="1"/>
    <xf numFmtId="5" fontId="22" fillId="2" borderId="19" xfId="0" applyNumberFormat="1" applyFont="1" applyFill="1" applyBorder="1" applyAlignment="1"/>
    <xf numFmtId="5" fontId="21" fillId="2" borderId="130" xfId="0" applyNumberFormat="1" applyFont="1" applyFill="1" applyBorder="1" applyAlignment="1"/>
    <xf numFmtId="5" fontId="21" fillId="2" borderId="129" xfId="0" applyNumberFormat="1" applyFont="1" applyFill="1" applyBorder="1" applyAlignment="1"/>
    <xf numFmtId="3" fontId="13" fillId="0" borderId="0" xfId="0" applyNumberFormat="1" applyFont="1" applyFill="1" applyAlignment="1"/>
    <xf numFmtId="37" fontId="13" fillId="0" borderId="0" xfId="0" applyNumberFormat="1" applyFont="1" applyFill="1" applyAlignment="1"/>
    <xf numFmtId="0" fontId="27" fillId="0" borderId="0" xfId="9" applyFont="1" applyFill="1"/>
    <xf numFmtId="0" fontId="17" fillId="0" borderId="0" xfId="9" applyFill="1"/>
    <xf numFmtId="37" fontId="17" fillId="0" borderId="0" xfId="9" applyNumberFormat="1" applyFill="1"/>
    <xf numFmtId="0" fontId="49" fillId="0" borderId="0" xfId="9" applyFont="1" applyFill="1"/>
    <xf numFmtId="0" fontId="14" fillId="0" borderId="0" xfId="9" applyFont="1" applyFill="1"/>
    <xf numFmtId="37" fontId="14" fillId="0" borderId="0" xfId="9" applyNumberFormat="1" applyFont="1" applyFill="1"/>
    <xf numFmtId="1" fontId="14" fillId="0" borderId="0" xfId="9" applyNumberFormat="1" applyFont="1" applyFill="1"/>
    <xf numFmtId="164" fontId="17" fillId="0" borderId="0" xfId="9" applyNumberFormat="1" applyFill="1"/>
    <xf numFmtId="164" fontId="14" fillId="0" borderId="0" xfId="9" applyNumberFormat="1" applyFont="1" applyFill="1"/>
    <xf numFmtId="0" fontId="18" fillId="0" borderId="0" xfId="9" applyFont="1" applyFill="1" applyAlignment="1">
      <alignment horizontal="centerContinuous"/>
    </xf>
    <xf numFmtId="0" fontId="13" fillId="0" borderId="0" xfId="9" applyFont="1" applyFill="1" applyAlignment="1">
      <alignment horizontal="centerContinuous"/>
    </xf>
    <xf numFmtId="0" fontId="42" fillId="0" borderId="0" xfId="9" applyFont="1" applyFill="1"/>
    <xf numFmtId="0" fontId="46" fillId="0" borderId="0" xfId="9" applyFont="1" applyFill="1"/>
    <xf numFmtId="0" fontId="19" fillId="0" borderId="0" xfId="10" applyFont="1" applyFill="1" applyBorder="1" applyAlignment="1">
      <alignment horizontal="left"/>
    </xf>
    <xf numFmtId="37" fontId="19" fillId="0" borderId="0" xfId="10" applyNumberFormat="1" applyFont="1" applyFill="1" applyBorder="1" applyAlignment="1">
      <alignment horizontal="left"/>
    </xf>
    <xf numFmtId="5" fontId="19" fillId="0" borderId="0" xfId="3" applyNumberFormat="1" applyFont="1" applyFill="1" applyBorder="1" applyAlignment="1">
      <alignment horizontal="left"/>
    </xf>
    <xf numFmtId="5" fontId="19" fillId="0" borderId="0" xfId="10" applyNumberFormat="1" applyFont="1" applyFill="1" applyBorder="1" applyAlignment="1">
      <alignment horizontal="left"/>
    </xf>
    <xf numFmtId="0" fontId="74" fillId="0" borderId="0" xfId="10" applyFont="1" applyFill="1" applyAlignment="1">
      <alignment horizontal="left"/>
    </xf>
    <xf numFmtId="167" fontId="19" fillId="0" borderId="0" xfId="10" applyNumberFormat="1" applyFont="1" applyFill="1" applyBorder="1" applyAlignment="1">
      <alignment horizontal="left"/>
    </xf>
    <xf numFmtId="168" fontId="19" fillId="0" borderId="0" xfId="3" applyNumberFormat="1" applyFont="1" applyFill="1" applyBorder="1" applyAlignment="1">
      <alignment horizontal="left"/>
    </xf>
    <xf numFmtId="0" fontId="46" fillId="0" borderId="0" xfId="10" applyFont="1" applyFill="1"/>
    <xf numFmtId="0" fontId="17" fillId="0" borderId="0" xfId="10" applyFill="1"/>
    <xf numFmtId="0" fontId="74" fillId="0" borderId="0" xfId="10" applyFont="1" applyFill="1" applyBorder="1" applyAlignment="1">
      <alignment horizontal="left"/>
    </xf>
    <xf numFmtId="0" fontId="18" fillId="0" borderId="0" xfId="10" applyFont="1" applyFill="1" applyAlignment="1">
      <alignment horizontal="centerContinuous"/>
    </xf>
    <xf numFmtId="0" fontId="13" fillId="0" borderId="0" xfId="10" applyFont="1" applyFill="1" applyAlignment="1">
      <alignment horizontal="centerContinuous"/>
    </xf>
    <xf numFmtId="0" fontId="18" fillId="0" borderId="0" xfId="0" applyFont="1" applyFill="1" applyBorder="1" applyAlignment="1">
      <alignment horizontal="center" vertical="top"/>
    </xf>
    <xf numFmtId="0" fontId="0" fillId="0" borderId="0" xfId="0" applyFill="1" applyBorder="1" applyAlignment="1">
      <alignment horizontal="center" vertical="top"/>
    </xf>
    <xf numFmtId="0" fontId="28" fillId="0" borderId="0" xfId="0" applyFont="1" applyFill="1" applyBorder="1" applyAlignment="1">
      <alignment horizontal="center" vertical="top"/>
    </xf>
    <xf numFmtId="0" fontId="0" fillId="0" borderId="0" xfId="0" applyFill="1" applyAlignment="1">
      <alignment vertical="top"/>
    </xf>
    <xf numFmtId="0" fontId="28" fillId="0" borderId="0" xfId="0" applyFont="1" applyFill="1"/>
    <xf numFmtId="165" fontId="18" fillId="0" borderId="0" xfId="0" applyNumberFormat="1" applyFont="1" applyFill="1" applyAlignment="1">
      <alignment horizontal="center" wrapText="1"/>
    </xf>
    <xf numFmtId="0" fontId="13" fillId="0" borderId="0" xfId="0" applyFont="1" applyFill="1" applyAlignment="1">
      <alignment wrapText="1"/>
    </xf>
    <xf numFmtId="165" fontId="2" fillId="0" borderId="0" xfId="0" applyNumberFormat="1" applyFont="1" applyFill="1" applyAlignment="1"/>
    <xf numFmtId="165" fontId="43" fillId="0" borderId="0" xfId="0" applyNumberFormat="1" applyFont="1" applyFill="1" applyAlignment="1"/>
    <xf numFmtId="165" fontId="3" fillId="0" borderId="0" xfId="0" applyNumberFormat="1" applyFont="1" applyFill="1" applyAlignment="1"/>
    <xf numFmtId="165" fontId="53" fillId="0" borderId="0" xfId="0" applyNumberFormat="1" applyFont="1" applyFill="1" applyAlignment="1"/>
    <xf numFmtId="165" fontId="38" fillId="0" borderId="0" xfId="0" applyNumberFormat="1" applyFont="1" applyFill="1" applyAlignment="1"/>
    <xf numFmtId="0" fontId="78" fillId="0" borderId="0" xfId="0" applyFont="1" applyFill="1"/>
    <xf numFmtId="165" fontId="14" fillId="0" borderId="0" xfId="0" applyNumberFormat="1" applyFont="1" applyFill="1" applyBorder="1"/>
    <xf numFmtId="37" fontId="0" fillId="0" borderId="0" xfId="0" applyNumberFormat="1" applyFill="1" applyBorder="1"/>
    <xf numFmtId="165" fontId="13" fillId="0" borderId="0" xfId="0" applyNumberFormat="1" applyFont="1" applyFill="1" applyBorder="1"/>
    <xf numFmtId="165" fontId="18" fillId="0" borderId="0" xfId="0" applyNumberFormat="1" applyFont="1" applyFill="1" applyBorder="1" applyAlignment="1">
      <alignment horizontal="centerContinuous"/>
    </xf>
    <xf numFmtId="165" fontId="13" fillId="0" borderId="0" xfId="0" applyNumberFormat="1" applyFont="1" applyFill="1" applyBorder="1" applyAlignment="1">
      <alignment horizontal="centerContinuous"/>
    </xf>
    <xf numFmtId="165" fontId="13" fillId="0" borderId="0" xfId="0" applyNumberFormat="1" applyFont="1" applyFill="1"/>
    <xf numFmtId="165" fontId="0" fillId="0" borderId="0" xfId="0" applyNumberFormat="1" applyFill="1"/>
    <xf numFmtId="165" fontId="43" fillId="0" borderId="0" xfId="0" applyNumberFormat="1" applyFont="1" applyFill="1"/>
    <xf numFmtId="165" fontId="18" fillId="0" borderId="0" xfId="0" applyNumberFormat="1" applyFont="1" applyFill="1" applyAlignment="1">
      <alignment horizontal="centerContinuous"/>
    </xf>
    <xf numFmtId="165" fontId="27" fillId="0" borderId="0" xfId="0" applyNumberFormat="1" applyFont="1" applyFill="1" applyAlignment="1"/>
    <xf numFmtId="165" fontId="27" fillId="0" borderId="0" xfId="0" applyNumberFormat="1" applyFont="1" applyFill="1"/>
    <xf numFmtId="0" fontId="85" fillId="0" borderId="0" xfId="0" applyFont="1" applyFill="1"/>
    <xf numFmtId="165" fontId="13" fillId="0" borderId="0" xfId="0" applyNumberFormat="1" applyFont="1" applyFill="1" applyBorder="1" applyAlignment="1">
      <alignment vertical="top" wrapText="1"/>
    </xf>
    <xf numFmtId="165" fontId="8" fillId="0" borderId="0" xfId="0" applyNumberFormat="1" applyFont="1" applyFill="1" applyAlignment="1">
      <alignment horizontal="right"/>
    </xf>
    <xf numFmtId="165" fontId="8" fillId="0" borderId="0" xfId="0" applyNumberFormat="1" applyFont="1" applyFill="1" applyAlignment="1"/>
    <xf numFmtId="165" fontId="5" fillId="0" borderId="0" xfId="0" applyNumberFormat="1" applyFont="1" applyFill="1"/>
    <xf numFmtId="165" fontId="6" fillId="0" borderId="0" xfId="0" applyNumberFormat="1" applyFont="1" applyFill="1" applyAlignment="1"/>
    <xf numFmtId="165" fontId="6" fillId="0" borderId="0" xfId="0" applyNumberFormat="1" applyFont="1" applyFill="1" applyBorder="1" applyAlignment="1"/>
    <xf numFmtId="37" fontId="5" fillId="0" borderId="36" xfId="0" applyNumberFormat="1" applyFont="1" applyBorder="1" applyAlignment="1"/>
    <xf numFmtId="0" fontId="15" fillId="0" borderId="2" xfId="0" applyNumberFormat="1" applyFont="1" applyBorder="1" applyAlignment="1">
      <alignment horizontal="center" vertical="center"/>
    </xf>
    <xf numFmtId="0" fontId="15" fillId="0" borderId="6" xfId="0" applyNumberFormat="1" applyFont="1" applyBorder="1" applyAlignment="1">
      <alignment horizontal="center" vertical="center"/>
    </xf>
    <xf numFmtId="0" fontId="15" fillId="0" borderId="71" xfId="0" applyNumberFormat="1" applyFont="1" applyBorder="1" applyAlignment="1">
      <alignment horizontal="center" vertical="center"/>
    </xf>
    <xf numFmtId="0" fontId="15" fillId="0" borderId="23" xfId="0" applyNumberFormat="1" applyFont="1" applyBorder="1" applyAlignment="1">
      <alignment horizontal="center" vertical="center"/>
    </xf>
    <xf numFmtId="0" fontId="0" fillId="0" borderId="0" xfId="0"/>
    <xf numFmtId="0" fontId="18" fillId="3" borderId="0" xfId="0" applyFont="1" applyFill="1" applyBorder="1" applyAlignment="1">
      <alignment horizontal="center" vertical="top"/>
    </xf>
    <xf numFmtId="0" fontId="13" fillId="0" borderId="0" xfId="0" applyFont="1" applyFill="1" applyBorder="1" applyAlignment="1">
      <alignment vertical="top" wrapText="1"/>
    </xf>
    <xf numFmtId="0" fontId="0" fillId="0" borderId="0" xfId="0" applyFill="1" applyBorder="1" applyAlignment="1">
      <alignment vertical="top" wrapText="1"/>
    </xf>
    <xf numFmtId="0" fontId="45" fillId="0" borderId="0" xfId="0" applyFont="1" applyBorder="1" applyAlignment="1"/>
    <xf numFmtId="0" fontId="54" fillId="0" borderId="0" xfId="0" applyFont="1" applyBorder="1" applyAlignment="1"/>
    <xf numFmtId="0" fontId="40" fillId="0" borderId="0" xfId="0" applyFont="1" applyFill="1" applyBorder="1" applyAlignment="1">
      <alignment vertical="top" wrapText="1"/>
    </xf>
    <xf numFmtId="0" fontId="5" fillId="0" borderId="11" xfId="0" applyNumberFormat="1" applyFont="1" applyBorder="1" applyAlignment="1">
      <alignment horizontal="left"/>
    </xf>
    <xf numFmtId="0" fontId="5" fillId="0" borderId="14" xfId="0" applyNumberFormat="1" applyFont="1" applyBorder="1" applyAlignment="1">
      <alignment horizontal="left"/>
    </xf>
    <xf numFmtId="0" fontId="5" fillId="0" borderId="24" xfId="0" applyNumberFormat="1" applyFont="1" applyBorder="1" applyAlignment="1">
      <alignment horizontal="left"/>
    </xf>
    <xf numFmtId="0" fontId="5" fillId="0" borderId="19" xfId="0" applyNumberFormat="1" applyFont="1" applyBorder="1" applyAlignment="1">
      <alignment horizontal="left"/>
    </xf>
    <xf numFmtId="3" fontId="41" fillId="0" borderId="0" xfId="0" applyNumberFormat="1" applyFont="1" applyFill="1" applyAlignment="1">
      <alignment vertical="top" wrapText="1"/>
    </xf>
    <xf numFmtId="0" fontId="12" fillId="0" borderId="0" xfId="0" applyFont="1" applyFill="1" applyAlignment="1">
      <alignment vertical="top" wrapText="1"/>
    </xf>
    <xf numFmtId="3" fontId="40" fillId="0" borderId="0" xfId="0" applyNumberFormat="1" applyFont="1" applyFill="1" applyAlignment="1">
      <alignment vertical="top" wrapText="1"/>
    </xf>
    <xf numFmtId="0" fontId="13" fillId="0" borderId="0" xfId="0" applyFont="1" applyFill="1" applyAlignment="1">
      <alignment vertical="top" wrapText="1"/>
    </xf>
    <xf numFmtId="3" fontId="39" fillId="0" borderId="0" xfId="0" applyNumberFormat="1" applyFont="1" applyFill="1" applyAlignment="1">
      <alignment horizontal="center"/>
    </xf>
    <xf numFmtId="0" fontId="5" fillId="0" borderId="3" xfId="0" applyNumberFormat="1" applyFont="1" applyBorder="1" applyAlignment="1">
      <alignment horizontal="left"/>
    </xf>
    <xf numFmtId="0" fontId="5" fillId="0" borderId="4" xfId="0" applyNumberFormat="1" applyFont="1" applyBorder="1" applyAlignment="1">
      <alignment horizontal="left"/>
    </xf>
    <xf numFmtId="0" fontId="5" fillId="0" borderId="123" xfId="0" applyNumberFormat="1" applyFont="1" applyBorder="1" applyAlignment="1">
      <alignment horizontal="center"/>
    </xf>
    <xf numFmtId="0" fontId="5" fillId="0" borderId="135" xfId="0" applyNumberFormat="1" applyFont="1" applyBorder="1" applyAlignment="1">
      <alignment horizontal="center"/>
    </xf>
    <xf numFmtId="0" fontId="29" fillId="0" borderId="0" xfId="0" applyNumberFormat="1" applyFont="1" applyAlignment="1">
      <alignment horizontal="center"/>
    </xf>
    <xf numFmtId="0" fontId="0" fillId="0" borderId="0" xfId="0" applyNumberFormat="1" applyAlignment="1">
      <alignment horizontal="center"/>
    </xf>
    <xf numFmtId="0" fontId="5" fillId="0" borderId="134" xfId="0" applyNumberFormat="1" applyFont="1" applyBorder="1" applyAlignment="1">
      <alignment horizontal="center"/>
    </xf>
    <xf numFmtId="0" fontId="5" fillId="0" borderId="71" xfId="0" applyNumberFormat="1" applyFont="1" applyBorder="1" applyAlignment="1">
      <alignment horizontal="center"/>
    </xf>
    <xf numFmtId="0" fontId="5" fillId="0" borderId="39" xfId="0" applyNumberFormat="1" applyFont="1" applyBorder="1" applyAlignment="1">
      <alignment horizontal="center" vertical="center" wrapText="1"/>
    </xf>
    <xf numFmtId="0" fontId="54" fillId="0" borderId="134" xfId="0" applyNumberFormat="1" applyFont="1" applyBorder="1" applyAlignment="1">
      <alignment horizontal="center" vertical="center" wrapText="1"/>
    </xf>
    <xf numFmtId="0" fontId="54" fillId="0" borderId="71" xfId="0" applyNumberFormat="1" applyFont="1" applyBorder="1" applyAlignment="1">
      <alignment horizontal="center" vertical="center" wrapText="1"/>
    </xf>
    <xf numFmtId="0" fontId="54" fillId="0" borderId="7" xfId="0" applyNumberFormat="1" applyFont="1" applyBorder="1" applyAlignment="1">
      <alignment horizontal="center" vertical="center" wrapText="1"/>
    </xf>
    <xf numFmtId="0" fontId="54" fillId="0" borderId="3" xfId="0" applyNumberFormat="1" applyFont="1" applyBorder="1" applyAlignment="1">
      <alignment horizontal="center" vertical="center" wrapText="1"/>
    </xf>
    <xf numFmtId="0" fontId="54" fillId="0" borderId="4" xfId="0" applyNumberFormat="1" applyFont="1" applyBorder="1" applyAlignment="1">
      <alignment horizontal="center" vertical="center" wrapText="1"/>
    </xf>
    <xf numFmtId="0" fontId="54" fillId="0" borderId="134" xfId="0" applyNumberFormat="1" applyFont="1" applyBorder="1" applyAlignment="1">
      <alignment vertical="center" wrapText="1"/>
    </xf>
    <xf numFmtId="0" fontId="54" fillId="0" borderId="7" xfId="0" applyNumberFormat="1" applyFont="1" applyBorder="1" applyAlignment="1">
      <alignment vertical="center" wrapText="1"/>
    </xf>
    <xf numFmtId="0" fontId="54" fillId="0" borderId="3" xfId="0" applyNumberFormat="1" applyFont="1" applyBorder="1" applyAlignment="1">
      <alignment vertical="center" wrapText="1"/>
    </xf>
    <xf numFmtId="0" fontId="5" fillId="0" borderId="11" xfId="0" applyNumberFormat="1" applyFont="1" applyBorder="1" applyAlignment="1"/>
    <xf numFmtId="0" fontId="30" fillId="0" borderId="0" xfId="0" applyNumberFormat="1" applyFont="1" applyAlignment="1">
      <alignment horizontal="center"/>
    </xf>
    <xf numFmtId="0" fontId="0" fillId="0" borderId="0" xfId="0"/>
    <xf numFmtId="0" fontId="2" fillId="0" borderId="39" xfId="0" applyNumberFormat="1" applyFont="1" applyBorder="1" applyAlignment="1">
      <alignment horizontal="center" vertical="center" wrapText="1"/>
    </xf>
    <xf numFmtId="0" fontId="54" fillId="0" borderId="134" xfId="0" applyNumberFormat="1" applyFont="1" applyBorder="1" applyAlignment="1">
      <alignment vertical="center"/>
    </xf>
    <xf numFmtId="0" fontId="54" fillId="0" borderId="71" xfId="0" applyNumberFormat="1" applyFont="1" applyBorder="1" applyAlignment="1">
      <alignment vertical="center"/>
    </xf>
    <xf numFmtId="0" fontId="54" fillId="0" borderId="7" xfId="0" applyNumberFormat="1" applyFont="1" applyBorder="1" applyAlignment="1">
      <alignment vertical="center"/>
    </xf>
    <xf numFmtId="0" fontId="54" fillId="0" borderId="3" xfId="0" applyNumberFormat="1" applyFont="1" applyBorder="1" applyAlignment="1">
      <alignment vertical="center"/>
    </xf>
    <xf numFmtId="0" fontId="54" fillId="0" borderId="4" xfId="0" applyNumberFormat="1" applyFont="1" applyBorder="1" applyAlignment="1">
      <alignment vertical="center"/>
    </xf>
    <xf numFmtId="0" fontId="15" fillId="0" borderId="39" xfId="0" applyNumberFormat="1" applyFont="1" applyBorder="1" applyAlignment="1"/>
    <xf numFmtId="0" fontId="54" fillId="0" borderId="134" xfId="0" applyNumberFormat="1" applyFont="1" applyBorder="1" applyAlignment="1"/>
    <xf numFmtId="0" fontId="54" fillId="0" borderId="8" xfId="0" applyNumberFormat="1" applyFont="1" applyBorder="1" applyAlignment="1"/>
    <xf numFmtId="0" fontId="54" fillId="0" borderId="0" xfId="0" applyNumberFormat="1" applyFont="1" applyBorder="1" applyAlignment="1"/>
    <xf numFmtId="0" fontId="54" fillId="0" borderId="33" xfId="0" applyNumberFormat="1" applyFont="1" applyBorder="1" applyAlignment="1"/>
    <xf numFmtId="0" fontId="54" fillId="0" borderId="34" xfId="0" applyNumberFormat="1" applyFont="1" applyBorder="1" applyAlignment="1"/>
    <xf numFmtId="0" fontId="0" fillId="0" borderId="0" xfId="0" applyNumberFormat="1" applyBorder="1" applyAlignment="1">
      <alignment horizontal="center"/>
    </xf>
    <xf numFmtId="0" fontId="2" fillId="0" borderId="21" xfId="0" applyNumberFormat="1" applyFont="1" applyBorder="1" applyAlignment="1"/>
    <xf numFmtId="0" fontId="0" fillId="0" borderId="24" xfId="0" applyNumberFormat="1" applyBorder="1" applyAlignment="1"/>
    <xf numFmtId="0" fontId="5" fillId="0" borderId="12" xfId="0" applyNumberFormat="1" applyFont="1" applyBorder="1" applyAlignment="1">
      <alignment horizontal="left" indent="2"/>
    </xf>
    <xf numFmtId="0" fontId="0" fillId="0" borderId="41" xfId="0" applyNumberFormat="1" applyBorder="1" applyAlignment="1">
      <alignment horizontal="left" indent="2"/>
    </xf>
    <xf numFmtId="0" fontId="15" fillId="0" borderId="21" xfId="0" applyNumberFormat="1" applyFont="1" applyBorder="1" applyAlignment="1"/>
    <xf numFmtId="0" fontId="5" fillId="0" borderId="12" xfId="0" applyNumberFormat="1" applyFont="1" applyBorder="1" applyAlignment="1">
      <alignment horizontal="left" indent="4"/>
    </xf>
    <xf numFmtId="0" fontId="5" fillId="0" borderId="41" xfId="0" applyNumberFormat="1" applyFont="1" applyBorder="1" applyAlignment="1">
      <alignment horizontal="left" indent="4"/>
    </xf>
    <xf numFmtId="0" fontId="5" fillId="0" borderId="73" xfId="0" applyNumberFormat="1" applyFont="1" applyBorder="1" applyAlignment="1">
      <alignment horizontal="left" indent="4"/>
    </xf>
    <xf numFmtId="0" fontId="0" fillId="0" borderId="41" xfId="0" applyNumberFormat="1" applyBorder="1" applyAlignment="1">
      <alignment horizontal="left" indent="4"/>
    </xf>
    <xf numFmtId="0" fontId="5" fillId="0" borderId="12" xfId="0" applyNumberFormat="1" applyFont="1" applyBorder="1" applyAlignment="1"/>
    <xf numFmtId="0" fontId="0" fillId="0" borderId="41" xfId="0" applyNumberFormat="1" applyBorder="1" applyAlignment="1"/>
    <xf numFmtId="0" fontId="5" fillId="0" borderId="131" xfId="0" applyNumberFormat="1" applyFont="1" applyFill="1" applyBorder="1" applyAlignment="1"/>
    <xf numFmtId="0" fontId="0" fillId="0" borderId="132" xfId="0" applyNumberFormat="1" applyFill="1" applyBorder="1" applyAlignment="1"/>
    <xf numFmtId="0" fontId="5" fillId="0" borderId="12" xfId="0" applyNumberFormat="1" applyFont="1" applyFill="1" applyBorder="1" applyAlignment="1">
      <alignment horizontal="left" indent="4"/>
    </xf>
    <xf numFmtId="0" fontId="0" fillId="0" borderId="41" xfId="0" applyNumberFormat="1" applyFill="1" applyBorder="1" applyAlignment="1">
      <alignment horizontal="left" indent="4"/>
    </xf>
    <xf numFmtId="0" fontId="15" fillId="0" borderId="12" xfId="0" applyNumberFormat="1" applyFont="1" applyBorder="1" applyAlignment="1">
      <alignment horizontal="left"/>
    </xf>
    <xf numFmtId="0" fontId="15" fillId="0" borderId="41" xfId="0" applyNumberFormat="1" applyFont="1" applyBorder="1" applyAlignment="1">
      <alignment horizontal="left"/>
    </xf>
    <xf numFmtId="0" fontId="15" fillId="0" borderId="73" xfId="0" applyNumberFormat="1" applyFont="1" applyBorder="1" applyAlignment="1">
      <alignment horizontal="left"/>
    </xf>
    <xf numFmtId="0" fontId="5" fillId="0" borderId="20" xfId="0" applyNumberFormat="1" applyFont="1" applyBorder="1" applyAlignment="1">
      <alignment horizontal="left" indent="4"/>
    </xf>
    <xf numFmtId="0" fontId="0" fillId="0" borderId="11" xfId="0" applyNumberFormat="1" applyBorder="1" applyAlignment="1">
      <alignment horizontal="left" indent="4"/>
    </xf>
    <xf numFmtId="0" fontId="2" fillId="0" borderId="12" xfId="0" applyNumberFormat="1" applyFont="1" applyBorder="1" applyAlignment="1">
      <alignment horizontal="left" indent="2"/>
    </xf>
    <xf numFmtId="0" fontId="15" fillId="0" borderId="136" xfId="0" applyNumberFormat="1" applyFont="1" applyBorder="1" applyAlignment="1"/>
    <xf numFmtId="0" fontId="0" fillId="0" borderId="137" xfId="0" applyNumberFormat="1" applyBorder="1" applyAlignment="1"/>
    <xf numFmtId="0" fontId="15" fillId="0" borderId="140" xfId="0" applyNumberFormat="1" applyFont="1" applyBorder="1" applyAlignment="1">
      <alignment horizontal="left" indent="2"/>
    </xf>
    <xf numFmtId="0" fontId="0" fillId="0" borderId="141" xfId="0" applyNumberFormat="1" applyBorder="1" applyAlignment="1">
      <alignment horizontal="left" indent="2"/>
    </xf>
    <xf numFmtId="0" fontId="5" fillId="0" borderId="31" xfId="0" applyNumberFormat="1" applyFont="1" applyBorder="1" applyAlignment="1"/>
    <xf numFmtId="0" fontId="0" fillId="0" borderId="133" xfId="0" applyNumberFormat="1" applyBorder="1" applyAlignment="1"/>
    <xf numFmtId="0" fontId="5" fillId="0" borderId="131" xfId="0" applyNumberFormat="1" applyFont="1" applyBorder="1" applyAlignment="1"/>
    <xf numFmtId="0" fontId="0" fillId="0" borderId="132" xfId="0" applyNumberFormat="1" applyBorder="1" applyAlignment="1"/>
    <xf numFmtId="0" fontId="15" fillId="0" borderId="138" xfId="0" applyNumberFormat="1" applyFont="1" applyBorder="1" applyAlignment="1">
      <alignment horizontal="left" indent="2"/>
    </xf>
    <xf numFmtId="0" fontId="0" fillId="0" borderId="139" xfId="0" applyNumberFormat="1" applyBorder="1" applyAlignment="1">
      <alignment horizontal="left" indent="2"/>
    </xf>
    <xf numFmtId="3" fontId="30" fillId="0" borderId="0" xfId="0" applyNumberFormat="1" applyFont="1" applyAlignment="1">
      <alignment horizontal="center"/>
    </xf>
    <xf numFmtId="3" fontId="8" fillId="0" borderId="0" xfId="0" applyNumberFormat="1" applyFont="1" applyAlignment="1">
      <alignment horizontal="center"/>
    </xf>
    <xf numFmtId="3" fontId="8" fillId="0" borderId="23" xfId="0" applyNumberFormat="1" applyFont="1" applyBorder="1" applyAlignment="1">
      <alignment horizontal="center"/>
    </xf>
    <xf numFmtId="3" fontId="8" fillId="0" borderId="34" xfId="0" applyNumberFormat="1" applyFont="1" applyBorder="1" applyAlignment="1">
      <alignment horizontal="center"/>
    </xf>
    <xf numFmtId="3" fontId="8" fillId="0" borderId="35" xfId="0" applyNumberFormat="1" applyFont="1" applyBorder="1" applyAlignment="1">
      <alignment horizontal="center"/>
    </xf>
    <xf numFmtId="165" fontId="15" fillId="0" borderId="2" xfId="0" applyNumberFormat="1" applyFont="1" applyBorder="1" applyAlignment="1">
      <alignment horizontal="right"/>
    </xf>
    <xf numFmtId="0" fontId="0" fillId="0" borderId="72" xfId="0" applyBorder="1" applyAlignment="1"/>
    <xf numFmtId="165" fontId="15" fillId="0" borderId="2" xfId="0" applyNumberFormat="1" applyFont="1" applyBorder="1" applyAlignment="1">
      <alignment horizontal="center"/>
    </xf>
    <xf numFmtId="165" fontId="15" fillId="0" borderId="2" xfId="0" applyNumberFormat="1" applyFont="1" applyBorder="1" applyAlignment="1">
      <alignment horizontal="center" wrapText="1"/>
    </xf>
    <xf numFmtId="0" fontId="0" fillId="0" borderId="72" xfId="0" applyBorder="1" applyAlignment="1">
      <alignment horizontal="center" wrapText="1"/>
    </xf>
    <xf numFmtId="165" fontId="15" fillId="0" borderId="21" xfId="0" applyNumberFormat="1" applyFont="1" applyBorder="1" applyAlignment="1">
      <alignment horizontal="center"/>
    </xf>
    <xf numFmtId="165" fontId="15" fillId="0" borderId="24" xfId="0" applyNumberFormat="1" applyFont="1" applyBorder="1" applyAlignment="1">
      <alignment horizontal="center"/>
    </xf>
    <xf numFmtId="165" fontId="15" fillId="0" borderId="19" xfId="0" applyNumberFormat="1" applyFont="1" applyBorder="1" applyAlignment="1">
      <alignment horizontal="center"/>
    </xf>
    <xf numFmtId="0" fontId="16" fillId="0" borderId="0" xfId="0" applyNumberFormat="1" applyFont="1" applyAlignment="1"/>
    <xf numFmtId="0" fontId="56" fillId="0" borderId="0" xfId="0" applyNumberFormat="1" applyFont="1" applyAlignment="1"/>
    <xf numFmtId="3" fontId="5" fillId="0" borderId="0" xfId="0" applyNumberFormat="1" applyFont="1" applyAlignment="1">
      <alignment horizontal="center"/>
    </xf>
    <xf numFmtId="0" fontId="14" fillId="0" borderId="0" xfId="9" applyFont="1" applyAlignment="1">
      <alignment horizontal="center"/>
    </xf>
    <xf numFmtId="0" fontId="17" fillId="0" borderId="3" xfId="9" applyBorder="1" applyAlignment="1">
      <alignment horizontal="center"/>
    </xf>
    <xf numFmtId="0" fontId="19" fillId="0" borderId="2" xfId="9" applyFont="1" applyBorder="1" applyAlignment="1">
      <alignment wrapText="1"/>
    </xf>
    <xf numFmtId="0" fontId="0" fillId="0" borderId="6" xfId="0" applyBorder="1" applyAlignment="1">
      <alignment wrapText="1"/>
    </xf>
    <xf numFmtId="0" fontId="19" fillId="0" borderId="21" xfId="9" applyFont="1" applyBorder="1" applyAlignment="1">
      <alignment horizontal="center"/>
    </xf>
    <xf numFmtId="0" fontId="0" fillId="0" borderId="24" xfId="0" applyBorder="1" applyAlignment="1">
      <alignment horizontal="center"/>
    </xf>
    <xf numFmtId="0" fontId="0" fillId="0" borderId="19" xfId="0" applyBorder="1" applyAlignment="1">
      <alignment horizontal="center"/>
    </xf>
    <xf numFmtId="0" fontId="19" fillId="0" borderId="2" xfId="9" applyFont="1" applyBorder="1" applyAlignment="1">
      <alignment horizontal="center" wrapText="1"/>
    </xf>
    <xf numFmtId="0" fontId="0" fillId="0" borderId="5" xfId="0" applyBorder="1" applyAlignment="1">
      <alignment horizontal="center" wrapText="1"/>
    </xf>
    <xf numFmtId="3" fontId="16" fillId="0" borderId="0" xfId="0" applyNumberFormat="1" applyFont="1" applyAlignment="1"/>
    <xf numFmtId="0" fontId="56" fillId="0" borderId="0" xfId="0" applyFont="1" applyAlignment="1"/>
    <xf numFmtId="0" fontId="29" fillId="0" borderId="0" xfId="9" applyFont="1" applyAlignment="1">
      <alignment horizontal="center"/>
    </xf>
    <xf numFmtId="0" fontId="55" fillId="0" borderId="0" xfId="0" applyFont="1" applyAlignment="1">
      <alignment horizontal="center"/>
    </xf>
    <xf numFmtId="3" fontId="30" fillId="0" borderId="0" xfId="9" applyNumberFormat="1" applyFont="1" applyAlignment="1">
      <alignment horizontal="center"/>
    </xf>
    <xf numFmtId="0" fontId="55" fillId="0" borderId="0" xfId="0" applyFont="1" applyBorder="1" applyAlignment="1">
      <alignment horizontal="center"/>
    </xf>
    <xf numFmtId="0" fontId="30" fillId="0" borderId="0" xfId="9" applyFont="1" applyAlignment="1">
      <alignment horizontal="center"/>
    </xf>
    <xf numFmtId="3" fontId="16" fillId="0" borderId="0" xfId="0" applyNumberFormat="1" applyFont="1" applyAlignment="1">
      <alignment horizontal="center"/>
    </xf>
    <xf numFmtId="0" fontId="17" fillId="0" borderId="0" xfId="9" applyAlignment="1">
      <alignment horizontal="center"/>
    </xf>
    <xf numFmtId="0" fontId="13" fillId="0" borderId="0" xfId="9" applyFont="1" applyFill="1" applyAlignment="1">
      <alignment horizontal="left"/>
    </xf>
    <xf numFmtId="0" fontId="45" fillId="0" borderId="7" xfId="9" applyFont="1" applyBorder="1" applyAlignment="1">
      <alignment horizontal="center"/>
    </xf>
    <xf numFmtId="0" fontId="43" fillId="0" borderId="3" xfId="0" applyFont="1" applyBorder="1" applyAlignment="1">
      <alignment horizontal="center"/>
    </xf>
    <xf numFmtId="0" fontId="43" fillId="0" borderId="4" xfId="0" applyFont="1" applyBorder="1" applyAlignment="1">
      <alignment horizontal="center"/>
    </xf>
    <xf numFmtId="0" fontId="19" fillId="0" borderId="2" xfId="9" applyFont="1" applyBorder="1" applyAlignment="1"/>
    <xf numFmtId="0" fontId="0" fillId="0" borderId="5" xfId="0" applyBorder="1" applyAlignment="1"/>
    <xf numFmtId="0" fontId="0" fillId="0" borderId="0" xfId="0" applyFill="1" applyBorder="1" applyAlignment="1"/>
    <xf numFmtId="0" fontId="13" fillId="0" borderId="0" xfId="9" applyFont="1" applyFill="1" applyAlignment="1">
      <alignment horizontal="left" wrapText="1"/>
    </xf>
    <xf numFmtId="0" fontId="0" fillId="0" borderId="0" xfId="0" applyFill="1" applyAlignment="1"/>
    <xf numFmtId="0" fontId="16" fillId="0" borderId="0" xfId="10" applyFont="1" applyAlignment="1"/>
    <xf numFmtId="0" fontId="72" fillId="0" borderId="0" xfId="0" applyFont="1" applyBorder="1" applyAlignment="1"/>
    <xf numFmtId="0" fontId="15" fillId="0" borderId="0" xfId="10" applyFont="1" applyAlignment="1">
      <alignment horizontal="center"/>
    </xf>
    <xf numFmtId="0" fontId="0" fillId="0" borderId="0" xfId="0" applyBorder="1" applyAlignment="1">
      <alignment horizontal="center"/>
    </xf>
    <xf numFmtId="3" fontId="15" fillId="0" borderId="0" xfId="10" applyNumberFormat="1" applyFont="1" applyAlignment="1">
      <alignment horizontal="center"/>
    </xf>
    <xf numFmtId="0" fontId="8" fillId="0" borderId="0" xfId="10" applyFont="1" applyAlignment="1">
      <alignment horizontal="center"/>
    </xf>
    <xf numFmtId="1" fontId="19" fillId="0" borderId="144" xfId="10" applyNumberFormat="1" applyFont="1" applyFill="1"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0" fontId="65" fillId="0" borderId="142" xfId="10" applyFont="1" applyFill="1" applyBorder="1" applyAlignment="1">
      <alignment horizontal="center" vertical="center" wrapText="1"/>
    </xf>
    <xf numFmtId="0" fontId="0" fillId="0" borderId="143" xfId="0" applyBorder="1" applyAlignment="1">
      <alignment horizontal="center" vertical="center" wrapText="1"/>
    </xf>
    <xf numFmtId="0" fontId="0" fillId="0" borderId="7" xfId="0" applyBorder="1" applyAlignment="1">
      <alignment vertical="center" wrapText="1"/>
    </xf>
    <xf numFmtId="0" fontId="0" fillId="0" borderId="4" xfId="0" applyBorder="1" applyAlignment="1">
      <alignment vertical="center" wrapText="1"/>
    </xf>
    <xf numFmtId="0" fontId="19" fillId="0" borderId="21" xfId="10" applyFont="1" applyFill="1" applyBorder="1" applyAlignment="1">
      <alignment horizontal="center"/>
    </xf>
    <xf numFmtId="0" fontId="19" fillId="0" borderId="7" xfId="10" applyFont="1" applyFill="1" applyBorder="1" applyAlignment="1">
      <alignment horizontal="center"/>
    </xf>
    <xf numFmtId="0" fontId="19" fillId="0" borderId="4" xfId="10" applyFont="1" applyFill="1" applyBorder="1" applyAlignment="1">
      <alignment horizontal="center"/>
    </xf>
    <xf numFmtId="1" fontId="19" fillId="0" borderId="142" xfId="10" applyNumberFormat="1" applyFont="1" applyFill="1"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75" fillId="0" borderId="0" xfId="0" applyFont="1" applyFill="1" applyBorder="1" applyAlignment="1">
      <alignment vertical="top" wrapText="1"/>
    </xf>
    <xf numFmtId="0" fontId="0" fillId="0" borderId="0" xfId="0" applyFill="1" applyBorder="1" applyAlignment="1">
      <alignment wrapText="1"/>
    </xf>
    <xf numFmtId="0" fontId="14" fillId="0" borderId="0" xfId="0" applyFont="1" applyFill="1" applyBorder="1" applyAlignment="1"/>
    <xf numFmtId="0" fontId="14" fillId="0" borderId="0" xfId="0" applyFont="1" applyFill="1" applyBorder="1" applyAlignment="1">
      <alignment vertical="top" wrapText="1"/>
    </xf>
    <xf numFmtId="0" fontId="14" fillId="0" borderId="0" xfId="10" applyFont="1" applyFill="1" applyAlignment="1">
      <alignment vertical="top" wrapText="1"/>
    </xf>
    <xf numFmtId="0" fontId="0" fillId="0" borderId="0" xfId="0" applyFill="1" applyAlignment="1">
      <alignment vertical="top" wrapText="1"/>
    </xf>
    <xf numFmtId="0" fontId="18" fillId="0" borderId="0" xfId="10" applyFont="1" applyFill="1" applyAlignment="1">
      <alignment horizontal="center"/>
    </xf>
    <xf numFmtId="0" fontId="19" fillId="0" borderId="134" xfId="10" applyFont="1" applyFill="1" applyBorder="1" applyAlignment="1"/>
    <xf numFmtId="0" fontId="8" fillId="0" borderId="3" xfId="10" applyFont="1" applyFill="1" applyBorder="1" applyAlignment="1"/>
    <xf numFmtId="3" fontId="73" fillId="0" borderId="0" xfId="0" applyNumberFormat="1" applyFont="1" applyBorder="1" applyAlignment="1">
      <alignment vertical="top" wrapText="1"/>
    </xf>
    <xf numFmtId="3" fontId="79" fillId="0" borderId="0" xfId="0" applyNumberFormat="1" applyFont="1" applyBorder="1" applyAlignment="1">
      <alignment vertical="top" wrapText="1"/>
    </xf>
    <xf numFmtId="0" fontId="13" fillId="0" borderId="0" xfId="0" applyFont="1" applyFill="1" applyAlignment="1">
      <alignment horizontal="left" wrapText="1"/>
    </xf>
    <xf numFmtId="0" fontId="73" fillId="0" borderId="0" xfId="0" applyFont="1" applyBorder="1" applyAlignment="1">
      <alignment vertical="top" wrapText="1"/>
    </xf>
    <xf numFmtId="3" fontId="83" fillId="0" borderId="0" xfId="0" applyNumberFormat="1" applyFont="1" applyBorder="1" applyAlignment="1">
      <alignment vertical="top" wrapText="1"/>
    </xf>
    <xf numFmtId="0" fontId="73" fillId="0" borderId="0" xfId="0" applyFont="1" applyBorder="1" applyAlignment="1">
      <alignment wrapText="1"/>
    </xf>
    <xf numFmtId="0" fontId="8" fillId="0" borderId="0" xfId="0" applyFont="1" applyBorder="1" applyAlignment="1">
      <alignment wrapText="1"/>
    </xf>
    <xf numFmtId="3" fontId="73" fillId="0" borderId="0" xfId="0" applyNumberFormat="1" applyFont="1" applyFill="1" applyBorder="1" applyAlignment="1">
      <alignment vertical="top" wrapText="1"/>
    </xf>
    <xf numFmtId="0" fontId="19" fillId="0" borderId="0" xfId="0" applyFont="1" applyBorder="1" applyAlignment="1">
      <alignment horizontal="right" vertical="top" wrapText="1"/>
    </xf>
    <xf numFmtId="0" fontId="73" fillId="0" borderId="0" xfId="0" applyFont="1" applyBorder="1" applyAlignment="1">
      <alignment horizontal="center" vertical="top"/>
    </xf>
    <xf numFmtId="0" fontId="73" fillId="0" borderId="0" xfId="0" applyFont="1" applyBorder="1" applyAlignment="1">
      <alignment horizontal="left" vertical="top" wrapText="1"/>
    </xf>
    <xf numFmtId="0" fontId="0" fillId="0" borderId="0" xfId="0" applyAlignment="1">
      <alignment vertical="top" wrapText="1"/>
    </xf>
    <xf numFmtId="0" fontId="73" fillId="0" borderId="0" xfId="0" applyFont="1" applyBorder="1" applyAlignment="1">
      <alignment horizontal="center"/>
    </xf>
    <xf numFmtId="0" fontId="16" fillId="0" borderId="0" xfId="10" applyFont="1" applyAlignment="1">
      <alignment horizontal="left"/>
    </xf>
    <xf numFmtId="0" fontId="35" fillId="0" borderId="0" xfId="0" applyFont="1" applyBorder="1" applyAlignment="1">
      <alignment horizontal="center"/>
    </xf>
    <xf numFmtId="0" fontId="5" fillId="0" borderId="0" xfId="10" applyFont="1" applyAlignment="1">
      <alignment horizontal="center"/>
    </xf>
    <xf numFmtId="165" fontId="9" fillId="0" borderId="0" xfId="0" applyNumberFormat="1" applyFont="1" applyAlignment="1">
      <alignment horizontal="center"/>
    </xf>
    <xf numFmtId="0" fontId="5" fillId="0" borderId="0" xfId="0" applyFont="1" applyAlignment="1">
      <alignment horizontal="center"/>
    </xf>
    <xf numFmtId="165" fontId="10" fillId="0" borderId="0" xfId="0" applyNumberFormat="1" applyFont="1" applyAlignment="1">
      <alignment horizontal="center"/>
    </xf>
    <xf numFmtId="0" fontId="5" fillId="0" borderId="0" xfId="0" applyFont="1" applyBorder="1" applyAlignment="1">
      <alignment horizontal="center"/>
    </xf>
    <xf numFmtId="165" fontId="5" fillId="0" borderId="0" xfId="0" applyNumberFormat="1" applyFont="1" applyAlignment="1">
      <alignment horizontal="center"/>
    </xf>
    <xf numFmtId="165" fontId="8" fillId="0" borderId="0" xfId="0" applyNumberFormat="1" applyFont="1" applyAlignment="1">
      <alignment horizontal="center"/>
    </xf>
    <xf numFmtId="165" fontId="5" fillId="0" borderId="3" xfId="0" applyNumberFormat="1" applyFont="1" applyBorder="1" applyAlignment="1">
      <alignment horizontal="center"/>
    </xf>
    <xf numFmtId="0" fontId="15" fillId="0" borderId="39" xfId="0" applyNumberFormat="1" applyFont="1" applyBorder="1" applyAlignment="1">
      <alignment horizontal="center"/>
    </xf>
    <xf numFmtId="0" fontId="15" fillId="0" borderId="8" xfId="0" applyNumberFormat="1" applyFont="1" applyBorder="1" applyAlignment="1">
      <alignment horizontal="center"/>
    </xf>
    <xf numFmtId="0" fontId="15" fillId="0" borderId="33" xfId="0" applyNumberFormat="1" applyFont="1" applyBorder="1" applyAlignment="1">
      <alignment horizontal="center"/>
    </xf>
    <xf numFmtId="0" fontId="15" fillId="0" borderId="39" xfId="0" applyNumberFormat="1" applyFont="1" applyBorder="1" applyAlignment="1">
      <alignment horizontal="center" vertical="center"/>
    </xf>
    <xf numFmtId="0" fontId="5" fillId="0" borderId="134" xfId="0" applyNumberFormat="1" applyFont="1" applyBorder="1" applyAlignment="1">
      <alignment horizontal="center" vertical="center"/>
    </xf>
    <xf numFmtId="0" fontId="5" fillId="0" borderId="71" xfId="0" applyNumberFormat="1" applyFont="1" applyBorder="1" applyAlignment="1">
      <alignment horizontal="center" vertical="center"/>
    </xf>
    <xf numFmtId="0" fontId="5" fillId="0" borderId="8"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23" xfId="0" applyNumberFormat="1" applyFont="1" applyBorder="1" applyAlignment="1">
      <alignment horizontal="center" vertical="center"/>
    </xf>
    <xf numFmtId="0" fontId="15" fillId="0" borderId="2" xfId="0" applyNumberFormat="1" applyFont="1" applyBorder="1" applyAlignment="1">
      <alignment horizontal="center" vertical="center" wrapText="1"/>
    </xf>
    <xf numFmtId="0" fontId="15" fillId="0" borderId="6" xfId="0" applyNumberFormat="1" applyFont="1" applyBorder="1" applyAlignment="1">
      <alignment horizontal="center" vertical="center" wrapText="1"/>
    </xf>
    <xf numFmtId="0" fontId="15" fillId="0" borderId="39" xfId="0" applyNumberFormat="1" applyFont="1" applyBorder="1" applyAlignment="1">
      <alignment horizontal="center" vertical="center" wrapText="1"/>
    </xf>
    <xf numFmtId="0" fontId="5" fillId="0" borderId="134" xfId="0" applyNumberFormat="1" applyFont="1" applyBorder="1" applyAlignment="1">
      <alignment horizontal="center" vertical="center" wrapText="1"/>
    </xf>
    <xf numFmtId="0" fontId="5" fillId="0" borderId="71" xfId="0" applyNumberFormat="1" applyFont="1" applyBorder="1" applyAlignment="1">
      <alignment horizontal="center" vertical="center" wrapText="1"/>
    </xf>
    <xf numFmtId="0" fontId="5" fillId="0" borderId="8" xfId="0" applyNumberFormat="1" applyFont="1" applyBorder="1" applyAlignment="1">
      <alignment horizontal="center" vertical="center" wrapText="1"/>
    </xf>
    <xf numFmtId="0" fontId="5" fillId="0" borderId="0" xfId="0" applyNumberFormat="1" applyFont="1" applyBorder="1" applyAlignment="1">
      <alignment horizontal="center" vertical="center" wrapText="1"/>
    </xf>
    <xf numFmtId="0" fontId="5" fillId="0" borderId="23" xfId="0" applyNumberFormat="1" applyFont="1" applyBorder="1" applyAlignment="1">
      <alignment horizontal="center" vertical="center" wrapText="1"/>
    </xf>
    <xf numFmtId="0" fontId="13" fillId="0" borderId="0" xfId="0" applyFont="1" applyFill="1" applyBorder="1" applyAlignment="1">
      <alignment wrapText="1"/>
    </xf>
    <xf numFmtId="165" fontId="12" fillId="0" borderId="0" xfId="0" applyNumberFormat="1" applyFont="1" applyFill="1" applyAlignment="1">
      <alignment wrapText="1"/>
    </xf>
    <xf numFmtId="0" fontId="13" fillId="0" borderId="0" xfId="0" applyFont="1" applyFill="1" applyAlignment="1">
      <alignment wrapText="1"/>
    </xf>
    <xf numFmtId="165" fontId="18" fillId="0" borderId="0" xfId="0" applyNumberFormat="1" applyFont="1" applyFill="1" applyAlignment="1">
      <alignment horizontal="center" wrapText="1"/>
    </xf>
    <xf numFmtId="165" fontId="13" fillId="0" borderId="0" xfId="0" applyNumberFormat="1" applyFont="1" applyFill="1" applyAlignment="1">
      <alignment wrapText="1"/>
    </xf>
    <xf numFmtId="0" fontId="5" fillId="0" borderId="0" xfId="0" applyNumberFormat="1" applyFont="1" applyBorder="1" applyAlignment="1"/>
    <xf numFmtId="0" fontId="9" fillId="0" borderId="0" xfId="0" applyNumberFormat="1" applyFont="1" applyAlignment="1">
      <alignment horizontal="center"/>
    </xf>
    <xf numFmtId="0" fontId="5" fillId="0" borderId="0" xfId="0" applyNumberFormat="1" applyFont="1" applyBorder="1" applyAlignment="1">
      <alignment horizontal="center"/>
    </xf>
    <xf numFmtId="0" fontId="10" fillId="0" borderId="0" xfId="0" applyNumberFormat="1" applyFont="1" applyAlignment="1">
      <alignment horizontal="center"/>
    </xf>
    <xf numFmtId="0" fontId="10" fillId="0" borderId="0" xfId="0" applyNumberFormat="1" applyFont="1" applyBorder="1" applyAlignment="1">
      <alignment horizontal="center"/>
    </xf>
    <xf numFmtId="3" fontId="16" fillId="0" borderId="0" xfId="0" applyNumberFormat="1" applyFont="1" applyBorder="1" applyAlignment="1">
      <alignment horizontal="center"/>
    </xf>
    <xf numFmtId="165" fontId="5" fillId="0" borderId="0" xfId="0" applyNumberFormat="1" applyFont="1" applyBorder="1" applyAlignment="1">
      <alignment horizontal="center"/>
    </xf>
    <xf numFmtId="165" fontId="6" fillId="2" borderId="139" xfId="0" applyNumberFormat="1" applyFont="1" applyFill="1" applyBorder="1" applyAlignment="1">
      <alignment horizontal="center"/>
    </xf>
    <xf numFmtId="0" fontId="24" fillId="2" borderId="147" xfId="0" applyNumberFormat="1" applyFont="1" applyFill="1" applyBorder="1" applyAlignment="1">
      <alignment horizontal="center" wrapText="1"/>
    </xf>
    <xf numFmtId="0" fontId="5" fillId="0" borderId="15" xfId="0" applyNumberFormat="1" applyFont="1" applyBorder="1" applyAlignment="1">
      <alignment horizontal="center" wrapText="1"/>
    </xf>
    <xf numFmtId="0" fontId="24" fillId="2" borderId="148" xfId="0" applyNumberFormat="1" applyFont="1" applyFill="1" applyBorder="1" applyAlignment="1">
      <alignment horizontal="center" wrapText="1"/>
    </xf>
    <xf numFmtId="0" fontId="5" fillId="0" borderId="106" xfId="0" applyNumberFormat="1" applyFont="1" applyBorder="1" applyAlignment="1">
      <alignment horizontal="center" wrapText="1"/>
    </xf>
    <xf numFmtId="0" fontId="24" fillId="2" borderId="110" xfId="0" applyNumberFormat="1" applyFont="1" applyFill="1" applyBorder="1" applyAlignment="1">
      <alignment horizontal="center" wrapText="1"/>
    </xf>
    <xf numFmtId="0" fontId="5" fillId="0" borderId="107" xfId="0" applyNumberFormat="1" applyFont="1" applyBorder="1" applyAlignment="1">
      <alignment horizontal="center" wrapText="1"/>
    </xf>
    <xf numFmtId="165" fontId="43" fillId="0" borderId="134" xfId="0" applyNumberFormat="1" applyFont="1" applyFill="1" applyBorder="1" applyAlignment="1">
      <alignment horizontal="center"/>
    </xf>
    <xf numFmtId="0" fontId="24" fillId="2" borderId="149" xfId="0" applyNumberFormat="1" applyFont="1" applyFill="1" applyBorder="1" applyAlignment="1">
      <alignment horizontal="center" wrapText="1"/>
    </xf>
    <xf numFmtId="0" fontId="24" fillId="2" borderId="150" xfId="0" applyNumberFormat="1" applyFont="1" applyFill="1" applyBorder="1" applyAlignment="1">
      <alignment horizontal="center" wrapText="1"/>
    </xf>
    <xf numFmtId="0" fontId="24" fillId="2" borderId="151" xfId="0" applyNumberFormat="1" applyFont="1" applyFill="1" applyBorder="1" applyAlignment="1">
      <alignment horizontal="center" vertical="center"/>
    </xf>
    <xf numFmtId="0" fontId="24" fillId="2" borderId="152" xfId="0" applyNumberFormat="1" applyFont="1" applyFill="1" applyBorder="1" applyAlignment="1">
      <alignment horizontal="center" vertical="center"/>
    </xf>
    <xf numFmtId="0" fontId="24" fillId="2" borderId="153" xfId="0" applyNumberFormat="1" applyFont="1" applyFill="1" applyBorder="1" applyAlignment="1">
      <alignment horizontal="center" vertical="center"/>
    </xf>
    <xf numFmtId="0" fontId="24" fillId="2" borderId="154" xfId="0" applyNumberFormat="1" applyFont="1" applyFill="1" applyBorder="1" applyAlignment="1">
      <alignment horizontal="center" wrapText="1"/>
    </xf>
    <xf numFmtId="0" fontId="5" fillId="0" borderId="8" xfId="0" applyNumberFormat="1" applyFont="1" applyBorder="1" applyAlignment="1">
      <alignment wrapText="1"/>
    </xf>
    <xf numFmtId="0" fontId="5" fillId="0" borderId="138" xfId="0" applyNumberFormat="1" applyFont="1" applyBorder="1" applyAlignment="1">
      <alignment wrapText="1"/>
    </xf>
    <xf numFmtId="0" fontId="24" fillId="2" borderId="155" xfId="0" applyNumberFormat="1" applyFont="1" applyFill="1" applyBorder="1" applyAlignment="1">
      <alignment horizontal="center" vertical="center" wrapText="1"/>
    </xf>
    <xf numFmtId="0" fontId="5" fillId="0" borderId="156" xfId="0" applyNumberFormat="1" applyFont="1" applyBorder="1" applyAlignment="1">
      <alignment horizontal="center" vertical="center" wrapText="1"/>
    </xf>
    <xf numFmtId="0" fontId="5" fillId="0" borderId="157" xfId="0" applyNumberFormat="1" applyFont="1" applyBorder="1" applyAlignment="1">
      <alignment horizontal="center" wrapText="1"/>
    </xf>
    <xf numFmtId="0" fontId="24" fillId="2" borderId="158" xfId="0" applyNumberFormat="1" applyFont="1" applyFill="1" applyBorder="1" applyAlignment="1">
      <alignment horizontal="center" wrapText="1"/>
    </xf>
    <xf numFmtId="0" fontId="5" fillId="0" borderId="159" xfId="0" applyNumberFormat="1" applyFont="1" applyBorder="1" applyAlignment="1">
      <alignment horizontal="center" wrapText="1"/>
    </xf>
    <xf numFmtId="0" fontId="15" fillId="0" borderId="142" xfId="0" applyNumberFormat="1" applyFont="1" applyBorder="1" applyAlignment="1">
      <alignment horizontal="center" wrapText="1"/>
    </xf>
    <xf numFmtId="0" fontId="15" fillId="0" borderId="143" xfId="0" applyNumberFormat="1" applyFont="1" applyBorder="1" applyAlignment="1">
      <alignment horizontal="center" wrapText="1"/>
    </xf>
    <xf numFmtId="0" fontId="15" fillId="0" borderId="8" xfId="0" applyNumberFormat="1" applyFont="1" applyBorder="1" applyAlignment="1">
      <alignment horizontal="center" wrapText="1"/>
    </xf>
    <xf numFmtId="0" fontId="81" fillId="0" borderId="23" xfId="0" applyFont="1" applyBorder="1" applyAlignment="1">
      <alignment horizontal="center" wrapText="1"/>
    </xf>
    <xf numFmtId="0" fontId="22" fillId="2" borderId="109" xfId="0" applyNumberFormat="1" applyFont="1" applyFill="1" applyBorder="1" applyAlignment="1">
      <alignment horizontal="center" wrapText="1"/>
    </xf>
    <xf numFmtId="0" fontId="0" fillId="0" borderId="104" xfId="0" applyBorder="1" applyAlignment="1">
      <alignment horizontal="center" wrapText="1"/>
    </xf>
    <xf numFmtId="0" fontId="20" fillId="0" borderId="0" xfId="0" applyFont="1" applyFill="1" applyBorder="1" applyAlignment="1">
      <alignment vertical="top" wrapText="1"/>
    </xf>
    <xf numFmtId="0" fontId="22" fillId="2" borderId="160" xfId="0" applyNumberFormat="1" applyFont="1" applyFill="1" applyBorder="1" applyAlignment="1">
      <alignment horizontal="center"/>
    </xf>
    <xf numFmtId="0" fontId="2" fillId="0" borderId="139" xfId="0" applyNumberFormat="1" applyFont="1" applyBorder="1" applyAlignment="1">
      <alignment horizontal="center"/>
    </xf>
    <xf numFmtId="0" fontId="22" fillId="2" borderId="160" xfId="0" applyNumberFormat="1" applyFont="1" applyFill="1" applyBorder="1" applyAlignment="1">
      <alignment horizontal="center" wrapText="1"/>
    </xf>
    <xf numFmtId="0" fontId="2" fillId="0" borderId="139" xfId="0" applyNumberFormat="1" applyFont="1" applyBorder="1" applyAlignment="1">
      <alignment horizontal="center" wrapText="1"/>
    </xf>
    <xf numFmtId="3" fontId="47" fillId="2" borderId="0" xfId="0" applyNumberFormat="1" applyFont="1" applyFill="1" applyBorder="1" applyAlignment="1">
      <alignment horizontal="center"/>
    </xf>
    <xf numFmtId="0" fontId="43" fillId="0" borderId="0" xfId="0" applyFont="1" applyBorder="1" applyAlignment="1">
      <alignment horizontal="center"/>
    </xf>
    <xf numFmtId="0" fontId="43" fillId="0" borderId="23" xfId="0" applyFont="1" applyBorder="1" applyAlignment="1">
      <alignment horizontal="center"/>
    </xf>
    <xf numFmtId="0" fontId="22" fillId="2" borderId="138" xfId="0" applyNumberFormat="1" applyFont="1" applyFill="1" applyBorder="1" applyAlignment="1">
      <alignment horizontal="center" wrapText="1"/>
    </xf>
    <xf numFmtId="0" fontId="22" fillId="2" borderId="94" xfId="0" applyNumberFormat="1" applyFont="1" applyFill="1" applyBorder="1" applyAlignment="1">
      <alignment horizontal="center" wrapText="1"/>
    </xf>
    <xf numFmtId="0" fontId="22" fillId="2" borderId="8" xfId="0" applyNumberFormat="1" applyFont="1" applyFill="1" applyBorder="1" applyAlignment="1">
      <alignment horizontal="center"/>
    </xf>
    <xf numFmtId="0" fontId="22" fillId="2" borderId="23" xfId="0" applyNumberFormat="1" applyFont="1" applyFill="1" applyBorder="1" applyAlignment="1">
      <alignment horizontal="center"/>
    </xf>
    <xf numFmtId="0" fontId="84" fillId="0" borderId="0" xfId="0" applyFont="1" applyFill="1" applyBorder="1" applyAlignment="1">
      <alignment horizontal="center"/>
    </xf>
    <xf numFmtId="0" fontId="15" fillId="0" borderId="109" xfId="0" applyNumberFormat="1" applyFont="1" applyBorder="1" applyAlignment="1">
      <alignment horizontal="center" wrapText="1"/>
    </xf>
    <xf numFmtId="0" fontId="15" fillId="0" borderId="104" xfId="0" applyNumberFormat="1" applyFont="1" applyBorder="1" applyAlignment="1">
      <alignment horizontal="center" wrapText="1"/>
    </xf>
    <xf numFmtId="3" fontId="6" fillId="2" borderId="0" xfId="0" applyNumberFormat="1" applyFont="1" applyFill="1" applyBorder="1" applyAlignment="1">
      <alignment horizontal="center"/>
    </xf>
    <xf numFmtId="0" fontId="22" fillId="2" borderId="161" xfId="0" applyNumberFormat="1" applyFont="1" applyFill="1" applyBorder="1" applyAlignment="1">
      <alignment wrapText="1"/>
    </xf>
    <xf numFmtId="0" fontId="22" fillId="2" borderId="162" xfId="0" applyNumberFormat="1" applyFont="1" applyFill="1" applyBorder="1" applyAlignment="1">
      <alignment wrapText="1"/>
    </xf>
    <xf numFmtId="0" fontId="2" fillId="0" borderId="162" xfId="0" applyNumberFormat="1" applyFont="1" applyBorder="1" applyAlignment="1">
      <alignment wrapText="1"/>
    </xf>
    <xf numFmtId="0" fontId="2" fillId="0" borderId="163" xfId="0" applyNumberFormat="1" applyFont="1" applyBorder="1" applyAlignment="1">
      <alignment wrapText="1"/>
    </xf>
    <xf numFmtId="0" fontId="22" fillId="2" borderId="95" xfId="0" applyNumberFormat="1" applyFont="1" applyFill="1" applyBorder="1" applyAlignment="1">
      <alignment horizontal="center" wrapText="1"/>
    </xf>
    <xf numFmtId="0" fontId="15" fillId="0" borderId="164" xfId="0" applyNumberFormat="1" applyFont="1" applyBorder="1" applyAlignment="1">
      <alignment horizontal="center" wrapText="1"/>
    </xf>
    <xf numFmtId="0" fontId="15" fillId="0" borderId="165" xfId="0" applyNumberFormat="1" applyFont="1" applyBorder="1" applyAlignment="1">
      <alignment horizontal="center" wrapText="1"/>
    </xf>
    <xf numFmtId="0" fontId="15" fillId="0" borderId="160" xfId="0" applyNumberFormat="1" applyFont="1" applyBorder="1" applyAlignment="1">
      <alignment horizontal="center" wrapText="1"/>
    </xf>
    <xf numFmtId="0" fontId="81" fillId="0" borderId="166" xfId="0" applyFont="1" applyBorder="1" applyAlignment="1">
      <alignment horizontal="center" wrapText="1"/>
    </xf>
    <xf numFmtId="0" fontId="0" fillId="0" borderId="167" xfId="0" applyBorder="1" applyAlignment="1">
      <alignment wrapText="1"/>
    </xf>
    <xf numFmtId="0" fontId="22" fillId="2" borderId="164" xfId="0" applyNumberFormat="1" applyFont="1" applyFill="1" applyBorder="1" applyAlignment="1">
      <alignment horizontal="center" wrapText="1"/>
    </xf>
    <xf numFmtId="0" fontId="0" fillId="0" borderId="74" xfId="0" applyBorder="1" applyAlignment="1">
      <alignment wrapText="1"/>
    </xf>
    <xf numFmtId="0" fontId="0" fillId="0" borderId="74" xfId="0" applyBorder="1" applyAlignment="1">
      <alignment horizontal="center" wrapText="1"/>
    </xf>
    <xf numFmtId="0" fontId="0" fillId="0" borderId="168" xfId="0" applyBorder="1" applyAlignment="1">
      <alignment wrapText="1"/>
    </xf>
    <xf numFmtId="0" fontId="15" fillId="0" borderId="23" xfId="0" applyNumberFormat="1" applyFont="1" applyBorder="1" applyAlignment="1">
      <alignment horizontal="center" wrapText="1"/>
    </xf>
    <xf numFmtId="0" fontId="0" fillId="0" borderId="23" xfId="0" applyBorder="1" applyAlignment="1">
      <alignment horizontal="center" wrapText="1"/>
    </xf>
    <xf numFmtId="0" fontId="81" fillId="0" borderId="143" xfId="0" applyFont="1" applyBorder="1" applyAlignment="1">
      <alignment horizontal="center" wrapText="1"/>
    </xf>
    <xf numFmtId="0" fontId="8" fillId="0" borderId="0" xfId="0" applyNumberFormat="1" applyFont="1" applyAlignment="1">
      <alignment horizontal="center"/>
    </xf>
    <xf numFmtId="3" fontId="6" fillId="2" borderId="0" xfId="0" applyNumberFormat="1" applyFont="1" applyFill="1" applyAlignment="1">
      <alignment horizontal="center"/>
    </xf>
    <xf numFmtId="0" fontId="33" fillId="2" borderId="0" xfId="0" applyNumberFormat="1" applyFont="1" applyFill="1" applyAlignment="1">
      <alignment horizontal="center"/>
    </xf>
    <xf numFmtId="0" fontId="22" fillId="2" borderId="169" xfId="0" applyNumberFormat="1" applyFont="1" applyFill="1" applyBorder="1" applyAlignment="1">
      <alignment wrapText="1"/>
    </xf>
    <xf numFmtId="0" fontId="5" fillId="0" borderId="6" xfId="0" applyNumberFormat="1" applyFont="1" applyBorder="1" applyAlignment="1">
      <alignment wrapText="1"/>
    </xf>
    <xf numFmtId="0" fontId="5" fillId="0" borderId="72" xfId="0" applyNumberFormat="1" applyFont="1" applyBorder="1" applyAlignment="1">
      <alignment wrapText="1"/>
    </xf>
    <xf numFmtId="0" fontId="32" fillId="2" borderId="0" xfId="0" applyNumberFormat="1" applyFont="1" applyFill="1" applyAlignment="1"/>
    <xf numFmtId="0" fontId="5" fillId="0" borderId="0" xfId="0" applyNumberFormat="1" applyFont="1" applyAlignment="1"/>
    <xf numFmtId="165" fontId="31" fillId="2" borderId="0" xfId="0" applyNumberFormat="1" applyFont="1" applyFill="1" applyAlignment="1">
      <alignment horizontal="center"/>
    </xf>
    <xf numFmtId="165" fontId="6" fillId="2" borderId="0" xfId="0" applyNumberFormat="1" applyFont="1" applyFill="1" applyAlignment="1">
      <alignment horizontal="center"/>
    </xf>
    <xf numFmtId="0" fontId="22" fillId="2" borderId="142" xfId="0" applyNumberFormat="1" applyFont="1" applyFill="1" applyBorder="1" applyAlignment="1">
      <alignment horizontal="center" wrapText="1"/>
    </xf>
    <xf numFmtId="0" fontId="5" fillId="0" borderId="143" xfId="0" applyNumberFormat="1" applyFont="1" applyBorder="1" applyAlignment="1">
      <alignment horizontal="center" wrapText="1"/>
    </xf>
    <xf numFmtId="0" fontId="5" fillId="0" borderId="7" xfId="0" applyNumberFormat="1" applyFont="1" applyBorder="1" applyAlignment="1">
      <alignment horizontal="center" wrapText="1"/>
    </xf>
    <xf numFmtId="0" fontId="5" fillId="0" borderId="4" xfId="0" applyNumberFormat="1" applyFont="1" applyBorder="1" applyAlignment="1">
      <alignment horizontal="center" wrapText="1"/>
    </xf>
    <xf numFmtId="165" fontId="6" fillId="2" borderId="34" xfId="0" applyNumberFormat="1" applyFont="1" applyFill="1" applyBorder="1" applyAlignment="1">
      <alignment horizontal="center"/>
    </xf>
    <xf numFmtId="0" fontId="32" fillId="2" borderId="0" xfId="0" applyNumberFormat="1" applyFont="1" applyFill="1" applyAlignment="1">
      <alignment horizontal="center"/>
    </xf>
    <xf numFmtId="0" fontId="5" fillId="0" borderId="0" xfId="0" applyNumberFormat="1" applyFont="1" applyAlignment="1">
      <alignment horizontal="center"/>
    </xf>
    <xf numFmtId="0" fontId="22" fillId="2" borderId="142" xfId="0" applyNumberFormat="1" applyFont="1" applyFill="1" applyBorder="1" applyAlignment="1">
      <alignment horizontal="center" vertical="center" wrapText="1"/>
    </xf>
    <xf numFmtId="0" fontId="5" fillId="0" borderId="143" xfId="0" applyNumberFormat="1" applyFont="1" applyBorder="1" applyAlignment="1">
      <alignment horizontal="center" vertical="center" wrapText="1"/>
    </xf>
    <xf numFmtId="0" fontId="5" fillId="0" borderId="7"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165" fontId="23" fillId="0" borderId="0" xfId="0" applyNumberFormat="1" applyFont="1" applyFill="1" applyAlignment="1">
      <alignment vertical="top" wrapText="1"/>
    </xf>
    <xf numFmtId="165" fontId="38" fillId="0" borderId="0" xfId="0" applyNumberFormat="1" applyFont="1" applyFill="1" applyAlignment="1">
      <alignment vertical="top" wrapText="1"/>
    </xf>
    <xf numFmtId="165" fontId="38" fillId="0" borderId="0" xfId="0" applyNumberFormat="1" applyFont="1" applyFill="1" applyBorder="1" applyAlignment="1">
      <alignment vertical="top" wrapText="1"/>
    </xf>
    <xf numFmtId="165" fontId="45" fillId="2" borderId="0" xfId="0" applyNumberFormat="1" applyFont="1" applyFill="1" applyBorder="1" applyAlignment="1">
      <alignment horizontal="center"/>
    </xf>
    <xf numFmtId="0" fontId="44" fillId="0" borderId="0" xfId="0" applyFont="1" applyBorder="1" applyAlignment="1">
      <alignment horizontal="center"/>
    </xf>
    <xf numFmtId="0" fontId="44" fillId="0" borderId="23" xfId="0" applyFont="1" applyBorder="1" applyAlignment="1">
      <alignment horizontal="center"/>
    </xf>
    <xf numFmtId="0" fontId="8" fillId="0" borderId="0" xfId="0" applyNumberFormat="1" applyFont="1" applyBorder="1" applyAlignment="1">
      <alignment horizontal="center"/>
    </xf>
    <xf numFmtId="0" fontId="0" fillId="0" borderId="0" xfId="0" applyNumberFormat="1" applyBorder="1" applyAlignment="1"/>
    <xf numFmtId="165" fontId="13" fillId="0" borderId="0" xfId="0" applyNumberFormat="1" applyFont="1" applyFill="1" applyBorder="1" applyAlignment="1">
      <alignment vertical="top" wrapText="1"/>
    </xf>
    <xf numFmtId="0" fontId="13" fillId="0" borderId="0" xfId="0" applyNumberFormat="1" applyFont="1" applyFill="1" applyBorder="1" applyAlignment="1">
      <alignment vertical="top" wrapText="1"/>
    </xf>
    <xf numFmtId="0" fontId="85" fillId="0" borderId="0" xfId="0" applyFont="1" applyFill="1" applyBorder="1" applyAlignment="1">
      <alignment vertical="top" wrapText="1"/>
    </xf>
    <xf numFmtId="165" fontId="23" fillId="0" borderId="0" xfId="0" applyNumberFormat="1" applyFont="1" applyFill="1" applyBorder="1" applyAlignment="1">
      <alignment vertical="top" wrapText="1"/>
    </xf>
    <xf numFmtId="165" fontId="18" fillId="0" borderId="0" xfId="0" applyNumberFormat="1" applyFont="1" applyFill="1" applyBorder="1" applyAlignment="1">
      <alignment horizontal="center"/>
    </xf>
    <xf numFmtId="0" fontId="24" fillId="2" borderId="21" xfId="0" applyNumberFormat="1" applyFont="1" applyFill="1" applyBorder="1" applyAlignment="1">
      <alignment horizontal="center" vertical="center" wrapText="1"/>
    </xf>
    <xf numFmtId="0" fontId="0" fillId="0" borderId="24" xfId="0" applyNumberFormat="1" applyBorder="1" applyAlignment="1">
      <alignment horizontal="center" vertical="center" wrapText="1"/>
    </xf>
    <xf numFmtId="165" fontId="2" fillId="0" borderId="0" xfId="0" applyNumberFormat="1" applyFont="1" applyBorder="1" applyAlignment="1">
      <alignment horizontal="center"/>
    </xf>
    <xf numFmtId="0" fontId="13" fillId="0" borderId="0" xfId="0" applyFont="1" applyBorder="1" applyAlignment="1">
      <alignment horizontal="center"/>
    </xf>
    <xf numFmtId="0" fontId="24" fillId="2" borderId="21" xfId="0" applyNumberFormat="1" applyFont="1" applyFill="1" applyBorder="1" applyAlignment="1">
      <alignment horizontal="center" vertical="center"/>
    </xf>
    <xf numFmtId="0" fontId="0" fillId="0" borderId="19" xfId="0" applyNumberFormat="1" applyBorder="1" applyAlignment="1">
      <alignment horizontal="center" vertical="center"/>
    </xf>
    <xf numFmtId="0" fontId="24" fillId="2" borderId="19" xfId="0" applyNumberFormat="1" applyFont="1" applyFill="1" applyBorder="1" applyAlignment="1">
      <alignment horizontal="center" vertical="center"/>
    </xf>
    <xf numFmtId="0" fontId="19" fillId="0" borderId="21" xfId="0" applyNumberFormat="1" applyFont="1" applyBorder="1" applyAlignment="1">
      <alignment horizontal="center" vertical="center" wrapText="1"/>
    </xf>
    <xf numFmtId="0" fontId="19" fillId="0" borderId="19" xfId="0" applyNumberFormat="1" applyFont="1" applyBorder="1" applyAlignment="1">
      <alignment horizontal="center" vertical="center" wrapText="1"/>
    </xf>
    <xf numFmtId="0" fontId="6" fillId="2" borderId="39" xfId="0" applyNumberFormat="1" applyFont="1" applyFill="1" applyBorder="1" applyAlignment="1"/>
    <xf numFmtId="0" fontId="0" fillId="0" borderId="33" xfId="0" applyNumberFormat="1" applyBorder="1" applyAlignment="1"/>
    <xf numFmtId="3" fontId="16" fillId="0" borderId="0" xfId="0" applyNumberFormat="1" applyFont="1" applyBorder="1" applyAlignment="1"/>
    <xf numFmtId="0" fontId="0" fillId="0" borderId="0" xfId="0" applyBorder="1" applyAlignment="1"/>
    <xf numFmtId="0" fontId="9" fillId="0" borderId="0" xfId="0" applyNumberFormat="1" applyFont="1" applyBorder="1" applyAlignment="1">
      <alignment horizontal="center"/>
    </xf>
    <xf numFmtId="0" fontId="18" fillId="0" borderId="0" xfId="0" applyFont="1" applyFill="1" applyBorder="1" applyAlignment="1">
      <alignment vertical="top" wrapText="1"/>
    </xf>
    <xf numFmtId="166" fontId="8" fillId="3" borderId="0" xfId="0" applyNumberFormat="1" applyFont="1" applyFill="1" applyBorder="1" applyAlignment="1">
      <alignment vertical="top" wrapText="1"/>
    </xf>
    <xf numFmtId="0" fontId="68" fillId="0" borderId="39" xfId="8" applyNumberFormat="1" applyFont="1" applyFill="1" applyBorder="1" applyAlignment="1" applyProtection="1"/>
    <xf numFmtId="0" fontId="68" fillId="0" borderId="134" xfId="8" applyNumberFormat="1" applyFont="1" applyFill="1" applyBorder="1" applyAlignment="1" applyProtection="1"/>
    <xf numFmtId="0" fontId="68" fillId="0" borderId="7" xfId="8" applyNumberFormat="1" applyFont="1" applyFill="1" applyBorder="1" applyAlignment="1" applyProtection="1"/>
    <xf numFmtId="0" fontId="68" fillId="0" borderId="3" xfId="8" applyNumberFormat="1" applyFont="1" applyFill="1" applyBorder="1" applyAlignment="1" applyProtection="1"/>
    <xf numFmtId="166" fontId="60" fillId="3" borderId="0" xfId="0" applyNumberFormat="1" applyFont="1" applyFill="1" applyBorder="1" applyAlignment="1">
      <alignment horizontal="center"/>
    </xf>
    <xf numFmtId="166" fontId="8" fillId="3" borderId="0" xfId="0" applyNumberFormat="1" applyFont="1" applyFill="1" applyBorder="1" applyAlignment="1">
      <alignment horizontal="left" wrapText="1"/>
    </xf>
    <xf numFmtId="0" fontId="8" fillId="3" borderId="0" xfId="0" applyFont="1" applyFill="1" applyBorder="1" applyAlignment="1">
      <alignment vertical="top" wrapText="1"/>
    </xf>
    <xf numFmtId="167" fontId="68" fillId="0" borderId="71" xfId="1" applyNumberFormat="1" applyFont="1" applyFill="1" applyBorder="1" applyAlignment="1">
      <alignment horizontal="center" vertical="top" wrapText="1"/>
    </xf>
    <xf numFmtId="167" fontId="68" fillId="0" borderId="4" xfId="1" applyNumberFormat="1" applyFont="1" applyFill="1" applyBorder="1" applyAlignment="1">
      <alignment horizontal="center" vertical="top" wrapText="1"/>
    </xf>
    <xf numFmtId="167" fontId="68" fillId="0" borderId="134" xfId="1" applyNumberFormat="1" applyFont="1" applyFill="1" applyBorder="1" applyAlignment="1">
      <alignment horizontal="center" vertical="top" wrapText="1"/>
    </xf>
    <xf numFmtId="167" fontId="68" fillId="0" borderId="3" xfId="1" applyNumberFormat="1" applyFont="1" applyFill="1" applyBorder="1" applyAlignment="1">
      <alignment horizontal="center" vertical="top" wrapText="1"/>
    </xf>
    <xf numFmtId="167" fontId="68" fillId="0" borderId="39" xfId="1" applyNumberFormat="1" applyFont="1" applyFill="1" applyBorder="1" applyAlignment="1">
      <alignment horizontal="center" vertical="top" wrapText="1"/>
    </xf>
    <xf numFmtId="167" fontId="68" fillId="0" borderId="7" xfId="1" applyNumberFormat="1" applyFont="1" applyFill="1" applyBorder="1" applyAlignment="1">
      <alignment horizontal="center" vertical="top" wrapText="1"/>
    </xf>
    <xf numFmtId="3" fontId="15" fillId="0" borderId="0" xfId="8" applyNumberFormat="1" applyFont="1" applyAlignment="1">
      <alignment horizontal="left"/>
    </xf>
    <xf numFmtId="166" fontId="5" fillId="0" borderId="0" xfId="8" applyNumberFormat="1" applyFont="1" applyAlignment="1">
      <alignment horizontal="center"/>
    </xf>
    <xf numFmtId="166" fontId="15" fillId="0" borderId="0" xfId="8" applyNumberFormat="1" applyFont="1" applyAlignment="1">
      <alignment horizontal="center"/>
    </xf>
    <xf numFmtId="167" fontId="8" fillId="0" borderId="0" xfId="1" applyNumberFormat="1" applyFont="1" applyFill="1" applyBorder="1" applyAlignment="1" applyProtection="1">
      <alignment horizontal="center"/>
    </xf>
    <xf numFmtId="0" fontId="8" fillId="0" borderId="3" xfId="8" applyNumberFormat="1" applyFont="1" applyFill="1" applyBorder="1" applyAlignment="1" applyProtection="1">
      <alignment horizontal="center"/>
    </xf>
    <xf numFmtId="167" fontId="66" fillId="0" borderId="0" xfId="1" applyNumberFormat="1" applyFont="1" applyAlignment="1">
      <alignment horizontal="center" vertical="center"/>
    </xf>
    <xf numFmtId="0" fontId="0" fillId="0" borderId="0" xfId="0" applyBorder="1" applyAlignment="1">
      <alignment wrapText="1"/>
    </xf>
    <xf numFmtId="0" fontId="69" fillId="0" borderId="21" xfId="8" applyFont="1" applyFill="1" applyBorder="1" applyAlignment="1">
      <alignment horizontal="left" vertical="center"/>
    </xf>
    <xf numFmtId="0" fontId="69" fillId="0" borderId="24" xfId="8" applyFont="1" applyFill="1" applyBorder="1" applyAlignment="1">
      <alignment horizontal="left" vertical="center"/>
    </xf>
    <xf numFmtId="0" fontId="67" fillId="0" borderId="3" xfId="8" applyFont="1" applyBorder="1" applyAlignment="1">
      <alignment horizontal="center" vertical="center"/>
    </xf>
    <xf numFmtId="167" fontId="22" fillId="0" borderId="0" xfId="1" applyNumberFormat="1" applyFont="1" applyAlignment="1">
      <alignment horizontal="center" vertical="center"/>
    </xf>
    <xf numFmtId="0" fontId="17" fillId="0" borderId="0" xfId="0" applyFont="1" applyBorder="1" applyAlignment="1">
      <alignment vertical="top" wrapText="1"/>
    </xf>
    <xf numFmtId="0" fontId="17" fillId="0" borderId="0" xfId="0" applyFont="1" applyBorder="1" applyAlignment="1">
      <alignment horizontal="center"/>
    </xf>
    <xf numFmtId="0" fontId="17" fillId="0" borderId="0" xfId="0" applyFont="1" applyBorder="1" applyAlignment="1">
      <alignment wrapText="1"/>
    </xf>
    <xf numFmtId="0" fontId="0" fillId="0" borderId="0" xfId="0" applyBorder="1" applyAlignment="1">
      <alignment vertical="top" wrapText="1"/>
    </xf>
    <xf numFmtId="0" fontId="0" fillId="0" borderId="0" xfId="0" applyBorder="1"/>
    <xf numFmtId="0" fontId="8" fillId="0" borderId="0" xfId="0" applyFont="1" applyFill="1" applyBorder="1" applyAlignment="1">
      <alignment vertical="top" wrapText="1"/>
    </xf>
    <xf numFmtId="0" fontId="0" fillId="0" borderId="0" xfId="0" applyFill="1" applyBorder="1"/>
    <xf numFmtId="166" fontId="8" fillId="0" borderId="0" xfId="0" applyNumberFormat="1" applyFont="1" applyFill="1" applyBorder="1" applyAlignment="1">
      <alignment vertical="top" wrapText="1"/>
    </xf>
    <xf numFmtId="0" fontId="5" fillId="0" borderId="0" xfId="7" applyFont="1" applyAlignment="1">
      <alignment horizontal="center" vertical="top"/>
    </xf>
    <xf numFmtId="0" fontId="15" fillId="0" borderId="0" xfId="0" applyFont="1" applyBorder="1" applyAlignment="1">
      <alignment horizontal="left"/>
    </xf>
    <xf numFmtId="3" fontId="5" fillId="0" borderId="0" xfId="0" applyNumberFormat="1" applyFont="1" applyBorder="1" applyAlignment="1">
      <alignment horizontal="center"/>
    </xf>
    <xf numFmtId="0" fontId="15" fillId="0" borderId="0" xfId="0" applyFont="1" applyBorder="1" applyAlignment="1">
      <alignment horizontal="center"/>
    </xf>
    <xf numFmtId="0" fontId="5" fillId="0" borderId="0" xfId="0" applyFont="1" applyBorder="1" applyAlignment="1">
      <alignment horizontal="left"/>
    </xf>
  </cellXfs>
  <cellStyles count="12">
    <cellStyle name="Comma" xfId="1" builtinId="3"/>
    <cellStyle name="Comma 2" xfId="2"/>
    <cellStyle name="Currency" xfId="3" builtinId="4"/>
    <cellStyle name="Currency 2" xfId="4"/>
    <cellStyle name="Normal" xfId="0" builtinId="0"/>
    <cellStyle name="Normal 2" xfId="5"/>
    <cellStyle name="Normal 3" xfId="6"/>
    <cellStyle name="Normal_FY 2011 Qs for IT Requests 04-16-09" xfId="7"/>
    <cellStyle name="Normal_FY2009 Cost Mod Prototype - Update 03-05-07" xfId="8"/>
    <cellStyle name="Normal_Improve by DU" xfId="9"/>
    <cellStyle name="Normal_Rsrcs_X_ DOJ Goal  Obj" xfId="10"/>
    <cellStyle name="Percent" xfId="1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2B2B2"/>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219075</xdr:rowOff>
    </xdr:from>
    <xdr:to>
      <xdr:col>13</xdr:col>
      <xdr:colOff>88900</xdr:colOff>
      <xdr:row>31</xdr:row>
      <xdr:rowOff>574675</xdr:rowOff>
    </xdr:to>
    <xdr:pic>
      <xdr:nvPicPr>
        <xdr:cNvPr id="716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219075"/>
          <a:ext cx="9994900" cy="64198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NT\Profiles\debjones\Temporary%20Internet%20Files\OLKD\2006%20Perf%20Budget%20Cong%20Submission%20Exhibits%20Template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Org Chart"/>
      <sheetName val="Approp Lang"/>
      <sheetName val="Sum of Req"/>
      <sheetName val="Increases Offsets"/>
      <sheetName val="Strat Goal &amp; Obj"/>
      <sheetName val="ATB Justification"/>
      <sheetName val="2004 XWalk"/>
      <sheetName val="2005 XWalk"/>
      <sheetName val="Reimb Resources"/>
      <sheetName val="Perm Positions"/>
      <sheetName val="Summ Atty Agt"/>
      <sheetName val="Financial Analysis"/>
      <sheetName val="Sum by Grade"/>
      <sheetName val="Sum by OC"/>
      <sheetName val="Cong Reports"/>
      <sheetName val="PA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3">
    <pageSetUpPr fitToPage="1"/>
  </sheetPr>
  <dimension ref="A1:O256"/>
  <sheetViews>
    <sheetView tabSelected="1" view="pageBreakPreview" zoomScale="60" zoomScaleNormal="75" workbookViewId="0">
      <selection activeCell="D42" sqref="D42"/>
    </sheetView>
  </sheetViews>
  <sheetFormatPr defaultRowHeight="15"/>
  <cols>
    <col min="14" max="14" width="1.5546875" style="64" customWidth="1"/>
  </cols>
  <sheetData>
    <row r="1" spans="1:14" ht="20.25">
      <c r="A1" s="124" t="s">
        <v>9</v>
      </c>
      <c r="N1" s="64" t="s">
        <v>101</v>
      </c>
    </row>
    <row r="2" spans="1:14">
      <c r="N2" s="64" t="s">
        <v>101</v>
      </c>
    </row>
    <row r="3" spans="1:14">
      <c r="N3" s="64" t="s">
        <v>101</v>
      </c>
    </row>
    <row r="4" spans="1:14">
      <c r="N4" s="64" t="s">
        <v>101</v>
      </c>
    </row>
    <row r="5" spans="1:14" ht="15.75">
      <c r="B5" s="140"/>
      <c r="N5" s="64" t="s">
        <v>101</v>
      </c>
    </row>
    <row r="6" spans="1:14">
      <c r="N6" s="64" t="s">
        <v>101</v>
      </c>
    </row>
    <row r="7" spans="1:14">
      <c r="N7" s="64" t="s">
        <v>101</v>
      </c>
    </row>
    <row r="8" spans="1:14">
      <c r="N8" s="64" t="s">
        <v>101</v>
      </c>
    </row>
    <row r="9" spans="1:14">
      <c r="N9" s="64" t="s">
        <v>101</v>
      </c>
    </row>
    <row r="10" spans="1:14">
      <c r="N10" s="64" t="s">
        <v>101</v>
      </c>
    </row>
    <row r="11" spans="1:14">
      <c r="N11" s="64" t="s">
        <v>101</v>
      </c>
    </row>
    <row r="12" spans="1:14">
      <c r="N12" s="64" t="s">
        <v>101</v>
      </c>
    </row>
    <row r="13" spans="1:14">
      <c r="N13" s="64" t="s">
        <v>101</v>
      </c>
    </row>
    <row r="14" spans="1:14">
      <c r="N14" s="64" t="s">
        <v>101</v>
      </c>
    </row>
    <row r="15" spans="1:14">
      <c r="N15" s="64" t="s">
        <v>101</v>
      </c>
    </row>
    <row r="16" spans="1:14">
      <c r="N16" s="64" t="s">
        <v>101</v>
      </c>
    </row>
    <row r="17" spans="1:15">
      <c r="N17" s="64" t="s">
        <v>101</v>
      </c>
    </row>
    <row r="18" spans="1:15">
      <c r="N18" s="64" t="s">
        <v>101</v>
      </c>
    </row>
    <row r="19" spans="1:15">
      <c r="N19" s="64" t="s">
        <v>101</v>
      </c>
    </row>
    <row r="20" spans="1:15">
      <c r="N20" s="64" t="s">
        <v>101</v>
      </c>
    </row>
    <row r="21" spans="1:15">
      <c r="N21" s="64" t="s">
        <v>101</v>
      </c>
    </row>
    <row r="22" spans="1:15">
      <c r="N22" s="64" t="s">
        <v>101</v>
      </c>
    </row>
    <row r="23" spans="1:15">
      <c r="N23" s="64" t="s">
        <v>101</v>
      </c>
    </row>
    <row r="24" spans="1:15">
      <c r="N24" s="64" t="s">
        <v>101</v>
      </c>
    </row>
    <row r="25" spans="1:15">
      <c r="N25" s="64" t="s">
        <v>101</v>
      </c>
    </row>
    <row r="26" spans="1:15">
      <c r="N26" s="64" t="s">
        <v>101</v>
      </c>
    </row>
    <row r="27" spans="1:15">
      <c r="N27" s="64" t="s">
        <v>101</v>
      </c>
    </row>
    <row r="28" spans="1:15">
      <c r="N28" s="64" t="s">
        <v>101</v>
      </c>
    </row>
    <row r="29" spans="1:15">
      <c r="A29" s="664"/>
      <c r="B29" s="665"/>
      <c r="C29" s="665"/>
      <c r="D29" s="665"/>
      <c r="E29" s="665"/>
      <c r="F29" s="665"/>
      <c r="G29" s="665"/>
      <c r="H29" s="665"/>
      <c r="I29" s="665"/>
      <c r="J29" s="665"/>
      <c r="K29" s="665"/>
      <c r="L29" s="665"/>
      <c r="M29" s="665"/>
      <c r="N29" s="64" t="s">
        <v>125</v>
      </c>
    </row>
    <row r="30" spans="1:15">
      <c r="O30" s="660"/>
    </row>
    <row r="31" spans="1:15" ht="21" customHeight="1">
      <c r="A31" s="661"/>
      <c r="B31" s="661"/>
      <c r="C31" s="661"/>
      <c r="D31" s="661"/>
      <c r="E31" s="661"/>
      <c r="F31" s="661"/>
      <c r="G31" s="661"/>
      <c r="H31" s="661"/>
      <c r="I31" s="661"/>
      <c r="J31" s="661"/>
      <c r="K31" s="54"/>
      <c r="O31" s="660"/>
    </row>
    <row r="32" spans="1:15" ht="57.75" customHeight="1">
      <c r="A32" s="662"/>
      <c r="B32" s="663"/>
      <c r="C32" s="663"/>
      <c r="D32" s="663"/>
      <c r="E32" s="663"/>
      <c r="F32" s="663"/>
      <c r="G32" s="663"/>
      <c r="H32" s="663"/>
      <c r="I32" s="663"/>
      <c r="J32" s="663"/>
      <c r="K32" s="55"/>
      <c r="O32" s="660"/>
    </row>
    <row r="200" spans="1:1">
      <c r="A200" t="s">
        <v>333</v>
      </c>
    </row>
    <row r="256" spans="1:1" ht="15.75">
      <c r="A256" s="130" t="s">
        <v>335</v>
      </c>
    </row>
  </sheetData>
  <mergeCells count="3">
    <mergeCell ref="A31:J31"/>
    <mergeCell ref="A32:J32"/>
    <mergeCell ref="A29:M29"/>
  </mergeCells>
  <phoneticPr fontId="0" type="noConversion"/>
  <printOptions horizontalCentered="1"/>
  <pageMargins left="0.75" right="0.75" top="1" bottom="1" header="0.5" footer="0.5"/>
  <pageSetup scale="86"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sheetPr codeName="Sheet16"/>
  <dimension ref="A1:N58"/>
  <sheetViews>
    <sheetView showGridLines="0" showOutlineSymbols="0" view="pageBreakPreview" zoomScale="75" zoomScaleNormal="75" zoomScaleSheetLayoutView="75" workbookViewId="0">
      <pane xSplit="1" ySplit="11" topLeftCell="B12" activePane="bottomRight" state="frozen"/>
      <selection activeCell="O11" sqref="O11"/>
      <selection pane="topRight" activeCell="O11" sqref="O11"/>
      <selection pane="bottomLeft" activeCell="O11" sqref="O11"/>
      <selection pane="bottomRight" activeCell="G31" sqref="G31"/>
    </sheetView>
  </sheetViews>
  <sheetFormatPr defaultColWidth="9.6640625" defaultRowHeight="15.75"/>
  <cols>
    <col min="1" max="1" width="57" style="7" customWidth="1"/>
    <col min="2" max="2" width="8.33203125" style="7" customWidth="1"/>
    <col min="3" max="3" width="12.109375" style="7" customWidth="1"/>
    <col min="4" max="4" width="11.77734375" style="7" customWidth="1"/>
    <col min="5" max="5" width="10.77734375" style="7" customWidth="1"/>
    <col min="6" max="6" width="9.21875" style="7" customWidth="1"/>
    <col min="7" max="7" width="9.77734375" style="7" customWidth="1"/>
    <col min="8" max="8" width="7.77734375" style="7" customWidth="1"/>
    <col min="9" max="9" width="11.77734375" style="7" bestFit="1" customWidth="1"/>
    <col min="10" max="10" width="1.21875" style="67" customWidth="1"/>
    <col min="11" max="14" width="9.6640625" style="7"/>
    <col min="15" max="15" width="10.21875" style="7" bestFit="1" customWidth="1"/>
    <col min="16" max="16384" width="9.6640625" style="7"/>
  </cols>
  <sheetData>
    <row r="1" spans="1:10" ht="20.25">
      <c r="A1" s="929" t="s">
        <v>339</v>
      </c>
      <c r="B1" s="930"/>
      <c r="C1" s="930"/>
      <c r="D1" s="930"/>
      <c r="E1" s="930"/>
      <c r="F1" s="930"/>
      <c r="G1" s="930"/>
      <c r="H1" s="930"/>
      <c r="I1" s="930"/>
      <c r="J1" s="284" t="s">
        <v>101</v>
      </c>
    </row>
    <row r="2" spans="1:10" ht="18.75">
      <c r="A2" s="931"/>
      <c r="B2" s="931"/>
      <c r="C2" s="931"/>
      <c r="D2" s="931"/>
      <c r="E2" s="931"/>
      <c r="F2" s="931"/>
      <c r="G2" s="931"/>
      <c r="H2" s="931"/>
      <c r="I2" s="931"/>
      <c r="J2" s="284" t="s">
        <v>101</v>
      </c>
    </row>
    <row r="3" spans="1:10">
      <c r="A3" s="932"/>
      <c r="B3" s="932"/>
      <c r="C3" s="932"/>
      <c r="D3" s="932"/>
      <c r="E3" s="932"/>
      <c r="F3" s="932"/>
      <c r="G3" s="932"/>
      <c r="H3" s="932"/>
      <c r="I3" s="932"/>
      <c r="J3" s="284" t="s">
        <v>101</v>
      </c>
    </row>
    <row r="4" spans="1:10" ht="20.25">
      <c r="A4" s="938" t="s">
        <v>36</v>
      </c>
      <c r="B4" s="939"/>
      <c r="C4" s="939"/>
      <c r="D4" s="939"/>
      <c r="E4" s="939"/>
      <c r="F4" s="939"/>
      <c r="G4" s="939"/>
      <c r="H4" s="939"/>
      <c r="I4" s="939"/>
      <c r="J4" s="284" t="s">
        <v>101</v>
      </c>
    </row>
    <row r="5" spans="1:10" ht="18.75">
      <c r="A5" s="925" t="str">
        <f>+'B. Summary of Requirements '!A5</f>
        <v>National Security Division</v>
      </c>
      <c r="B5" s="858"/>
      <c r="C5" s="858"/>
      <c r="D5" s="858"/>
      <c r="E5" s="858"/>
      <c r="F5" s="858"/>
      <c r="G5" s="858"/>
      <c r="H5" s="858"/>
      <c r="I5" s="858"/>
      <c r="J5" s="284" t="s">
        <v>101</v>
      </c>
    </row>
    <row r="6" spans="1:10" ht="18.75">
      <c r="A6" s="925" t="str">
        <f>+'B. Summary of Requirements '!A6</f>
        <v>Salaries and Expenses</v>
      </c>
      <c r="B6" s="939"/>
      <c r="C6" s="939"/>
      <c r="D6" s="939"/>
      <c r="E6" s="939"/>
      <c r="F6" s="939"/>
      <c r="G6" s="939"/>
      <c r="H6" s="939"/>
      <c r="I6" s="939"/>
      <c r="J6" s="284" t="s">
        <v>101</v>
      </c>
    </row>
    <row r="7" spans="1:10">
      <c r="A7" s="932"/>
      <c r="B7" s="932"/>
      <c r="C7" s="932"/>
      <c r="D7" s="932"/>
      <c r="E7" s="932"/>
      <c r="F7" s="932"/>
      <c r="G7" s="932"/>
      <c r="H7" s="932"/>
      <c r="I7" s="932"/>
      <c r="J7" s="284" t="s">
        <v>101</v>
      </c>
    </row>
    <row r="8" spans="1:10" ht="16.5" thickBot="1">
      <c r="A8" s="937" t="s">
        <v>27</v>
      </c>
      <c r="B8" s="937"/>
      <c r="C8" s="937"/>
      <c r="D8" s="937"/>
      <c r="E8" s="937"/>
      <c r="F8" s="937"/>
      <c r="G8" s="937"/>
      <c r="H8" s="937"/>
      <c r="I8" s="937"/>
      <c r="J8" s="284" t="s">
        <v>101</v>
      </c>
    </row>
    <row r="9" spans="1:10">
      <c r="A9" s="926" t="s">
        <v>157</v>
      </c>
      <c r="B9" s="933" t="s">
        <v>121</v>
      </c>
      <c r="C9" s="934"/>
      <c r="D9" s="940" t="s">
        <v>369</v>
      </c>
      <c r="E9" s="941"/>
      <c r="F9" s="940" t="s">
        <v>147</v>
      </c>
      <c r="G9" s="941"/>
      <c r="H9" s="940" t="s">
        <v>149</v>
      </c>
      <c r="I9" s="941"/>
      <c r="J9" s="589" t="s">
        <v>101</v>
      </c>
    </row>
    <row r="10" spans="1:10" ht="30.75" customHeight="1">
      <c r="A10" s="927"/>
      <c r="B10" s="935"/>
      <c r="C10" s="936"/>
      <c r="D10" s="942"/>
      <c r="E10" s="943"/>
      <c r="F10" s="942"/>
      <c r="G10" s="943"/>
      <c r="H10" s="942"/>
      <c r="I10" s="943"/>
      <c r="J10" s="589" t="s">
        <v>101</v>
      </c>
    </row>
    <row r="11" spans="1:10" ht="16.5" thickBot="1">
      <c r="A11" s="928"/>
      <c r="B11" s="160" t="s">
        <v>26</v>
      </c>
      <c r="C11" s="161" t="s">
        <v>28</v>
      </c>
      <c r="D11" s="160" t="s">
        <v>26</v>
      </c>
      <c r="E11" s="161" t="s">
        <v>28</v>
      </c>
      <c r="F11" s="160" t="s">
        <v>26</v>
      </c>
      <c r="G11" s="161" t="s">
        <v>28</v>
      </c>
      <c r="H11" s="160" t="s">
        <v>26</v>
      </c>
      <c r="I11" s="162" t="s">
        <v>28</v>
      </c>
      <c r="J11" s="589" t="s">
        <v>101</v>
      </c>
    </row>
    <row r="12" spans="1:10">
      <c r="A12" s="155" t="s">
        <v>331</v>
      </c>
      <c r="B12" s="98">
        <v>17</v>
      </c>
      <c r="C12" s="99"/>
      <c r="D12" s="98">
        <v>17</v>
      </c>
      <c r="E12" s="99"/>
      <c r="F12" s="98">
        <v>17</v>
      </c>
      <c r="G12" s="99"/>
      <c r="H12" s="98">
        <f>F12-B12</f>
        <v>0</v>
      </c>
      <c r="I12" s="591"/>
      <c r="J12" s="589" t="s">
        <v>101</v>
      </c>
    </row>
    <row r="13" spans="1:10">
      <c r="A13" s="156" t="s">
        <v>330</v>
      </c>
      <c r="B13" s="98">
        <v>227</v>
      </c>
      <c r="C13" s="99"/>
      <c r="D13" s="98">
        <v>227</v>
      </c>
      <c r="E13" s="99"/>
      <c r="F13" s="98">
        <v>229</v>
      </c>
      <c r="G13" s="99"/>
      <c r="H13" s="98">
        <f t="shared" ref="H13:H27" si="0">F13-B13</f>
        <v>2</v>
      </c>
      <c r="I13" s="592"/>
      <c r="J13" s="589" t="s">
        <v>101</v>
      </c>
    </row>
    <row r="14" spans="1:10">
      <c r="A14" s="156" t="s">
        <v>329</v>
      </c>
      <c r="B14" s="98">
        <v>24</v>
      </c>
      <c r="C14" s="99"/>
      <c r="D14" s="98">
        <v>24</v>
      </c>
      <c r="E14" s="99"/>
      <c r="F14" s="98">
        <v>27</v>
      </c>
      <c r="G14" s="99"/>
      <c r="H14" s="98">
        <f t="shared" si="0"/>
        <v>3</v>
      </c>
      <c r="I14" s="592"/>
      <c r="J14" s="589" t="s">
        <v>101</v>
      </c>
    </row>
    <row r="15" spans="1:10">
      <c r="A15" s="156" t="s">
        <v>328</v>
      </c>
      <c r="B15" s="98">
        <v>23</v>
      </c>
      <c r="C15" s="99"/>
      <c r="D15" s="98">
        <v>23</v>
      </c>
      <c r="E15" s="99"/>
      <c r="F15" s="98">
        <v>24</v>
      </c>
      <c r="G15" s="99"/>
      <c r="H15" s="98">
        <f t="shared" si="0"/>
        <v>1</v>
      </c>
      <c r="I15" s="592"/>
      <c r="J15" s="589" t="s">
        <v>101</v>
      </c>
    </row>
    <row r="16" spans="1:10">
      <c r="A16" s="156" t="s">
        <v>327</v>
      </c>
      <c r="B16" s="98">
        <v>9</v>
      </c>
      <c r="C16" s="99"/>
      <c r="D16" s="98">
        <v>9</v>
      </c>
      <c r="E16" s="99"/>
      <c r="F16" s="98">
        <v>9</v>
      </c>
      <c r="G16" s="99"/>
      <c r="H16" s="98">
        <f t="shared" si="0"/>
        <v>0</v>
      </c>
      <c r="I16" s="592"/>
      <c r="J16" s="589" t="s">
        <v>101</v>
      </c>
    </row>
    <row r="17" spans="1:10">
      <c r="A17" s="156" t="s">
        <v>326</v>
      </c>
      <c r="B17" s="98">
        <v>23</v>
      </c>
      <c r="C17" s="99"/>
      <c r="D17" s="98">
        <v>23</v>
      </c>
      <c r="E17" s="99"/>
      <c r="F17" s="98">
        <v>28</v>
      </c>
      <c r="G17" s="99"/>
      <c r="H17" s="98">
        <f>F17-B17</f>
        <v>5</v>
      </c>
      <c r="I17" s="592"/>
      <c r="J17" s="589" t="s">
        <v>101</v>
      </c>
    </row>
    <row r="18" spans="1:10">
      <c r="A18" s="156" t="s">
        <v>325</v>
      </c>
      <c r="B18" s="98">
        <v>0</v>
      </c>
      <c r="C18" s="99"/>
      <c r="D18" s="98">
        <v>0</v>
      </c>
      <c r="E18" s="99"/>
      <c r="F18" s="98">
        <v>0</v>
      </c>
      <c r="G18" s="99"/>
      <c r="H18" s="98">
        <f t="shared" si="0"/>
        <v>0</v>
      </c>
      <c r="I18" s="592"/>
      <c r="J18" s="589" t="s">
        <v>101</v>
      </c>
    </row>
    <row r="19" spans="1:10">
      <c r="A19" s="156" t="s">
        <v>324</v>
      </c>
      <c r="B19" s="98">
        <v>12</v>
      </c>
      <c r="C19" s="99"/>
      <c r="D19" s="98">
        <v>12</v>
      </c>
      <c r="E19" s="99"/>
      <c r="F19" s="98">
        <v>19</v>
      </c>
      <c r="G19" s="99"/>
      <c r="H19" s="98">
        <f t="shared" si="0"/>
        <v>7</v>
      </c>
      <c r="I19" s="592"/>
      <c r="J19" s="589" t="s">
        <v>101</v>
      </c>
    </row>
    <row r="20" spans="1:10">
      <c r="A20" s="156" t="s">
        <v>323</v>
      </c>
      <c r="B20" s="98">
        <v>8</v>
      </c>
      <c r="C20" s="99"/>
      <c r="D20" s="98">
        <v>8</v>
      </c>
      <c r="E20" s="99"/>
      <c r="F20" s="98">
        <v>8</v>
      </c>
      <c r="G20" s="99"/>
      <c r="H20" s="98">
        <f t="shared" si="0"/>
        <v>0</v>
      </c>
      <c r="I20" s="592"/>
      <c r="J20" s="589" t="s">
        <v>101</v>
      </c>
    </row>
    <row r="21" spans="1:10">
      <c r="A21" s="156" t="s">
        <v>322</v>
      </c>
      <c r="B21" s="98">
        <v>3</v>
      </c>
      <c r="C21" s="99"/>
      <c r="D21" s="98">
        <v>3</v>
      </c>
      <c r="E21" s="99"/>
      <c r="F21" s="98">
        <v>3</v>
      </c>
      <c r="G21" s="99"/>
      <c r="H21" s="98">
        <f t="shared" si="0"/>
        <v>0</v>
      </c>
      <c r="I21" s="592"/>
      <c r="J21" s="589" t="s">
        <v>101</v>
      </c>
    </row>
    <row r="22" spans="1:10">
      <c r="A22" s="156" t="s">
        <v>321</v>
      </c>
      <c r="B22" s="98"/>
      <c r="C22" s="99"/>
      <c r="D22" s="98"/>
      <c r="E22" s="99"/>
      <c r="F22" s="98"/>
      <c r="G22" s="99"/>
      <c r="H22" s="98">
        <f t="shared" si="0"/>
        <v>0</v>
      </c>
      <c r="I22" s="592"/>
      <c r="J22" s="589" t="s">
        <v>101</v>
      </c>
    </row>
    <row r="23" spans="1:10">
      <c r="A23" s="156" t="s">
        <v>320</v>
      </c>
      <c r="B23" s="98"/>
      <c r="C23" s="99"/>
      <c r="D23" s="98"/>
      <c r="E23" s="99"/>
      <c r="F23" s="98"/>
      <c r="G23" s="99"/>
      <c r="H23" s="98">
        <f t="shared" si="0"/>
        <v>0</v>
      </c>
      <c r="I23" s="592"/>
      <c r="J23" s="589" t="s">
        <v>101</v>
      </c>
    </row>
    <row r="24" spans="1:10">
      <c r="A24" s="156" t="s">
        <v>318</v>
      </c>
      <c r="B24" s="98"/>
      <c r="C24" s="99"/>
      <c r="D24" s="98"/>
      <c r="E24" s="99"/>
      <c r="F24" s="98"/>
      <c r="G24" s="99"/>
      <c r="H24" s="98">
        <f t="shared" si="0"/>
        <v>0</v>
      </c>
      <c r="I24" s="592"/>
      <c r="J24" s="589" t="s">
        <v>101</v>
      </c>
    </row>
    <row r="25" spans="1:10">
      <c r="A25" s="156" t="s">
        <v>319</v>
      </c>
      <c r="B25" s="171"/>
      <c r="C25" s="99"/>
      <c r="D25" s="98"/>
      <c r="E25" s="99"/>
      <c r="F25" s="98"/>
      <c r="G25" s="99"/>
      <c r="H25" s="98">
        <f t="shared" si="0"/>
        <v>0</v>
      </c>
      <c r="I25" s="592"/>
      <c r="J25" s="589" t="s">
        <v>101</v>
      </c>
    </row>
    <row r="26" spans="1:10">
      <c r="A26" s="156" t="s">
        <v>317</v>
      </c>
      <c r="B26" s="98"/>
      <c r="C26" s="99"/>
      <c r="D26" s="98"/>
      <c r="E26" s="99"/>
      <c r="F26" s="98"/>
      <c r="G26" s="99"/>
      <c r="H26" s="98">
        <f t="shared" si="0"/>
        <v>0</v>
      </c>
      <c r="I26" s="592"/>
      <c r="J26" s="589" t="s">
        <v>101</v>
      </c>
    </row>
    <row r="27" spans="1:10">
      <c r="A27" s="156" t="s">
        <v>316</v>
      </c>
      <c r="B27" s="100"/>
      <c r="C27" s="101"/>
      <c r="D27" s="100"/>
      <c r="E27" s="101"/>
      <c r="F27" s="100"/>
      <c r="G27" s="101"/>
      <c r="H27" s="98">
        <f t="shared" si="0"/>
        <v>0</v>
      </c>
      <c r="I27" s="593"/>
      <c r="J27" s="589" t="s">
        <v>101</v>
      </c>
    </row>
    <row r="28" spans="1:10">
      <c r="A28" s="157" t="s">
        <v>178</v>
      </c>
      <c r="B28" s="102">
        <f>SUM(B12:B27)</f>
        <v>346</v>
      </c>
      <c r="C28" s="129"/>
      <c r="D28" s="102">
        <f>SUM(D12:D27)</f>
        <v>346</v>
      </c>
      <c r="E28" s="129"/>
      <c r="F28" s="102">
        <f>SUM(F12:F27)</f>
        <v>364</v>
      </c>
      <c r="G28" s="129"/>
      <c r="H28" s="102">
        <f>SUM(H12:H27)</f>
        <v>18</v>
      </c>
      <c r="I28" s="594"/>
      <c r="J28" s="589" t="s">
        <v>101</v>
      </c>
    </row>
    <row r="29" spans="1:10">
      <c r="A29" s="158" t="s">
        <v>118</v>
      </c>
      <c r="B29" s="103"/>
      <c r="C29" s="62">
        <v>149627</v>
      </c>
      <c r="D29" s="103"/>
      <c r="E29" s="62">
        <f>C29</f>
        <v>149627</v>
      </c>
      <c r="F29" s="107"/>
      <c r="G29" s="62">
        <f>E29</f>
        <v>149627</v>
      </c>
      <c r="H29" s="103"/>
      <c r="I29" s="595"/>
      <c r="J29" s="589" t="s">
        <v>101</v>
      </c>
    </row>
    <row r="30" spans="1:10">
      <c r="A30" s="158" t="s">
        <v>195</v>
      </c>
      <c r="B30" s="104"/>
      <c r="C30" s="62">
        <v>123616</v>
      </c>
      <c r="D30" s="103"/>
      <c r="E30" s="62">
        <f>C30</f>
        <v>123616</v>
      </c>
      <c r="F30" s="107"/>
      <c r="G30" s="62">
        <f>E30</f>
        <v>123616</v>
      </c>
      <c r="H30" s="103"/>
      <c r="I30" s="592"/>
      <c r="J30" s="589" t="s">
        <v>101</v>
      </c>
    </row>
    <row r="31" spans="1:10" ht="16.5" thickBot="1">
      <c r="A31" s="159" t="s">
        <v>196</v>
      </c>
      <c r="B31" s="105"/>
      <c r="C31" s="132">
        <v>14</v>
      </c>
      <c r="D31" s="106"/>
      <c r="E31" s="132">
        <v>14</v>
      </c>
      <c r="F31" s="106"/>
      <c r="G31" s="132">
        <v>13</v>
      </c>
      <c r="H31" s="106"/>
      <c r="I31" s="596"/>
      <c r="J31" s="589" t="s">
        <v>125</v>
      </c>
    </row>
    <row r="32" spans="1:10">
      <c r="A32" s="947"/>
      <c r="B32" s="948"/>
      <c r="C32" s="948"/>
      <c r="D32" s="948"/>
      <c r="E32" s="948"/>
      <c r="F32" s="948"/>
      <c r="G32" s="948"/>
      <c r="H32" s="948"/>
      <c r="I32" s="948"/>
      <c r="J32" s="949"/>
    </row>
    <row r="33" spans="1:14">
      <c r="A33" s="13"/>
      <c r="B33" s="13"/>
      <c r="C33" s="13"/>
      <c r="D33" s="13"/>
      <c r="E33" s="13"/>
      <c r="F33" s="13"/>
      <c r="G33" s="13"/>
      <c r="H33" s="13"/>
      <c r="I33" s="13"/>
      <c r="J33" s="590"/>
    </row>
    <row r="34" spans="1:14">
      <c r="A34" s="645"/>
      <c r="B34" s="57"/>
      <c r="C34" s="57"/>
      <c r="D34" s="57"/>
      <c r="E34" s="57"/>
      <c r="F34" s="57"/>
      <c r="G34" s="57"/>
      <c r="H34" s="57"/>
      <c r="I34" s="41"/>
      <c r="J34" s="646"/>
      <c r="K34" s="41"/>
      <c r="L34" s="41"/>
      <c r="M34" s="41"/>
      <c r="N34" s="41"/>
    </row>
    <row r="35" spans="1:14">
      <c r="A35" s="645"/>
      <c r="B35" s="57"/>
      <c r="C35" s="57"/>
      <c r="D35" s="57"/>
      <c r="E35" s="57"/>
      <c r="F35" s="57"/>
      <c r="G35" s="57"/>
      <c r="H35" s="57"/>
      <c r="I35" s="41"/>
      <c r="J35" s="646"/>
      <c r="K35" s="41"/>
      <c r="L35" s="41"/>
      <c r="M35" s="41"/>
      <c r="N35" s="41"/>
    </row>
    <row r="36" spans="1:14" ht="67.5" customHeight="1">
      <c r="A36" s="662"/>
      <c r="B36" s="662"/>
      <c r="C36" s="662"/>
      <c r="D36" s="662"/>
      <c r="E36" s="662"/>
      <c r="F36" s="662"/>
      <c r="G36" s="662"/>
      <c r="H36" s="662"/>
      <c r="I36" s="41"/>
      <c r="J36" s="646"/>
      <c r="K36" s="41"/>
      <c r="L36" s="41"/>
      <c r="M36" s="41"/>
      <c r="N36" s="41"/>
    </row>
    <row r="37" spans="1:14">
      <c r="A37" s="512"/>
      <c r="B37" s="412"/>
      <c r="C37" s="412"/>
      <c r="D37" s="412"/>
      <c r="E37" s="412"/>
      <c r="F37" s="412"/>
      <c r="G37" s="412"/>
      <c r="H37" s="412"/>
      <c r="I37" s="41"/>
      <c r="J37" s="646"/>
      <c r="K37" s="41"/>
      <c r="L37" s="41"/>
      <c r="M37" s="41"/>
      <c r="N37" s="41"/>
    </row>
    <row r="38" spans="1:14" ht="46.5" customHeight="1">
      <c r="A38" s="851"/>
      <c r="B38" s="851"/>
      <c r="C38" s="851"/>
      <c r="D38" s="851"/>
      <c r="E38" s="851"/>
      <c r="F38" s="851"/>
      <c r="G38" s="851"/>
      <c r="H38" s="851"/>
      <c r="I38" s="41"/>
      <c r="J38" s="646"/>
      <c r="K38" s="41"/>
      <c r="L38" s="41"/>
      <c r="M38" s="41"/>
      <c r="N38" s="41"/>
    </row>
    <row r="39" spans="1:14">
      <c r="A39" s="631"/>
      <c r="B39" s="631"/>
      <c r="C39" s="631"/>
      <c r="D39" s="631"/>
      <c r="E39" s="631"/>
      <c r="F39" s="631"/>
      <c r="G39" s="631"/>
      <c r="H39" s="631"/>
      <c r="I39" s="41"/>
      <c r="J39" s="646"/>
      <c r="K39" s="41"/>
      <c r="L39" s="41"/>
      <c r="M39" s="41"/>
      <c r="N39" s="41"/>
    </row>
    <row r="40" spans="1:14" ht="18">
      <c r="A40" s="944"/>
      <c r="B40" s="945"/>
      <c r="C40" s="945"/>
      <c r="D40" s="945"/>
      <c r="E40" s="945"/>
      <c r="F40" s="945"/>
      <c r="G40" s="945"/>
      <c r="H40" s="945"/>
      <c r="I40" s="945"/>
      <c r="J40" s="945"/>
      <c r="K40" s="945"/>
      <c r="L40" s="945"/>
      <c r="M40" s="945"/>
      <c r="N40" s="946"/>
    </row>
    <row r="41" spans="1:14">
      <c r="A41" s="41"/>
      <c r="B41" s="41"/>
      <c r="C41" s="41"/>
      <c r="D41" s="41"/>
      <c r="E41" s="41"/>
      <c r="F41" s="41"/>
      <c r="G41" s="41"/>
      <c r="H41" s="41"/>
      <c r="I41" s="41"/>
      <c r="J41" s="646"/>
      <c r="K41" s="41"/>
      <c r="L41" s="41"/>
      <c r="M41" s="41"/>
      <c r="N41" s="41"/>
    </row>
    <row r="42" spans="1:14">
      <c r="A42" s="41"/>
      <c r="B42" s="41"/>
      <c r="C42" s="41"/>
      <c r="D42" s="41"/>
      <c r="E42" s="41"/>
      <c r="F42" s="41"/>
      <c r="G42" s="41"/>
      <c r="H42" s="41"/>
      <c r="I42" s="41"/>
      <c r="J42" s="646"/>
      <c r="K42" s="41"/>
      <c r="L42" s="41"/>
      <c r="M42" s="41"/>
      <c r="N42" s="41"/>
    </row>
    <row r="43" spans="1:14">
      <c r="A43" s="41"/>
      <c r="B43" s="41"/>
      <c r="C43" s="41"/>
      <c r="D43" s="41"/>
      <c r="E43" s="41"/>
      <c r="F43" s="41"/>
      <c r="G43" s="41"/>
      <c r="H43" s="41"/>
      <c r="I43" s="41"/>
      <c r="J43" s="646"/>
      <c r="K43" s="41"/>
      <c r="L43" s="41"/>
      <c r="M43" s="41"/>
      <c r="N43" s="41"/>
    </row>
    <row r="44" spans="1:14">
      <c r="A44" s="41"/>
      <c r="B44" s="41"/>
      <c r="C44" s="41"/>
      <c r="D44" s="41"/>
      <c r="E44" s="41"/>
      <c r="F44" s="41"/>
      <c r="G44" s="41"/>
      <c r="H44" s="41"/>
      <c r="I44" s="41"/>
      <c r="J44" s="646"/>
      <c r="K44" s="41"/>
      <c r="L44" s="41"/>
      <c r="M44" s="41"/>
      <c r="N44" s="41"/>
    </row>
    <row r="45" spans="1:14">
      <c r="A45" s="41"/>
      <c r="B45" s="41"/>
      <c r="C45" s="41"/>
      <c r="D45" s="41"/>
      <c r="E45" s="41"/>
      <c r="F45" s="41"/>
      <c r="G45" s="41"/>
      <c r="H45" s="41"/>
      <c r="I45" s="41"/>
      <c r="J45" s="646"/>
      <c r="K45" s="41"/>
      <c r="L45" s="41"/>
      <c r="M45" s="41"/>
      <c r="N45" s="41"/>
    </row>
    <row r="46" spans="1:14">
      <c r="A46" s="41"/>
      <c r="B46" s="41"/>
      <c r="C46" s="41"/>
      <c r="D46" s="41"/>
      <c r="E46" s="41"/>
      <c r="F46" s="41"/>
      <c r="G46" s="41"/>
      <c r="H46" s="41"/>
      <c r="I46" s="41"/>
      <c r="J46" s="646"/>
      <c r="K46" s="41"/>
      <c r="L46" s="41"/>
      <c r="M46" s="41"/>
      <c r="N46" s="41"/>
    </row>
    <row r="47" spans="1:14">
      <c r="A47" s="41"/>
      <c r="B47" s="41"/>
      <c r="C47" s="41"/>
      <c r="D47" s="41"/>
      <c r="E47" s="41"/>
      <c r="F47" s="41"/>
      <c r="G47" s="41"/>
      <c r="H47" s="41"/>
      <c r="I47" s="41"/>
      <c r="J47" s="646"/>
      <c r="K47" s="41"/>
      <c r="L47" s="41"/>
      <c r="M47" s="41"/>
      <c r="N47" s="41"/>
    </row>
    <row r="48" spans="1:14">
      <c r="A48" s="41"/>
      <c r="B48" s="41"/>
      <c r="C48" s="41"/>
      <c r="D48" s="41"/>
      <c r="E48" s="41"/>
      <c r="F48" s="41"/>
      <c r="G48" s="41"/>
      <c r="H48" s="41"/>
      <c r="I48" s="41"/>
      <c r="J48" s="646"/>
      <c r="K48" s="41"/>
      <c r="L48" s="41"/>
      <c r="M48" s="41"/>
      <c r="N48" s="41"/>
    </row>
    <row r="49" spans="1:14">
      <c r="A49" s="41"/>
      <c r="B49" s="41"/>
      <c r="C49" s="41"/>
      <c r="D49" s="41"/>
      <c r="E49" s="41"/>
      <c r="F49" s="41"/>
      <c r="G49" s="41"/>
      <c r="H49" s="41"/>
      <c r="I49" s="41"/>
      <c r="J49" s="646"/>
      <c r="K49" s="41"/>
      <c r="L49" s="41"/>
      <c r="M49" s="41"/>
      <c r="N49" s="41"/>
    </row>
    <row r="50" spans="1:14">
      <c r="A50" s="41"/>
      <c r="B50" s="41"/>
      <c r="C50" s="41"/>
      <c r="D50" s="41"/>
      <c r="E50" s="41"/>
      <c r="F50" s="41"/>
      <c r="G50" s="41"/>
      <c r="H50" s="41"/>
      <c r="I50" s="41"/>
      <c r="J50" s="646"/>
      <c r="K50" s="41"/>
      <c r="L50" s="41"/>
      <c r="M50" s="41"/>
      <c r="N50" s="41"/>
    </row>
    <row r="51" spans="1:14">
      <c r="A51" s="41"/>
      <c r="B51" s="41"/>
      <c r="C51" s="41"/>
      <c r="D51" s="41"/>
      <c r="E51" s="41"/>
      <c r="F51" s="41"/>
      <c r="G51" s="41"/>
      <c r="H51" s="41"/>
      <c r="I51" s="41"/>
      <c r="J51" s="646"/>
      <c r="K51" s="41"/>
      <c r="L51" s="41"/>
      <c r="M51" s="41"/>
      <c r="N51" s="41"/>
    </row>
    <row r="52" spans="1:14">
      <c r="A52" s="41"/>
      <c r="B52" s="41"/>
      <c r="C52" s="41"/>
      <c r="D52" s="41"/>
      <c r="E52" s="41"/>
      <c r="F52" s="41"/>
      <c r="G52" s="41"/>
      <c r="H52" s="41"/>
      <c r="I52" s="41"/>
      <c r="J52" s="646"/>
      <c r="K52" s="41"/>
      <c r="L52" s="41"/>
      <c r="M52" s="41"/>
      <c r="N52" s="41"/>
    </row>
    <row r="53" spans="1:14">
      <c r="A53" s="41"/>
      <c r="B53" s="41"/>
      <c r="C53" s="41"/>
      <c r="D53" s="41"/>
      <c r="E53" s="41"/>
      <c r="F53" s="41"/>
      <c r="G53" s="41"/>
      <c r="H53" s="41"/>
      <c r="I53" s="41"/>
      <c r="J53" s="646"/>
      <c r="K53" s="41"/>
      <c r="L53" s="41"/>
      <c r="M53" s="41"/>
      <c r="N53" s="41"/>
    </row>
    <row r="54" spans="1:14">
      <c r="A54" s="41"/>
      <c r="B54" s="41"/>
      <c r="C54" s="41"/>
      <c r="D54" s="41"/>
      <c r="E54" s="41"/>
      <c r="F54" s="41"/>
      <c r="G54" s="41"/>
      <c r="H54" s="41"/>
      <c r="I54" s="41"/>
      <c r="J54" s="646"/>
      <c r="K54" s="41"/>
      <c r="L54" s="41"/>
      <c r="M54" s="41"/>
      <c r="N54" s="41"/>
    </row>
    <row r="55" spans="1:14">
      <c r="A55" s="41"/>
      <c r="B55" s="41"/>
      <c r="C55" s="41"/>
      <c r="D55" s="41"/>
      <c r="E55" s="41"/>
      <c r="F55" s="41"/>
      <c r="G55" s="41"/>
      <c r="H55" s="41"/>
      <c r="I55" s="41"/>
      <c r="J55" s="646"/>
      <c r="K55" s="41"/>
      <c r="L55" s="41"/>
      <c r="M55" s="41"/>
      <c r="N55" s="41"/>
    </row>
    <row r="56" spans="1:14">
      <c r="A56" s="41"/>
      <c r="B56" s="41"/>
      <c r="C56" s="41"/>
      <c r="D56" s="41"/>
      <c r="E56" s="41"/>
      <c r="F56" s="41"/>
      <c r="G56" s="41"/>
      <c r="H56" s="41"/>
      <c r="I56" s="41"/>
      <c r="J56" s="646"/>
      <c r="K56" s="41"/>
      <c r="L56" s="41"/>
      <c r="M56" s="41"/>
      <c r="N56" s="41"/>
    </row>
    <row r="57" spans="1:14">
      <c r="A57" s="41"/>
      <c r="B57" s="41"/>
      <c r="C57" s="41"/>
      <c r="D57" s="41"/>
      <c r="E57" s="41"/>
      <c r="F57" s="41"/>
      <c r="G57" s="41"/>
      <c r="H57" s="41"/>
      <c r="I57" s="41"/>
      <c r="J57" s="646"/>
      <c r="K57" s="41"/>
      <c r="L57" s="41"/>
      <c r="M57" s="41"/>
      <c r="N57" s="41"/>
    </row>
    <row r="58" spans="1:14">
      <c r="A58" s="41"/>
      <c r="B58" s="41"/>
      <c r="C58" s="41"/>
      <c r="D58" s="41"/>
      <c r="E58" s="41"/>
      <c r="F58" s="41"/>
      <c r="G58" s="41"/>
      <c r="H58" s="41"/>
      <c r="I58" s="41"/>
      <c r="J58" s="646"/>
      <c r="K58" s="41"/>
      <c r="L58" s="41"/>
      <c r="M58" s="41"/>
      <c r="N58" s="41"/>
    </row>
  </sheetData>
  <mergeCells count="17">
    <mergeCell ref="A40:N40"/>
    <mergeCell ref="A38:H38"/>
    <mergeCell ref="A6:I6"/>
    <mergeCell ref="D9:E10"/>
    <mergeCell ref="A32:J32"/>
    <mergeCell ref="A36:H36"/>
    <mergeCell ref="H9:I10"/>
    <mergeCell ref="A5:I5"/>
    <mergeCell ref="A9:A11"/>
    <mergeCell ref="A1:I1"/>
    <mergeCell ref="A2:I2"/>
    <mergeCell ref="A3:I3"/>
    <mergeCell ref="B9:C10"/>
    <mergeCell ref="A7:I7"/>
    <mergeCell ref="A8:I8"/>
    <mergeCell ref="A4:I4"/>
    <mergeCell ref="F9:G10"/>
  </mergeCells>
  <phoneticPr fontId="0" type="noConversion"/>
  <printOptions horizontalCentered="1"/>
  <pageMargins left="0.5" right="0.5" top="0.5" bottom="0.55000000000000004" header="0" footer="0"/>
  <pageSetup scale="67" orientation="landscape" horizontalDpi="300" verticalDpi="300" r:id="rId1"/>
  <headerFooter alignWithMargins="0">
    <oddFooter>&amp;C&amp;"Times New Roman,Regular"Exhibit K - Summary of Requirements by Grade</oddFooter>
  </headerFooter>
</worksheet>
</file>

<file path=xl/worksheets/sheet11.xml><?xml version="1.0" encoding="utf-8"?>
<worksheet xmlns="http://schemas.openxmlformats.org/spreadsheetml/2006/main" xmlns:r="http://schemas.openxmlformats.org/officeDocument/2006/relationships">
  <sheetPr codeName="Sheet17"/>
  <dimension ref="A1:L203"/>
  <sheetViews>
    <sheetView view="pageBreakPreview" zoomScale="75" zoomScaleNormal="75" zoomScaleSheetLayoutView="75" workbookViewId="0">
      <pane xSplit="1" ySplit="9" topLeftCell="B10" activePane="bottomRight" state="frozen"/>
      <selection activeCell="O11" sqref="O11"/>
      <selection pane="topRight" activeCell="O11" sqref="O11"/>
      <selection pane="bottomLeft" activeCell="O11" sqref="O11"/>
      <selection pane="bottomRight" activeCell="L46" sqref="L46"/>
    </sheetView>
  </sheetViews>
  <sheetFormatPr defaultRowHeight="15.75"/>
  <cols>
    <col min="1" max="1" width="62.6640625" style="3" customWidth="1"/>
    <col min="2" max="2" width="8.88671875" style="3"/>
    <col min="3" max="3" width="10.109375" style="3" customWidth="1"/>
    <col min="4" max="4" width="10.77734375" style="3" customWidth="1"/>
    <col min="5" max="5" width="10.6640625" style="3" customWidth="1"/>
    <col min="6" max="6" width="8.88671875" style="3"/>
    <col min="7" max="7" width="10.5546875" style="3" bestFit="1" customWidth="1"/>
    <col min="8" max="8" width="8.88671875" style="3"/>
    <col min="9" max="9" width="10.33203125" style="3" customWidth="1"/>
    <col min="10" max="10" width="1" style="66" customWidth="1"/>
    <col min="12" max="16384" width="8.88671875" style="3"/>
  </cols>
  <sheetData>
    <row r="1" spans="1:11" ht="19.149999999999999" customHeight="1">
      <c r="A1" s="753" t="s">
        <v>338</v>
      </c>
      <c r="B1" s="951"/>
      <c r="C1" s="951"/>
      <c r="D1" s="951"/>
      <c r="E1" s="951"/>
      <c r="F1" s="951"/>
      <c r="G1" s="951"/>
      <c r="H1" s="951"/>
      <c r="I1" s="951"/>
      <c r="J1" s="65" t="s">
        <v>101</v>
      </c>
    </row>
    <row r="2" spans="1:11" ht="19.149999999999999" customHeight="1">
      <c r="A2" s="968"/>
      <c r="B2" s="969"/>
      <c r="C2" s="969"/>
      <c r="D2" s="969"/>
      <c r="E2" s="969"/>
      <c r="F2" s="969"/>
      <c r="G2" s="969"/>
      <c r="H2" s="969"/>
      <c r="I2" s="969"/>
      <c r="J2" s="65" t="s">
        <v>101</v>
      </c>
    </row>
    <row r="3" spans="1:11" ht="18.75">
      <c r="A3" s="970" t="s">
        <v>200</v>
      </c>
      <c r="B3" s="951"/>
      <c r="C3" s="951"/>
      <c r="D3" s="951"/>
      <c r="E3" s="951"/>
      <c r="F3" s="951"/>
      <c r="G3" s="951"/>
      <c r="H3" s="951"/>
      <c r="I3" s="951"/>
      <c r="J3" s="65" t="s">
        <v>101</v>
      </c>
    </row>
    <row r="4" spans="1:11" ht="16.5">
      <c r="A4" s="860" t="str">
        <f>+'B. Summary of Requirements '!A5</f>
        <v>National Security Division</v>
      </c>
      <c r="B4" s="951"/>
      <c r="C4" s="951"/>
      <c r="D4" s="951"/>
      <c r="E4" s="951"/>
      <c r="F4" s="951"/>
      <c r="G4" s="951"/>
      <c r="H4" s="951"/>
      <c r="I4" s="951"/>
      <c r="J4" s="65" t="s">
        <v>101</v>
      </c>
    </row>
    <row r="5" spans="1:11" ht="16.5">
      <c r="A5" s="860" t="str">
        <f>+'B. Summary of Requirements '!A6</f>
        <v>Salaries and Expenses</v>
      </c>
      <c r="B5" s="951"/>
      <c r="C5" s="951"/>
      <c r="D5" s="951"/>
      <c r="E5" s="951"/>
      <c r="F5" s="951"/>
      <c r="G5" s="951"/>
      <c r="H5" s="951"/>
      <c r="I5" s="951"/>
      <c r="J5" s="65" t="s">
        <v>101</v>
      </c>
    </row>
    <row r="6" spans="1:11">
      <c r="A6" s="950" t="s">
        <v>7</v>
      </c>
      <c r="B6" s="951"/>
      <c r="C6" s="951"/>
      <c r="D6" s="951"/>
      <c r="E6" s="951"/>
      <c r="F6" s="951"/>
      <c r="G6" s="951"/>
      <c r="H6" s="951"/>
      <c r="I6" s="951"/>
      <c r="J6" s="65" t="s">
        <v>101</v>
      </c>
    </row>
    <row r="7" spans="1:11" ht="11.25" customHeight="1">
      <c r="A7" s="833"/>
      <c r="B7" s="833"/>
      <c r="C7" s="833"/>
      <c r="D7" s="833"/>
      <c r="E7" s="833"/>
      <c r="F7" s="833"/>
      <c r="G7" s="833"/>
      <c r="H7" s="833"/>
      <c r="I7" s="833"/>
      <c r="J7" s="65" t="s">
        <v>101</v>
      </c>
    </row>
    <row r="8" spans="1:11" ht="44.25" customHeight="1">
      <c r="A8" s="966" t="s">
        <v>197</v>
      </c>
      <c r="B8" s="957" t="s">
        <v>139</v>
      </c>
      <c r="C8" s="958"/>
      <c r="D8" s="964" t="s">
        <v>368</v>
      </c>
      <c r="E8" s="965"/>
      <c r="F8" s="961" t="s">
        <v>147</v>
      </c>
      <c r="G8" s="963"/>
      <c r="H8" s="961" t="s">
        <v>99</v>
      </c>
      <c r="I8" s="962"/>
      <c r="J8" s="65" t="s">
        <v>101</v>
      </c>
    </row>
    <row r="9" spans="1:11" ht="25.5" customHeight="1" thickBot="1">
      <c r="A9" s="967"/>
      <c r="B9" s="168" t="s">
        <v>152</v>
      </c>
      <c r="C9" s="169" t="s">
        <v>28</v>
      </c>
      <c r="D9" s="168" t="s">
        <v>152</v>
      </c>
      <c r="E9" s="169" t="s">
        <v>28</v>
      </c>
      <c r="F9" s="168" t="s">
        <v>152</v>
      </c>
      <c r="G9" s="169" t="s">
        <v>28</v>
      </c>
      <c r="H9" s="168" t="s">
        <v>152</v>
      </c>
      <c r="I9" s="170" t="s">
        <v>28</v>
      </c>
      <c r="J9" s="65" t="s">
        <v>101</v>
      </c>
    </row>
    <row r="10" spans="1:11">
      <c r="A10" s="163" t="s">
        <v>116</v>
      </c>
      <c r="B10" s="108"/>
      <c r="C10" s="227">
        <v>36457</v>
      </c>
      <c r="D10" s="108"/>
      <c r="E10" s="227">
        <v>41316</v>
      </c>
      <c r="F10" s="108"/>
      <c r="G10" s="227">
        <v>42512</v>
      </c>
      <c r="H10" s="108">
        <f t="shared" ref="H10:I15" si="0">F10-B10</f>
        <v>0</v>
      </c>
      <c r="I10" s="228">
        <f t="shared" si="0"/>
        <v>6055</v>
      </c>
      <c r="J10" s="65" t="s">
        <v>101</v>
      </c>
    </row>
    <row r="11" spans="1:11">
      <c r="A11" s="164" t="s">
        <v>177</v>
      </c>
      <c r="B11" s="108"/>
      <c r="C11" s="109">
        <v>495</v>
      </c>
      <c r="D11" s="108"/>
      <c r="E11" s="109">
        <v>495</v>
      </c>
      <c r="F11" s="108"/>
      <c r="G11" s="109">
        <v>495</v>
      </c>
      <c r="H11" s="108">
        <f t="shared" si="0"/>
        <v>0</v>
      </c>
      <c r="I11" s="95">
        <f t="shared" si="0"/>
        <v>0</v>
      </c>
      <c r="J11" s="65" t="s">
        <v>101</v>
      </c>
    </row>
    <row r="12" spans="1:11">
      <c r="A12" s="164" t="s">
        <v>159</v>
      </c>
      <c r="B12" s="408">
        <f>B13+B14</f>
        <v>0</v>
      </c>
      <c r="C12" s="109">
        <v>1198</v>
      </c>
      <c r="D12" s="408">
        <f>D13+D14</f>
        <v>0</v>
      </c>
      <c r="E12" s="109">
        <v>1502</v>
      </c>
      <c r="F12" s="408">
        <f>F13+F14</f>
        <v>0</v>
      </c>
      <c r="G12" s="109">
        <v>1502</v>
      </c>
      <c r="H12" s="108">
        <f t="shared" si="0"/>
        <v>0</v>
      </c>
      <c r="I12" s="95">
        <f t="shared" si="0"/>
        <v>304</v>
      </c>
      <c r="J12" s="65" t="s">
        <v>101</v>
      </c>
    </row>
    <row r="13" spans="1:11">
      <c r="A13" s="165" t="s">
        <v>161</v>
      </c>
      <c r="B13" s="110"/>
      <c r="C13" s="111"/>
      <c r="D13" s="110"/>
      <c r="E13" s="111"/>
      <c r="F13" s="110"/>
      <c r="G13" s="111"/>
      <c r="H13" s="110">
        <f t="shared" si="0"/>
        <v>0</v>
      </c>
      <c r="I13" s="112">
        <f t="shared" si="0"/>
        <v>0</v>
      </c>
      <c r="J13" s="65" t="s">
        <v>101</v>
      </c>
    </row>
    <row r="14" spans="1:11">
      <c r="A14" s="165" t="s">
        <v>160</v>
      </c>
      <c r="B14" s="110"/>
      <c r="C14" s="111"/>
      <c r="D14" s="110"/>
      <c r="E14" s="111"/>
      <c r="F14" s="110"/>
      <c r="G14" s="111"/>
      <c r="H14" s="110">
        <f t="shared" si="0"/>
        <v>0</v>
      </c>
      <c r="I14" s="112">
        <f t="shared" si="0"/>
        <v>0</v>
      </c>
      <c r="J14" s="65" t="s">
        <v>101</v>
      </c>
    </row>
    <row r="15" spans="1:11">
      <c r="A15" s="166" t="s">
        <v>162</v>
      </c>
      <c r="B15" s="113"/>
      <c r="C15" s="114"/>
      <c r="D15" s="113"/>
      <c r="E15" s="114"/>
      <c r="F15" s="113"/>
      <c r="G15" s="114"/>
      <c r="H15" s="113">
        <f t="shared" si="0"/>
        <v>0</v>
      </c>
      <c r="I15" s="115">
        <f t="shared" si="0"/>
        <v>0</v>
      </c>
      <c r="J15" s="65" t="s">
        <v>101</v>
      </c>
    </row>
    <row r="16" spans="1:11">
      <c r="A16" s="167" t="s">
        <v>117</v>
      </c>
      <c r="B16" s="116">
        <f>+B10+B11+B12+B15</f>
        <v>0</v>
      </c>
      <c r="C16" s="117">
        <f t="shared" ref="C16:I16" si="1">+C10+C11+C12+C15</f>
        <v>38150</v>
      </c>
      <c r="D16" s="116">
        <f>+D10+D11+D12+D15</f>
        <v>0</v>
      </c>
      <c r="E16" s="117">
        <f t="shared" si="1"/>
        <v>43313</v>
      </c>
      <c r="F16" s="116">
        <f t="shared" si="1"/>
        <v>0</v>
      </c>
      <c r="G16" s="407">
        <f t="shared" si="1"/>
        <v>44509</v>
      </c>
      <c r="H16" s="117">
        <f>+H10+H11+H12+H15</f>
        <v>0</v>
      </c>
      <c r="I16" s="407">
        <f t="shared" si="1"/>
        <v>6359</v>
      </c>
      <c r="J16" s="65" t="s">
        <v>101</v>
      </c>
      <c r="K16" s="660"/>
    </row>
    <row r="17" spans="1:12">
      <c r="A17" s="554" t="s">
        <v>198</v>
      </c>
      <c r="B17" s="555"/>
      <c r="C17" s="556"/>
      <c r="D17" s="555"/>
      <c r="E17" s="556"/>
      <c r="F17" s="555"/>
      <c r="G17" s="556"/>
      <c r="H17" s="555"/>
      <c r="I17" s="557"/>
      <c r="J17" s="66" t="s">
        <v>101</v>
      </c>
      <c r="K17" s="660"/>
    </row>
    <row r="18" spans="1:12">
      <c r="A18" s="560" t="s">
        <v>164</v>
      </c>
      <c r="B18" s="555"/>
      <c r="C18" s="551">
        <f>9817+6+256</f>
        <v>10079</v>
      </c>
      <c r="D18" s="555"/>
      <c r="E18" s="556">
        <v>11512</v>
      </c>
      <c r="F18" s="555"/>
      <c r="G18" s="556">
        <v>11905</v>
      </c>
      <c r="H18" s="555"/>
      <c r="I18" s="557">
        <f>G18-C18</f>
        <v>1826</v>
      </c>
      <c r="J18" s="66" t="s">
        <v>101</v>
      </c>
      <c r="K18" s="660"/>
    </row>
    <row r="19" spans="1:12">
      <c r="A19" s="560" t="s">
        <v>165</v>
      </c>
      <c r="B19" s="555"/>
      <c r="C19" s="551">
        <f>1503+1051</f>
        <v>2554</v>
      </c>
      <c r="D19" s="555"/>
      <c r="E19" s="556">
        <v>1756</v>
      </c>
      <c r="F19" s="555"/>
      <c r="G19" s="556">
        <v>1768</v>
      </c>
      <c r="H19" s="555"/>
      <c r="I19" s="557">
        <f>G19-C19</f>
        <v>-786</v>
      </c>
      <c r="J19" s="66" t="s">
        <v>101</v>
      </c>
      <c r="K19" s="660"/>
    </row>
    <row r="20" spans="1:12">
      <c r="A20" s="560" t="s">
        <v>166</v>
      </c>
      <c r="B20" s="555"/>
      <c r="C20" s="551">
        <v>751</v>
      </c>
      <c r="D20" s="555"/>
      <c r="E20" s="556">
        <v>906</v>
      </c>
      <c r="F20" s="555"/>
      <c r="G20" s="556">
        <v>906</v>
      </c>
      <c r="H20" s="555"/>
      <c r="I20" s="557">
        <f>G20-C20</f>
        <v>155</v>
      </c>
      <c r="J20" s="66" t="s">
        <v>101</v>
      </c>
      <c r="K20" s="660"/>
    </row>
    <row r="21" spans="1:12">
      <c r="A21" s="560" t="s">
        <v>336</v>
      </c>
      <c r="B21" s="555"/>
      <c r="C21" s="551">
        <f>8026-188</f>
        <v>7838</v>
      </c>
      <c r="D21" s="555"/>
      <c r="E21" s="556">
        <v>9546</v>
      </c>
      <c r="F21" s="555"/>
      <c r="G21" s="551">
        <v>9450</v>
      </c>
      <c r="H21" s="555"/>
      <c r="I21" s="557">
        <f t="shared" ref="I21:I38" si="2">G21-C21</f>
        <v>1612</v>
      </c>
      <c r="J21" s="66" t="s">
        <v>101</v>
      </c>
      <c r="K21" s="660"/>
    </row>
    <row r="22" spans="1:12">
      <c r="A22" s="560" t="s">
        <v>140</v>
      </c>
      <c r="B22" s="555"/>
      <c r="C22" s="551">
        <v>188</v>
      </c>
      <c r="D22" s="555"/>
      <c r="E22" s="556">
        <v>200</v>
      </c>
      <c r="F22" s="555"/>
      <c r="G22" s="556">
        <v>200</v>
      </c>
      <c r="H22" s="555"/>
      <c r="I22" s="557">
        <f>G22-C22</f>
        <v>12</v>
      </c>
      <c r="J22" s="66" t="s">
        <v>101</v>
      </c>
      <c r="K22" s="660"/>
    </row>
    <row r="23" spans="1:12">
      <c r="A23" s="560" t="s">
        <v>167</v>
      </c>
      <c r="B23" s="555"/>
      <c r="C23" s="551">
        <v>3502</v>
      </c>
      <c r="D23" s="555"/>
      <c r="E23" s="556">
        <v>3406</v>
      </c>
      <c r="F23" s="555"/>
      <c r="G23" s="556">
        <v>3429</v>
      </c>
      <c r="H23" s="555"/>
      <c r="I23" s="557">
        <f t="shared" si="2"/>
        <v>-73</v>
      </c>
      <c r="J23" s="66" t="s">
        <v>101</v>
      </c>
      <c r="K23" s="660"/>
    </row>
    <row r="24" spans="1:12">
      <c r="A24" s="560" t="s">
        <v>168</v>
      </c>
      <c r="B24" s="555"/>
      <c r="C24" s="551">
        <v>8</v>
      </c>
      <c r="D24" s="555"/>
      <c r="E24" s="556">
        <v>8</v>
      </c>
      <c r="F24" s="555"/>
      <c r="G24" s="556">
        <v>8</v>
      </c>
      <c r="H24" s="555"/>
      <c r="I24" s="557">
        <f t="shared" si="2"/>
        <v>0</v>
      </c>
      <c r="J24" s="66" t="s">
        <v>101</v>
      </c>
      <c r="K24" s="660"/>
    </row>
    <row r="25" spans="1:12">
      <c r="A25" s="560" t="s">
        <v>169</v>
      </c>
      <c r="B25" s="555"/>
      <c r="C25" s="551">
        <v>1352</v>
      </c>
      <c r="D25" s="555"/>
      <c r="E25" s="556">
        <v>1125</v>
      </c>
      <c r="F25" s="555"/>
      <c r="G25" s="556">
        <v>1125</v>
      </c>
      <c r="H25" s="555"/>
      <c r="I25" s="557">
        <f t="shared" si="2"/>
        <v>-227</v>
      </c>
      <c r="J25" s="66" t="s">
        <v>101</v>
      </c>
      <c r="K25" s="660"/>
    </row>
    <row r="26" spans="1:12">
      <c r="A26" s="560" t="s">
        <v>170</v>
      </c>
      <c r="B26" s="555"/>
      <c r="C26" s="551">
        <f>7428+1268+7</f>
        <v>8703</v>
      </c>
      <c r="D26" s="555"/>
      <c r="E26" s="556">
        <f>3700+6988</f>
        <v>10688</v>
      </c>
      <c r="F26" s="555"/>
      <c r="G26" s="556">
        <f>2524+3</f>
        <v>2527</v>
      </c>
      <c r="H26" s="555"/>
      <c r="I26" s="557">
        <f t="shared" si="2"/>
        <v>-6176</v>
      </c>
      <c r="J26" s="66" t="s">
        <v>101</v>
      </c>
      <c r="K26" s="660"/>
    </row>
    <row r="27" spans="1:12">
      <c r="A27" s="560" t="s">
        <v>100</v>
      </c>
      <c r="B27" s="555"/>
      <c r="C27" s="551">
        <f>6536+259+248</f>
        <v>7043</v>
      </c>
      <c r="D27" s="555"/>
      <c r="E27" s="556">
        <v>9877</v>
      </c>
      <c r="F27" s="555"/>
      <c r="G27" s="556">
        <f>9660-150</f>
        <v>9510</v>
      </c>
      <c r="H27" s="555"/>
      <c r="I27" s="557">
        <f t="shared" si="2"/>
        <v>2467</v>
      </c>
      <c r="J27" s="66" t="s">
        <v>101</v>
      </c>
      <c r="K27" s="660"/>
    </row>
    <row r="28" spans="1:12">
      <c r="A28" s="560" t="s">
        <v>337</v>
      </c>
      <c r="B28" s="555"/>
      <c r="C28" s="551">
        <v>17</v>
      </c>
      <c r="D28" s="555"/>
      <c r="E28" s="556">
        <v>2</v>
      </c>
      <c r="F28" s="555"/>
      <c r="G28" s="556">
        <v>2</v>
      </c>
      <c r="H28" s="555"/>
      <c r="I28" s="557">
        <f t="shared" si="2"/>
        <v>-15</v>
      </c>
      <c r="J28" s="66" t="s">
        <v>101</v>
      </c>
      <c r="K28" s="660"/>
      <c r="L28" s="18"/>
    </row>
    <row r="29" spans="1:12">
      <c r="A29" s="560" t="s">
        <v>343</v>
      </c>
      <c r="B29" s="555"/>
      <c r="C29" s="551">
        <v>0</v>
      </c>
      <c r="D29" s="555"/>
      <c r="E29" s="556">
        <v>0</v>
      </c>
      <c r="F29" s="555"/>
      <c r="G29" s="556">
        <v>0</v>
      </c>
      <c r="H29" s="555"/>
      <c r="I29" s="557">
        <f t="shared" si="2"/>
        <v>0</v>
      </c>
      <c r="J29" s="66" t="s">
        <v>101</v>
      </c>
      <c r="K29" s="660"/>
    </row>
    <row r="30" spans="1:12">
      <c r="A30" s="560" t="s">
        <v>362</v>
      </c>
      <c r="B30" s="555"/>
      <c r="C30" s="551">
        <v>22</v>
      </c>
      <c r="D30" s="555"/>
      <c r="E30" s="556">
        <v>10</v>
      </c>
      <c r="F30" s="555"/>
      <c r="G30" s="556">
        <v>10</v>
      </c>
      <c r="H30" s="555"/>
      <c r="I30" s="557">
        <f t="shared" si="2"/>
        <v>-12</v>
      </c>
      <c r="K30" s="660"/>
    </row>
    <row r="31" spans="1:12">
      <c r="A31" s="560" t="s">
        <v>344</v>
      </c>
      <c r="B31" s="555"/>
      <c r="C31" s="551">
        <v>132</v>
      </c>
      <c r="D31" s="555"/>
      <c r="E31" s="556">
        <v>130</v>
      </c>
      <c r="F31" s="555"/>
      <c r="G31" s="556">
        <v>130</v>
      </c>
      <c r="H31" s="555"/>
      <c r="I31" s="557">
        <f t="shared" si="2"/>
        <v>-2</v>
      </c>
      <c r="J31" s="66" t="s">
        <v>101</v>
      </c>
      <c r="K31" s="660"/>
      <c r="L31" s="18"/>
    </row>
    <row r="32" spans="1:12">
      <c r="A32" s="560" t="s">
        <v>171</v>
      </c>
      <c r="B32" s="555"/>
      <c r="C32" s="551">
        <v>380</v>
      </c>
      <c r="D32" s="555"/>
      <c r="E32" s="556">
        <v>422</v>
      </c>
      <c r="F32" s="555"/>
      <c r="G32" s="556">
        <v>425</v>
      </c>
      <c r="H32" s="555"/>
      <c r="I32" s="557">
        <f t="shared" si="2"/>
        <v>45</v>
      </c>
      <c r="J32" s="66" t="s">
        <v>101</v>
      </c>
      <c r="K32" s="660"/>
      <c r="L32" s="18"/>
    </row>
    <row r="33" spans="1:11">
      <c r="A33" s="560" t="s">
        <v>172</v>
      </c>
      <c r="B33" s="555"/>
      <c r="C33" s="551">
        <v>2557</v>
      </c>
      <c r="D33" s="555"/>
      <c r="E33" s="556">
        <v>2025</v>
      </c>
      <c r="F33" s="555"/>
      <c r="G33" s="556">
        <f>2164-241</f>
        <v>1923</v>
      </c>
      <c r="H33" s="555"/>
      <c r="I33" s="557">
        <f t="shared" si="2"/>
        <v>-634</v>
      </c>
      <c r="J33" s="66" t="s">
        <v>101</v>
      </c>
      <c r="K33" s="660"/>
    </row>
    <row r="34" spans="1:11">
      <c r="A34" s="560" t="s">
        <v>363</v>
      </c>
      <c r="B34" s="555"/>
      <c r="C34" s="551">
        <v>0</v>
      </c>
      <c r="D34" s="555"/>
      <c r="E34" s="556">
        <v>0</v>
      </c>
      <c r="F34" s="555"/>
      <c r="G34" s="556">
        <v>55</v>
      </c>
      <c r="H34" s="555"/>
      <c r="I34" s="557">
        <f t="shared" si="2"/>
        <v>55</v>
      </c>
      <c r="K34" s="660"/>
    </row>
    <row r="35" spans="1:11">
      <c r="A35" s="561" t="s">
        <v>173</v>
      </c>
      <c r="B35" s="562"/>
      <c r="C35" s="552">
        <f>SUM(C16:C34)</f>
        <v>83276</v>
      </c>
      <c r="D35" s="562"/>
      <c r="E35" s="563">
        <f>SUM(E16:E34)</f>
        <v>94926</v>
      </c>
      <c r="F35" s="562"/>
      <c r="G35" s="563">
        <f>SUM(G16:G34)</f>
        <v>87882</v>
      </c>
      <c r="H35" s="562"/>
      <c r="I35" s="564">
        <f>SUM(I16:I34)</f>
        <v>4606</v>
      </c>
      <c r="J35" s="66" t="s">
        <v>101</v>
      </c>
      <c r="K35" s="660"/>
    </row>
    <row r="36" spans="1:11" ht="16.899999999999999" customHeight="1">
      <c r="A36" s="565" t="s">
        <v>174</v>
      </c>
      <c r="B36" s="566"/>
      <c r="C36" s="551">
        <v>-2319</v>
      </c>
      <c r="D36" s="566"/>
      <c r="E36" s="551">
        <v>-6988</v>
      </c>
      <c r="F36" s="566"/>
      <c r="G36" s="551"/>
      <c r="H36" s="566"/>
      <c r="I36" s="557">
        <f t="shared" si="2"/>
        <v>2319</v>
      </c>
      <c r="J36" s="66" t="s">
        <v>101</v>
      </c>
      <c r="K36" s="660"/>
    </row>
    <row r="37" spans="1:11">
      <c r="A37" s="565" t="s">
        <v>175</v>
      </c>
      <c r="B37" s="566"/>
      <c r="C37" s="551">
        <v>6988</v>
      </c>
      <c r="D37" s="566"/>
      <c r="E37" s="551"/>
      <c r="F37" s="566"/>
      <c r="G37" s="551"/>
      <c r="H37" s="566"/>
      <c r="I37" s="557">
        <f t="shared" si="2"/>
        <v>-6988</v>
      </c>
      <c r="J37" s="66" t="s">
        <v>101</v>
      </c>
      <c r="K37" s="660"/>
    </row>
    <row r="38" spans="1:11">
      <c r="A38" s="565" t="s">
        <v>176</v>
      </c>
      <c r="B38" s="566"/>
      <c r="C38" s="551">
        <v>-7</v>
      </c>
      <c r="D38" s="566"/>
      <c r="E38" s="551"/>
      <c r="F38" s="566"/>
      <c r="G38" s="551"/>
      <c r="H38" s="566"/>
      <c r="I38" s="557">
        <f t="shared" si="2"/>
        <v>7</v>
      </c>
      <c r="J38" s="66" t="s">
        <v>101</v>
      </c>
      <c r="K38" s="660"/>
    </row>
    <row r="39" spans="1:11" ht="16.5" thickBot="1">
      <c r="A39" s="567" t="s">
        <v>102</v>
      </c>
      <c r="B39" s="568"/>
      <c r="C39" s="553">
        <f>SUM(C35:C38)</f>
        <v>87938</v>
      </c>
      <c r="D39" s="568"/>
      <c r="E39" s="553">
        <f>SUM(E35:E38)</f>
        <v>87938</v>
      </c>
      <c r="F39" s="568"/>
      <c r="G39" s="553">
        <f>SUM(G35:G38)</f>
        <v>87882</v>
      </c>
      <c r="H39" s="568"/>
      <c r="I39" s="587">
        <f>SUM(I35:I38)</f>
        <v>-56</v>
      </c>
      <c r="J39" s="66" t="s">
        <v>101</v>
      </c>
      <c r="K39" s="660"/>
    </row>
    <row r="40" spans="1:11">
      <c r="A40" s="569"/>
      <c r="B40" s="570"/>
      <c r="C40" s="571"/>
      <c r="D40" s="570"/>
      <c r="E40" s="571"/>
      <c r="F40" s="570"/>
      <c r="G40" s="571"/>
      <c r="H40" s="570"/>
      <c r="I40" s="572"/>
      <c r="K40" s="660"/>
    </row>
    <row r="41" spans="1:11">
      <c r="A41" s="573" t="s">
        <v>19</v>
      </c>
      <c r="B41" s="555"/>
      <c r="C41" s="556"/>
      <c r="D41" s="555"/>
      <c r="E41" s="556"/>
      <c r="F41" s="555"/>
      <c r="G41" s="556"/>
      <c r="H41" s="555"/>
      <c r="I41" s="557"/>
      <c r="J41" s="66" t="s">
        <v>101</v>
      </c>
      <c r="K41" s="660"/>
    </row>
    <row r="42" spans="1:11">
      <c r="A42" s="560" t="s">
        <v>163</v>
      </c>
      <c r="B42" s="574">
        <v>0</v>
      </c>
      <c r="C42" s="575">
        <v>0</v>
      </c>
      <c r="D42" s="574">
        <v>0</v>
      </c>
      <c r="E42" s="575">
        <v>0</v>
      </c>
      <c r="F42" s="574">
        <v>0</v>
      </c>
      <c r="G42" s="575">
        <v>0</v>
      </c>
      <c r="H42" s="566">
        <f>F42+B42</f>
        <v>0</v>
      </c>
      <c r="I42" s="576">
        <f>C42+G42</f>
        <v>0</v>
      </c>
      <c r="J42" s="66" t="s">
        <v>101</v>
      </c>
      <c r="K42" s="660"/>
    </row>
    <row r="43" spans="1:11">
      <c r="A43" s="554" t="s">
        <v>103</v>
      </c>
      <c r="B43" s="555"/>
      <c r="C43" s="575">
        <v>0</v>
      </c>
      <c r="D43" s="555"/>
      <c r="E43" s="575">
        <v>0</v>
      </c>
      <c r="F43" s="555"/>
      <c r="G43" s="575">
        <v>0</v>
      </c>
      <c r="H43" s="566"/>
      <c r="I43" s="576">
        <f>C43+G43</f>
        <v>0</v>
      </c>
      <c r="J43" s="66" t="s">
        <v>101</v>
      </c>
      <c r="K43" s="660"/>
    </row>
    <row r="44" spans="1:11">
      <c r="A44" s="577" t="s">
        <v>104</v>
      </c>
      <c r="B44" s="578"/>
      <c r="C44" s="579">
        <v>0</v>
      </c>
      <c r="D44" s="578"/>
      <c r="E44" s="579">
        <v>0</v>
      </c>
      <c r="F44" s="578"/>
      <c r="G44" s="579">
        <v>0</v>
      </c>
      <c r="H44" s="580"/>
      <c r="I44" s="581">
        <f>C44+G44</f>
        <v>0</v>
      </c>
      <c r="J44" s="66" t="s">
        <v>101</v>
      </c>
      <c r="K44" s="660"/>
    </row>
    <row r="45" spans="1:11">
      <c r="A45" s="582"/>
      <c r="B45" s="583"/>
      <c r="C45" s="583"/>
      <c r="D45" s="583"/>
      <c r="E45" s="583"/>
      <c r="F45" s="583"/>
      <c r="G45" s="583"/>
      <c r="H45" s="583"/>
      <c r="I45" s="583"/>
      <c r="J45" s="66" t="s">
        <v>125</v>
      </c>
      <c r="K45" s="660"/>
    </row>
    <row r="46" spans="1:11">
      <c r="A46" s="959"/>
      <c r="B46" s="960"/>
      <c r="C46" s="960"/>
      <c r="D46" s="960"/>
      <c r="E46" s="960"/>
      <c r="F46" s="960"/>
      <c r="G46" s="960"/>
      <c r="H46" s="960"/>
      <c r="I46" s="960"/>
      <c r="J46" s="960"/>
      <c r="K46" s="660"/>
    </row>
    <row r="47" spans="1:11">
      <c r="A47" s="558"/>
      <c r="B47" s="558"/>
      <c r="C47" s="558"/>
      <c r="D47" s="558"/>
      <c r="E47" s="558"/>
      <c r="F47" s="558"/>
      <c r="G47" s="558"/>
      <c r="H47" s="584"/>
      <c r="I47" s="584"/>
      <c r="K47" s="559"/>
    </row>
    <row r="48" spans="1:11">
      <c r="A48" s="956"/>
      <c r="B48" s="956"/>
      <c r="C48" s="956"/>
      <c r="D48" s="956"/>
      <c r="E48" s="956"/>
      <c r="F48" s="956"/>
      <c r="G48" s="956"/>
      <c r="H48" s="583"/>
      <c r="I48" s="583"/>
      <c r="J48" s="647"/>
      <c r="K48" s="648"/>
    </row>
    <row r="49" spans="1:11">
      <c r="A49" s="642"/>
      <c r="B49" s="57"/>
      <c r="C49" s="57"/>
      <c r="D49" s="57"/>
      <c r="E49" s="57"/>
      <c r="F49" s="57"/>
      <c r="G49" s="57"/>
      <c r="H49" s="583"/>
      <c r="I49" s="583"/>
      <c r="J49" s="647"/>
      <c r="K49" s="648"/>
    </row>
    <row r="50" spans="1:11" ht="41.25" customHeight="1">
      <c r="A50" s="971"/>
      <c r="B50" s="971"/>
      <c r="C50" s="971"/>
      <c r="D50" s="971"/>
      <c r="E50" s="971"/>
      <c r="F50" s="971"/>
      <c r="G50" s="971"/>
      <c r="H50" s="585"/>
      <c r="I50" s="586"/>
      <c r="J50" s="647"/>
      <c r="K50" s="648"/>
    </row>
    <row r="51" spans="1:11" ht="14.25" customHeight="1">
      <c r="A51" s="642"/>
      <c r="B51" s="55"/>
      <c r="C51" s="55"/>
      <c r="D51" s="55"/>
      <c r="E51" s="55"/>
      <c r="F51" s="55"/>
      <c r="G51" s="55"/>
      <c r="H51" s="585"/>
      <c r="I51" s="585"/>
      <c r="J51" s="647"/>
      <c r="K51" s="648"/>
    </row>
    <row r="52" spans="1:11" ht="77.25" customHeight="1">
      <c r="A52" s="662"/>
      <c r="B52" s="662"/>
      <c r="C52" s="662"/>
      <c r="D52" s="662"/>
      <c r="E52" s="662"/>
      <c r="F52" s="662"/>
      <c r="G52" s="662"/>
      <c r="H52" s="52"/>
      <c r="I52" s="586"/>
      <c r="J52" s="647"/>
      <c r="K52" s="648"/>
    </row>
    <row r="53" spans="1:11" ht="12.75" customHeight="1">
      <c r="A53" s="642"/>
      <c r="B53" s="55"/>
      <c r="C53" s="55"/>
      <c r="D53" s="55"/>
      <c r="E53" s="55"/>
      <c r="F53" s="55"/>
      <c r="G53" s="55"/>
      <c r="H53" s="585"/>
      <c r="I53" s="585"/>
      <c r="J53" s="647"/>
      <c r="K53" s="648"/>
    </row>
    <row r="54" spans="1:11" ht="54" customHeight="1">
      <c r="A54" s="662"/>
      <c r="B54" s="662"/>
      <c r="C54" s="662"/>
      <c r="D54" s="662"/>
      <c r="E54" s="662"/>
      <c r="F54" s="662"/>
      <c r="G54" s="662"/>
      <c r="H54" s="52"/>
      <c r="I54" s="586"/>
      <c r="J54" s="647"/>
      <c r="K54" s="648"/>
    </row>
    <row r="55" spans="1:11" ht="43.5" customHeight="1">
      <c r="A55" s="952"/>
      <c r="B55" s="662"/>
      <c r="C55" s="662"/>
      <c r="D55" s="662"/>
      <c r="E55" s="662"/>
      <c r="F55" s="662"/>
      <c r="G55" s="662"/>
      <c r="H55" s="585"/>
      <c r="I55" s="585"/>
      <c r="J55" s="647"/>
      <c r="K55" s="648"/>
    </row>
    <row r="56" spans="1:11" ht="62.25" customHeight="1">
      <c r="A56" s="649"/>
      <c r="B56" s="662"/>
      <c r="C56" s="662"/>
      <c r="D56" s="662"/>
      <c r="E56" s="662"/>
      <c r="F56" s="662"/>
      <c r="G56" s="662"/>
      <c r="H56" s="585"/>
      <c r="I56" s="585"/>
      <c r="J56" s="647"/>
      <c r="K56" s="648"/>
    </row>
    <row r="57" spans="1:11" ht="12" customHeight="1">
      <c r="A57" s="649"/>
      <c r="B57" s="55"/>
      <c r="C57" s="55"/>
      <c r="D57" s="55"/>
      <c r="E57" s="55"/>
      <c r="F57" s="55"/>
      <c r="G57" s="55"/>
      <c r="H57" s="585"/>
      <c r="I57" s="585"/>
      <c r="J57" s="647"/>
      <c r="K57" s="648"/>
    </row>
    <row r="58" spans="1:11" ht="64.5" customHeight="1">
      <c r="A58" s="953"/>
      <c r="B58" s="953"/>
      <c r="C58" s="953"/>
      <c r="D58" s="953"/>
      <c r="E58" s="953"/>
      <c r="F58" s="953"/>
      <c r="G58" s="953"/>
      <c r="H58" s="585"/>
      <c r="I58" s="585"/>
      <c r="J58" s="647"/>
      <c r="K58" s="648"/>
    </row>
    <row r="59" spans="1:11" ht="47.25" customHeight="1">
      <c r="A59" s="953"/>
      <c r="B59" s="662"/>
      <c r="C59" s="662"/>
      <c r="D59" s="662"/>
      <c r="E59" s="662"/>
      <c r="F59" s="662"/>
      <c r="G59" s="662"/>
      <c r="H59" s="585"/>
      <c r="I59" s="585"/>
      <c r="J59" s="647"/>
      <c r="K59" s="648"/>
    </row>
    <row r="60" spans="1:11" ht="60" customHeight="1">
      <c r="A60" s="953"/>
      <c r="B60" s="662"/>
      <c r="C60" s="662"/>
      <c r="D60" s="662"/>
      <c r="E60" s="662"/>
      <c r="F60" s="662"/>
      <c r="G60" s="662"/>
      <c r="H60" s="585"/>
      <c r="I60" s="585"/>
      <c r="J60" s="647"/>
      <c r="K60" s="648"/>
    </row>
    <row r="61" spans="1:11" ht="15" customHeight="1">
      <c r="A61" s="944"/>
      <c r="B61" s="944"/>
      <c r="C61" s="944"/>
      <c r="D61" s="944"/>
      <c r="E61" s="944"/>
      <c r="F61" s="944"/>
      <c r="G61" s="944"/>
      <c r="H61" s="944"/>
      <c r="I61" s="944"/>
      <c r="J61" s="944"/>
      <c r="K61" s="955"/>
    </row>
    <row r="62" spans="1:11" ht="22.9" customHeight="1">
      <c r="A62" s="586"/>
      <c r="B62" s="954"/>
      <c r="C62" s="954"/>
      <c r="D62" s="954"/>
      <c r="E62" s="954"/>
      <c r="F62" s="954"/>
      <c r="G62" s="954"/>
      <c r="H62" s="954"/>
      <c r="I62" s="954"/>
      <c r="J62" s="647"/>
      <c r="K62" s="648"/>
    </row>
    <row r="63" spans="1:11">
      <c r="A63" s="586"/>
      <c r="B63" s="586"/>
      <c r="C63" s="586"/>
      <c r="D63" s="586"/>
      <c r="E63" s="586"/>
      <c r="F63" s="586"/>
      <c r="G63" s="586"/>
      <c r="H63" s="650"/>
      <c r="I63" s="651"/>
      <c r="J63" s="647"/>
      <c r="K63" s="648"/>
    </row>
    <row r="64" spans="1:11">
      <c r="A64" s="586"/>
      <c r="B64" s="586"/>
      <c r="C64" s="586"/>
      <c r="D64" s="586"/>
      <c r="E64" s="586"/>
      <c r="F64" s="586"/>
      <c r="G64" s="586"/>
      <c r="H64" s="651"/>
      <c r="I64" s="651"/>
      <c r="J64" s="647"/>
      <c r="K64" s="648"/>
    </row>
    <row r="65" spans="1:11">
      <c r="A65" s="586"/>
      <c r="B65" s="586"/>
      <c r="C65" s="586"/>
      <c r="D65" s="586"/>
      <c r="E65" s="586"/>
      <c r="F65" s="586"/>
      <c r="G65" s="586"/>
      <c r="H65" s="651"/>
      <c r="I65" s="651"/>
      <c r="J65" s="647"/>
      <c r="K65" s="648"/>
    </row>
    <row r="66" spans="1:11" ht="65.45" customHeight="1">
      <c r="A66" s="586"/>
      <c r="B66" s="954"/>
      <c r="C66" s="954"/>
      <c r="D66" s="954"/>
      <c r="E66" s="954"/>
      <c r="F66" s="954"/>
      <c r="G66" s="954"/>
      <c r="H66" s="954"/>
      <c r="I66" s="954"/>
      <c r="J66" s="647"/>
      <c r="K66" s="648"/>
    </row>
    <row r="67" spans="1:11">
      <c r="A67" s="586"/>
      <c r="B67" s="586"/>
      <c r="C67" s="586"/>
      <c r="D67" s="586"/>
      <c r="E67" s="586"/>
      <c r="F67" s="586"/>
      <c r="G67" s="586"/>
      <c r="H67" s="651"/>
      <c r="I67" s="651"/>
      <c r="J67" s="647"/>
      <c r="K67" s="648"/>
    </row>
    <row r="68" spans="1:11">
      <c r="A68" s="586"/>
      <c r="B68" s="586"/>
      <c r="C68" s="586"/>
      <c r="D68" s="586"/>
      <c r="E68" s="586"/>
      <c r="F68" s="586"/>
      <c r="G68" s="586"/>
      <c r="H68" s="651"/>
      <c r="I68" s="651"/>
      <c r="J68" s="647"/>
      <c r="K68" s="648"/>
    </row>
    <row r="69" spans="1:11">
      <c r="A69" s="586"/>
      <c r="B69" s="586"/>
      <c r="C69" s="586"/>
      <c r="D69" s="586"/>
      <c r="E69" s="586"/>
      <c r="F69" s="586"/>
      <c r="G69" s="586"/>
      <c r="H69" s="651"/>
      <c r="I69" s="651"/>
      <c r="J69" s="647"/>
      <c r="K69" s="648"/>
    </row>
    <row r="70" spans="1:11">
      <c r="A70" s="586"/>
      <c r="B70" s="586"/>
      <c r="C70" s="586"/>
      <c r="D70" s="586"/>
      <c r="E70" s="586"/>
      <c r="F70" s="586"/>
      <c r="G70" s="586"/>
      <c r="H70" s="651"/>
      <c r="I70" s="651"/>
      <c r="J70" s="647"/>
      <c r="K70" s="648"/>
    </row>
    <row r="71" spans="1:11">
      <c r="A71" s="586"/>
      <c r="B71" s="586"/>
      <c r="C71" s="586"/>
      <c r="D71" s="586"/>
      <c r="E71" s="586"/>
      <c r="F71" s="586"/>
      <c r="G71" s="586"/>
      <c r="H71" s="651"/>
      <c r="I71" s="651"/>
      <c r="J71" s="647"/>
      <c r="K71" s="648"/>
    </row>
    <row r="72" spans="1:11">
      <c r="A72" s="586"/>
      <c r="B72" s="586"/>
      <c r="C72" s="586"/>
      <c r="D72" s="586"/>
      <c r="E72" s="586"/>
      <c r="F72" s="586"/>
      <c r="G72" s="586"/>
      <c r="H72" s="651"/>
      <c r="I72" s="651"/>
      <c r="J72" s="647"/>
      <c r="K72" s="648"/>
    </row>
    <row r="73" spans="1:11">
      <c r="A73" s="652"/>
      <c r="B73" s="652"/>
      <c r="C73" s="652"/>
      <c r="D73" s="652"/>
      <c r="E73" s="652"/>
      <c r="F73" s="652"/>
      <c r="G73" s="652"/>
      <c r="H73" s="653"/>
      <c r="I73" s="653"/>
      <c r="J73" s="647"/>
      <c r="K73" s="46"/>
    </row>
    <row r="74" spans="1:11">
      <c r="A74" s="652"/>
      <c r="B74" s="652"/>
      <c r="C74" s="652"/>
      <c r="D74" s="652"/>
      <c r="E74" s="652"/>
      <c r="F74" s="652"/>
      <c r="G74" s="652"/>
      <c r="H74" s="653"/>
      <c r="I74" s="653"/>
      <c r="J74" s="647"/>
      <c r="K74" s="46"/>
    </row>
    <row r="75" spans="1:11">
      <c r="A75" s="652"/>
      <c r="B75" s="652"/>
      <c r="C75" s="652"/>
      <c r="D75" s="652"/>
      <c r="E75" s="652"/>
      <c r="F75" s="652"/>
      <c r="G75" s="652"/>
      <c r="H75" s="653"/>
      <c r="I75" s="653"/>
      <c r="J75" s="647"/>
      <c r="K75" s="46"/>
    </row>
    <row r="76" spans="1:11">
      <c r="A76" s="652"/>
      <c r="B76" s="652"/>
      <c r="C76" s="652"/>
      <c r="D76" s="652"/>
      <c r="E76" s="652"/>
      <c r="F76" s="652"/>
      <c r="G76" s="652"/>
      <c r="H76" s="653"/>
      <c r="I76" s="653"/>
      <c r="J76" s="647"/>
      <c r="K76" s="46"/>
    </row>
    <row r="77" spans="1:11">
      <c r="A77" s="652"/>
      <c r="B77" s="652"/>
      <c r="C77" s="652"/>
      <c r="D77" s="652"/>
      <c r="E77" s="652"/>
      <c r="F77" s="652"/>
      <c r="G77" s="652"/>
      <c r="H77" s="653"/>
      <c r="I77" s="653"/>
      <c r="J77" s="647"/>
      <c r="K77" s="46"/>
    </row>
    <row r="78" spans="1:11">
      <c r="A78" s="652"/>
      <c r="B78" s="652"/>
      <c r="C78" s="652"/>
      <c r="D78" s="652"/>
      <c r="E78" s="652"/>
      <c r="F78" s="652"/>
      <c r="G78" s="652"/>
      <c r="H78" s="653"/>
      <c r="I78" s="653"/>
      <c r="J78" s="647"/>
      <c r="K78" s="46"/>
    </row>
    <row r="79" spans="1:11">
      <c r="A79" s="652"/>
      <c r="B79" s="652"/>
      <c r="C79" s="652"/>
      <c r="D79" s="652"/>
      <c r="E79" s="652"/>
      <c r="F79" s="652"/>
      <c r="G79" s="652"/>
      <c r="H79" s="653"/>
      <c r="I79" s="654"/>
      <c r="J79" s="647"/>
      <c r="K79" s="46"/>
    </row>
    <row r="80" spans="1:11">
      <c r="A80" s="652"/>
      <c r="B80" s="652"/>
      <c r="C80" s="652"/>
      <c r="D80" s="652"/>
      <c r="E80" s="652"/>
      <c r="F80" s="652"/>
      <c r="G80" s="652"/>
      <c r="H80" s="653"/>
      <c r="I80" s="654"/>
      <c r="J80" s="647"/>
      <c r="K80" s="46"/>
    </row>
    <row r="81" spans="1:11">
      <c r="A81" s="652"/>
      <c r="B81" s="652"/>
      <c r="C81" s="652"/>
      <c r="D81" s="652"/>
      <c r="E81" s="652"/>
      <c r="F81" s="652"/>
      <c r="G81" s="652"/>
      <c r="H81" s="653"/>
      <c r="I81" s="653"/>
      <c r="J81" s="647"/>
      <c r="K81" s="46"/>
    </row>
    <row r="82" spans="1:11">
      <c r="H82" s="12"/>
      <c r="I82" s="12"/>
    </row>
    <row r="83" spans="1:11">
      <c r="H83" s="12"/>
      <c r="I83" s="12"/>
    </row>
    <row r="84" spans="1:11">
      <c r="H84" s="12"/>
      <c r="I84" s="12"/>
    </row>
    <row r="85" spans="1:11">
      <c r="H85" s="12"/>
      <c r="I85" s="12"/>
    </row>
    <row r="86" spans="1:11">
      <c r="H86" s="12"/>
      <c r="I86" s="12"/>
    </row>
    <row r="87" spans="1:11">
      <c r="H87" s="12"/>
      <c r="I87" s="12"/>
    </row>
    <row r="88" spans="1:11">
      <c r="H88" s="12"/>
      <c r="I88" s="12"/>
    </row>
    <row r="89" spans="1:11">
      <c r="H89" s="12"/>
      <c r="I89" s="12"/>
    </row>
    <row r="90" spans="1:11">
      <c r="H90" s="12"/>
      <c r="I90" s="12"/>
    </row>
    <row r="91" spans="1:11">
      <c r="H91" s="12"/>
      <c r="I91" s="12"/>
    </row>
    <row r="92" spans="1:11">
      <c r="H92" s="12"/>
      <c r="I92" s="12"/>
    </row>
    <row r="93" spans="1:11">
      <c r="H93" s="12"/>
      <c r="I93" s="12"/>
    </row>
    <row r="94" spans="1:11">
      <c r="H94" s="14"/>
      <c r="I94" s="12"/>
    </row>
    <row r="95" spans="1:11">
      <c r="H95" s="7"/>
      <c r="I95" s="7"/>
    </row>
    <row r="96" spans="1:11">
      <c r="H96" s="6"/>
      <c r="I96" s="6"/>
    </row>
    <row r="97" spans="8:9">
      <c r="H97" s="6"/>
      <c r="I97" s="6"/>
    </row>
    <row r="98" spans="8:9">
      <c r="H98" s="6"/>
      <c r="I98" s="6"/>
    </row>
    <row r="99" spans="8:9">
      <c r="H99" s="6"/>
      <c r="I99" s="6"/>
    </row>
    <row r="203" spans="1:1">
      <c r="A203" s="3" t="s">
        <v>333</v>
      </c>
    </row>
  </sheetData>
  <mergeCells count="25">
    <mergeCell ref="B66:I66"/>
    <mergeCell ref="A50:G50"/>
    <mergeCell ref="A52:G52"/>
    <mergeCell ref="A54:G54"/>
    <mergeCell ref="A59:G59"/>
    <mergeCell ref="B56:G56"/>
    <mergeCell ref="A1:I1"/>
    <mergeCell ref="A2:I2"/>
    <mergeCell ref="A3:I3"/>
    <mergeCell ref="A4:I4"/>
    <mergeCell ref="A5:I5"/>
    <mergeCell ref="A6:I6"/>
    <mergeCell ref="A55:G55"/>
    <mergeCell ref="A60:G60"/>
    <mergeCell ref="A58:G58"/>
    <mergeCell ref="B62:I62"/>
    <mergeCell ref="A61:K61"/>
    <mergeCell ref="A48:G48"/>
    <mergeCell ref="B8:C8"/>
    <mergeCell ref="A7:I7"/>
    <mergeCell ref="A46:J46"/>
    <mergeCell ref="H8:I8"/>
    <mergeCell ref="F8:G8"/>
    <mergeCell ref="D8:E8"/>
    <mergeCell ref="A8:A9"/>
  </mergeCells>
  <phoneticPr fontId="0" type="noConversion"/>
  <printOptions horizontalCentered="1"/>
  <pageMargins left="0.5" right="0.5" top="0.5" bottom="0.25" header="0.5" footer="0.5"/>
  <pageSetup scale="70" orientation="landscape" r:id="rId1"/>
  <headerFooter alignWithMargins="0">
    <oddFooter>&amp;C&amp;"Times New Roman,Regular"Exhibit L - Summary of Requirements by Object Class</oddFooter>
  </headerFooter>
</worksheet>
</file>

<file path=xl/worksheets/sheet12.xml><?xml version="1.0" encoding="utf-8"?>
<worksheet xmlns="http://schemas.openxmlformats.org/spreadsheetml/2006/main" xmlns:r="http://schemas.openxmlformats.org/officeDocument/2006/relationships">
  <sheetPr codeName="Sheet1"/>
  <dimension ref="A1:R80"/>
  <sheetViews>
    <sheetView view="pageBreakPreview" zoomScale="95" zoomScaleNormal="100" zoomScaleSheetLayoutView="95" workbookViewId="0">
      <selection activeCell="B17" sqref="B17"/>
    </sheetView>
  </sheetViews>
  <sheetFormatPr defaultRowHeight="12.75"/>
  <cols>
    <col min="1" max="1" width="10.6640625" style="201" customWidth="1"/>
    <col min="2" max="2" width="37.77734375" style="201" customWidth="1"/>
    <col min="3" max="10" width="9.88671875" style="203" customWidth="1"/>
    <col min="11" max="16384" width="8.88671875" style="201"/>
  </cols>
  <sheetData>
    <row r="1" spans="1:11" s="217" customFormat="1" ht="15.75">
      <c r="A1" s="986" t="s">
        <v>216</v>
      </c>
      <c r="B1" s="986"/>
      <c r="C1" s="986"/>
      <c r="D1" s="986"/>
      <c r="E1" s="986"/>
      <c r="F1" s="986"/>
      <c r="G1" s="986"/>
      <c r="H1" s="986"/>
      <c r="I1" s="986"/>
      <c r="J1" s="986"/>
      <c r="K1" s="200" t="s">
        <v>101</v>
      </c>
    </row>
    <row r="2" spans="1:11" s="217" customFormat="1" ht="15.75">
      <c r="A2" s="987"/>
      <c r="B2" s="987"/>
      <c r="C2" s="987"/>
      <c r="D2" s="987"/>
      <c r="E2" s="987"/>
      <c r="F2" s="987"/>
      <c r="G2" s="987"/>
      <c r="H2" s="987"/>
      <c r="I2" s="987"/>
      <c r="J2" s="987"/>
    </row>
    <row r="3" spans="1:11" s="217" customFormat="1" ht="15.75">
      <c r="A3" s="988" t="s">
        <v>315</v>
      </c>
      <c r="B3" s="988"/>
      <c r="C3" s="988"/>
      <c r="D3" s="988"/>
      <c r="E3" s="988"/>
      <c r="F3" s="988"/>
      <c r="G3" s="988"/>
      <c r="H3" s="988"/>
      <c r="I3" s="988"/>
      <c r="J3" s="988"/>
      <c r="K3" s="200" t="s">
        <v>101</v>
      </c>
    </row>
    <row r="4" spans="1:11" s="217" customFormat="1" ht="15.75">
      <c r="A4" s="988" t="s">
        <v>8</v>
      </c>
      <c r="B4" s="988"/>
      <c r="C4" s="988"/>
      <c r="D4" s="988"/>
      <c r="E4" s="988"/>
      <c r="F4" s="988"/>
      <c r="G4" s="988"/>
      <c r="H4" s="988"/>
      <c r="I4" s="988"/>
      <c r="J4" s="988"/>
      <c r="K4" s="200" t="s">
        <v>101</v>
      </c>
    </row>
    <row r="5" spans="1:11" s="217" customFormat="1" ht="15.75">
      <c r="A5" s="987" t="s">
        <v>7</v>
      </c>
      <c r="B5" s="987"/>
      <c r="C5" s="987"/>
      <c r="D5" s="987"/>
      <c r="E5" s="987"/>
      <c r="F5" s="987"/>
      <c r="G5" s="987"/>
      <c r="H5" s="987"/>
      <c r="I5" s="987"/>
      <c r="J5" s="987"/>
      <c r="K5" s="200" t="s">
        <v>101</v>
      </c>
    </row>
    <row r="6" spans="1:11" s="217" customFormat="1" ht="15.75">
      <c r="A6" s="987"/>
      <c r="B6" s="987"/>
      <c r="C6" s="987"/>
      <c r="D6" s="987"/>
      <c r="E6" s="987"/>
      <c r="F6" s="987"/>
      <c r="G6" s="987"/>
      <c r="H6" s="987"/>
      <c r="I6" s="987"/>
      <c r="J6" s="987"/>
    </row>
    <row r="7" spans="1:11">
      <c r="A7" s="991"/>
      <c r="B7" s="991"/>
      <c r="C7" s="991"/>
      <c r="D7" s="991"/>
      <c r="E7" s="991"/>
      <c r="F7" s="991"/>
      <c r="G7" s="991"/>
      <c r="H7" s="991"/>
      <c r="I7" s="991"/>
      <c r="J7" s="991"/>
    </row>
    <row r="8" spans="1:11">
      <c r="A8" s="286" t="s">
        <v>217</v>
      </c>
      <c r="B8" s="285"/>
      <c r="C8" s="989"/>
      <c r="D8" s="989"/>
      <c r="E8" s="989"/>
      <c r="F8" s="989"/>
      <c r="G8" s="989"/>
      <c r="H8" s="989"/>
      <c r="I8" s="989"/>
      <c r="J8" s="989"/>
      <c r="K8" s="200" t="s">
        <v>101</v>
      </c>
    </row>
    <row r="9" spans="1:11">
      <c r="A9" s="286" t="s">
        <v>218</v>
      </c>
      <c r="B9" s="287" t="s">
        <v>288</v>
      </c>
      <c r="C9" s="989"/>
      <c r="D9" s="989"/>
      <c r="E9" s="989"/>
      <c r="F9" s="989"/>
      <c r="G9" s="989"/>
      <c r="H9" s="989"/>
      <c r="I9" s="989"/>
      <c r="J9" s="989"/>
      <c r="K9" s="200" t="s">
        <v>101</v>
      </c>
    </row>
    <row r="10" spans="1:11">
      <c r="A10" s="286" t="s">
        <v>219</v>
      </c>
      <c r="B10" s="287" t="s">
        <v>220</v>
      </c>
      <c r="C10" s="989"/>
      <c r="D10" s="989"/>
      <c r="E10" s="989"/>
      <c r="F10" s="989"/>
      <c r="G10" s="989"/>
      <c r="H10" s="989"/>
      <c r="I10" s="989"/>
      <c r="J10" s="989"/>
      <c r="K10" s="200" t="s">
        <v>101</v>
      </c>
    </row>
    <row r="11" spans="1:11">
      <c r="A11" s="990"/>
      <c r="B11" s="990"/>
      <c r="C11" s="990"/>
      <c r="D11" s="990"/>
      <c r="E11" s="990"/>
      <c r="F11" s="990"/>
      <c r="G11" s="990"/>
      <c r="H11" s="990"/>
      <c r="I11" s="990"/>
      <c r="J11" s="990"/>
    </row>
    <row r="12" spans="1:11" ht="18" customHeight="1">
      <c r="A12" s="973" t="s">
        <v>221</v>
      </c>
      <c r="B12" s="974"/>
      <c r="C12" s="984" t="s">
        <v>82</v>
      </c>
      <c r="D12" s="982" t="s">
        <v>79</v>
      </c>
      <c r="E12" s="982" t="s">
        <v>222</v>
      </c>
      <c r="F12" s="982" t="s">
        <v>223</v>
      </c>
      <c r="G12" s="982" t="s">
        <v>80</v>
      </c>
      <c r="H12" s="982" t="s">
        <v>81</v>
      </c>
      <c r="I12" s="982" t="s">
        <v>222</v>
      </c>
      <c r="J12" s="980" t="s">
        <v>83</v>
      </c>
      <c r="K12" s="200" t="s">
        <v>101</v>
      </c>
    </row>
    <row r="13" spans="1:11">
      <c r="A13" s="975"/>
      <c r="B13" s="976"/>
      <c r="C13" s="985"/>
      <c r="D13" s="983"/>
      <c r="E13" s="983"/>
      <c r="F13" s="983"/>
      <c r="G13" s="983"/>
      <c r="H13" s="983"/>
      <c r="I13" s="983"/>
      <c r="J13" s="981"/>
      <c r="K13" s="200" t="s">
        <v>101</v>
      </c>
    </row>
    <row r="14" spans="1:11">
      <c r="A14" s="302" t="s">
        <v>224</v>
      </c>
      <c r="B14" s="303"/>
      <c r="C14" s="329"/>
      <c r="D14" s="329"/>
      <c r="E14" s="329"/>
      <c r="F14" s="329"/>
      <c r="G14" s="329"/>
      <c r="H14" s="329"/>
      <c r="I14" s="329"/>
      <c r="J14" s="330"/>
      <c r="K14" s="200" t="s">
        <v>101</v>
      </c>
    </row>
    <row r="15" spans="1:11">
      <c r="A15" s="304" t="s">
        <v>225</v>
      </c>
      <c r="B15" s="289" t="s">
        <v>226</v>
      </c>
      <c r="C15" s="331"/>
      <c r="D15" s="331"/>
      <c r="E15" s="331"/>
      <c r="F15" s="331"/>
      <c r="G15" s="331"/>
      <c r="H15" s="331"/>
      <c r="I15" s="331"/>
      <c r="J15" s="332"/>
      <c r="K15" s="200" t="s">
        <v>101</v>
      </c>
    </row>
    <row r="16" spans="1:11">
      <c r="A16" s="294" t="s">
        <v>227</v>
      </c>
      <c r="B16" s="293" t="s">
        <v>228</v>
      </c>
      <c r="C16" s="333"/>
      <c r="D16" s="333"/>
      <c r="E16" s="333"/>
      <c r="F16" s="333"/>
      <c r="G16" s="333"/>
      <c r="H16" s="333"/>
      <c r="I16" s="333"/>
      <c r="J16" s="334"/>
      <c r="K16" s="200" t="s">
        <v>101</v>
      </c>
    </row>
    <row r="17" spans="1:11">
      <c r="A17" s="294" t="s">
        <v>227</v>
      </c>
      <c r="B17" s="293" t="s">
        <v>229</v>
      </c>
      <c r="C17" s="333"/>
      <c r="D17" s="333"/>
      <c r="E17" s="333"/>
      <c r="F17" s="333"/>
      <c r="G17" s="333"/>
      <c r="H17" s="333"/>
      <c r="I17" s="333"/>
      <c r="J17" s="334"/>
      <c r="K17" s="200" t="s">
        <v>101</v>
      </c>
    </row>
    <row r="18" spans="1:11">
      <c r="A18" s="294" t="s">
        <v>227</v>
      </c>
      <c r="B18" s="293" t="s">
        <v>230</v>
      </c>
      <c r="C18" s="333"/>
      <c r="D18" s="333"/>
      <c r="E18" s="333"/>
      <c r="F18" s="333"/>
      <c r="G18" s="333"/>
      <c r="H18" s="333"/>
      <c r="I18" s="333"/>
      <c r="J18" s="334"/>
      <c r="K18" s="200" t="s">
        <v>101</v>
      </c>
    </row>
    <row r="19" spans="1:11">
      <c r="A19" s="294" t="s">
        <v>227</v>
      </c>
      <c r="B19" s="293" t="s">
        <v>231</v>
      </c>
      <c r="C19" s="333"/>
      <c r="D19" s="333"/>
      <c r="E19" s="333"/>
      <c r="F19" s="333"/>
      <c r="G19" s="333"/>
      <c r="H19" s="333"/>
      <c r="I19" s="333"/>
      <c r="J19" s="334"/>
      <c r="K19" s="200" t="s">
        <v>101</v>
      </c>
    </row>
    <row r="20" spans="1:11">
      <c r="A20" s="294" t="s">
        <v>233</v>
      </c>
      <c r="B20" s="293" t="s">
        <v>232</v>
      </c>
      <c r="C20" s="333"/>
      <c r="D20" s="335"/>
      <c r="E20" s="335"/>
      <c r="F20" s="335"/>
      <c r="G20" s="335"/>
      <c r="H20" s="335"/>
      <c r="I20" s="335"/>
      <c r="J20" s="336"/>
      <c r="K20" s="200" t="s">
        <v>101</v>
      </c>
    </row>
    <row r="21" spans="1:11">
      <c r="A21" s="302" t="s">
        <v>234</v>
      </c>
      <c r="B21" s="303"/>
      <c r="C21" s="329"/>
      <c r="D21" s="329"/>
      <c r="E21" s="329"/>
      <c r="F21" s="329"/>
      <c r="G21" s="329"/>
      <c r="H21" s="329"/>
      <c r="I21" s="329"/>
      <c r="J21" s="330"/>
      <c r="K21" s="200" t="s">
        <v>101</v>
      </c>
    </row>
    <row r="22" spans="1:11">
      <c r="A22" s="304" t="s">
        <v>235</v>
      </c>
      <c r="B22" s="305" t="s">
        <v>236</v>
      </c>
      <c r="C22" s="331"/>
      <c r="D22" s="331"/>
      <c r="E22" s="331"/>
      <c r="F22" s="331"/>
      <c r="G22" s="331"/>
      <c r="H22" s="331"/>
      <c r="I22" s="331"/>
      <c r="J22" s="332"/>
      <c r="K22" s="200" t="s">
        <v>101</v>
      </c>
    </row>
    <row r="23" spans="1:11">
      <c r="A23" s="294">
        <v>22</v>
      </c>
      <c r="B23" s="293" t="s">
        <v>237</v>
      </c>
      <c r="C23" s="333"/>
      <c r="D23" s="333"/>
      <c r="E23" s="333"/>
      <c r="F23" s="333"/>
      <c r="G23" s="333"/>
      <c r="H23" s="333"/>
      <c r="I23" s="333"/>
      <c r="J23" s="334"/>
      <c r="K23" s="200" t="s">
        <v>101</v>
      </c>
    </row>
    <row r="24" spans="1:11">
      <c r="A24" s="294" t="s">
        <v>293</v>
      </c>
      <c r="B24" s="293" t="s">
        <v>294</v>
      </c>
      <c r="C24" s="333"/>
      <c r="D24" s="333"/>
      <c r="E24" s="333"/>
      <c r="F24" s="333"/>
      <c r="G24" s="333"/>
      <c r="H24" s="333"/>
      <c r="I24" s="333"/>
      <c r="J24" s="334"/>
      <c r="K24" s="200" t="s">
        <v>101</v>
      </c>
    </row>
    <row r="25" spans="1:11">
      <c r="A25" s="294" t="s">
        <v>238</v>
      </c>
      <c r="B25" s="293" t="s">
        <v>239</v>
      </c>
      <c r="C25" s="333"/>
      <c r="D25" s="333"/>
      <c r="E25" s="333"/>
      <c r="F25" s="333"/>
      <c r="G25" s="333"/>
      <c r="H25" s="333"/>
      <c r="I25" s="333"/>
      <c r="J25" s="334"/>
      <c r="K25" s="200" t="s">
        <v>101</v>
      </c>
    </row>
    <row r="26" spans="1:11">
      <c r="A26" s="294" t="s">
        <v>240</v>
      </c>
      <c r="B26" s="293" t="s">
        <v>241</v>
      </c>
      <c r="C26" s="333"/>
      <c r="D26" s="333"/>
      <c r="E26" s="333"/>
      <c r="F26" s="333"/>
      <c r="G26" s="333"/>
      <c r="H26" s="333"/>
      <c r="I26" s="333"/>
      <c r="J26" s="334"/>
      <c r="K26" s="200" t="s">
        <v>101</v>
      </c>
    </row>
    <row r="27" spans="1:11">
      <c r="A27" s="294" t="s">
        <v>240</v>
      </c>
      <c r="B27" s="293" t="s">
        <v>242</v>
      </c>
      <c r="C27" s="333"/>
      <c r="D27" s="333"/>
      <c r="E27" s="333"/>
      <c r="F27" s="333"/>
      <c r="G27" s="333"/>
      <c r="H27" s="333"/>
      <c r="I27" s="333"/>
      <c r="J27" s="334"/>
      <c r="K27" s="200" t="s">
        <v>101</v>
      </c>
    </row>
    <row r="28" spans="1:11">
      <c r="A28" s="294" t="s">
        <v>240</v>
      </c>
      <c r="B28" s="293" t="s">
        <v>243</v>
      </c>
      <c r="C28" s="333"/>
      <c r="D28" s="333"/>
      <c r="E28" s="333"/>
      <c r="F28" s="333"/>
      <c r="G28" s="333"/>
      <c r="H28" s="333"/>
      <c r="I28" s="333"/>
      <c r="J28" s="334"/>
      <c r="K28" s="200" t="s">
        <v>101</v>
      </c>
    </row>
    <row r="29" spans="1:11">
      <c r="A29" s="294">
        <v>25.3</v>
      </c>
      <c r="B29" s="293" t="s">
        <v>244</v>
      </c>
      <c r="C29" s="333"/>
      <c r="D29" s="333"/>
      <c r="E29" s="333"/>
      <c r="F29" s="333"/>
      <c r="G29" s="333"/>
      <c r="H29" s="333"/>
      <c r="I29" s="333"/>
      <c r="J29" s="334"/>
      <c r="K29" s="200" t="s">
        <v>101</v>
      </c>
    </row>
    <row r="30" spans="1:11">
      <c r="A30" s="290">
        <v>25.3</v>
      </c>
      <c r="B30" s="291" t="s">
        <v>245</v>
      </c>
      <c r="C30" s="333"/>
      <c r="D30" s="333"/>
      <c r="E30" s="333"/>
      <c r="F30" s="333"/>
      <c r="G30" s="333"/>
      <c r="H30" s="333"/>
      <c r="I30" s="333"/>
      <c r="J30" s="334"/>
      <c r="K30" s="200" t="s">
        <v>101</v>
      </c>
    </row>
    <row r="31" spans="1:11">
      <c r="A31" s="290">
        <v>25.3</v>
      </c>
      <c r="B31" s="291" t="s">
        <v>246</v>
      </c>
      <c r="C31" s="333"/>
      <c r="D31" s="333"/>
      <c r="E31" s="333"/>
      <c r="F31" s="333"/>
      <c r="G31" s="333"/>
      <c r="H31" s="333"/>
      <c r="I31" s="333"/>
      <c r="J31" s="334"/>
      <c r="K31" s="200" t="s">
        <v>101</v>
      </c>
    </row>
    <row r="32" spans="1:11">
      <c r="A32" s="290">
        <v>25.3</v>
      </c>
      <c r="B32" s="291" t="s">
        <v>247</v>
      </c>
      <c r="C32" s="333"/>
      <c r="D32" s="333"/>
      <c r="E32" s="333"/>
      <c r="F32" s="333"/>
      <c r="G32" s="333"/>
      <c r="H32" s="333"/>
      <c r="I32" s="333"/>
      <c r="J32" s="334"/>
      <c r="K32" s="200" t="s">
        <v>101</v>
      </c>
    </row>
    <row r="33" spans="1:11">
      <c r="A33" s="290">
        <v>25.3</v>
      </c>
      <c r="B33" s="291" t="s">
        <v>248</v>
      </c>
      <c r="C33" s="333"/>
      <c r="D33" s="333"/>
      <c r="E33" s="333"/>
      <c r="F33" s="333"/>
      <c r="G33" s="333"/>
      <c r="H33" s="333"/>
      <c r="I33" s="333"/>
      <c r="J33" s="334"/>
      <c r="K33" s="200" t="s">
        <v>101</v>
      </c>
    </row>
    <row r="34" spans="1:11">
      <c r="A34" s="294">
        <v>25.2</v>
      </c>
      <c r="B34" s="293" t="s">
        <v>307</v>
      </c>
      <c r="C34" s="333"/>
      <c r="D34" s="333"/>
      <c r="E34" s="333"/>
      <c r="F34" s="333"/>
      <c r="G34" s="333"/>
      <c r="H34" s="333"/>
      <c r="I34" s="333"/>
      <c r="J34" s="334"/>
      <c r="K34" s="200" t="s">
        <v>101</v>
      </c>
    </row>
    <row r="35" spans="1:11">
      <c r="A35" s="294">
        <v>25.6</v>
      </c>
      <c r="B35" s="293" t="s">
        <v>250</v>
      </c>
      <c r="C35" s="333"/>
      <c r="D35" s="333"/>
      <c r="E35" s="333"/>
      <c r="F35" s="333"/>
      <c r="G35" s="333"/>
      <c r="H35" s="333"/>
      <c r="I35" s="333"/>
      <c r="J35" s="334"/>
      <c r="K35" s="200" t="s">
        <v>101</v>
      </c>
    </row>
    <row r="36" spans="1:11">
      <c r="A36" s="294">
        <v>25.6</v>
      </c>
      <c r="B36" s="293" t="s">
        <v>251</v>
      </c>
      <c r="C36" s="333"/>
      <c r="D36" s="333"/>
      <c r="E36" s="333"/>
      <c r="F36" s="333"/>
      <c r="G36" s="333"/>
      <c r="H36" s="333"/>
      <c r="I36" s="333"/>
      <c r="J36" s="334"/>
      <c r="K36" s="200" t="s">
        <v>101</v>
      </c>
    </row>
    <row r="37" spans="1:11">
      <c r="A37" s="294">
        <v>25.2</v>
      </c>
      <c r="B37" s="293" t="s">
        <v>252</v>
      </c>
      <c r="C37" s="333"/>
      <c r="D37" s="333"/>
      <c r="E37" s="333"/>
      <c r="F37" s="333"/>
      <c r="G37" s="333"/>
      <c r="H37" s="333"/>
      <c r="I37" s="333"/>
      <c r="J37" s="334"/>
      <c r="K37" s="200" t="s">
        <v>101</v>
      </c>
    </row>
    <row r="38" spans="1:11">
      <c r="A38" s="294">
        <v>25.2</v>
      </c>
      <c r="B38" s="293" t="s">
        <v>254</v>
      </c>
      <c r="C38" s="333"/>
      <c r="D38" s="333"/>
      <c r="E38" s="333"/>
      <c r="F38" s="333"/>
      <c r="G38" s="333"/>
      <c r="H38" s="333"/>
      <c r="I38" s="333"/>
      <c r="J38" s="334"/>
      <c r="K38" s="200" t="s">
        <v>101</v>
      </c>
    </row>
    <row r="39" spans="1:11">
      <c r="A39" s="294" t="s">
        <v>249</v>
      </c>
      <c r="B39" s="293" t="s">
        <v>308</v>
      </c>
      <c r="C39" s="333"/>
      <c r="D39" s="333"/>
      <c r="E39" s="333"/>
      <c r="F39" s="333"/>
      <c r="G39" s="333"/>
      <c r="H39" s="333"/>
      <c r="I39" s="333"/>
      <c r="J39" s="334"/>
      <c r="K39" s="200" t="s">
        <v>101</v>
      </c>
    </row>
    <row r="40" spans="1:11">
      <c r="A40" s="294" t="s">
        <v>256</v>
      </c>
      <c r="B40" s="293" t="s">
        <v>257</v>
      </c>
      <c r="C40" s="333"/>
      <c r="D40" s="333"/>
      <c r="E40" s="333"/>
      <c r="F40" s="333"/>
      <c r="G40" s="333"/>
      <c r="H40" s="333"/>
      <c r="I40" s="333"/>
      <c r="J40" s="334"/>
      <c r="K40" s="200" t="s">
        <v>101</v>
      </c>
    </row>
    <row r="41" spans="1:11">
      <c r="A41" s="294" t="s">
        <v>256</v>
      </c>
      <c r="B41" s="293" t="s">
        <v>258</v>
      </c>
      <c r="C41" s="333"/>
      <c r="D41" s="333"/>
      <c r="E41" s="333"/>
      <c r="F41" s="333"/>
      <c r="G41" s="333"/>
      <c r="H41" s="333"/>
      <c r="I41" s="333"/>
      <c r="J41" s="334"/>
      <c r="K41" s="200" t="s">
        <v>101</v>
      </c>
    </row>
    <row r="42" spans="1:11">
      <c r="A42" s="294" t="s">
        <v>256</v>
      </c>
      <c r="B42" s="293" t="s">
        <v>259</v>
      </c>
      <c r="C42" s="333"/>
      <c r="D42" s="333"/>
      <c r="E42" s="333"/>
      <c r="F42" s="333"/>
      <c r="G42" s="333"/>
      <c r="H42" s="333"/>
      <c r="I42" s="333"/>
      <c r="J42" s="334"/>
      <c r="K42" s="200" t="s">
        <v>101</v>
      </c>
    </row>
    <row r="43" spans="1:11">
      <c r="A43" s="294" t="s">
        <v>256</v>
      </c>
      <c r="B43" s="293" t="s">
        <v>261</v>
      </c>
      <c r="C43" s="333"/>
      <c r="D43" s="333"/>
      <c r="E43" s="333"/>
      <c r="F43" s="333"/>
      <c r="G43" s="333"/>
      <c r="H43" s="333"/>
      <c r="I43" s="333"/>
      <c r="J43" s="334"/>
      <c r="K43" s="200" t="s">
        <v>101</v>
      </c>
    </row>
    <row r="44" spans="1:11">
      <c r="A44" s="300" t="s">
        <v>256</v>
      </c>
      <c r="B44" s="301" t="s">
        <v>262</v>
      </c>
      <c r="C44" s="337"/>
      <c r="D44" s="337"/>
      <c r="E44" s="337"/>
      <c r="F44" s="337"/>
      <c r="G44" s="337"/>
      <c r="H44" s="337"/>
      <c r="I44" s="337"/>
      <c r="J44" s="338"/>
      <c r="K44" s="200" t="s">
        <v>101</v>
      </c>
    </row>
    <row r="45" spans="1:11">
      <c r="A45" s="302" t="s">
        <v>263</v>
      </c>
      <c r="B45" s="303"/>
      <c r="C45" s="329"/>
      <c r="D45" s="329"/>
      <c r="E45" s="329"/>
      <c r="F45" s="329"/>
      <c r="G45" s="329"/>
      <c r="H45" s="329"/>
      <c r="I45" s="329"/>
      <c r="J45" s="330"/>
      <c r="K45" s="200" t="s">
        <v>101</v>
      </c>
    </row>
    <row r="46" spans="1:11">
      <c r="A46" s="294" t="s">
        <v>264</v>
      </c>
      <c r="B46" s="305" t="s">
        <v>302</v>
      </c>
      <c r="C46" s="331"/>
      <c r="D46" s="331"/>
      <c r="E46" s="331"/>
      <c r="F46" s="331"/>
      <c r="G46" s="331"/>
      <c r="H46" s="331"/>
      <c r="I46" s="331"/>
      <c r="J46" s="332"/>
      <c r="K46" s="200" t="s">
        <v>101</v>
      </c>
    </row>
    <row r="47" spans="1:11">
      <c r="A47" s="294" t="s">
        <v>264</v>
      </c>
      <c r="B47" s="293" t="s">
        <v>265</v>
      </c>
      <c r="C47" s="339"/>
      <c r="D47" s="339"/>
      <c r="E47" s="339"/>
      <c r="F47" s="339"/>
      <c r="G47" s="339"/>
      <c r="H47" s="339"/>
      <c r="I47" s="339"/>
      <c r="J47" s="340"/>
      <c r="K47" s="200" t="s">
        <v>101</v>
      </c>
    </row>
    <row r="48" spans="1:11">
      <c r="A48" s="290" t="s">
        <v>264</v>
      </c>
      <c r="B48" s="291" t="s">
        <v>266</v>
      </c>
      <c r="C48" s="319"/>
      <c r="D48" s="319"/>
      <c r="E48" s="319"/>
      <c r="F48" s="319"/>
      <c r="G48" s="319"/>
      <c r="H48" s="319"/>
      <c r="I48" s="319"/>
      <c r="J48" s="320"/>
      <c r="K48" s="200" t="s">
        <v>101</v>
      </c>
    </row>
    <row r="49" spans="1:11">
      <c r="A49" s="290" t="s">
        <v>264</v>
      </c>
      <c r="B49" s="291" t="s">
        <v>267</v>
      </c>
      <c r="C49" s="319"/>
      <c r="D49" s="319"/>
      <c r="E49" s="319"/>
      <c r="F49" s="319"/>
      <c r="G49" s="319"/>
      <c r="H49" s="319"/>
      <c r="I49" s="319"/>
      <c r="J49" s="320"/>
      <c r="K49" s="200" t="s">
        <v>101</v>
      </c>
    </row>
    <row r="50" spans="1:11">
      <c r="A50" s="294">
        <v>25.2</v>
      </c>
      <c r="B50" s="293" t="s">
        <v>268</v>
      </c>
      <c r="C50" s="339"/>
      <c r="D50" s="339"/>
      <c r="E50" s="339"/>
      <c r="F50" s="339"/>
      <c r="G50" s="339"/>
      <c r="H50" s="339"/>
      <c r="I50" s="339"/>
      <c r="J50" s="340"/>
      <c r="K50" s="200" t="s">
        <v>101</v>
      </c>
    </row>
    <row r="51" spans="1:11">
      <c r="A51" s="294" t="s">
        <v>264</v>
      </c>
      <c r="B51" s="293" t="s">
        <v>269</v>
      </c>
      <c r="C51" s="333"/>
      <c r="D51" s="333"/>
      <c r="E51" s="333"/>
      <c r="F51" s="333"/>
      <c r="G51" s="333"/>
      <c r="H51" s="333"/>
      <c r="I51" s="333"/>
      <c r="J51" s="334"/>
      <c r="K51" s="200" t="s">
        <v>101</v>
      </c>
    </row>
    <row r="52" spans="1:11">
      <c r="A52" s="294" t="s">
        <v>264</v>
      </c>
      <c r="B52" s="293" t="s">
        <v>270</v>
      </c>
      <c r="C52" s="333"/>
      <c r="D52" s="333"/>
      <c r="E52" s="333"/>
      <c r="F52" s="333"/>
      <c r="G52" s="333"/>
      <c r="H52" s="333"/>
      <c r="I52" s="333"/>
      <c r="J52" s="334"/>
      <c r="K52" s="200" t="s">
        <v>101</v>
      </c>
    </row>
    <row r="53" spans="1:11">
      <c r="A53" s="294" t="s">
        <v>264</v>
      </c>
      <c r="B53" s="293" t="s">
        <v>271</v>
      </c>
      <c r="C53" s="333"/>
      <c r="D53" s="333"/>
      <c r="E53" s="333"/>
      <c r="F53" s="333"/>
      <c r="G53" s="333"/>
      <c r="H53" s="333"/>
      <c r="I53" s="333"/>
      <c r="J53" s="334"/>
      <c r="K53" s="200" t="s">
        <v>101</v>
      </c>
    </row>
    <row r="54" spans="1:11">
      <c r="A54" s="294" t="s">
        <v>264</v>
      </c>
      <c r="B54" s="293" t="s">
        <v>272</v>
      </c>
      <c r="C54" s="333"/>
      <c r="D54" s="333"/>
      <c r="E54" s="333"/>
      <c r="F54" s="333"/>
      <c r="G54" s="333"/>
      <c r="H54" s="333"/>
      <c r="I54" s="333"/>
      <c r="J54" s="334"/>
      <c r="K54" s="200" t="s">
        <v>101</v>
      </c>
    </row>
    <row r="55" spans="1:11">
      <c r="A55" s="294" t="s">
        <v>264</v>
      </c>
      <c r="B55" s="293" t="s">
        <v>273</v>
      </c>
      <c r="C55" s="333"/>
      <c r="D55" s="333"/>
      <c r="E55" s="333"/>
      <c r="F55" s="333"/>
      <c r="G55" s="333"/>
      <c r="H55" s="333"/>
      <c r="I55" s="333"/>
      <c r="J55" s="334"/>
      <c r="K55" s="200" t="s">
        <v>101</v>
      </c>
    </row>
    <row r="56" spans="1:11">
      <c r="A56" s="294" t="s">
        <v>264</v>
      </c>
      <c r="B56" s="293" t="s">
        <v>274</v>
      </c>
      <c r="C56" s="333"/>
      <c r="D56" s="333"/>
      <c r="E56" s="333"/>
      <c r="F56" s="333"/>
      <c r="G56" s="333"/>
      <c r="H56" s="333"/>
      <c r="I56" s="333"/>
      <c r="J56" s="334"/>
      <c r="K56" s="200" t="s">
        <v>101</v>
      </c>
    </row>
    <row r="57" spans="1:11">
      <c r="A57" s="294" t="s">
        <v>264</v>
      </c>
      <c r="B57" s="293" t="s">
        <v>275</v>
      </c>
      <c r="C57" s="333"/>
      <c r="D57" s="333"/>
      <c r="E57" s="333"/>
      <c r="F57" s="333"/>
      <c r="G57" s="333"/>
      <c r="H57" s="333"/>
      <c r="I57" s="333"/>
      <c r="J57" s="334"/>
      <c r="K57" s="200" t="s">
        <v>101</v>
      </c>
    </row>
    <row r="58" spans="1:11">
      <c r="A58" s="294" t="s">
        <v>264</v>
      </c>
      <c r="B58" s="293" t="s">
        <v>309</v>
      </c>
      <c r="C58" s="333"/>
      <c r="D58" s="333"/>
      <c r="E58" s="333"/>
      <c r="F58" s="333"/>
      <c r="G58" s="333"/>
      <c r="H58" s="333"/>
      <c r="I58" s="333"/>
      <c r="J58" s="334"/>
      <c r="K58" s="200" t="s">
        <v>101</v>
      </c>
    </row>
    <row r="59" spans="1:11">
      <c r="A59" s="306" t="s">
        <v>304</v>
      </c>
      <c r="B59" s="307" t="s">
        <v>305</v>
      </c>
      <c r="C59" s="335"/>
      <c r="D59" s="335"/>
      <c r="E59" s="335"/>
      <c r="F59" s="335"/>
      <c r="G59" s="335"/>
      <c r="H59" s="335"/>
      <c r="I59" s="335"/>
      <c r="J59" s="336"/>
      <c r="K59" s="200" t="s">
        <v>101</v>
      </c>
    </row>
    <row r="60" spans="1:11">
      <c r="A60" s="302" t="s">
        <v>276</v>
      </c>
      <c r="B60" s="308"/>
      <c r="C60" s="341"/>
      <c r="D60" s="341"/>
      <c r="E60" s="341"/>
      <c r="F60" s="341"/>
      <c r="G60" s="341"/>
      <c r="H60" s="341"/>
      <c r="I60" s="341"/>
      <c r="J60" s="342"/>
      <c r="K60" s="200" t="s">
        <v>101</v>
      </c>
    </row>
    <row r="61" spans="1:11">
      <c r="A61" s="309" t="s">
        <v>277</v>
      </c>
      <c r="B61" s="310" t="s">
        <v>310</v>
      </c>
      <c r="C61" s="339"/>
      <c r="D61" s="339"/>
      <c r="E61" s="339"/>
      <c r="F61" s="339"/>
      <c r="G61" s="339"/>
      <c r="H61" s="339"/>
      <c r="I61" s="339"/>
      <c r="J61" s="340"/>
      <c r="K61" s="200" t="s">
        <v>101</v>
      </c>
    </row>
    <row r="62" spans="1:11">
      <c r="A62" s="309" t="s">
        <v>277</v>
      </c>
      <c r="B62" s="310" t="s">
        <v>278</v>
      </c>
      <c r="C62" s="339"/>
      <c r="D62" s="339"/>
      <c r="E62" s="339"/>
      <c r="F62" s="339"/>
      <c r="G62" s="339"/>
      <c r="H62" s="339"/>
      <c r="I62" s="339"/>
      <c r="J62" s="340"/>
      <c r="K62" s="200" t="s">
        <v>101</v>
      </c>
    </row>
    <row r="63" spans="1:11">
      <c r="A63" s="309" t="s">
        <v>277</v>
      </c>
      <c r="B63" s="307" t="s">
        <v>279</v>
      </c>
      <c r="C63" s="339"/>
      <c r="D63" s="339"/>
      <c r="E63" s="339"/>
      <c r="F63" s="339"/>
      <c r="G63" s="339"/>
      <c r="H63" s="339"/>
      <c r="I63" s="339"/>
      <c r="J63" s="340"/>
      <c r="K63" s="200" t="s">
        <v>101</v>
      </c>
    </row>
    <row r="64" spans="1:11">
      <c r="A64" s="309" t="s">
        <v>277</v>
      </c>
      <c r="B64" s="293" t="s">
        <v>280</v>
      </c>
      <c r="C64" s="333"/>
      <c r="D64" s="333"/>
      <c r="E64" s="333"/>
      <c r="F64" s="333"/>
      <c r="G64" s="333"/>
      <c r="H64" s="333"/>
      <c r="I64" s="333"/>
      <c r="J64" s="334"/>
      <c r="K64" s="200" t="s">
        <v>101</v>
      </c>
    </row>
    <row r="65" spans="1:18">
      <c r="A65" s="309" t="s">
        <v>277</v>
      </c>
      <c r="B65" s="293" t="s">
        <v>281</v>
      </c>
      <c r="C65" s="333"/>
      <c r="D65" s="333"/>
      <c r="E65" s="333"/>
      <c r="F65" s="333"/>
      <c r="G65" s="333"/>
      <c r="H65" s="333"/>
      <c r="I65" s="333"/>
      <c r="J65" s="334"/>
      <c r="K65" s="200" t="s">
        <v>101</v>
      </c>
    </row>
    <row r="66" spans="1:18">
      <c r="A66" s="311" t="s">
        <v>277</v>
      </c>
      <c r="B66" s="307" t="s">
        <v>282</v>
      </c>
      <c r="C66" s="335"/>
      <c r="D66" s="335"/>
      <c r="E66" s="335"/>
      <c r="F66" s="335"/>
      <c r="G66" s="335"/>
      <c r="H66" s="335"/>
      <c r="I66" s="335"/>
      <c r="J66" s="336"/>
      <c r="K66" s="200" t="s">
        <v>101</v>
      </c>
    </row>
    <row r="67" spans="1:18">
      <c r="A67" s="300" t="s">
        <v>277</v>
      </c>
      <c r="B67" s="301" t="s">
        <v>283</v>
      </c>
      <c r="C67" s="337"/>
      <c r="D67" s="337"/>
      <c r="E67" s="337"/>
      <c r="F67" s="337"/>
      <c r="G67" s="337"/>
      <c r="H67" s="337"/>
      <c r="I67" s="337"/>
      <c r="J67" s="338"/>
      <c r="K67" s="200" t="s">
        <v>101</v>
      </c>
    </row>
    <row r="68" spans="1:18">
      <c r="A68" s="302"/>
      <c r="B68" s="312" t="s">
        <v>284</v>
      </c>
      <c r="C68" s="341"/>
      <c r="D68" s="341"/>
      <c r="E68" s="341"/>
      <c r="F68" s="341"/>
      <c r="G68" s="341"/>
      <c r="H68" s="341"/>
      <c r="I68" s="341"/>
      <c r="J68" s="342"/>
      <c r="K68" s="204" t="s">
        <v>125</v>
      </c>
    </row>
    <row r="69" spans="1:18">
      <c r="A69" s="285"/>
      <c r="B69" s="285"/>
      <c r="C69" s="328"/>
      <c r="D69" s="328"/>
      <c r="E69" s="328"/>
      <c r="F69" s="328"/>
      <c r="G69" s="328"/>
      <c r="H69" s="328"/>
      <c r="I69" s="328"/>
      <c r="J69" s="328"/>
    </row>
    <row r="70" spans="1:18">
      <c r="B70" s="210"/>
      <c r="C70" s="218"/>
      <c r="D70" s="218"/>
      <c r="E70" s="218"/>
      <c r="F70" s="218"/>
      <c r="G70" s="218"/>
      <c r="H70" s="218"/>
      <c r="I70" s="218"/>
      <c r="J70" s="218"/>
      <c r="K70" s="210"/>
      <c r="L70" s="210"/>
      <c r="M70" s="210"/>
      <c r="N70" s="210"/>
      <c r="O70" s="210"/>
      <c r="P70" s="210"/>
      <c r="Q70" s="210"/>
      <c r="R70" s="210"/>
    </row>
    <row r="71" spans="1:18" ht="15.75">
      <c r="A71" s="977" t="s">
        <v>24</v>
      </c>
      <c r="B71" s="786"/>
      <c r="C71" s="786"/>
      <c r="D71" s="786"/>
      <c r="E71" s="786"/>
      <c r="F71" s="786"/>
      <c r="G71" s="786"/>
      <c r="H71" s="786"/>
      <c r="I71" s="786"/>
      <c r="J71" s="786"/>
      <c r="K71" s="205"/>
      <c r="L71" s="205"/>
      <c r="M71" s="205"/>
      <c r="N71" s="205"/>
      <c r="O71" s="205"/>
      <c r="P71" s="205"/>
      <c r="Q71" s="205"/>
      <c r="R71" s="205"/>
    </row>
    <row r="72" spans="1:18" ht="16.5" customHeight="1">
      <c r="A72" s="978" t="s">
        <v>285</v>
      </c>
      <c r="B72" s="969"/>
      <c r="C72" s="969"/>
      <c r="D72" s="969"/>
      <c r="E72" s="969"/>
      <c r="F72" s="969"/>
      <c r="G72" s="969"/>
      <c r="H72" s="969"/>
      <c r="I72" s="969"/>
      <c r="J72" s="969"/>
      <c r="K72" s="219"/>
      <c r="L72" s="219"/>
      <c r="M72" s="219"/>
      <c r="N72" s="219"/>
      <c r="O72" s="219"/>
      <c r="P72" s="219"/>
      <c r="Q72" s="219"/>
      <c r="R72" s="219"/>
    </row>
    <row r="73" spans="1:18" ht="13.5">
      <c r="A73" s="206"/>
      <c r="B73" s="205"/>
      <c r="C73" s="205"/>
      <c r="D73" s="205"/>
      <c r="E73" s="205"/>
      <c r="F73" s="205"/>
      <c r="G73" s="205"/>
      <c r="H73" s="205"/>
      <c r="I73" s="205"/>
      <c r="J73" s="205"/>
      <c r="K73" s="205"/>
      <c r="L73" s="205"/>
      <c r="M73" s="205"/>
      <c r="N73" s="205"/>
      <c r="O73" s="205"/>
      <c r="P73" s="205"/>
      <c r="Q73" s="205"/>
      <c r="R73" s="205"/>
    </row>
    <row r="74" spans="1:18" ht="18.75" customHeight="1">
      <c r="A74" s="979" t="s">
        <v>286</v>
      </c>
      <c r="B74" s="969"/>
      <c r="C74" s="969"/>
      <c r="D74" s="969"/>
      <c r="E74" s="969"/>
      <c r="F74" s="969"/>
      <c r="G74" s="969"/>
      <c r="H74" s="969"/>
      <c r="I74" s="969"/>
      <c r="J74" s="969"/>
      <c r="K74" s="219"/>
      <c r="L74" s="219"/>
      <c r="M74" s="219"/>
      <c r="N74" s="219"/>
      <c r="O74" s="219"/>
      <c r="P74" s="219"/>
      <c r="Q74" s="219"/>
      <c r="R74" s="219"/>
    </row>
    <row r="75" spans="1:18">
      <c r="A75" s="208"/>
      <c r="B75" s="209"/>
      <c r="C75" s="209"/>
      <c r="D75" s="209"/>
      <c r="E75" s="209"/>
      <c r="F75" s="209"/>
      <c r="G75" s="209"/>
      <c r="H75" s="209"/>
      <c r="I75" s="209"/>
      <c r="J75" s="209"/>
      <c r="K75" s="209"/>
      <c r="L75" s="209"/>
      <c r="M75" s="209"/>
      <c r="N75" s="209"/>
      <c r="O75" s="209"/>
      <c r="P75" s="209"/>
      <c r="Q75" s="209"/>
      <c r="R75" s="209"/>
    </row>
    <row r="76" spans="1:18" ht="15">
      <c r="A76" s="972" t="s">
        <v>287</v>
      </c>
      <c r="B76" s="822"/>
      <c r="C76" s="822"/>
      <c r="D76" s="822"/>
      <c r="E76" s="822"/>
      <c r="F76" s="822"/>
      <c r="G76" s="822"/>
      <c r="H76" s="822"/>
      <c r="I76" s="822"/>
      <c r="J76" s="822"/>
      <c r="K76" s="207"/>
      <c r="L76" s="207"/>
      <c r="M76" s="207"/>
      <c r="N76" s="207"/>
      <c r="O76" s="207"/>
      <c r="P76" s="207"/>
      <c r="Q76" s="207"/>
      <c r="R76" s="207"/>
    </row>
    <row r="77" spans="1:18">
      <c r="A77" s="220"/>
      <c r="B77" s="221"/>
      <c r="C77" s="221"/>
      <c r="D77" s="221"/>
      <c r="E77" s="221"/>
      <c r="F77" s="221"/>
      <c r="G77" s="221"/>
      <c r="H77" s="221"/>
      <c r="I77" s="221"/>
      <c r="J77" s="221"/>
      <c r="K77" s="221"/>
      <c r="L77" s="221"/>
      <c r="M77" s="221"/>
      <c r="N77" s="221"/>
      <c r="O77" s="221"/>
      <c r="P77" s="221"/>
      <c r="Q77" s="221"/>
      <c r="R77" s="221"/>
    </row>
    <row r="78" spans="1:18">
      <c r="A78" s="210"/>
      <c r="B78" s="210"/>
      <c r="C78" s="218"/>
      <c r="D78" s="218"/>
      <c r="E78" s="218"/>
      <c r="F78" s="218"/>
      <c r="G78" s="218"/>
      <c r="H78" s="218"/>
      <c r="I78" s="218"/>
      <c r="J78" s="218"/>
    </row>
    <row r="80" spans="1:18">
      <c r="C80" s="222"/>
      <c r="D80" s="222"/>
    </row>
  </sheetData>
  <mergeCells count="24">
    <mergeCell ref="C9:J9"/>
    <mergeCell ref="C8:J8"/>
    <mergeCell ref="A11:J11"/>
    <mergeCell ref="C10:J10"/>
    <mergeCell ref="A7:J7"/>
    <mergeCell ref="A1:J1"/>
    <mergeCell ref="A2:J2"/>
    <mergeCell ref="A3:J3"/>
    <mergeCell ref="A4:J4"/>
    <mergeCell ref="A6:J6"/>
    <mergeCell ref="A5:J5"/>
    <mergeCell ref="A76:J76"/>
    <mergeCell ref="A12:B13"/>
    <mergeCell ref="A71:J71"/>
    <mergeCell ref="A72:J72"/>
    <mergeCell ref="A74:J74"/>
    <mergeCell ref="J12:J13"/>
    <mergeCell ref="G12:G13"/>
    <mergeCell ref="H12:H13"/>
    <mergeCell ref="I12:I13"/>
    <mergeCell ref="E12:E13"/>
    <mergeCell ref="F12:F13"/>
    <mergeCell ref="D12:D13"/>
    <mergeCell ref="C12:C13"/>
  </mergeCells>
  <phoneticPr fontId="42" type="noConversion"/>
  <printOptions horizontalCentered="1"/>
  <pageMargins left="0.75" right="0.75" top="0.3" bottom="1" header="0.1" footer="0.5"/>
  <pageSetup scale="75" fitToHeight="2" orientation="landscape" cellComments="asDisplayed" r:id="rId1"/>
  <headerFooter alignWithMargins="0">
    <oddFooter>&amp;C&amp;11Exhibit N:  Modular Cost for New Positions</oddFooter>
  </headerFooter>
  <rowBreaks count="1" manualBreakCount="1">
    <brk id="44" max="9" man="1"/>
  </rowBreaks>
  <legacyDrawing r:id="rId2"/>
</worksheet>
</file>

<file path=xl/worksheets/sheet13.xml><?xml version="1.0" encoding="utf-8"?>
<worksheet xmlns="http://schemas.openxmlformats.org/spreadsheetml/2006/main" xmlns:r="http://schemas.openxmlformats.org/officeDocument/2006/relationships">
  <sheetPr codeName="Sheet5"/>
  <dimension ref="A1:R60"/>
  <sheetViews>
    <sheetView view="pageBreakPreview" zoomScaleNormal="100" zoomScaleSheetLayoutView="100" workbookViewId="0">
      <selection activeCell="B17" sqref="B17"/>
    </sheetView>
  </sheetViews>
  <sheetFormatPr defaultRowHeight="12.75"/>
  <cols>
    <col min="1" max="1" width="10.6640625" style="201" customWidth="1"/>
    <col min="2" max="2" width="38" style="201" customWidth="1"/>
    <col min="3" max="8" width="9.88671875" style="203" customWidth="1"/>
    <col min="9" max="16384" width="8.88671875" style="201"/>
  </cols>
  <sheetData>
    <row r="1" spans="1:10" ht="15.75">
      <c r="A1" s="986" t="s">
        <v>216</v>
      </c>
      <c r="B1" s="986"/>
      <c r="C1" s="986"/>
      <c r="D1" s="986"/>
      <c r="E1" s="986"/>
      <c r="F1" s="986"/>
      <c r="G1" s="986"/>
      <c r="H1" s="986"/>
      <c r="I1" s="200" t="s">
        <v>101</v>
      </c>
      <c r="J1" s="199"/>
    </row>
    <row r="2" spans="1:10" ht="15.75">
      <c r="A2" s="987"/>
      <c r="B2" s="987"/>
      <c r="C2" s="987"/>
      <c r="D2" s="987"/>
      <c r="E2" s="987"/>
      <c r="F2" s="987"/>
      <c r="G2" s="987"/>
      <c r="H2" s="987"/>
      <c r="I2" s="199"/>
      <c r="J2" s="199"/>
    </row>
    <row r="3" spans="1:10" ht="15.75">
      <c r="A3" s="988" t="s">
        <v>315</v>
      </c>
      <c r="B3" s="988"/>
      <c r="C3" s="988"/>
      <c r="D3" s="988"/>
      <c r="E3" s="988"/>
      <c r="F3" s="988"/>
      <c r="G3" s="988"/>
      <c r="H3" s="988"/>
      <c r="I3" s="200" t="s">
        <v>101</v>
      </c>
      <c r="J3" s="202"/>
    </row>
    <row r="4" spans="1:10" ht="15.75">
      <c r="A4" s="988" t="s">
        <v>8</v>
      </c>
      <c r="B4" s="988"/>
      <c r="C4" s="988"/>
      <c r="D4" s="988"/>
      <c r="E4" s="988"/>
      <c r="F4" s="988"/>
      <c r="G4" s="988"/>
      <c r="H4" s="988"/>
      <c r="I4" s="200" t="s">
        <v>101</v>
      </c>
      <c r="J4" s="202"/>
    </row>
    <row r="5" spans="1:10" ht="15.75">
      <c r="A5" s="987" t="s">
        <v>7</v>
      </c>
      <c r="B5" s="987"/>
      <c r="C5" s="987"/>
      <c r="D5" s="987"/>
      <c r="E5" s="987"/>
      <c r="F5" s="987"/>
      <c r="G5" s="987"/>
      <c r="H5" s="987"/>
      <c r="I5" s="200" t="s">
        <v>101</v>
      </c>
      <c r="J5" s="202"/>
    </row>
    <row r="6" spans="1:10" ht="15.75">
      <c r="A6" s="996"/>
      <c r="B6" s="996"/>
      <c r="C6" s="996"/>
      <c r="D6" s="996"/>
      <c r="E6" s="996"/>
      <c r="F6" s="996"/>
      <c r="G6" s="996"/>
      <c r="H6" s="996"/>
    </row>
    <row r="7" spans="1:10">
      <c r="A7" s="991"/>
      <c r="B7" s="991"/>
      <c r="C7" s="991"/>
      <c r="D7" s="991"/>
      <c r="E7" s="991"/>
      <c r="F7" s="991"/>
      <c r="G7" s="991"/>
      <c r="H7" s="991"/>
    </row>
    <row r="8" spans="1:10">
      <c r="A8" s="286" t="s">
        <v>217</v>
      </c>
      <c r="B8" s="285"/>
      <c r="C8" s="989"/>
      <c r="D8" s="989"/>
      <c r="E8" s="989"/>
      <c r="F8" s="989"/>
      <c r="G8" s="989"/>
      <c r="H8" s="989"/>
      <c r="I8" s="200" t="s">
        <v>101</v>
      </c>
    </row>
    <row r="9" spans="1:10">
      <c r="A9" s="286" t="s">
        <v>218</v>
      </c>
      <c r="B9" s="287" t="s">
        <v>288</v>
      </c>
      <c r="C9" s="989"/>
      <c r="D9" s="989"/>
      <c r="E9" s="989"/>
      <c r="F9" s="989"/>
      <c r="G9" s="989"/>
      <c r="H9" s="989"/>
      <c r="I9" s="200" t="s">
        <v>101</v>
      </c>
    </row>
    <row r="10" spans="1:10">
      <c r="A10" s="286" t="s">
        <v>219</v>
      </c>
      <c r="B10" s="287" t="s">
        <v>289</v>
      </c>
      <c r="C10" s="989"/>
      <c r="D10" s="989"/>
      <c r="E10" s="989"/>
      <c r="F10" s="989"/>
      <c r="G10" s="989"/>
      <c r="H10" s="989"/>
      <c r="I10" s="200" t="s">
        <v>101</v>
      </c>
    </row>
    <row r="11" spans="1:10">
      <c r="A11" s="995"/>
      <c r="B11" s="995"/>
      <c r="C11" s="995"/>
      <c r="D11" s="995"/>
      <c r="E11" s="995"/>
      <c r="F11" s="995"/>
      <c r="G11" s="995"/>
      <c r="H11" s="995"/>
    </row>
    <row r="12" spans="1:10" ht="12.75" customHeight="1">
      <c r="A12" s="973" t="s">
        <v>221</v>
      </c>
      <c r="B12" s="974"/>
      <c r="C12" s="984" t="s">
        <v>84</v>
      </c>
      <c r="D12" s="982" t="s">
        <v>79</v>
      </c>
      <c r="E12" s="982" t="s">
        <v>222</v>
      </c>
      <c r="F12" s="982" t="s">
        <v>223</v>
      </c>
      <c r="G12" s="982" t="s">
        <v>80</v>
      </c>
      <c r="H12" s="980" t="s">
        <v>85</v>
      </c>
      <c r="I12" s="200" t="s">
        <v>101</v>
      </c>
    </row>
    <row r="13" spans="1:10" ht="12.75" customHeight="1">
      <c r="A13" s="975"/>
      <c r="B13" s="976"/>
      <c r="C13" s="985"/>
      <c r="D13" s="983"/>
      <c r="E13" s="983"/>
      <c r="F13" s="983"/>
      <c r="G13" s="983"/>
      <c r="H13" s="981"/>
      <c r="I13" s="200" t="s">
        <v>101</v>
      </c>
    </row>
    <row r="14" spans="1:10">
      <c r="A14" s="993" t="s">
        <v>224</v>
      </c>
      <c r="B14" s="994"/>
      <c r="C14" s="315"/>
      <c r="D14" s="315"/>
      <c r="E14" s="315"/>
      <c r="F14" s="315"/>
      <c r="G14" s="315"/>
      <c r="H14" s="316"/>
      <c r="I14" s="200" t="s">
        <v>101</v>
      </c>
    </row>
    <row r="15" spans="1:10">
      <c r="A15" s="297" t="s">
        <v>225</v>
      </c>
      <c r="B15" s="289" t="s">
        <v>226</v>
      </c>
      <c r="C15" s="317"/>
      <c r="D15" s="317"/>
      <c r="E15" s="317"/>
      <c r="F15" s="317"/>
      <c r="G15" s="317"/>
      <c r="H15" s="318"/>
      <c r="I15" s="200" t="s">
        <v>101</v>
      </c>
    </row>
    <row r="16" spans="1:10">
      <c r="A16" s="298" t="s">
        <v>227</v>
      </c>
      <c r="B16" s="291" t="s">
        <v>290</v>
      </c>
      <c r="C16" s="319"/>
      <c r="D16" s="319"/>
      <c r="E16" s="319"/>
      <c r="F16" s="319"/>
      <c r="G16" s="319"/>
      <c r="H16" s="320"/>
      <c r="I16" s="200" t="s">
        <v>101</v>
      </c>
    </row>
    <row r="17" spans="1:9">
      <c r="A17" s="298" t="s">
        <v>227</v>
      </c>
      <c r="B17" s="291" t="s">
        <v>231</v>
      </c>
      <c r="C17" s="319"/>
      <c r="D17" s="319"/>
      <c r="E17" s="319"/>
      <c r="F17" s="319"/>
      <c r="G17" s="319"/>
      <c r="H17" s="320"/>
      <c r="I17" s="200" t="s">
        <v>101</v>
      </c>
    </row>
    <row r="18" spans="1:9">
      <c r="A18" s="298" t="s">
        <v>233</v>
      </c>
      <c r="B18" s="291" t="s">
        <v>232</v>
      </c>
      <c r="C18" s="319"/>
      <c r="D18" s="319"/>
      <c r="E18" s="319"/>
      <c r="F18" s="319"/>
      <c r="G18" s="319"/>
      <c r="H18" s="320"/>
      <c r="I18" s="200" t="s">
        <v>101</v>
      </c>
    </row>
    <row r="19" spans="1:9">
      <c r="A19" s="298" t="s">
        <v>233</v>
      </c>
      <c r="B19" s="291" t="s">
        <v>291</v>
      </c>
      <c r="C19" s="319"/>
      <c r="D19" s="319"/>
      <c r="E19" s="319"/>
      <c r="F19" s="319"/>
      <c r="G19" s="319"/>
      <c r="H19" s="320"/>
      <c r="I19" s="200" t="s">
        <v>101</v>
      </c>
    </row>
    <row r="20" spans="1:9">
      <c r="A20" s="993" t="s">
        <v>234</v>
      </c>
      <c r="B20" s="994"/>
      <c r="C20" s="315"/>
      <c r="D20" s="315"/>
      <c r="E20" s="315"/>
      <c r="F20" s="315"/>
      <c r="G20" s="315"/>
      <c r="H20" s="316"/>
      <c r="I20" s="200" t="s">
        <v>101</v>
      </c>
    </row>
    <row r="21" spans="1:9">
      <c r="A21" s="298" t="s">
        <v>235</v>
      </c>
      <c r="B21" s="291" t="s">
        <v>236</v>
      </c>
      <c r="C21" s="319"/>
      <c r="D21" s="319"/>
      <c r="E21" s="319"/>
      <c r="F21" s="319"/>
      <c r="G21" s="319"/>
      <c r="H21" s="320"/>
      <c r="I21" s="200" t="s">
        <v>101</v>
      </c>
    </row>
    <row r="22" spans="1:9">
      <c r="A22" s="298" t="s">
        <v>292</v>
      </c>
      <c r="B22" s="291" t="s">
        <v>237</v>
      </c>
      <c r="C22" s="319"/>
      <c r="D22" s="319"/>
      <c r="E22" s="319"/>
      <c r="F22" s="319"/>
      <c r="G22" s="319"/>
      <c r="H22" s="320"/>
      <c r="I22" s="200" t="s">
        <v>101</v>
      </c>
    </row>
    <row r="23" spans="1:9">
      <c r="A23" s="298" t="s">
        <v>293</v>
      </c>
      <c r="B23" s="291" t="s">
        <v>294</v>
      </c>
      <c r="C23" s="319"/>
      <c r="D23" s="319"/>
      <c r="E23" s="319"/>
      <c r="F23" s="319"/>
      <c r="G23" s="319"/>
      <c r="H23" s="320"/>
      <c r="I23" s="200" t="s">
        <v>101</v>
      </c>
    </row>
    <row r="24" spans="1:9">
      <c r="A24" s="290">
        <v>23.2</v>
      </c>
      <c r="B24" s="291" t="s">
        <v>295</v>
      </c>
      <c r="C24" s="319"/>
      <c r="D24" s="319"/>
      <c r="E24" s="319"/>
      <c r="F24" s="319"/>
      <c r="G24" s="319"/>
      <c r="H24" s="320"/>
      <c r="I24" s="200" t="s">
        <v>101</v>
      </c>
    </row>
    <row r="25" spans="1:9">
      <c r="A25" s="298" t="s">
        <v>240</v>
      </c>
      <c r="B25" s="291" t="s">
        <v>241</v>
      </c>
      <c r="C25" s="319"/>
      <c r="D25" s="319"/>
      <c r="E25" s="319"/>
      <c r="F25" s="319"/>
      <c r="G25" s="319"/>
      <c r="H25" s="320"/>
      <c r="I25" s="200" t="s">
        <v>101</v>
      </c>
    </row>
    <row r="26" spans="1:9">
      <c r="A26" s="298" t="s">
        <v>240</v>
      </c>
      <c r="B26" s="291" t="s">
        <v>242</v>
      </c>
      <c r="C26" s="319"/>
      <c r="D26" s="319"/>
      <c r="E26" s="319"/>
      <c r="F26" s="319"/>
      <c r="G26" s="319"/>
      <c r="H26" s="320"/>
      <c r="I26" s="200" t="s">
        <v>101</v>
      </c>
    </row>
    <row r="27" spans="1:9">
      <c r="A27" s="298" t="s">
        <v>240</v>
      </c>
      <c r="B27" s="291" t="s">
        <v>243</v>
      </c>
      <c r="C27" s="319"/>
      <c r="D27" s="319"/>
      <c r="E27" s="319"/>
      <c r="F27" s="319"/>
      <c r="G27" s="319"/>
      <c r="H27" s="320"/>
      <c r="I27" s="200" t="s">
        <v>101</v>
      </c>
    </row>
    <row r="28" spans="1:9">
      <c r="A28" s="298" t="s">
        <v>240</v>
      </c>
      <c r="B28" s="291" t="s">
        <v>296</v>
      </c>
      <c r="C28" s="319"/>
      <c r="D28" s="319"/>
      <c r="E28" s="319"/>
      <c r="F28" s="319"/>
      <c r="G28" s="319"/>
      <c r="H28" s="320"/>
      <c r="I28" s="200" t="s">
        <v>101</v>
      </c>
    </row>
    <row r="29" spans="1:9">
      <c r="A29" s="298" t="s">
        <v>240</v>
      </c>
      <c r="B29" s="291" t="s">
        <v>297</v>
      </c>
      <c r="C29" s="319"/>
      <c r="D29" s="319"/>
      <c r="E29" s="319"/>
      <c r="F29" s="319"/>
      <c r="G29" s="319"/>
      <c r="H29" s="320"/>
      <c r="I29" s="200" t="s">
        <v>101</v>
      </c>
    </row>
    <row r="30" spans="1:9">
      <c r="A30" s="298" t="s">
        <v>298</v>
      </c>
      <c r="B30" s="291" t="s">
        <v>299</v>
      </c>
      <c r="C30" s="319"/>
      <c r="D30" s="319"/>
      <c r="E30" s="319"/>
      <c r="F30" s="319"/>
      <c r="G30" s="319"/>
      <c r="H30" s="320"/>
      <c r="I30" s="200" t="s">
        <v>101</v>
      </c>
    </row>
    <row r="31" spans="1:9">
      <c r="A31" s="290">
        <v>25.3</v>
      </c>
      <c r="B31" s="291" t="s">
        <v>244</v>
      </c>
      <c r="C31" s="319"/>
      <c r="D31" s="319"/>
      <c r="E31" s="319"/>
      <c r="F31" s="319"/>
      <c r="G31" s="319"/>
      <c r="H31" s="320"/>
      <c r="I31" s="200" t="s">
        <v>101</v>
      </c>
    </row>
    <row r="32" spans="1:9">
      <c r="A32" s="298" t="s">
        <v>253</v>
      </c>
      <c r="B32" s="291" t="s">
        <v>300</v>
      </c>
      <c r="C32" s="319"/>
      <c r="D32" s="319"/>
      <c r="E32" s="319"/>
      <c r="F32" s="319"/>
      <c r="G32" s="319"/>
      <c r="H32" s="320"/>
      <c r="I32" s="200" t="s">
        <v>101</v>
      </c>
    </row>
    <row r="33" spans="1:9">
      <c r="A33" s="290">
        <v>25.3</v>
      </c>
      <c r="B33" s="291" t="s">
        <v>245</v>
      </c>
      <c r="C33" s="319"/>
      <c r="D33" s="319"/>
      <c r="E33" s="319"/>
      <c r="F33" s="319"/>
      <c r="G33" s="319"/>
      <c r="H33" s="320"/>
      <c r="I33" s="200" t="s">
        <v>101</v>
      </c>
    </row>
    <row r="34" spans="1:9">
      <c r="A34" s="290">
        <v>25.3</v>
      </c>
      <c r="B34" s="291" t="s">
        <v>246</v>
      </c>
      <c r="C34" s="319"/>
      <c r="D34" s="319"/>
      <c r="E34" s="319"/>
      <c r="F34" s="319"/>
      <c r="G34" s="319"/>
      <c r="H34" s="320"/>
      <c r="I34" s="200" t="s">
        <v>101</v>
      </c>
    </row>
    <row r="35" spans="1:9">
      <c r="A35" s="290">
        <v>25.3</v>
      </c>
      <c r="B35" s="291" t="s">
        <v>247</v>
      </c>
      <c r="C35" s="319"/>
      <c r="D35" s="319"/>
      <c r="E35" s="319"/>
      <c r="F35" s="319"/>
      <c r="G35" s="319"/>
      <c r="H35" s="320"/>
      <c r="I35" s="200" t="s">
        <v>101</v>
      </c>
    </row>
    <row r="36" spans="1:9">
      <c r="A36" s="290">
        <v>25.3</v>
      </c>
      <c r="B36" s="291" t="s">
        <v>248</v>
      </c>
      <c r="C36" s="319"/>
      <c r="D36" s="319"/>
      <c r="E36" s="319"/>
      <c r="F36" s="319"/>
      <c r="G36" s="319"/>
      <c r="H36" s="320"/>
      <c r="I36" s="200" t="s">
        <v>101</v>
      </c>
    </row>
    <row r="37" spans="1:9">
      <c r="A37" s="298" t="s">
        <v>253</v>
      </c>
      <c r="B37" s="291" t="s">
        <v>254</v>
      </c>
      <c r="C37" s="319"/>
      <c r="D37" s="319"/>
      <c r="E37" s="319"/>
      <c r="F37" s="319"/>
      <c r="G37" s="319"/>
      <c r="H37" s="320"/>
      <c r="I37" s="200" t="s">
        <v>101</v>
      </c>
    </row>
    <row r="38" spans="1:9">
      <c r="A38" s="290">
        <v>25.3</v>
      </c>
      <c r="B38" s="291" t="s">
        <v>301</v>
      </c>
      <c r="C38" s="319"/>
      <c r="D38" s="319"/>
      <c r="E38" s="319"/>
      <c r="F38" s="319"/>
      <c r="G38" s="319"/>
      <c r="H38" s="320"/>
      <c r="I38" s="200" t="s">
        <v>101</v>
      </c>
    </row>
    <row r="39" spans="1:9">
      <c r="A39" s="290">
        <v>25.6</v>
      </c>
      <c r="B39" s="291" t="s">
        <v>255</v>
      </c>
      <c r="C39" s="319"/>
      <c r="D39" s="319"/>
      <c r="E39" s="319"/>
      <c r="F39" s="319"/>
      <c r="G39" s="319"/>
      <c r="H39" s="320"/>
      <c r="I39" s="200" t="s">
        <v>101</v>
      </c>
    </row>
    <row r="40" spans="1:9">
      <c r="A40" s="403" t="s">
        <v>256</v>
      </c>
      <c r="B40" s="402" t="s">
        <v>257</v>
      </c>
      <c r="C40" s="324"/>
      <c r="D40" s="324"/>
      <c r="E40" s="324"/>
      <c r="F40" s="324"/>
      <c r="G40" s="324"/>
      <c r="H40" s="325"/>
      <c r="I40" s="200" t="s">
        <v>101</v>
      </c>
    </row>
    <row r="41" spans="1:9">
      <c r="A41" s="993" t="s">
        <v>263</v>
      </c>
      <c r="B41" s="994"/>
      <c r="C41" s="315"/>
      <c r="D41" s="315"/>
      <c r="E41" s="315"/>
      <c r="F41" s="315"/>
      <c r="G41" s="315"/>
      <c r="H41" s="316"/>
      <c r="I41" s="200" t="s">
        <v>101</v>
      </c>
    </row>
    <row r="42" spans="1:9">
      <c r="A42" s="298" t="s">
        <v>264</v>
      </c>
      <c r="B42" s="291" t="s">
        <v>302</v>
      </c>
      <c r="C42" s="319"/>
      <c r="D42" s="319"/>
      <c r="E42" s="319"/>
      <c r="F42" s="319"/>
      <c r="G42" s="319"/>
      <c r="H42" s="320"/>
      <c r="I42" s="200" t="s">
        <v>101</v>
      </c>
    </row>
    <row r="43" spans="1:9">
      <c r="A43" s="294" t="s">
        <v>264</v>
      </c>
      <c r="B43" s="293" t="s">
        <v>269</v>
      </c>
      <c r="C43" s="319"/>
      <c r="D43" s="319"/>
      <c r="E43" s="319"/>
      <c r="F43" s="319"/>
      <c r="G43" s="319"/>
      <c r="H43" s="320"/>
      <c r="I43" s="200" t="s">
        <v>101</v>
      </c>
    </row>
    <row r="44" spans="1:9">
      <c r="A44" s="294" t="s">
        <v>264</v>
      </c>
      <c r="B44" s="293" t="s">
        <v>270</v>
      </c>
      <c r="C44" s="319"/>
      <c r="D44" s="319"/>
      <c r="E44" s="319"/>
      <c r="F44" s="319"/>
      <c r="G44" s="319"/>
      <c r="H44" s="320"/>
      <c r="I44" s="200" t="s">
        <v>101</v>
      </c>
    </row>
    <row r="45" spans="1:9">
      <c r="A45" s="294" t="s">
        <v>264</v>
      </c>
      <c r="B45" s="293" t="s">
        <v>271</v>
      </c>
      <c r="C45" s="319"/>
      <c r="D45" s="319"/>
      <c r="E45" s="319"/>
      <c r="F45" s="319"/>
      <c r="G45" s="319"/>
      <c r="H45" s="320"/>
      <c r="I45" s="200" t="s">
        <v>101</v>
      </c>
    </row>
    <row r="46" spans="1:9">
      <c r="A46" s="294" t="s">
        <v>264</v>
      </c>
      <c r="B46" s="293" t="s">
        <v>272</v>
      </c>
      <c r="C46" s="319"/>
      <c r="D46" s="319"/>
      <c r="E46" s="319"/>
      <c r="F46" s="319"/>
      <c r="G46" s="319"/>
      <c r="H46" s="320"/>
      <c r="I46" s="200" t="s">
        <v>101</v>
      </c>
    </row>
    <row r="47" spans="1:9">
      <c r="A47" s="294" t="s">
        <v>264</v>
      </c>
      <c r="B47" s="293" t="s">
        <v>273</v>
      </c>
      <c r="C47" s="319"/>
      <c r="D47" s="319"/>
      <c r="E47" s="319"/>
      <c r="F47" s="319"/>
      <c r="G47" s="319"/>
      <c r="H47" s="320"/>
      <c r="I47" s="200" t="s">
        <v>101</v>
      </c>
    </row>
    <row r="48" spans="1:9">
      <c r="A48" s="298" t="s">
        <v>264</v>
      </c>
      <c r="B48" s="291" t="s">
        <v>303</v>
      </c>
      <c r="C48" s="319"/>
      <c r="D48" s="319"/>
      <c r="E48" s="319"/>
      <c r="F48" s="319"/>
      <c r="G48" s="319"/>
      <c r="H48" s="320"/>
      <c r="I48" s="200" t="s">
        <v>101</v>
      </c>
    </row>
    <row r="49" spans="1:18">
      <c r="A49" s="298" t="s">
        <v>304</v>
      </c>
      <c r="B49" s="291" t="s">
        <v>305</v>
      </c>
      <c r="C49" s="319"/>
      <c r="D49" s="319"/>
      <c r="E49" s="321"/>
      <c r="F49" s="321"/>
      <c r="G49" s="319"/>
      <c r="H49" s="320"/>
      <c r="I49" s="200" t="s">
        <v>101</v>
      </c>
    </row>
    <row r="50" spans="1:18">
      <c r="A50" s="993" t="s">
        <v>276</v>
      </c>
      <c r="B50" s="994"/>
      <c r="C50" s="315"/>
      <c r="D50" s="315"/>
      <c r="E50" s="315"/>
      <c r="F50" s="315"/>
      <c r="G50" s="315"/>
      <c r="H50" s="316"/>
      <c r="I50" s="200" t="s">
        <v>101</v>
      </c>
    </row>
    <row r="51" spans="1:18">
      <c r="A51" s="299" t="s">
        <v>277</v>
      </c>
      <c r="B51" s="295" t="s">
        <v>306</v>
      </c>
      <c r="C51" s="321"/>
      <c r="D51" s="321"/>
      <c r="E51" s="321"/>
      <c r="F51" s="321"/>
      <c r="G51" s="321"/>
      <c r="H51" s="323"/>
      <c r="I51" s="200" t="s">
        <v>101</v>
      </c>
    </row>
    <row r="52" spans="1:18">
      <c r="A52" s="300" t="s">
        <v>277</v>
      </c>
      <c r="B52" s="301" t="s">
        <v>283</v>
      </c>
      <c r="C52" s="324"/>
      <c r="D52" s="324"/>
      <c r="E52" s="324"/>
      <c r="F52" s="324"/>
      <c r="G52" s="324"/>
      <c r="H52" s="325"/>
      <c r="I52" s="200" t="s">
        <v>101</v>
      </c>
    </row>
    <row r="53" spans="1:18">
      <c r="A53" s="296"/>
      <c r="B53" s="288" t="s">
        <v>284</v>
      </c>
      <c r="C53" s="315"/>
      <c r="D53" s="315"/>
      <c r="E53" s="315"/>
      <c r="F53" s="315"/>
      <c r="G53" s="315"/>
      <c r="H53" s="316"/>
      <c r="I53" s="204" t="s">
        <v>125</v>
      </c>
    </row>
    <row r="55" spans="1:18" s="210" customFormat="1" ht="15.75">
      <c r="A55" s="977" t="s">
        <v>24</v>
      </c>
      <c r="B55" s="786"/>
      <c r="C55" s="786"/>
      <c r="D55" s="786"/>
      <c r="E55" s="786"/>
      <c r="F55" s="786"/>
      <c r="G55" s="786"/>
      <c r="H55" s="786"/>
      <c r="I55" s="205"/>
      <c r="J55" s="205"/>
      <c r="K55" s="205"/>
      <c r="L55" s="205"/>
      <c r="M55" s="205"/>
      <c r="N55" s="205"/>
      <c r="O55" s="205"/>
      <c r="P55" s="205"/>
      <c r="Q55" s="205"/>
      <c r="R55" s="205"/>
    </row>
    <row r="56" spans="1:18" s="210" customFormat="1" ht="15">
      <c r="A56" s="978" t="s">
        <v>285</v>
      </c>
      <c r="B56" s="992"/>
      <c r="C56" s="992"/>
      <c r="D56" s="992"/>
      <c r="E56" s="992"/>
      <c r="F56" s="992"/>
      <c r="G56" s="992"/>
      <c r="H56" s="992"/>
      <c r="I56" s="211"/>
      <c r="J56" s="211"/>
      <c r="K56" s="211"/>
      <c r="L56" s="211"/>
      <c r="M56" s="211"/>
      <c r="N56" s="211"/>
      <c r="O56" s="211"/>
      <c r="P56" s="211"/>
      <c r="Q56" s="211"/>
      <c r="R56" s="211"/>
    </row>
    <row r="57" spans="1:18" s="210" customFormat="1" ht="13.5">
      <c r="A57" s="212"/>
      <c r="B57" s="213"/>
      <c r="C57" s="213"/>
      <c r="D57" s="213"/>
      <c r="E57" s="213"/>
      <c r="F57" s="213"/>
      <c r="G57" s="213"/>
      <c r="H57" s="213"/>
      <c r="I57" s="213"/>
      <c r="J57" s="213"/>
      <c r="K57" s="213"/>
      <c r="L57" s="213"/>
      <c r="M57" s="213"/>
      <c r="N57" s="213"/>
      <c r="O57" s="213"/>
      <c r="P57" s="213"/>
      <c r="Q57" s="213"/>
      <c r="R57" s="213"/>
    </row>
    <row r="58" spans="1:18" s="210" customFormat="1" ht="30.75" customHeight="1">
      <c r="A58" s="979" t="s">
        <v>286</v>
      </c>
      <c r="B58" s="992"/>
      <c r="C58" s="992"/>
      <c r="D58" s="992"/>
      <c r="E58" s="992"/>
      <c r="F58" s="992"/>
      <c r="G58" s="992"/>
      <c r="H58" s="992"/>
      <c r="I58" s="211"/>
      <c r="J58" s="211"/>
      <c r="K58" s="211"/>
      <c r="L58" s="211"/>
      <c r="M58" s="211"/>
      <c r="N58" s="211"/>
      <c r="O58" s="211"/>
      <c r="P58" s="211"/>
      <c r="Q58" s="211"/>
      <c r="R58" s="211"/>
    </row>
    <row r="59" spans="1:18" s="210" customFormat="1">
      <c r="A59" s="214"/>
      <c r="B59" s="215"/>
      <c r="C59" s="215"/>
      <c r="D59" s="215"/>
      <c r="E59" s="215"/>
      <c r="F59" s="215"/>
      <c r="G59" s="215"/>
      <c r="H59" s="215"/>
      <c r="I59" s="215"/>
      <c r="J59" s="215"/>
      <c r="K59" s="215"/>
      <c r="L59" s="215"/>
      <c r="M59" s="215"/>
      <c r="N59" s="215"/>
      <c r="O59" s="215"/>
      <c r="P59" s="215"/>
      <c r="Q59" s="215"/>
      <c r="R59" s="215"/>
    </row>
    <row r="60" spans="1:18" s="210" customFormat="1" ht="26.25" customHeight="1">
      <c r="A60" s="972" t="s">
        <v>287</v>
      </c>
      <c r="B60" s="992"/>
      <c r="C60" s="992"/>
      <c r="D60" s="992"/>
      <c r="E60" s="992"/>
      <c r="F60" s="992"/>
      <c r="G60" s="992"/>
      <c r="H60" s="992"/>
      <c r="I60" s="216"/>
      <c r="J60" s="216"/>
      <c r="K60" s="216"/>
      <c r="L60" s="216"/>
      <c r="M60" s="216"/>
      <c r="N60" s="216"/>
      <c r="O60" s="216"/>
      <c r="P60" s="216"/>
      <c r="Q60" s="216"/>
      <c r="R60" s="216"/>
    </row>
  </sheetData>
  <mergeCells count="26">
    <mergeCell ref="A1:H1"/>
    <mergeCell ref="A2:H2"/>
    <mergeCell ref="A4:H4"/>
    <mergeCell ref="A11:H11"/>
    <mergeCell ref="C8:H8"/>
    <mergeCell ref="A5:H5"/>
    <mergeCell ref="A6:H6"/>
    <mergeCell ref="A7:H7"/>
    <mergeCell ref="A3:H3"/>
    <mergeCell ref="C9:H9"/>
    <mergeCell ref="A58:H58"/>
    <mergeCell ref="C10:H10"/>
    <mergeCell ref="A60:H60"/>
    <mergeCell ref="A12:B13"/>
    <mergeCell ref="A55:H55"/>
    <mergeCell ref="A20:B20"/>
    <mergeCell ref="A14:B14"/>
    <mergeCell ref="A41:B41"/>
    <mergeCell ref="A56:H56"/>
    <mergeCell ref="A50:B50"/>
    <mergeCell ref="G12:G13"/>
    <mergeCell ref="H12:H13"/>
    <mergeCell ref="C12:C13"/>
    <mergeCell ref="E12:E13"/>
    <mergeCell ref="D12:D13"/>
    <mergeCell ref="F12:F13"/>
  </mergeCells>
  <phoneticPr fontId="42" type="noConversion"/>
  <printOptions horizontalCentered="1"/>
  <pageMargins left="0.75" right="0.75" top="0.3" bottom="1" header="0.1" footer="0.5"/>
  <pageSetup scale="94" fitToHeight="2" orientation="landscape" cellComments="asDisplayed" r:id="rId1"/>
  <headerFooter alignWithMargins="0">
    <oddFooter>&amp;C&amp;11Exhibit N:  Modular Cost for New Positions</oddFooter>
  </headerFooter>
  <rowBreaks count="1" manualBreakCount="1">
    <brk id="40" max="7" man="1"/>
  </rowBreaks>
  <legacyDrawing r:id="rId2"/>
</worksheet>
</file>

<file path=xl/worksheets/sheet14.xml><?xml version="1.0" encoding="utf-8"?>
<worksheet xmlns="http://schemas.openxmlformats.org/spreadsheetml/2006/main" xmlns:r="http://schemas.openxmlformats.org/officeDocument/2006/relationships">
  <sheetPr codeName="Sheet7"/>
  <dimension ref="A1:R61"/>
  <sheetViews>
    <sheetView view="pageBreakPreview" zoomScale="95" zoomScaleNormal="100" zoomScaleSheetLayoutView="95" workbookViewId="0">
      <selection activeCell="B17" sqref="B17"/>
    </sheetView>
  </sheetViews>
  <sheetFormatPr defaultRowHeight="12.75"/>
  <cols>
    <col min="1" max="1" width="10.6640625" style="201" customWidth="1"/>
    <col min="2" max="2" width="38.5546875" style="201" customWidth="1"/>
    <col min="3" max="10" width="9.88671875" style="203" customWidth="1"/>
    <col min="11" max="16384" width="8.88671875" style="201"/>
  </cols>
  <sheetData>
    <row r="1" spans="1:11" ht="15.75">
      <c r="A1" s="986" t="s">
        <v>216</v>
      </c>
      <c r="B1" s="986"/>
      <c r="C1" s="986"/>
      <c r="D1" s="986"/>
      <c r="E1" s="986"/>
      <c r="F1" s="986"/>
      <c r="G1" s="986"/>
      <c r="H1" s="986"/>
      <c r="I1" s="986"/>
      <c r="J1" s="986"/>
      <c r="K1" s="200" t="s">
        <v>101</v>
      </c>
    </row>
    <row r="2" spans="1:11" ht="15.75">
      <c r="A2" s="987"/>
      <c r="B2" s="987"/>
      <c r="C2" s="987"/>
      <c r="D2" s="987"/>
      <c r="E2" s="987"/>
      <c r="F2" s="987"/>
      <c r="G2" s="987"/>
      <c r="H2" s="987"/>
      <c r="I2" s="987"/>
      <c r="J2" s="987"/>
    </row>
    <row r="3" spans="1:11" ht="15.75">
      <c r="A3" s="988" t="s">
        <v>315</v>
      </c>
      <c r="B3" s="988"/>
      <c r="C3" s="988"/>
      <c r="D3" s="988"/>
      <c r="E3" s="988"/>
      <c r="F3" s="988"/>
      <c r="G3" s="988"/>
      <c r="H3" s="988"/>
      <c r="I3" s="988"/>
      <c r="J3" s="988"/>
      <c r="K3" s="200" t="s">
        <v>101</v>
      </c>
    </row>
    <row r="4" spans="1:11" ht="15.75">
      <c r="A4" s="988" t="s">
        <v>8</v>
      </c>
      <c r="B4" s="988"/>
      <c r="C4" s="988"/>
      <c r="D4" s="988"/>
      <c r="E4" s="988"/>
      <c r="F4" s="988"/>
      <c r="G4" s="988"/>
      <c r="H4" s="988"/>
      <c r="I4" s="988"/>
      <c r="J4" s="988"/>
      <c r="K4" s="200" t="s">
        <v>101</v>
      </c>
    </row>
    <row r="5" spans="1:11" ht="15.75">
      <c r="A5" s="987" t="s">
        <v>7</v>
      </c>
      <c r="B5" s="987"/>
      <c r="C5" s="987"/>
      <c r="D5" s="987"/>
      <c r="E5" s="987"/>
      <c r="F5" s="987"/>
      <c r="G5" s="987"/>
      <c r="H5" s="987"/>
      <c r="I5" s="987"/>
      <c r="J5" s="987"/>
      <c r="K5" s="200" t="s">
        <v>101</v>
      </c>
    </row>
    <row r="6" spans="1:11" ht="15.75">
      <c r="A6" s="987"/>
      <c r="B6" s="987"/>
      <c r="C6" s="987"/>
      <c r="D6" s="987"/>
      <c r="E6" s="987"/>
      <c r="F6" s="987"/>
      <c r="G6" s="987"/>
      <c r="H6" s="987"/>
      <c r="I6" s="987"/>
      <c r="J6" s="987"/>
    </row>
    <row r="7" spans="1:11">
      <c r="A7" s="991"/>
      <c r="B7" s="991"/>
      <c r="C7" s="991"/>
      <c r="D7" s="991"/>
      <c r="E7" s="991"/>
      <c r="F7" s="991"/>
      <c r="G7" s="991"/>
      <c r="H7" s="991"/>
      <c r="I7" s="991"/>
      <c r="J7" s="991"/>
    </row>
    <row r="8" spans="1:11">
      <c r="A8" s="286" t="s">
        <v>217</v>
      </c>
      <c r="B8" s="285"/>
      <c r="C8" s="989"/>
      <c r="D8" s="989"/>
      <c r="E8" s="989"/>
      <c r="F8" s="989"/>
      <c r="G8" s="989"/>
      <c r="H8" s="989"/>
      <c r="I8" s="989"/>
      <c r="J8" s="989"/>
      <c r="K8" s="200" t="s">
        <v>101</v>
      </c>
    </row>
    <row r="9" spans="1:11">
      <c r="A9" s="286" t="s">
        <v>218</v>
      </c>
      <c r="B9" s="287" t="s">
        <v>288</v>
      </c>
      <c r="C9" s="989"/>
      <c r="D9" s="989"/>
      <c r="E9" s="989"/>
      <c r="F9" s="989"/>
      <c r="G9" s="989"/>
      <c r="H9" s="989"/>
      <c r="I9" s="989"/>
      <c r="J9" s="989"/>
      <c r="K9" s="200" t="s">
        <v>101</v>
      </c>
    </row>
    <row r="10" spans="1:11">
      <c r="A10" s="286" t="s">
        <v>219</v>
      </c>
      <c r="B10" s="287" t="s">
        <v>311</v>
      </c>
      <c r="C10" s="989"/>
      <c r="D10" s="989"/>
      <c r="E10" s="989"/>
      <c r="F10" s="989"/>
      <c r="G10" s="989"/>
      <c r="H10" s="989"/>
      <c r="I10" s="989"/>
      <c r="J10" s="989"/>
      <c r="K10" s="200" t="s">
        <v>101</v>
      </c>
    </row>
    <row r="11" spans="1:11">
      <c r="A11" s="995"/>
      <c r="B11" s="995"/>
      <c r="C11" s="995"/>
      <c r="D11" s="995"/>
      <c r="E11" s="995"/>
      <c r="F11" s="995"/>
      <c r="G11" s="995"/>
      <c r="H11" s="995"/>
      <c r="I11" s="995"/>
      <c r="J11" s="995"/>
    </row>
    <row r="12" spans="1:11" ht="12.75" customHeight="1">
      <c r="A12" s="973" t="s">
        <v>221</v>
      </c>
      <c r="B12" s="974"/>
      <c r="C12" s="984" t="s">
        <v>82</v>
      </c>
      <c r="D12" s="982" t="s">
        <v>79</v>
      </c>
      <c r="E12" s="982" t="s">
        <v>222</v>
      </c>
      <c r="F12" s="982" t="s">
        <v>223</v>
      </c>
      <c r="G12" s="982" t="s">
        <v>80</v>
      </c>
      <c r="H12" s="982" t="s">
        <v>81</v>
      </c>
      <c r="I12" s="982" t="s">
        <v>222</v>
      </c>
      <c r="J12" s="980" t="s">
        <v>83</v>
      </c>
      <c r="K12" s="200" t="s">
        <v>101</v>
      </c>
    </row>
    <row r="13" spans="1:11" ht="12.75" customHeight="1">
      <c r="A13" s="975"/>
      <c r="B13" s="976"/>
      <c r="C13" s="985"/>
      <c r="D13" s="983"/>
      <c r="E13" s="983"/>
      <c r="F13" s="983"/>
      <c r="G13" s="983"/>
      <c r="H13" s="983"/>
      <c r="I13" s="983"/>
      <c r="J13" s="981"/>
      <c r="K13" s="200" t="s">
        <v>101</v>
      </c>
    </row>
    <row r="14" spans="1:11">
      <c r="A14" s="296" t="s">
        <v>224</v>
      </c>
      <c r="B14" s="288"/>
      <c r="C14" s="315"/>
      <c r="D14" s="315"/>
      <c r="E14" s="315"/>
      <c r="F14" s="315"/>
      <c r="G14" s="315"/>
      <c r="H14" s="315"/>
      <c r="I14" s="315"/>
      <c r="J14" s="316"/>
      <c r="K14" s="200" t="s">
        <v>101</v>
      </c>
    </row>
    <row r="15" spans="1:11">
      <c r="A15" s="297" t="s">
        <v>225</v>
      </c>
      <c r="B15" s="289" t="s">
        <v>226</v>
      </c>
      <c r="C15" s="317"/>
      <c r="D15" s="317"/>
      <c r="E15" s="317"/>
      <c r="F15" s="317"/>
      <c r="G15" s="317"/>
      <c r="H15" s="317"/>
      <c r="I15" s="317"/>
      <c r="J15" s="318"/>
      <c r="K15" s="200" t="s">
        <v>101</v>
      </c>
    </row>
    <row r="16" spans="1:11">
      <c r="A16" s="298" t="s">
        <v>227</v>
      </c>
      <c r="B16" s="291" t="s">
        <v>290</v>
      </c>
      <c r="C16" s="319"/>
      <c r="D16" s="319"/>
      <c r="E16" s="319"/>
      <c r="F16" s="319"/>
      <c r="G16" s="319"/>
      <c r="H16" s="319"/>
      <c r="I16" s="319"/>
      <c r="J16" s="320"/>
      <c r="K16" s="200" t="s">
        <v>101</v>
      </c>
    </row>
    <row r="17" spans="1:11">
      <c r="A17" s="298" t="s">
        <v>227</v>
      </c>
      <c r="B17" s="291" t="s">
        <v>231</v>
      </c>
      <c r="C17" s="319"/>
      <c r="D17" s="319"/>
      <c r="E17" s="319"/>
      <c r="F17" s="319"/>
      <c r="G17" s="319"/>
      <c r="H17" s="319"/>
      <c r="I17" s="319"/>
      <c r="J17" s="320"/>
      <c r="K17" s="200" t="s">
        <v>101</v>
      </c>
    </row>
    <row r="18" spans="1:11">
      <c r="A18" s="298" t="s">
        <v>233</v>
      </c>
      <c r="B18" s="291" t="s">
        <v>232</v>
      </c>
      <c r="C18" s="319"/>
      <c r="D18" s="319"/>
      <c r="E18" s="319"/>
      <c r="F18" s="319"/>
      <c r="G18" s="319"/>
      <c r="H18" s="319"/>
      <c r="I18" s="319"/>
      <c r="J18" s="320"/>
      <c r="K18" s="200" t="s">
        <v>101</v>
      </c>
    </row>
    <row r="19" spans="1:11">
      <c r="A19" s="298" t="s">
        <v>233</v>
      </c>
      <c r="B19" s="291" t="s">
        <v>291</v>
      </c>
      <c r="C19" s="319"/>
      <c r="D19" s="319"/>
      <c r="E19" s="319"/>
      <c r="F19" s="319"/>
      <c r="G19" s="319"/>
      <c r="H19" s="319"/>
      <c r="I19" s="319"/>
      <c r="J19" s="320"/>
      <c r="K19" s="200" t="s">
        <v>101</v>
      </c>
    </row>
    <row r="20" spans="1:11">
      <c r="A20" s="296" t="s">
        <v>234</v>
      </c>
      <c r="B20" s="288"/>
      <c r="C20" s="315"/>
      <c r="D20" s="315"/>
      <c r="E20" s="315"/>
      <c r="F20" s="315"/>
      <c r="G20" s="315"/>
      <c r="H20" s="315"/>
      <c r="I20" s="315"/>
      <c r="J20" s="316"/>
      <c r="K20" s="200" t="s">
        <v>101</v>
      </c>
    </row>
    <row r="21" spans="1:11">
      <c r="A21" s="298" t="s">
        <v>235</v>
      </c>
      <c r="B21" s="291" t="s">
        <v>236</v>
      </c>
      <c r="C21" s="319"/>
      <c r="D21" s="319"/>
      <c r="E21" s="319"/>
      <c r="F21" s="319"/>
      <c r="G21" s="319"/>
      <c r="H21" s="319"/>
      <c r="I21" s="319"/>
      <c r="J21" s="320"/>
      <c r="K21" s="200" t="s">
        <v>101</v>
      </c>
    </row>
    <row r="22" spans="1:11">
      <c r="A22" s="298" t="s">
        <v>292</v>
      </c>
      <c r="B22" s="291" t="s">
        <v>237</v>
      </c>
      <c r="C22" s="319"/>
      <c r="D22" s="319"/>
      <c r="E22" s="319"/>
      <c r="F22" s="319"/>
      <c r="G22" s="319"/>
      <c r="H22" s="319"/>
      <c r="I22" s="319"/>
      <c r="J22" s="320"/>
      <c r="K22" s="200" t="s">
        <v>101</v>
      </c>
    </row>
    <row r="23" spans="1:11">
      <c r="A23" s="298" t="s">
        <v>293</v>
      </c>
      <c r="B23" s="291" t="s">
        <v>294</v>
      </c>
      <c r="C23" s="319"/>
      <c r="D23" s="319"/>
      <c r="E23" s="319"/>
      <c r="F23" s="319"/>
      <c r="G23" s="319"/>
      <c r="H23" s="319"/>
      <c r="I23" s="319"/>
      <c r="J23" s="320"/>
      <c r="K23" s="200" t="s">
        <v>101</v>
      </c>
    </row>
    <row r="24" spans="1:11">
      <c r="A24" s="290">
        <v>23.2</v>
      </c>
      <c r="B24" s="291" t="s">
        <v>295</v>
      </c>
      <c r="C24" s="319"/>
      <c r="D24" s="319"/>
      <c r="E24" s="319"/>
      <c r="F24" s="319"/>
      <c r="G24" s="319"/>
      <c r="H24" s="319"/>
      <c r="I24" s="319"/>
      <c r="J24" s="320"/>
      <c r="K24" s="200" t="s">
        <v>101</v>
      </c>
    </row>
    <row r="25" spans="1:11">
      <c r="A25" s="298" t="s">
        <v>240</v>
      </c>
      <c r="B25" s="291" t="s">
        <v>241</v>
      </c>
      <c r="C25" s="319"/>
      <c r="D25" s="319"/>
      <c r="E25" s="319"/>
      <c r="F25" s="319"/>
      <c r="G25" s="319"/>
      <c r="H25" s="319"/>
      <c r="I25" s="319"/>
      <c r="J25" s="320"/>
      <c r="K25" s="200" t="s">
        <v>101</v>
      </c>
    </row>
    <row r="26" spans="1:11">
      <c r="A26" s="298" t="s">
        <v>240</v>
      </c>
      <c r="B26" s="291" t="s">
        <v>242</v>
      </c>
      <c r="C26" s="319"/>
      <c r="D26" s="319"/>
      <c r="E26" s="319"/>
      <c r="F26" s="319"/>
      <c r="G26" s="319"/>
      <c r="H26" s="319"/>
      <c r="I26" s="319"/>
      <c r="J26" s="320"/>
      <c r="K26" s="200" t="s">
        <v>101</v>
      </c>
    </row>
    <row r="27" spans="1:11">
      <c r="A27" s="298" t="s">
        <v>240</v>
      </c>
      <c r="B27" s="291" t="s">
        <v>243</v>
      </c>
      <c r="C27" s="319"/>
      <c r="D27" s="319"/>
      <c r="E27" s="319"/>
      <c r="F27" s="319"/>
      <c r="G27" s="319"/>
      <c r="H27" s="319"/>
      <c r="I27" s="319"/>
      <c r="J27" s="320"/>
      <c r="K27" s="200" t="s">
        <v>101</v>
      </c>
    </row>
    <row r="28" spans="1:11">
      <c r="A28" s="298" t="s">
        <v>240</v>
      </c>
      <c r="B28" s="291" t="s">
        <v>296</v>
      </c>
      <c r="C28" s="319"/>
      <c r="D28" s="319"/>
      <c r="E28" s="319"/>
      <c r="F28" s="319"/>
      <c r="G28" s="319"/>
      <c r="H28" s="319"/>
      <c r="I28" s="322"/>
      <c r="J28" s="320"/>
      <c r="K28" s="200" t="s">
        <v>101</v>
      </c>
    </row>
    <row r="29" spans="1:11">
      <c r="A29" s="298" t="s">
        <v>240</v>
      </c>
      <c r="B29" s="291" t="s">
        <v>297</v>
      </c>
      <c r="C29" s="319"/>
      <c r="D29" s="319"/>
      <c r="E29" s="319"/>
      <c r="F29" s="319"/>
      <c r="G29" s="319"/>
      <c r="H29" s="319"/>
      <c r="I29" s="322"/>
      <c r="J29" s="320"/>
      <c r="K29" s="200" t="s">
        <v>101</v>
      </c>
    </row>
    <row r="30" spans="1:11">
      <c r="A30" s="298" t="s">
        <v>298</v>
      </c>
      <c r="B30" s="291" t="s">
        <v>299</v>
      </c>
      <c r="C30" s="319"/>
      <c r="D30" s="319"/>
      <c r="E30" s="319"/>
      <c r="F30" s="319"/>
      <c r="G30" s="319"/>
      <c r="H30" s="319"/>
      <c r="I30" s="319"/>
      <c r="J30" s="320"/>
      <c r="K30" s="200" t="s">
        <v>101</v>
      </c>
    </row>
    <row r="31" spans="1:11">
      <c r="A31" s="290">
        <v>25.3</v>
      </c>
      <c r="B31" s="291" t="s">
        <v>244</v>
      </c>
      <c r="C31" s="319"/>
      <c r="D31" s="319"/>
      <c r="E31" s="319"/>
      <c r="F31" s="319"/>
      <c r="G31" s="319"/>
      <c r="H31" s="319"/>
      <c r="I31" s="319"/>
      <c r="J31" s="320"/>
      <c r="K31" s="200" t="s">
        <v>101</v>
      </c>
    </row>
    <row r="32" spans="1:11">
      <c r="A32" s="290">
        <v>25.3</v>
      </c>
      <c r="B32" s="291" t="s">
        <v>245</v>
      </c>
      <c r="C32" s="319"/>
      <c r="D32" s="319"/>
      <c r="E32" s="319"/>
      <c r="F32" s="319"/>
      <c r="G32" s="319"/>
      <c r="H32" s="319"/>
      <c r="I32" s="319"/>
      <c r="J32" s="320"/>
      <c r="K32" s="200" t="s">
        <v>101</v>
      </c>
    </row>
    <row r="33" spans="1:11">
      <c r="A33" s="290">
        <v>25.3</v>
      </c>
      <c r="B33" s="291" t="s">
        <v>246</v>
      </c>
      <c r="C33" s="319"/>
      <c r="D33" s="319"/>
      <c r="E33" s="319"/>
      <c r="F33" s="319"/>
      <c r="G33" s="319"/>
      <c r="H33" s="319"/>
      <c r="I33" s="319"/>
      <c r="J33" s="320"/>
      <c r="K33" s="200" t="s">
        <v>101</v>
      </c>
    </row>
    <row r="34" spans="1:11">
      <c r="A34" s="290">
        <v>25.3</v>
      </c>
      <c r="B34" s="291" t="s">
        <v>247</v>
      </c>
      <c r="C34" s="319"/>
      <c r="D34" s="319"/>
      <c r="E34" s="319"/>
      <c r="F34" s="319"/>
      <c r="G34" s="319"/>
      <c r="H34" s="319"/>
      <c r="I34" s="319"/>
      <c r="J34" s="320"/>
      <c r="K34" s="200" t="s">
        <v>101</v>
      </c>
    </row>
    <row r="35" spans="1:11">
      <c r="A35" s="290">
        <v>25.3</v>
      </c>
      <c r="B35" s="291" t="s">
        <v>248</v>
      </c>
      <c r="C35" s="319"/>
      <c r="D35" s="319"/>
      <c r="E35" s="319"/>
      <c r="F35" s="319"/>
      <c r="G35" s="319"/>
      <c r="H35" s="319"/>
      <c r="I35" s="319"/>
      <c r="J35" s="320"/>
      <c r="K35" s="200" t="s">
        <v>101</v>
      </c>
    </row>
    <row r="36" spans="1:11">
      <c r="A36" s="298" t="s">
        <v>253</v>
      </c>
      <c r="B36" s="291" t="s">
        <v>254</v>
      </c>
      <c r="C36" s="319"/>
      <c r="D36" s="319"/>
      <c r="E36" s="319"/>
      <c r="F36" s="319"/>
      <c r="G36" s="319"/>
      <c r="H36" s="319"/>
      <c r="I36" s="319"/>
      <c r="J36" s="320"/>
      <c r="K36" s="200" t="s">
        <v>101</v>
      </c>
    </row>
    <row r="37" spans="1:11">
      <c r="A37" s="290">
        <v>25.3</v>
      </c>
      <c r="B37" s="291" t="s">
        <v>301</v>
      </c>
      <c r="C37" s="319"/>
      <c r="D37" s="319"/>
      <c r="E37" s="319"/>
      <c r="F37" s="319"/>
      <c r="G37" s="319"/>
      <c r="H37" s="319"/>
      <c r="I37" s="319"/>
      <c r="J37" s="320"/>
      <c r="K37" s="200" t="s">
        <v>101</v>
      </c>
    </row>
    <row r="38" spans="1:11">
      <c r="A38" s="298" t="s">
        <v>249</v>
      </c>
      <c r="B38" s="291" t="s">
        <v>255</v>
      </c>
      <c r="C38" s="319"/>
      <c r="D38" s="319"/>
      <c r="E38" s="319"/>
      <c r="F38" s="319"/>
      <c r="G38" s="319"/>
      <c r="H38" s="319"/>
      <c r="I38" s="319"/>
      <c r="J38" s="320"/>
      <c r="K38" s="200" t="s">
        <v>101</v>
      </c>
    </row>
    <row r="39" spans="1:11">
      <c r="A39" s="403" t="s">
        <v>256</v>
      </c>
      <c r="B39" s="402" t="s">
        <v>257</v>
      </c>
      <c r="C39" s="324"/>
      <c r="D39" s="324"/>
      <c r="E39" s="324"/>
      <c r="F39" s="324"/>
      <c r="G39" s="324"/>
      <c r="H39" s="324"/>
      <c r="I39" s="324"/>
      <c r="J39" s="325"/>
      <c r="K39" s="200" t="s">
        <v>101</v>
      </c>
    </row>
    <row r="40" spans="1:11">
      <c r="A40" s="296" t="s">
        <v>263</v>
      </c>
      <c r="B40" s="288"/>
      <c r="C40" s="315"/>
      <c r="D40" s="315"/>
      <c r="E40" s="315"/>
      <c r="F40" s="315"/>
      <c r="G40" s="315"/>
      <c r="H40" s="315"/>
      <c r="I40" s="315"/>
      <c r="J40" s="316"/>
      <c r="K40" s="200" t="s">
        <v>101</v>
      </c>
    </row>
    <row r="41" spans="1:11">
      <c r="A41" s="298" t="s">
        <v>264</v>
      </c>
      <c r="B41" s="291" t="s">
        <v>302</v>
      </c>
      <c r="C41" s="319"/>
      <c r="D41" s="319"/>
      <c r="E41" s="319"/>
      <c r="F41" s="319"/>
      <c r="G41" s="319"/>
      <c r="H41" s="319"/>
      <c r="I41" s="319"/>
      <c r="J41" s="320"/>
      <c r="K41" s="200" t="s">
        <v>101</v>
      </c>
    </row>
    <row r="42" spans="1:11">
      <c r="A42" s="294" t="s">
        <v>264</v>
      </c>
      <c r="B42" s="293" t="s">
        <v>269</v>
      </c>
      <c r="C42" s="319"/>
      <c r="D42" s="319"/>
      <c r="E42" s="319"/>
      <c r="F42" s="319"/>
      <c r="G42" s="319"/>
      <c r="H42" s="319"/>
      <c r="I42" s="319"/>
      <c r="J42" s="320"/>
      <c r="K42" s="200" t="s">
        <v>101</v>
      </c>
    </row>
    <row r="43" spans="1:11">
      <c r="A43" s="294" t="s">
        <v>264</v>
      </c>
      <c r="B43" s="293" t="s">
        <v>270</v>
      </c>
      <c r="C43" s="319"/>
      <c r="D43" s="319"/>
      <c r="E43" s="319"/>
      <c r="F43" s="319"/>
      <c r="G43" s="319"/>
      <c r="H43" s="319"/>
      <c r="I43" s="319"/>
      <c r="J43" s="320"/>
      <c r="K43" s="200" t="s">
        <v>101</v>
      </c>
    </row>
    <row r="44" spans="1:11">
      <c r="A44" s="294" t="s">
        <v>264</v>
      </c>
      <c r="B44" s="293" t="s">
        <v>271</v>
      </c>
      <c r="C44" s="319"/>
      <c r="D44" s="319"/>
      <c r="E44" s="319"/>
      <c r="F44" s="319"/>
      <c r="G44" s="319"/>
      <c r="H44" s="319"/>
      <c r="I44" s="319"/>
      <c r="J44" s="320"/>
      <c r="K44" s="200" t="s">
        <v>101</v>
      </c>
    </row>
    <row r="45" spans="1:11">
      <c r="A45" s="294" t="s">
        <v>264</v>
      </c>
      <c r="B45" s="293" t="s">
        <v>272</v>
      </c>
      <c r="C45" s="319"/>
      <c r="D45" s="319"/>
      <c r="E45" s="319"/>
      <c r="F45" s="319"/>
      <c r="G45" s="319"/>
      <c r="H45" s="319"/>
      <c r="I45" s="319"/>
      <c r="J45" s="320"/>
      <c r="K45" s="200" t="s">
        <v>101</v>
      </c>
    </row>
    <row r="46" spans="1:11">
      <c r="A46" s="294" t="s">
        <v>264</v>
      </c>
      <c r="B46" s="293" t="s">
        <v>273</v>
      </c>
      <c r="C46" s="319"/>
      <c r="D46" s="319"/>
      <c r="E46" s="319"/>
      <c r="F46" s="319"/>
      <c r="G46" s="319"/>
      <c r="H46" s="319"/>
      <c r="I46" s="319"/>
      <c r="J46" s="320"/>
      <c r="K46" s="200" t="s">
        <v>101</v>
      </c>
    </row>
    <row r="47" spans="1:11">
      <c r="A47" s="292">
        <v>31</v>
      </c>
      <c r="B47" s="291" t="s">
        <v>274</v>
      </c>
      <c r="C47" s="319"/>
      <c r="D47" s="319"/>
      <c r="E47" s="321"/>
      <c r="F47" s="321"/>
      <c r="G47" s="319"/>
      <c r="H47" s="319"/>
      <c r="I47" s="319"/>
      <c r="J47" s="320"/>
      <c r="K47" s="200" t="s">
        <v>101</v>
      </c>
    </row>
    <row r="48" spans="1:11">
      <c r="A48" s="298" t="s">
        <v>304</v>
      </c>
      <c r="B48" s="291" t="s">
        <v>305</v>
      </c>
      <c r="C48" s="319"/>
      <c r="D48" s="319"/>
      <c r="E48" s="321"/>
      <c r="F48" s="321"/>
      <c r="G48" s="319"/>
      <c r="H48" s="319"/>
      <c r="I48" s="319"/>
      <c r="J48" s="320"/>
      <c r="K48" s="200" t="s">
        <v>101</v>
      </c>
    </row>
    <row r="49" spans="1:18">
      <c r="A49" s="296" t="s">
        <v>276</v>
      </c>
      <c r="B49" s="288"/>
      <c r="C49" s="315"/>
      <c r="D49" s="315"/>
      <c r="E49" s="315"/>
      <c r="F49" s="315"/>
      <c r="G49" s="315"/>
      <c r="H49" s="315"/>
      <c r="I49" s="315"/>
      <c r="J49" s="316"/>
      <c r="K49" s="200" t="s">
        <v>101</v>
      </c>
    </row>
    <row r="50" spans="1:18">
      <c r="A50" s="299" t="s">
        <v>277</v>
      </c>
      <c r="B50" s="295" t="s">
        <v>312</v>
      </c>
      <c r="C50" s="321"/>
      <c r="D50" s="321"/>
      <c r="E50" s="321"/>
      <c r="F50" s="321"/>
      <c r="G50" s="321"/>
      <c r="H50" s="321"/>
      <c r="I50" s="321"/>
      <c r="J50" s="323"/>
      <c r="K50" s="200" t="s">
        <v>101</v>
      </c>
    </row>
    <row r="51" spans="1:18" s="223" customFormat="1">
      <c r="A51" s="300" t="s">
        <v>277</v>
      </c>
      <c r="B51" s="301" t="s">
        <v>283</v>
      </c>
      <c r="C51" s="324"/>
      <c r="D51" s="324"/>
      <c r="E51" s="324"/>
      <c r="F51" s="324"/>
      <c r="G51" s="324"/>
      <c r="H51" s="324"/>
      <c r="I51" s="324"/>
      <c r="J51" s="325"/>
      <c r="K51" s="200" t="s">
        <v>101</v>
      </c>
    </row>
    <row r="52" spans="1:18">
      <c r="A52" s="313"/>
      <c r="B52" s="314" t="s">
        <v>284</v>
      </c>
      <c r="C52" s="326"/>
      <c r="D52" s="326"/>
      <c r="E52" s="326"/>
      <c r="F52" s="326"/>
      <c r="G52" s="326"/>
      <c r="H52" s="326"/>
      <c r="I52" s="326"/>
      <c r="J52" s="327"/>
      <c r="K52" s="204" t="s">
        <v>125</v>
      </c>
    </row>
    <row r="53" spans="1:18">
      <c r="A53" s="285"/>
      <c r="B53" s="285"/>
      <c r="C53" s="328"/>
      <c r="D53" s="328"/>
      <c r="E53" s="328"/>
      <c r="F53" s="328"/>
      <c r="G53" s="328"/>
      <c r="H53" s="328"/>
      <c r="I53" s="328"/>
      <c r="J53" s="328"/>
    </row>
    <row r="55" spans="1:18" ht="18.75">
      <c r="A55" s="977" t="s">
        <v>24</v>
      </c>
      <c r="B55" s="998"/>
      <c r="C55" s="998"/>
      <c r="D55" s="998"/>
      <c r="E55" s="998"/>
      <c r="F55" s="998"/>
      <c r="G55" s="998"/>
      <c r="H55" s="998"/>
      <c r="I55" s="998"/>
      <c r="J55" s="998"/>
      <c r="K55" s="224"/>
      <c r="L55" s="224"/>
      <c r="M55" s="224"/>
      <c r="N55" s="224"/>
      <c r="O55" s="224"/>
      <c r="P55" s="224"/>
      <c r="Q55" s="224"/>
      <c r="R55" s="224"/>
    </row>
    <row r="56" spans="1:18" ht="9.75" customHeight="1">
      <c r="A56" s="978" t="s">
        <v>285</v>
      </c>
      <c r="B56" s="999"/>
      <c r="C56" s="999"/>
      <c r="D56" s="999"/>
      <c r="E56" s="999"/>
      <c r="F56" s="999"/>
      <c r="G56" s="999"/>
      <c r="H56" s="999"/>
      <c r="I56" s="999"/>
      <c r="J56" s="999"/>
      <c r="K56" s="211"/>
      <c r="L56" s="211"/>
      <c r="M56" s="211"/>
      <c r="N56" s="211"/>
      <c r="O56" s="211"/>
      <c r="P56" s="211"/>
      <c r="Q56" s="211"/>
      <c r="R56" s="211"/>
    </row>
    <row r="57" spans="1:18" ht="11.25" customHeight="1">
      <c r="A57" s="206"/>
      <c r="B57" s="205"/>
      <c r="C57" s="205"/>
      <c r="D57" s="205"/>
      <c r="E57" s="205"/>
      <c r="F57" s="205"/>
      <c r="G57" s="205"/>
      <c r="H57" s="205"/>
      <c r="I57" s="205"/>
      <c r="J57" s="205"/>
      <c r="K57" s="224"/>
      <c r="L57" s="224"/>
      <c r="M57" s="224"/>
      <c r="N57" s="224"/>
      <c r="O57" s="224"/>
      <c r="P57" s="224"/>
      <c r="Q57" s="224"/>
      <c r="R57" s="224"/>
    </row>
    <row r="58" spans="1:18" ht="14.25" customHeight="1">
      <c r="A58" s="979" t="s">
        <v>286</v>
      </c>
      <c r="B58" s="1000"/>
      <c r="C58" s="1000"/>
      <c r="D58" s="1000"/>
      <c r="E58" s="1000"/>
      <c r="F58" s="1000"/>
      <c r="G58" s="1000"/>
      <c r="H58" s="1000"/>
      <c r="I58" s="1000"/>
      <c r="J58" s="1000"/>
      <c r="K58" s="61"/>
      <c r="L58" s="61"/>
      <c r="M58" s="61"/>
      <c r="N58" s="61"/>
      <c r="O58" s="61"/>
      <c r="P58" s="61"/>
      <c r="Q58" s="61"/>
      <c r="R58" s="61"/>
    </row>
    <row r="59" spans="1:18" ht="16.5" customHeight="1">
      <c r="A59" s="208"/>
      <c r="B59" s="209"/>
      <c r="C59" s="209"/>
      <c r="D59" s="209"/>
      <c r="E59" s="209"/>
      <c r="F59" s="209"/>
      <c r="G59" s="209"/>
      <c r="H59" s="209"/>
      <c r="I59" s="209"/>
      <c r="J59" s="209"/>
      <c r="K59" s="225"/>
      <c r="L59" s="225"/>
      <c r="M59" s="225"/>
      <c r="N59" s="225"/>
      <c r="O59" s="225"/>
      <c r="P59" s="225"/>
      <c r="Q59" s="225"/>
      <c r="R59" s="225"/>
    </row>
    <row r="60" spans="1:18" ht="16.5" customHeight="1">
      <c r="A60" s="972" t="s">
        <v>287</v>
      </c>
      <c r="B60" s="997"/>
      <c r="C60" s="997"/>
      <c r="D60" s="997"/>
      <c r="E60" s="997"/>
      <c r="F60" s="997"/>
      <c r="G60" s="997"/>
      <c r="H60" s="997"/>
      <c r="I60" s="997"/>
      <c r="J60" s="997"/>
      <c r="K60" s="61"/>
      <c r="L60" s="61"/>
      <c r="M60" s="61"/>
      <c r="N60" s="61"/>
      <c r="O60" s="61"/>
      <c r="P60" s="61"/>
      <c r="Q60" s="61"/>
      <c r="R60" s="61"/>
    </row>
    <row r="61" spans="1:18" ht="26.25" customHeight="1"/>
  </sheetData>
  <mergeCells count="24">
    <mergeCell ref="A60:J60"/>
    <mergeCell ref="A12:B13"/>
    <mergeCell ref="A55:J55"/>
    <mergeCell ref="A56:J56"/>
    <mergeCell ref="A58:J58"/>
    <mergeCell ref="A1:J1"/>
    <mergeCell ref="A2:J2"/>
    <mergeCell ref="A3:J3"/>
    <mergeCell ref="A4:J4"/>
    <mergeCell ref="C9:J9"/>
    <mergeCell ref="C8:J8"/>
    <mergeCell ref="C10:J10"/>
    <mergeCell ref="A6:J6"/>
    <mergeCell ref="A5:J5"/>
    <mergeCell ref="A7:J7"/>
    <mergeCell ref="D12:D13"/>
    <mergeCell ref="E12:E13"/>
    <mergeCell ref="F12:F13"/>
    <mergeCell ref="G12:G13"/>
    <mergeCell ref="A11:J11"/>
    <mergeCell ref="C12:C13"/>
    <mergeCell ref="J12:J13"/>
    <mergeCell ref="H12:H13"/>
    <mergeCell ref="I12:I13"/>
  </mergeCells>
  <phoneticPr fontId="42" type="noConversion"/>
  <printOptions horizontalCentered="1"/>
  <pageMargins left="0.75" right="0.75" top="0.3" bottom="1" header="0.1" footer="0.5"/>
  <pageSetup scale="79" fitToHeight="2" orientation="landscape" cellComments="asDisplayed" r:id="rId1"/>
  <headerFooter alignWithMargins="0">
    <oddFooter>&amp;C&amp;11Exhibit N:  Modular Cost for New Positions</oddFooter>
  </headerFooter>
  <rowBreaks count="1" manualBreakCount="1">
    <brk id="39" max="9" man="1"/>
  </rowBreaks>
  <legacyDrawing r:id="rId2"/>
</worksheet>
</file>

<file path=xl/worksheets/sheet15.xml><?xml version="1.0" encoding="utf-8"?>
<worksheet xmlns="http://schemas.openxmlformats.org/spreadsheetml/2006/main" xmlns:r="http://schemas.openxmlformats.org/officeDocument/2006/relationships">
  <sheetPr codeName="Sheet8"/>
  <dimension ref="A1:R60"/>
  <sheetViews>
    <sheetView view="pageBreakPreview" zoomScaleNormal="100" zoomScaleSheetLayoutView="100" workbookViewId="0">
      <selection activeCell="B17" sqref="B17"/>
    </sheetView>
  </sheetViews>
  <sheetFormatPr defaultRowHeight="12.75"/>
  <cols>
    <col min="1" max="1" width="10.6640625" style="201" customWidth="1"/>
    <col min="2" max="2" width="38.33203125" style="201" customWidth="1"/>
    <col min="3" max="3" width="9.5546875" style="203" customWidth="1"/>
    <col min="4" max="8" width="9.88671875" style="203" customWidth="1"/>
    <col min="9" max="16384" width="8.88671875" style="201"/>
  </cols>
  <sheetData>
    <row r="1" spans="1:10" ht="15.75">
      <c r="A1" s="986" t="s">
        <v>216</v>
      </c>
      <c r="B1" s="986"/>
      <c r="C1" s="986"/>
      <c r="D1" s="986"/>
      <c r="E1" s="986"/>
      <c r="F1" s="986"/>
      <c r="G1" s="986"/>
      <c r="H1" s="986"/>
      <c r="I1" s="226" t="s">
        <v>101</v>
      </c>
      <c r="J1" s="199"/>
    </row>
    <row r="2" spans="1:10" ht="15.75">
      <c r="A2" s="987"/>
      <c r="B2" s="987"/>
      <c r="C2" s="987"/>
      <c r="D2" s="987"/>
      <c r="E2" s="987"/>
      <c r="F2" s="987"/>
      <c r="G2" s="987"/>
      <c r="H2" s="987"/>
      <c r="I2" s="199"/>
      <c r="J2" s="199"/>
    </row>
    <row r="3" spans="1:10" ht="15.75">
      <c r="A3" s="988" t="s">
        <v>315</v>
      </c>
      <c r="B3" s="988"/>
      <c r="C3" s="988"/>
      <c r="D3" s="988"/>
      <c r="E3" s="988"/>
      <c r="F3" s="988"/>
      <c r="G3" s="988"/>
      <c r="H3" s="988"/>
      <c r="I3" s="226" t="s">
        <v>101</v>
      </c>
      <c r="J3" s="202"/>
    </row>
    <row r="4" spans="1:10" ht="15.75">
      <c r="A4" s="988" t="s">
        <v>8</v>
      </c>
      <c r="B4" s="988"/>
      <c r="C4" s="988"/>
      <c r="D4" s="988"/>
      <c r="E4" s="988"/>
      <c r="F4" s="988"/>
      <c r="G4" s="988"/>
      <c r="H4" s="988"/>
      <c r="I4" s="226" t="s">
        <v>101</v>
      </c>
      <c r="J4" s="202"/>
    </row>
    <row r="5" spans="1:10" ht="15.75">
      <c r="A5" s="987" t="s">
        <v>7</v>
      </c>
      <c r="B5" s="987"/>
      <c r="C5" s="987"/>
      <c r="D5" s="987"/>
      <c r="E5" s="987"/>
      <c r="F5" s="987"/>
      <c r="G5" s="987"/>
      <c r="H5" s="987"/>
      <c r="I5" s="226" t="s">
        <v>101</v>
      </c>
      <c r="J5" s="202"/>
    </row>
    <row r="6" spans="1:10" ht="15.75">
      <c r="A6" s="996"/>
      <c r="B6" s="996"/>
      <c r="C6" s="996"/>
      <c r="D6" s="996"/>
      <c r="E6" s="996"/>
      <c r="F6" s="996"/>
      <c r="G6" s="996"/>
      <c r="H6" s="996"/>
    </row>
    <row r="7" spans="1:10">
      <c r="A7" s="991"/>
      <c r="B7" s="991"/>
      <c r="C7" s="991"/>
      <c r="D7" s="991"/>
      <c r="E7" s="991"/>
      <c r="F7" s="991"/>
      <c r="G7" s="991"/>
      <c r="H7" s="991"/>
    </row>
    <row r="8" spans="1:10">
      <c r="A8" s="286" t="s">
        <v>217</v>
      </c>
      <c r="B8" s="285"/>
      <c r="C8" s="989"/>
      <c r="D8" s="989"/>
      <c r="E8" s="989"/>
      <c r="F8" s="989"/>
      <c r="G8" s="989"/>
      <c r="H8" s="989"/>
      <c r="I8" s="226" t="s">
        <v>101</v>
      </c>
    </row>
    <row r="9" spans="1:10">
      <c r="A9" s="286" t="s">
        <v>218</v>
      </c>
      <c r="B9" s="287" t="s">
        <v>288</v>
      </c>
      <c r="C9" s="989"/>
      <c r="D9" s="989"/>
      <c r="E9" s="989"/>
      <c r="F9" s="989"/>
      <c r="G9" s="989"/>
      <c r="H9" s="989"/>
      <c r="I9" s="226" t="s">
        <v>101</v>
      </c>
    </row>
    <row r="10" spans="1:10">
      <c r="A10" s="286" t="s">
        <v>219</v>
      </c>
      <c r="B10" s="287" t="s">
        <v>313</v>
      </c>
      <c r="C10" s="989"/>
      <c r="D10" s="989"/>
      <c r="E10" s="989"/>
      <c r="F10" s="989"/>
      <c r="G10" s="989"/>
      <c r="H10" s="989"/>
      <c r="I10" s="226" t="s">
        <v>101</v>
      </c>
    </row>
    <row r="11" spans="1:10">
      <c r="A11" s="995"/>
      <c r="B11" s="995"/>
      <c r="C11" s="995"/>
      <c r="D11" s="995"/>
      <c r="E11" s="995"/>
      <c r="F11" s="995"/>
      <c r="G11" s="995"/>
      <c r="H11" s="995"/>
    </row>
    <row r="12" spans="1:10" ht="12.75" customHeight="1">
      <c r="A12" s="973" t="s">
        <v>221</v>
      </c>
      <c r="B12" s="974"/>
      <c r="C12" s="984" t="s">
        <v>86</v>
      </c>
      <c r="D12" s="982" t="s">
        <v>79</v>
      </c>
      <c r="E12" s="982" t="s">
        <v>222</v>
      </c>
      <c r="F12" s="982" t="s">
        <v>223</v>
      </c>
      <c r="G12" s="982" t="s">
        <v>80</v>
      </c>
      <c r="H12" s="980" t="s">
        <v>87</v>
      </c>
      <c r="I12" s="226" t="s">
        <v>101</v>
      </c>
    </row>
    <row r="13" spans="1:10" ht="12.75" customHeight="1">
      <c r="A13" s="975"/>
      <c r="B13" s="976"/>
      <c r="C13" s="985"/>
      <c r="D13" s="983"/>
      <c r="E13" s="983"/>
      <c r="F13" s="983"/>
      <c r="G13" s="983"/>
      <c r="H13" s="981"/>
      <c r="I13" s="226" t="s">
        <v>101</v>
      </c>
    </row>
    <row r="14" spans="1:10">
      <c r="A14" s="296" t="s">
        <v>224</v>
      </c>
      <c r="B14" s="288"/>
      <c r="C14" s="315"/>
      <c r="D14" s="315"/>
      <c r="E14" s="315"/>
      <c r="F14" s="315"/>
      <c r="G14" s="315"/>
      <c r="H14" s="316"/>
      <c r="I14" s="226" t="s">
        <v>101</v>
      </c>
    </row>
    <row r="15" spans="1:10">
      <c r="A15" s="297" t="s">
        <v>225</v>
      </c>
      <c r="B15" s="289" t="s">
        <v>226</v>
      </c>
      <c r="C15" s="317"/>
      <c r="D15" s="317"/>
      <c r="E15" s="317"/>
      <c r="F15" s="317"/>
      <c r="G15" s="317"/>
      <c r="H15" s="318"/>
      <c r="I15" s="226" t="s">
        <v>101</v>
      </c>
    </row>
    <row r="16" spans="1:10">
      <c r="A16" s="298" t="s">
        <v>227</v>
      </c>
      <c r="B16" s="291" t="s">
        <v>290</v>
      </c>
      <c r="C16" s="319"/>
      <c r="D16" s="319"/>
      <c r="E16" s="319"/>
      <c r="F16" s="319"/>
      <c r="G16" s="319"/>
      <c r="H16" s="320"/>
      <c r="I16" s="226" t="s">
        <v>101</v>
      </c>
    </row>
    <row r="17" spans="1:9">
      <c r="A17" s="298" t="s">
        <v>227</v>
      </c>
      <c r="B17" s="291" t="s">
        <v>231</v>
      </c>
      <c r="C17" s="319"/>
      <c r="D17" s="319"/>
      <c r="E17" s="319"/>
      <c r="F17" s="319"/>
      <c r="G17" s="319"/>
      <c r="H17" s="320"/>
      <c r="I17" s="226" t="s">
        <v>101</v>
      </c>
    </row>
    <row r="18" spans="1:9">
      <c r="A18" s="298" t="s">
        <v>233</v>
      </c>
      <c r="B18" s="291" t="s">
        <v>232</v>
      </c>
      <c r="C18" s="319"/>
      <c r="D18" s="319"/>
      <c r="E18" s="319"/>
      <c r="F18" s="319"/>
      <c r="G18" s="319"/>
      <c r="H18" s="320"/>
      <c r="I18" s="226" t="s">
        <v>101</v>
      </c>
    </row>
    <row r="19" spans="1:9">
      <c r="A19" s="298" t="s">
        <v>233</v>
      </c>
      <c r="B19" s="291" t="s">
        <v>291</v>
      </c>
      <c r="C19" s="319"/>
      <c r="D19" s="319"/>
      <c r="E19" s="319"/>
      <c r="F19" s="319"/>
      <c r="G19" s="319"/>
      <c r="H19" s="320"/>
      <c r="I19" s="226" t="s">
        <v>101</v>
      </c>
    </row>
    <row r="20" spans="1:9">
      <c r="A20" s="296" t="s">
        <v>234</v>
      </c>
      <c r="B20" s="288"/>
      <c r="C20" s="315"/>
      <c r="D20" s="315"/>
      <c r="E20" s="315"/>
      <c r="F20" s="315"/>
      <c r="G20" s="315"/>
      <c r="H20" s="316"/>
      <c r="I20" s="226" t="s">
        <v>101</v>
      </c>
    </row>
    <row r="21" spans="1:9">
      <c r="A21" s="298" t="s">
        <v>235</v>
      </c>
      <c r="B21" s="291" t="s">
        <v>236</v>
      </c>
      <c r="C21" s="319"/>
      <c r="D21" s="319"/>
      <c r="E21" s="319"/>
      <c r="F21" s="319"/>
      <c r="G21" s="319"/>
      <c r="H21" s="320"/>
      <c r="I21" s="226" t="s">
        <v>101</v>
      </c>
    </row>
    <row r="22" spans="1:9">
      <c r="A22" s="292">
        <v>22</v>
      </c>
      <c r="B22" s="291" t="s">
        <v>237</v>
      </c>
      <c r="C22" s="319"/>
      <c r="D22" s="319"/>
      <c r="E22" s="319"/>
      <c r="F22" s="319"/>
      <c r="G22" s="319"/>
      <c r="H22" s="320"/>
      <c r="I22" s="226" t="s">
        <v>101</v>
      </c>
    </row>
    <row r="23" spans="1:9">
      <c r="A23" s="298" t="s">
        <v>293</v>
      </c>
      <c r="B23" s="291" t="s">
        <v>294</v>
      </c>
      <c r="C23" s="319"/>
      <c r="D23" s="319"/>
      <c r="E23" s="319"/>
      <c r="F23" s="319"/>
      <c r="G23" s="319"/>
      <c r="H23" s="320"/>
      <c r="I23" s="226" t="s">
        <v>101</v>
      </c>
    </row>
    <row r="24" spans="1:9">
      <c r="A24" s="290">
        <v>23.2</v>
      </c>
      <c r="B24" s="291" t="s">
        <v>295</v>
      </c>
      <c r="C24" s="319"/>
      <c r="D24" s="319"/>
      <c r="E24" s="319"/>
      <c r="F24" s="319"/>
      <c r="G24" s="319"/>
      <c r="H24" s="320"/>
      <c r="I24" s="226" t="s">
        <v>101</v>
      </c>
    </row>
    <row r="25" spans="1:9">
      <c r="A25" s="298" t="s">
        <v>240</v>
      </c>
      <c r="B25" s="291" t="s">
        <v>241</v>
      </c>
      <c r="C25" s="319"/>
      <c r="D25" s="319"/>
      <c r="E25" s="319"/>
      <c r="F25" s="319"/>
      <c r="G25" s="319"/>
      <c r="H25" s="320"/>
      <c r="I25" s="226" t="s">
        <v>101</v>
      </c>
    </row>
    <row r="26" spans="1:9">
      <c r="A26" s="298" t="s">
        <v>240</v>
      </c>
      <c r="B26" s="291" t="s">
        <v>242</v>
      </c>
      <c r="C26" s="319"/>
      <c r="D26" s="319"/>
      <c r="E26" s="319"/>
      <c r="F26" s="319"/>
      <c r="G26" s="319"/>
      <c r="H26" s="320"/>
      <c r="I26" s="226" t="s">
        <v>101</v>
      </c>
    </row>
    <row r="27" spans="1:9">
      <c r="A27" s="298" t="s">
        <v>240</v>
      </c>
      <c r="B27" s="291" t="s">
        <v>243</v>
      </c>
      <c r="C27" s="319"/>
      <c r="D27" s="319"/>
      <c r="E27" s="319"/>
      <c r="F27" s="319"/>
      <c r="G27" s="319"/>
      <c r="H27" s="320"/>
      <c r="I27" s="226" t="s">
        <v>101</v>
      </c>
    </row>
    <row r="28" spans="1:9">
      <c r="A28" s="298" t="s">
        <v>240</v>
      </c>
      <c r="B28" s="291" t="s">
        <v>296</v>
      </c>
      <c r="C28" s="319"/>
      <c r="D28" s="319"/>
      <c r="E28" s="319"/>
      <c r="F28" s="319"/>
      <c r="G28" s="319"/>
      <c r="H28" s="320"/>
      <c r="I28" s="226" t="s">
        <v>101</v>
      </c>
    </row>
    <row r="29" spans="1:9">
      <c r="A29" s="298" t="s">
        <v>240</v>
      </c>
      <c r="B29" s="291" t="s">
        <v>297</v>
      </c>
      <c r="C29" s="319"/>
      <c r="D29" s="319"/>
      <c r="E29" s="319"/>
      <c r="F29" s="319"/>
      <c r="G29" s="319"/>
      <c r="H29" s="320"/>
      <c r="I29" s="226" t="s">
        <v>101</v>
      </c>
    </row>
    <row r="30" spans="1:9">
      <c r="A30" s="298" t="s">
        <v>298</v>
      </c>
      <c r="B30" s="291" t="s">
        <v>299</v>
      </c>
      <c r="C30" s="319"/>
      <c r="D30" s="319"/>
      <c r="E30" s="319"/>
      <c r="F30" s="319"/>
      <c r="G30" s="319"/>
      <c r="H30" s="320"/>
      <c r="I30" s="226" t="s">
        <v>101</v>
      </c>
    </row>
    <row r="31" spans="1:9">
      <c r="A31" s="290">
        <v>25.3</v>
      </c>
      <c r="B31" s="291" t="s">
        <v>244</v>
      </c>
      <c r="C31" s="319"/>
      <c r="D31" s="319"/>
      <c r="E31" s="319"/>
      <c r="F31" s="319"/>
      <c r="G31" s="319"/>
      <c r="H31" s="320"/>
      <c r="I31" s="226" t="s">
        <v>101</v>
      </c>
    </row>
    <row r="32" spans="1:9">
      <c r="A32" s="290">
        <v>25.3</v>
      </c>
      <c r="B32" s="291" t="s">
        <v>245</v>
      </c>
      <c r="C32" s="319"/>
      <c r="D32" s="319"/>
      <c r="E32" s="319"/>
      <c r="F32" s="319"/>
      <c r="G32" s="319"/>
      <c r="H32" s="320"/>
      <c r="I32" s="226" t="s">
        <v>101</v>
      </c>
    </row>
    <row r="33" spans="1:9">
      <c r="A33" s="290">
        <v>25.3</v>
      </c>
      <c r="B33" s="291" t="s">
        <v>246</v>
      </c>
      <c r="C33" s="319"/>
      <c r="D33" s="319"/>
      <c r="E33" s="319"/>
      <c r="F33" s="319"/>
      <c r="G33" s="319"/>
      <c r="H33" s="320"/>
      <c r="I33" s="226" t="s">
        <v>101</v>
      </c>
    </row>
    <row r="34" spans="1:9">
      <c r="A34" s="290">
        <v>25.3</v>
      </c>
      <c r="B34" s="291" t="s">
        <v>247</v>
      </c>
      <c r="C34" s="319"/>
      <c r="D34" s="319"/>
      <c r="E34" s="319"/>
      <c r="F34" s="319"/>
      <c r="G34" s="319"/>
      <c r="H34" s="320"/>
      <c r="I34" s="226" t="s">
        <v>101</v>
      </c>
    </row>
    <row r="35" spans="1:9">
      <c r="A35" s="290">
        <v>25.3</v>
      </c>
      <c r="B35" s="291" t="s">
        <v>248</v>
      </c>
      <c r="C35" s="319"/>
      <c r="D35" s="319"/>
      <c r="E35" s="319"/>
      <c r="F35" s="319"/>
      <c r="G35" s="319"/>
      <c r="H35" s="320"/>
      <c r="I35" s="226" t="s">
        <v>101</v>
      </c>
    </row>
    <row r="36" spans="1:9">
      <c r="A36" s="290">
        <v>25.3</v>
      </c>
      <c r="B36" s="291" t="s">
        <v>301</v>
      </c>
      <c r="C36" s="319"/>
      <c r="D36" s="319"/>
      <c r="E36" s="319"/>
      <c r="F36" s="319"/>
      <c r="G36" s="319"/>
      <c r="H36" s="320"/>
      <c r="I36" s="226" t="s">
        <v>101</v>
      </c>
    </row>
    <row r="37" spans="1:9">
      <c r="A37" s="298" t="s">
        <v>249</v>
      </c>
      <c r="B37" s="291" t="s">
        <v>255</v>
      </c>
      <c r="C37" s="319"/>
      <c r="D37" s="319"/>
      <c r="E37" s="319"/>
      <c r="F37" s="319"/>
      <c r="G37" s="319"/>
      <c r="H37" s="320"/>
      <c r="I37" s="226" t="s">
        <v>101</v>
      </c>
    </row>
    <row r="38" spans="1:9">
      <c r="A38" s="403" t="s">
        <v>256</v>
      </c>
      <c r="B38" s="402" t="s">
        <v>257</v>
      </c>
      <c r="C38" s="324"/>
      <c r="D38" s="324"/>
      <c r="E38" s="324"/>
      <c r="F38" s="324"/>
      <c r="G38" s="324"/>
      <c r="H38" s="325"/>
      <c r="I38" s="226" t="s">
        <v>101</v>
      </c>
    </row>
    <row r="39" spans="1:9">
      <c r="A39" s="296" t="s">
        <v>263</v>
      </c>
      <c r="B39" s="288"/>
      <c r="C39" s="315"/>
      <c r="D39" s="315"/>
      <c r="E39" s="315"/>
      <c r="F39" s="315"/>
      <c r="G39" s="315"/>
      <c r="H39" s="316"/>
      <c r="I39" s="226" t="s">
        <v>101</v>
      </c>
    </row>
    <row r="40" spans="1:9">
      <c r="A40" s="298" t="s">
        <v>264</v>
      </c>
      <c r="B40" s="291" t="s">
        <v>302</v>
      </c>
      <c r="C40" s="319"/>
      <c r="D40" s="319"/>
      <c r="E40" s="319"/>
      <c r="F40" s="319"/>
      <c r="G40" s="319"/>
      <c r="H40" s="320"/>
      <c r="I40" s="226" t="s">
        <v>101</v>
      </c>
    </row>
    <row r="41" spans="1:9">
      <c r="A41" s="294" t="s">
        <v>264</v>
      </c>
      <c r="B41" s="293" t="s">
        <v>269</v>
      </c>
      <c r="C41" s="319"/>
      <c r="D41" s="319"/>
      <c r="E41" s="319"/>
      <c r="F41" s="319"/>
      <c r="G41" s="319"/>
      <c r="H41" s="320"/>
      <c r="I41" s="226" t="s">
        <v>101</v>
      </c>
    </row>
    <row r="42" spans="1:9">
      <c r="A42" s="294" t="s">
        <v>264</v>
      </c>
      <c r="B42" s="293" t="s">
        <v>270</v>
      </c>
      <c r="C42" s="319"/>
      <c r="D42" s="319"/>
      <c r="E42" s="319"/>
      <c r="F42" s="319"/>
      <c r="G42" s="319"/>
      <c r="H42" s="320"/>
      <c r="I42" s="226" t="s">
        <v>101</v>
      </c>
    </row>
    <row r="43" spans="1:9">
      <c r="A43" s="294" t="s">
        <v>264</v>
      </c>
      <c r="B43" s="293" t="s">
        <v>314</v>
      </c>
      <c r="C43" s="319"/>
      <c r="D43" s="319"/>
      <c r="E43" s="319"/>
      <c r="F43" s="319"/>
      <c r="G43" s="319"/>
      <c r="H43" s="320"/>
      <c r="I43" s="226" t="s">
        <v>101</v>
      </c>
    </row>
    <row r="44" spans="1:9">
      <c r="A44" s="294" t="s">
        <v>264</v>
      </c>
      <c r="B44" s="293" t="s">
        <v>271</v>
      </c>
      <c r="C44" s="319"/>
      <c r="D44" s="319"/>
      <c r="E44" s="319"/>
      <c r="F44" s="319"/>
      <c r="G44" s="319"/>
      <c r="H44" s="320"/>
      <c r="I44" s="226" t="s">
        <v>101</v>
      </c>
    </row>
    <row r="45" spans="1:9">
      <c r="A45" s="294" t="s">
        <v>264</v>
      </c>
      <c r="B45" s="293" t="s">
        <v>272</v>
      </c>
      <c r="C45" s="319"/>
      <c r="D45" s="319"/>
      <c r="E45" s="319"/>
      <c r="F45" s="319"/>
      <c r="G45" s="319"/>
      <c r="H45" s="320"/>
      <c r="I45" s="226" t="s">
        <v>101</v>
      </c>
    </row>
    <row r="46" spans="1:9">
      <c r="A46" s="294" t="s">
        <v>264</v>
      </c>
      <c r="B46" s="293" t="s">
        <v>273</v>
      </c>
      <c r="C46" s="319"/>
      <c r="D46" s="319"/>
      <c r="E46" s="319"/>
      <c r="F46" s="319"/>
      <c r="G46" s="319"/>
      <c r="H46" s="320"/>
      <c r="I46" s="226" t="s">
        <v>101</v>
      </c>
    </row>
    <row r="47" spans="1:9">
      <c r="A47" s="298" t="s">
        <v>264</v>
      </c>
      <c r="B47" s="291" t="s">
        <v>274</v>
      </c>
      <c r="C47" s="319"/>
      <c r="D47" s="319"/>
      <c r="E47" s="321"/>
      <c r="F47" s="321"/>
      <c r="G47" s="319"/>
      <c r="H47" s="320"/>
      <c r="I47" s="226" t="s">
        <v>101</v>
      </c>
    </row>
    <row r="48" spans="1:9">
      <c r="A48" s="298" t="s">
        <v>304</v>
      </c>
      <c r="B48" s="291" t="s">
        <v>305</v>
      </c>
      <c r="C48" s="319"/>
      <c r="D48" s="319"/>
      <c r="E48" s="321"/>
      <c r="F48" s="321"/>
      <c r="G48" s="319"/>
      <c r="H48" s="320"/>
      <c r="I48" s="226" t="s">
        <v>101</v>
      </c>
    </row>
    <row r="49" spans="1:18">
      <c r="A49" s="296" t="s">
        <v>276</v>
      </c>
      <c r="B49" s="288"/>
      <c r="C49" s="315"/>
      <c r="D49" s="315"/>
      <c r="E49" s="315"/>
      <c r="F49" s="315"/>
      <c r="G49" s="315"/>
      <c r="H49" s="316"/>
      <c r="I49" s="226" t="s">
        <v>101</v>
      </c>
    </row>
    <row r="50" spans="1:18">
      <c r="A50" s="298" t="s">
        <v>277</v>
      </c>
      <c r="B50" s="291" t="s">
        <v>312</v>
      </c>
      <c r="C50" s="319"/>
      <c r="D50" s="319"/>
      <c r="E50" s="319"/>
      <c r="F50" s="319"/>
      <c r="G50" s="319"/>
      <c r="H50" s="320"/>
      <c r="I50" s="226" t="s">
        <v>101</v>
      </c>
    </row>
    <row r="51" spans="1:18">
      <c r="A51" s="294" t="s">
        <v>277</v>
      </c>
      <c r="B51" s="293" t="s">
        <v>283</v>
      </c>
      <c r="C51" s="319"/>
      <c r="D51" s="319"/>
      <c r="E51" s="319"/>
      <c r="F51" s="319"/>
      <c r="G51" s="319"/>
      <c r="H51" s="320"/>
      <c r="I51" s="226" t="s">
        <v>101</v>
      </c>
    </row>
    <row r="52" spans="1:18">
      <c r="A52" s="296"/>
      <c r="B52" s="288" t="s">
        <v>284</v>
      </c>
      <c r="C52" s="315"/>
      <c r="D52" s="315"/>
      <c r="E52" s="315"/>
      <c r="F52" s="315"/>
      <c r="G52" s="315"/>
      <c r="H52" s="316"/>
      <c r="I52" s="200" t="s">
        <v>125</v>
      </c>
    </row>
    <row r="55" spans="1:18" ht="15.75">
      <c r="A55" s="977" t="s">
        <v>24</v>
      </c>
      <c r="B55" s="1001"/>
      <c r="C55" s="1001"/>
      <c r="D55" s="1001"/>
      <c r="E55" s="1001"/>
      <c r="F55" s="1001"/>
      <c r="G55" s="1001"/>
      <c r="H55" s="1001"/>
      <c r="I55" s="205"/>
      <c r="J55" s="205"/>
      <c r="K55" s="205"/>
      <c r="L55" s="205"/>
      <c r="M55" s="205"/>
      <c r="N55" s="205"/>
      <c r="O55" s="205"/>
      <c r="P55" s="205"/>
      <c r="Q55" s="205"/>
      <c r="R55" s="205"/>
    </row>
    <row r="56" spans="1:18" ht="15">
      <c r="A56" s="978" t="s">
        <v>285</v>
      </c>
      <c r="B56" s="1001"/>
      <c r="C56" s="1001"/>
      <c r="D56" s="1001"/>
      <c r="E56" s="1001"/>
      <c r="F56" s="1001"/>
      <c r="G56" s="1001"/>
      <c r="H56" s="1001"/>
      <c r="I56" s="219"/>
      <c r="J56" s="219"/>
      <c r="K56" s="219"/>
      <c r="L56" s="219"/>
      <c r="M56" s="219"/>
      <c r="N56" s="219"/>
      <c r="O56" s="219"/>
      <c r="P56" s="219"/>
      <c r="Q56" s="219"/>
      <c r="R56" s="219"/>
    </row>
    <row r="57" spans="1:18" ht="13.5">
      <c r="A57" s="206"/>
      <c r="B57" s="205"/>
      <c r="C57" s="205"/>
      <c r="D57" s="205"/>
      <c r="E57" s="205"/>
      <c r="F57" s="205"/>
      <c r="G57" s="205"/>
      <c r="H57" s="205"/>
      <c r="I57" s="205"/>
      <c r="J57" s="205"/>
      <c r="K57" s="205"/>
      <c r="L57" s="205"/>
      <c r="M57" s="205"/>
      <c r="N57" s="205"/>
      <c r="O57" s="205"/>
      <c r="P57" s="205"/>
      <c r="Q57" s="205"/>
      <c r="R57" s="205"/>
    </row>
    <row r="58" spans="1:18" ht="30.75" customHeight="1">
      <c r="A58" s="979" t="s">
        <v>286</v>
      </c>
      <c r="B58" s="1001"/>
      <c r="C58" s="1001"/>
      <c r="D58" s="1001"/>
      <c r="E58" s="1001"/>
      <c r="F58" s="1001"/>
      <c r="G58" s="1001"/>
      <c r="H58" s="1001"/>
      <c r="I58" s="207"/>
      <c r="J58" s="207"/>
      <c r="K58" s="207"/>
      <c r="L58" s="207"/>
      <c r="M58" s="207"/>
      <c r="N58" s="207"/>
      <c r="O58" s="207"/>
      <c r="P58" s="207"/>
      <c r="Q58" s="207"/>
      <c r="R58" s="207"/>
    </row>
    <row r="59" spans="1:18">
      <c r="A59" s="208"/>
      <c r="B59" s="209"/>
      <c r="C59" s="209"/>
      <c r="D59" s="209"/>
      <c r="E59" s="209"/>
      <c r="F59" s="209"/>
      <c r="G59" s="209"/>
      <c r="H59" s="209"/>
      <c r="I59" s="209"/>
      <c r="J59" s="209"/>
      <c r="K59" s="209"/>
      <c r="L59" s="209"/>
      <c r="M59" s="209"/>
      <c r="N59" s="209"/>
      <c r="O59" s="209"/>
      <c r="P59" s="209"/>
      <c r="Q59" s="209"/>
      <c r="R59" s="209"/>
    </row>
    <row r="60" spans="1:18" ht="29.25" customHeight="1">
      <c r="A60" s="972" t="s">
        <v>287</v>
      </c>
      <c r="B60" s="1001"/>
      <c r="C60" s="1001"/>
      <c r="D60" s="1001"/>
      <c r="E60" s="1001"/>
      <c r="F60" s="1001"/>
      <c r="G60" s="1001"/>
      <c r="H60" s="1001"/>
      <c r="I60" s="207"/>
      <c r="J60" s="207"/>
      <c r="K60" s="207"/>
      <c r="L60" s="207"/>
      <c r="M60" s="207"/>
      <c r="N60" s="207"/>
      <c r="O60" s="207"/>
      <c r="P60" s="207"/>
      <c r="Q60" s="207"/>
      <c r="R60" s="207"/>
    </row>
  </sheetData>
  <mergeCells count="22">
    <mergeCell ref="A1:H1"/>
    <mergeCell ref="A2:H2"/>
    <mergeCell ref="A3:H3"/>
    <mergeCell ref="A4:H4"/>
    <mergeCell ref="C8:H8"/>
    <mergeCell ref="A5:H5"/>
    <mergeCell ref="A58:H58"/>
    <mergeCell ref="A56:H56"/>
    <mergeCell ref="A6:H6"/>
    <mergeCell ref="C10:H10"/>
    <mergeCell ref="A60:H60"/>
    <mergeCell ref="A12:B13"/>
    <mergeCell ref="A55:H55"/>
    <mergeCell ref="A11:H11"/>
    <mergeCell ref="C12:C13"/>
    <mergeCell ref="D12:D13"/>
    <mergeCell ref="H12:H13"/>
    <mergeCell ref="F12:F13"/>
    <mergeCell ref="C9:H9"/>
    <mergeCell ref="A7:H7"/>
    <mergeCell ref="E12:E13"/>
    <mergeCell ref="G12:G13"/>
  </mergeCells>
  <phoneticPr fontId="42" type="noConversion"/>
  <printOptions horizontalCentered="1"/>
  <pageMargins left="0.75" right="0.75" top="0.3" bottom="1" header="0.1" footer="0.5"/>
  <pageSetup scale="93" fitToHeight="2" orientation="landscape" cellComments="asDisplayed" r:id="rId1"/>
  <headerFooter alignWithMargins="0">
    <oddFooter>&amp;C&amp;11Exhibit N:  Modular Cost for New Positions</oddFooter>
  </headerFooter>
  <rowBreaks count="1" manualBreakCount="1">
    <brk id="38" max="7" man="1"/>
  </rowBreaks>
  <legacyDrawing r:id="rId2"/>
</worksheet>
</file>

<file path=xl/worksheets/sheet16.xml><?xml version="1.0" encoding="utf-8"?>
<worksheet xmlns="http://schemas.openxmlformats.org/spreadsheetml/2006/main" xmlns:r="http://schemas.openxmlformats.org/officeDocument/2006/relationships">
  <sheetPr>
    <pageSetUpPr fitToPage="1"/>
  </sheetPr>
  <dimension ref="A1:K42"/>
  <sheetViews>
    <sheetView view="pageBreakPreview" zoomScale="75" zoomScaleNormal="90" zoomScaleSheetLayoutView="75" workbookViewId="0">
      <selection activeCell="B14" sqref="B14"/>
    </sheetView>
  </sheetViews>
  <sheetFormatPr defaultColWidth="7.109375" defaultRowHeight="15.75"/>
  <cols>
    <col min="1" max="1" width="3.88671875" style="230" customWidth="1"/>
    <col min="2" max="2" width="65.6640625" style="229" customWidth="1"/>
    <col min="3" max="3" width="2.88671875" style="230" customWidth="1"/>
    <col min="4" max="4" width="11.44140625" style="230" customWidth="1"/>
    <col min="5" max="5" width="10.21875" style="230" customWidth="1"/>
    <col min="6" max="6" width="10.109375" style="230" customWidth="1"/>
    <col min="7" max="7" width="9.5546875" style="230" customWidth="1"/>
    <col min="8" max="8" width="9.33203125" style="230" customWidth="1"/>
    <col min="9" max="16384" width="7.109375" style="230"/>
  </cols>
  <sheetData>
    <row r="1" spans="1:11">
      <c r="A1" s="1006" t="s">
        <v>352</v>
      </c>
      <c r="B1" s="1006"/>
      <c r="C1" s="1006"/>
      <c r="D1" s="1006"/>
      <c r="E1" s="1006"/>
      <c r="F1" s="1006"/>
      <c r="G1" s="1006"/>
      <c r="H1" s="1006"/>
      <c r="I1" s="231" t="s">
        <v>101</v>
      </c>
    </row>
    <row r="2" spans="1:11" ht="13.5" customHeight="1">
      <c r="A2" s="1008"/>
      <c r="B2" s="1008"/>
      <c r="C2" s="1008"/>
      <c r="D2" s="1008"/>
      <c r="E2" s="1008"/>
      <c r="F2" s="1008"/>
      <c r="G2" s="1008"/>
      <c r="H2" s="1008"/>
      <c r="I2" s="231" t="s">
        <v>101</v>
      </c>
    </row>
    <row r="3" spans="1:11">
      <c r="A3" s="1009" t="s">
        <v>78</v>
      </c>
      <c r="B3" s="1009"/>
      <c r="C3" s="1009"/>
      <c r="D3" s="1009"/>
      <c r="E3" s="1009"/>
      <c r="F3" s="1009"/>
      <c r="G3" s="1009"/>
      <c r="H3" s="1009"/>
      <c r="I3" s="231" t="s">
        <v>101</v>
      </c>
    </row>
    <row r="4" spans="1:11" ht="18.75">
      <c r="A4" s="827"/>
      <c r="B4" s="827"/>
      <c r="C4" s="827"/>
      <c r="D4" s="827"/>
      <c r="E4" s="827"/>
      <c r="F4" s="827"/>
      <c r="G4" s="827"/>
      <c r="H4" s="827"/>
      <c r="I4" s="231" t="s">
        <v>101</v>
      </c>
    </row>
    <row r="5" spans="1:11" ht="16.5">
      <c r="A5" s="829"/>
      <c r="B5" s="829"/>
      <c r="C5" s="829"/>
      <c r="D5" s="829"/>
      <c r="E5" s="829"/>
      <c r="F5" s="829"/>
      <c r="G5" s="829"/>
      <c r="H5" s="829"/>
      <c r="I5" s="231" t="s">
        <v>101</v>
      </c>
    </row>
    <row r="6" spans="1:11" ht="16.5">
      <c r="A6" s="829"/>
      <c r="B6" s="829"/>
      <c r="C6" s="829"/>
      <c r="D6" s="829"/>
      <c r="E6" s="829"/>
      <c r="F6" s="829"/>
      <c r="G6" s="829"/>
      <c r="H6" s="829"/>
      <c r="I6" s="231" t="s">
        <v>101</v>
      </c>
    </row>
    <row r="7" spans="1:11">
      <c r="A7" s="1007"/>
      <c r="B7" s="1007"/>
      <c r="C7" s="1007"/>
      <c r="D7" s="1007"/>
      <c r="E7" s="1007"/>
      <c r="F7" s="1007"/>
      <c r="G7" s="1007"/>
      <c r="H7" s="1007"/>
      <c r="I7" s="231" t="s">
        <v>101</v>
      </c>
    </row>
    <row r="8" spans="1:11">
      <c r="A8" s="1007"/>
      <c r="B8" s="1007"/>
      <c r="C8" s="1007"/>
      <c r="D8" s="1007"/>
      <c r="E8" s="1007"/>
      <c r="F8" s="1007"/>
      <c r="G8" s="1007"/>
      <c r="H8" s="1007"/>
      <c r="I8" s="231" t="s">
        <v>101</v>
      </c>
    </row>
    <row r="9" spans="1:11">
      <c r="A9" s="1005"/>
      <c r="B9" s="1005"/>
      <c r="C9" s="1005"/>
      <c r="D9" s="1005"/>
      <c r="E9" s="1005"/>
      <c r="F9" s="1005"/>
      <c r="G9" s="1005"/>
      <c r="H9" s="1005"/>
      <c r="I9" s="231" t="s">
        <v>101</v>
      </c>
    </row>
    <row r="10" spans="1:11">
      <c r="A10" s="234"/>
      <c r="B10" s="235"/>
      <c r="C10" s="234"/>
      <c r="D10" s="234"/>
      <c r="E10" s="234"/>
      <c r="F10" s="234"/>
      <c r="G10" s="234"/>
      <c r="H10" s="234"/>
      <c r="I10" s="231" t="s">
        <v>101</v>
      </c>
    </row>
    <row r="11" spans="1:11">
      <c r="A11" s="234"/>
      <c r="B11" s="235"/>
      <c r="C11" s="234"/>
      <c r="D11" s="235"/>
      <c r="E11" s="234"/>
      <c r="F11" s="234"/>
      <c r="G11" s="234"/>
      <c r="H11" s="234"/>
      <c r="I11" s="231" t="s">
        <v>101</v>
      </c>
    </row>
    <row r="12" spans="1:11">
      <c r="A12" s="234"/>
      <c r="B12" s="235"/>
      <c r="C12" s="234"/>
      <c r="D12" s="235"/>
      <c r="E12" s="234"/>
      <c r="F12" s="234"/>
      <c r="G12" s="234"/>
      <c r="H12" s="234"/>
      <c r="I12" s="231" t="s">
        <v>101</v>
      </c>
    </row>
    <row r="13" spans="1:11">
      <c r="A13" s="234"/>
      <c r="B13" s="235"/>
      <c r="C13" s="234"/>
      <c r="D13" s="234"/>
      <c r="E13" s="234"/>
      <c r="F13" s="234"/>
      <c r="G13" s="234"/>
      <c r="H13" s="234"/>
      <c r="I13" s="231" t="s">
        <v>101</v>
      </c>
    </row>
    <row r="14" spans="1:11" ht="36" customHeight="1">
      <c r="A14" s="234"/>
      <c r="B14" s="234"/>
      <c r="C14" s="234"/>
      <c r="D14" s="234"/>
      <c r="E14" s="234"/>
      <c r="F14" s="234"/>
      <c r="G14" s="234"/>
      <c r="H14" s="234"/>
      <c r="I14" s="231" t="s">
        <v>101</v>
      </c>
      <c r="J14" s="232"/>
      <c r="K14" s="232"/>
    </row>
    <row r="15" spans="1:11" ht="9.9499999999999993" customHeight="1">
      <c r="A15" s="234"/>
      <c r="B15" s="234"/>
      <c r="C15" s="234"/>
      <c r="D15" s="234"/>
      <c r="E15" s="234"/>
      <c r="F15" s="234"/>
      <c r="G15" s="234"/>
      <c r="H15" s="234"/>
      <c r="I15" s="231" t="s">
        <v>101</v>
      </c>
    </row>
    <row r="16" spans="1:11" ht="36" customHeight="1">
      <c r="A16" s="234"/>
      <c r="B16" s="234"/>
      <c r="C16" s="234"/>
      <c r="D16" s="234"/>
      <c r="E16" s="234"/>
      <c r="F16" s="234"/>
      <c r="G16" s="234"/>
      <c r="H16" s="234"/>
      <c r="I16" s="231" t="s">
        <v>101</v>
      </c>
      <c r="J16" s="232"/>
      <c r="K16" s="232"/>
    </row>
    <row r="17" spans="1:9" ht="9.9499999999999993" customHeight="1">
      <c r="A17" s="234"/>
      <c r="B17" s="234"/>
      <c r="C17" s="234"/>
      <c r="D17" s="234"/>
      <c r="E17" s="234"/>
      <c r="F17" s="234"/>
      <c r="G17" s="234"/>
      <c r="H17" s="234"/>
      <c r="I17" s="231" t="s">
        <v>101</v>
      </c>
    </row>
    <row r="18" spans="1:9" ht="30.75" customHeight="1">
      <c r="A18" s="234"/>
      <c r="B18" s="234"/>
      <c r="C18" s="234"/>
      <c r="D18" s="234"/>
      <c r="E18" s="234"/>
      <c r="F18" s="234"/>
      <c r="G18" s="234"/>
      <c r="H18" s="234"/>
      <c r="I18" s="231" t="s">
        <v>101</v>
      </c>
    </row>
    <row r="19" spans="1:9">
      <c r="A19" s="234"/>
      <c r="B19" s="234"/>
      <c r="C19" s="234"/>
      <c r="D19" s="234"/>
      <c r="E19" s="234"/>
      <c r="F19" s="234"/>
      <c r="G19" s="234"/>
      <c r="H19" s="234"/>
      <c r="I19" s="231" t="s">
        <v>101</v>
      </c>
    </row>
    <row r="20" spans="1:9">
      <c r="A20" s="234"/>
      <c r="B20" s="234"/>
      <c r="C20" s="234"/>
      <c r="D20" s="234"/>
      <c r="E20" s="234"/>
      <c r="F20" s="234"/>
      <c r="G20" s="234"/>
      <c r="H20" s="234"/>
      <c r="I20" s="231" t="s">
        <v>101</v>
      </c>
    </row>
    <row r="21" spans="1:9" ht="9.9499999999999993" customHeight="1">
      <c r="A21" s="234"/>
      <c r="B21" s="234"/>
      <c r="C21" s="234"/>
      <c r="D21" s="234"/>
      <c r="E21" s="234"/>
      <c r="F21" s="234"/>
      <c r="G21" s="234"/>
      <c r="H21" s="234"/>
      <c r="I21" s="231" t="s">
        <v>101</v>
      </c>
    </row>
    <row r="22" spans="1:9">
      <c r="A22" s="234"/>
      <c r="B22" s="234"/>
      <c r="C22" s="234"/>
      <c r="D22" s="234"/>
      <c r="E22" s="234"/>
      <c r="F22" s="234"/>
      <c r="G22" s="234"/>
      <c r="H22" s="234"/>
      <c r="I22" s="231" t="s">
        <v>101</v>
      </c>
    </row>
    <row r="23" spans="1:9">
      <c r="A23" s="234"/>
      <c r="B23" s="234"/>
      <c r="C23" s="234"/>
      <c r="D23" s="234"/>
      <c r="E23" s="234"/>
      <c r="F23" s="234"/>
      <c r="G23" s="234"/>
      <c r="H23" s="234"/>
      <c r="I23" s="231" t="s">
        <v>101</v>
      </c>
    </row>
    <row r="24" spans="1:9" ht="36.75" customHeight="1">
      <c r="A24" s="234"/>
      <c r="B24" s="234"/>
      <c r="C24" s="234"/>
      <c r="D24" s="233"/>
      <c r="E24" s="234"/>
      <c r="F24" s="234"/>
      <c r="G24" s="234"/>
      <c r="H24" s="234"/>
      <c r="I24" s="231" t="s">
        <v>101</v>
      </c>
    </row>
    <row r="25" spans="1:9">
      <c r="A25" s="234"/>
      <c r="B25" s="234"/>
      <c r="C25" s="234"/>
      <c r="D25" s="398"/>
      <c r="E25" s="398"/>
      <c r="F25" s="398"/>
      <c r="G25" s="398"/>
      <c r="H25" s="234"/>
      <c r="I25" s="231" t="s">
        <v>101</v>
      </c>
    </row>
    <row r="26" spans="1:9" ht="10.5" customHeight="1">
      <c r="A26" s="234"/>
      <c r="B26" s="234"/>
      <c r="C26" s="234"/>
      <c r="D26" s="233"/>
      <c r="E26" s="234"/>
      <c r="F26" s="234"/>
      <c r="G26" s="234"/>
      <c r="H26" s="234"/>
      <c r="I26" s="231" t="s">
        <v>101</v>
      </c>
    </row>
    <row r="27" spans="1:9" ht="9.9499999999999993" customHeight="1">
      <c r="A27" s="234"/>
      <c r="B27" s="234"/>
      <c r="C27" s="234"/>
      <c r="D27" s="234"/>
      <c r="E27" s="234"/>
      <c r="F27" s="234"/>
      <c r="G27" s="234"/>
      <c r="H27" s="234"/>
      <c r="I27" s="231" t="s">
        <v>101</v>
      </c>
    </row>
    <row r="28" spans="1:9">
      <c r="A28" s="234"/>
      <c r="B28" s="234"/>
      <c r="C28" s="234"/>
      <c r="D28" s="234"/>
      <c r="E28" s="234"/>
      <c r="F28" s="234"/>
      <c r="G28" s="234"/>
      <c r="H28" s="234"/>
      <c r="I28" s="231" t="s">
        <v>101</v>
      </c>
    </row>
    <row r="29" spans="1:9">
      <c r="A29" s="234"/>
      <c r="B29" s="234"/>
      <c r="C29" s="234"/>
      <c r="D29" s="234"/>
      <c r="E29" s="234"/>
      <c r="F29" s="234"/>
      <c r="G29" s="234"/>
      <c r="H29" s="234"/>
      <c r="I29" s="231" t="s">
        <v>101</v>
      </c>
    </row>
    <row r="30" spans="1:9" ht="15.75" customHeight="1">
      <c r="A30" s="234"/>
      <c r="B30" s="234"/>
      <c r="C30" s="234"/>
      <c r="D30" s="398"/>
      <c r="E30" s="398"/>
      <c r="F30" s="234"/>
      <c r="G30" s="234"/>
      <c r="H30" s="234"/>
      <c r="I30" s="231" t="s">
        <v>101</v>
      </c>
    </row>
    <row r="31" spans="1:9" ht="9.9499999999999993" customHeight="1">
      <c r="A31" s="234"/>
      <c r="B31" s="234"/>
      <c r="C31" s="234"/>
      <c r="D31" s="234"/>
      <c r="E31" s="234"/>
      <c r="F31" s="234"/>
      <c r="G31" s="234"/>
      <c r="H31" s="234"/>
      <c r="I31" s="231" t="s">
        <v>101</v>
      </c>
    </row>
    <row r="32" spans="1:9">
      <c r="A32" s="234"/>
      <c r="B32" s="234"/>
      <c r="C32" s="234"/>
      <c r="D32" s="400"/>
      <c r="E32" s="234"/>
      <c r="F32" s="234"/>
      <c r="G32" s="234"/>
      <c r="H32" s="234"/>
      <c r="I32" s="231" t="s">
        <v>101</v>
      </c>
    </row>
    <row r="33" spans="1:9" ht="36" customHeight="1">
      <c r="A33" s="234"/>
      <c r="B33" s="232"/>
      <c r="C33" s="232"/>
      <c r="D33" s="399"/>
      <c r="E33" s="399"/>
      <c r="F33" s="234"/>
      <c r="G33" s="234"/>
      <c r="H33" s="234"/>
      <c r="I33" s="231" t="s">
        <v>125</v>
      </c>
    </row>
    <row r="34" spans="1:9">
      <c r="B34" s="236"/>
    </row>
    <row r="35" spans="1:9">
      <c r="B35" s="238"/>
    </row>
    <row r="36" spans="1:9">
      <c r="A36" s="977" t="s">
        <v>24</v>
      </c>
      <c r="B36" s="1001"/>
      <c r="C36" s="1001"/>
      <c r="D36" s="1001"/>
      <c r="E36" s="1001"/>
      <c r="F36" s="1001"/>
      <c r="G36" s="1001"/>
      <c r="H36" s="1001"/>
    </row>
    <row r="37" spans="1:9">
      <c r="A37" s="214"/>
      <c r="B37" s="239" t="s">
        <v>353</v>
      </c>
      <c r="C37" s="240"/>
      <c r="D37" s="240"/>
      <c r="E37" s="240"/>
      <c r="F37" s="240"/>
      <c r="G37" s="240"/>
      <c r="H37" s="240"/>
    </row>
    <row r="38" spans="1:9">
      <c r="A38" s="241"/>
      <c r="B38" s="242"/>
      <c r="C38" s="242"/>
      <c r="D38" s="242"/>
      <c r="E38" s="242"/>
      <c r="F38" s="242"/>
      <c r="G38" s="242"/>
      <c r="H38" s="242"/>
    </row>
    <row r="39" spans="1:9">
      <c r="A39" s="1002"/>
      <c r="B39" s="1003"/>
      <c r="C39" s="1003"/>
      <c r="D39" s="1003"/>
      <c r="E39" s="1003"/>
      <c r="F39" s="1003"/>
      <c r="G39" s="1003"/>
      <c r="H39" s="1003"/>
    </row>
    <row r="40" spans="1:9">
      <c r="A40" s="243"/>
      <c r="B40" s="244"/>
      <c r="C40" s="244"/>
      <c r="D40" s="244"/>
      <c r="E40" s="244"/>
      <c r="F40" s="244"/>
      <c r="G40" s="244"/>
      <c r="H40" s="244"/>
    </row>
    <row r="41" spans="1:9">
      <c r="A41" s="1004"/>
      <c r="B41" s="1003"/>
      <c r="C41" s="1003"/>
      <c r="D41" s="1003"/>
      <c r="E41" s="1003"/>
      <c r="F41" s="1003"/>
      <c r="G41" s="1003"/>
      <c r="H41" s="1003"/>
    </row>
    <row r="42" spans="1:9">
      <c r="A42" s="237"/>
      <c r="B42" s="245"/>
      <c r="C42" s="237"/>
      <c r="D42" s="237"/>
      <c r="E42" s="237"/>
      <c r="F42" s="237"/>
      <c r="G42" s="237"/>
      <c r="H42" s="237"/>
    </row>
  </sheetData>
  <mergeCells count="12">
    <mergeCell ref="A39:H39"/>
    <mergeCell ref="A41:H41"/>
    <mergeCell ref="A36:H36"/>
    <mergeCell ref="A9:H9"/>
    <mergeCell ref="A1:H1"/>
    <mergeCell ref="A8:H8"/>
    <mergeCell ref="A7:H7"/>
    <mergeCell ref="A4:H4"/>
    <mergeCell ref="A5:H5"/>
    <mergeCell ref="A6:H6"/>
    <mergeCell ref="A2:H2"/>
    <mergeCell ref="A3:H3"/>
  </mergeCells>
  <phoneticPr fontId="42" type="noConversion"/>
  <printOptions horizontalCentered="1"/>
  <pageMargins left="0.5" right="0.5" top="1" bottom="1" header="0.5" footer="0.5"/>
  <pageSetup scale="86" fitToHeight="2" orientation="landscape" r:id="rId1"/>
  <headerFooter alignWithMargins="0">
    <oddFooter>&amp;CExhibit P - IT Investment Questionnaire</oddFooter>
  </headerFooter>
</worksheet>
</file>

<file path=xl/worksheets/sheet2.xml><?xml version="1.0" encoding="utf-8"?>
<worksheet xmlns="http://schemas.openxmlformats.org/spreadsheetml/2006/main" xmlns:r="http://schemas.openxmlformats.org/officeDocument/2006/relationships">
  <sheetPr codeName="Sheet4">
    <pageSetUpPr fitToPage="1"/>
  </sheetPr>
  <dimension ref="A1:Y94"/>
  <sheetViews>
    <sheetView showGridLines="0" showOutlineSymbols="0" view="pageBreakPreview" zoomScale="75" zoomScaleNormal="50" zoomScaleSheetLayoutView="75" workbookViewId="0">
      <selection activeCell="G68" sqref="G68"/>
    </sheetView>
  </sheetViews>
  <sheetFormatPr defaultColWidth="9.6640625" defaultRowHeight="15.75"/>
  <cols>
    <col min="1" max="2" width="2.5546875" style="4" customWidth="1"/>
    <col min="3" max="3" width="25" style="4" customWidth="1"/>
    <col min="4" max="4" width="6.88671875" style="7" customWidth="1"/>
    <col min="5" max="5" width="6.21875" style="7" customWidth="1"/>
    <col min="6" max="6" width="10.21875" style="7" customWidth="1"/>
    <col min="7" max="7" width="9.77734375" style="7" customWidth="1"/>
    <col min="8" max="8" width="6.21875" style="7" customWidth="1"/>
    <col min="9" max="9" width="11.77734375" style="7" customWidth="1"/>
    <col min="10" max="10" width="6.21875" style="7" bestFit="1" customWidth="1"/>
    <col min="11" max="11" width="6.77734375" style="7" customWidth="1"/>
    <col min="12" max="12" width="9.33203125" style="7" bestFit="1" customWidth="1"/>
    <col min="13" max="13" width="7" style="7" bestFit="1" customWidth="1"/>
    <col min="14" max="14" width="6.109375" style="7" customWidth="1"/>
    <col min="15" max="15" width="9.77734375" style="7" customWidth="1"/>
    <col min="16" max="17" width="5.6640625" style="7" customWidth="1"/>
    <col min="18" max="18" width="8.5546875" style="7" customWidth="1"/>
    <col min="19" max="19" width="6.109375" style="7" customWidth="1"/>
    <col min="20" max="20" width="5.6640625" style="7" customWidth="1"/>
    <col min="21" max="21" width="8.77734375" style="7" customWidth="1"/>
    <col min="22" max="22" width="9.5546875" style="7" customWidth="1"/>
    <col min="23" max="23" width="9.77734375" style="7" bestFit="1" customWidth="1"/>
    <col min="24" max="24" width="13.21875" style="7" bestFit="1" customWidth="1"/>
    <col min="25" max="25" width="6.5546875" style="74" customWidth="1"/>
    <col min="26" max="26" width="6.5546875" style="4" customWidth="1"/>
    <col min="27" max="27" width="7.6640625" style="4" customWidth="1"/>
    <col min="28" max="16384" width="9.6640625" style="4"/>
  </cols>
  <sheetData>
    <row r="1" spans="1:25" ht="20.25">
      <c r="A1" s="753" t="s">
        <v>135</v>
      </c>
      <c r="B1" s="754"/>
      <c r="C1" s="754"/>
      <c r="D1" s="754"/>
      <c r="E1" s="754"/>
      <c r="F1" s="754"/>
      <c r="G1" s="754"/>
      <c r="H1" s="754"/>
      <c r="I1" s="754"/>
      <c r="J1" s="754"/>
      <c r="K1" s="754"/>
      <c r="L1" s="754"/>
      <c r="M1" s="754"/>
      <c r="N1" s="754"/>
      <c r="O1" s="754"/>
      <c r="P1" s="754"/>
      <c r="Q1" s="754"/>
      <c r="R1" s="754"/>
      <c r="S1" s="754"/>
      <c r="T1" s="754"/>
      <c r="U1" s="754"/>
      <c r="V1" s="754"/>
      <c r="W1" s="754"/>
      <c r="X1" s="754"/>
      <c r="Y1" s="73" t="s">
        <v>101</v>
      </c>
    </row>
    <row r="2" spans="1:25">
      <c r="A2" s="755"/>
      <c r="B2" s="755"/>
      <c r="C2" s="755"/>
      <c r="D2" s="755"/>
      <c r="E2" s="755"/>
      <c r="F2" s="755"/>
      <c r="G2" s="755"/>
      <c r="H2" s="755"/>
      <c r="I2" s="755"/>
      <c r="J2" s="755"/>
      <c r="K2" s="755"/>
      <c r="L2" s="755"/>
      <c r="M2" s="755"/>
      <c r="N2" s="755"/>
      <c r="O2" s="755"/>
      <c r="P2" s="755"/>
      <c r="Q2" s="755"/>
      <c r="R2" s="755"/>
      <c r="S2" s="755"/>
      <c r="T2" s="755"/>
      <c r="U2" s="755"/>
      <c r="V2" s="755"/>
      <c r="W2" s="755"/>
      <c r="X2" s="755"/>
      <c r="Y2" s="73" t="s">
        <v>101</v>
      </c>
    </row>
    <row r="3" spans="1:25">
      <c r="A3" s="741"/>
      <c r="B3" s="741"/>
      <c r="C3" s="741"/>
      <c r="D3" s="741"/>
      <c r="E3" s="741"/>
      <c r="F3" s="741"/>
      <c r="G3" s="741"/>
      <c r="H3" s="741"/>
      <c r="I3" s="741"/>
      <c r="J3" s="741"/>
      <c r="K3" s="741"/>
      <c r="L3" s="741"/>
      <c r="M3" s="741"/>
      <c r="N3" s="741"/>
      <c r="O3" s="741"/>
      <c r="P3" s="741"/>
      <c r="Q3" s="741"/>
      <c r="R3" s="741"/>
      <c r="S3" s="741"/>
      <c r="T3" s="741"/>
      <c r="U3" s="741"/>
      <c r="V3" s="741"/>
      <c r="W3" s="741"/>
      <c r="X3" s="741"/>
      <c r="Y3" s="73" t="s">
        <v>101</v>
      </c>
    </row>
    <row r="4" spans="1:25" ht="22.5">
      <c r="A4" s="680" t="s">
        <v>18</v>
      </c>
      <c r="B4" s="681"/>
      <c r="C4" s="681"/>
      <c r="D4" s="681"/>
      <c r="E4" s="681"/>
      <c r="F4" s="681"/>
      <c r="G4" s="681"/>
      <c r="H4" s="681"/>
      <c r="I4" s="681"/>
      <c r="J4" s="681"/>
      <c r="K4" s="681"/>
      <c r="L4" s="681"/>
      <c r="M4" s="681"/>
      <c r="N4" s="681"/>
      <c r="O4" s="681"/>
      <c r="P4" s="681"/>
      <c r="Q4" s="681"/>
      <c r="R4" s="681"/>
      <c r="S4" s="681"/>
      <c r="T4" s="681"/>
      <c r="U4" s="681"/>
      <c r="V4" s="681"/>
      <c r="W4" s="681"/>
      <c r="X4" s="681"/>
      <c r="Y4" s="73" t="s">
        <v>101</v>
      </c>
    </row>
    <row r="5" spans="1:25" ht="23.25">
      <c r="A5" s="694" t="s">
        <v>90</v>
      </c>
      <c r="B5" s="708"/>
      <c r="C5" s="708"/>
      <c r="D5" s="708"/>
      <c r="E5" s="708"/>
      <c r="F5" s="708"/>
      <c r="G5" s="708"/>
      <c r="H5" s="708"/>
      <c r="I5" s="708"/>
      <c r="J5" s="708"/>
      <c r="K5" s="708"/>
      <c r="L5" s="708"/>
      <c r="M5" s="708"/>
      <c r="N5" s="708"/>
      <c r="O5" s="708"/>
      <c r="P5" s="708"/>
      <c r="Q5" s="708"/>
      <c r="R5" s="708"/>
      <c r="S5" s="708"/>
      <c r="T5" s="708"/>
      <c r="U5" s="708"/>
      <c r="V5" s="708"/>
      <c r="W5" s="708"/>
      <c r="X5" s="708"/>
      <c r="Y5" s="73" t="s">
        <v>101</v>
      </c>
    </row>
    <row r="6" spans="1:25" ht="23.25">
      <c r="A6" s="694" t="s">
        <v>8</v>
      </c>
      <c r="B6" s="681"/>
      <c r="C6" s="681"/>
      <c r="D6" s="681"/>
      <c r="E6" s="681"/>
      <c r="F6" s="681"/>
      <c r="G6" s="681"/>
      <c r="H6" s="681"/>
      <c r="I6" s="681"/>
      <c r="J6" s="681"/>
      <c r="K6" s="681"/>
      <c r="L6" s="681"/>
      <c r="M6" s="681"/>
      <c r="N6" s="681"/>
      <c r="O6" s="681"/>
      <c r="P6" s="681"/>
      <c r="Q6" s="681"/>
      <c r="R6" s="681"/>
      <c r="S6" s="681"/>
      <c r="T6" s="681"/>
      <c r="U6" s="681"/>
      <c r="V6" s="681"/>
      <c r="W6" s="681"/>
      <c r="X6" s="681"/>
      <c r="Y6" s="73" t="s">
        <v>101</v>
      </c>
    </row>
    <row r="7" spans="1:25" ht="23.25">
      <c r="A7" s="694" t="s">
        <v>7</v>
      </c>
      <c r="B7" s="708"/>
      <c r="C7" s="708"/>
      <c r="D7" s="708"/>
      <c r="E7" s="708"/>
      <c r="F7" s="708"/>
      <c r="G7" s="708"/>
      <c r="H7" s="708"/>
      <c r="I7" s="708"/>
      <c r="J7" s="708"/>
      <c r="K7" s="708"/>
      <c r="L7" s="708"/>
      <c r="M7" s="708"/>
      <c r="N7" s="708"/>
      <c r="O7" s="708"/>
      <c r="P7" s="708"/>
      <c r="Q7" s="708"/>
      <c r="R7" s="708"/>
      <c r="S7" s="708"/>
      <c r="T7" s="708"/>
      <c r="U7" s="708"/>
      <c r="V7" s="708"/>
      <c r="W7" s="708"/>
      <c r="X7" s="708"/>
      <c r="Y7" s="73" t="s">
        <v>101</v>
      </c>
    </row>
    <row r="8" spans="1:25" ht="23.25">
      <c r="A8" s="740"/>
      <c r="B8" s="740"/>
      <c r="C8" s="740"/>
      <c r="D8" s="740"/>
      <c r="E8" s="740"/>
      <c r="F8" s="740"/>
      <c r="G8" s="740"/>
      <c r="H8" s="740"/>
      <c r="I8" s="740"/>
      <c r="J8" s="740"/>
      <c r="K8" s="740"/>
      <c r="L8" s="740"/>
      <c r="M8" s="740"/>
      <c r="N8" s="740"/>
      <c r="O8" s="740"/>
      <c r="P8" s="740"/>
      <c r="Q8" s="740"/>
      <c r="R8" s="740"/>
      <c r="S8" s="740"/>
      <c r="T8" s="740"/>
      <c r="U8" s="740"/>
      <c r="V8" s="740"/>
      <c r="W8" s="740"/>
      <c r="X8" s="740"/>
      <c r="Y8" s="73" t="s">
        <v>101</v>
      </c>
    </row>
    <row r="9" spans="1:25" ht="23.25">
      <c r="A9" s="740"/>
      <c r="B9" s="740"/>
      <c r="C9" s="740"/>
      <c r="D9" s="740"/>
      <c r="E9" s="740"/>
      <c r="F9" s="740"/>
      <c r="G9" s="740"/>
      <c r="H9" s="740"/>
      <c r="I9" s="740"/>
      <c r="J9" s="740"/>
      <c r="K9" s="740"/>
      <c r="L9" s="740"/>
      <c r="M9" s="740"/>
      <c r="N9" s="740"/>
      <c r="O9" s="740"/>
      <c r="P9" s="740"/>
      <c r="Q9" s="740"/>
      <c r="R9" s="740"/>
      <c r="S9" s="740"/>
      <c r="T9" s="740"/>
      <c r="U9" s="740"/>
      <c r="V9" s="740"/>
      <c r="W9" s="740"/>
      <c r="X9" s="740"/>
      <c r="Y9" s="73" t="s">
        <v>101</v>
      </c>
    </row>
    <row r="10" spans="1:25" ht="23.25">
      <c r="A10" s="740"/>
      <c r="B10" s="740"/>
      <c r="C10" s="740"/>
      <c r="D10" s="740"/>
      <c r="E10" s="740"/>
      <c r="F10" s="740"/>
      <c r="G10" s="740"/>
      <c r="H10" s="740"/>
      <c r="I10" s="740"/>
      <c r="J10" s="740"/>
      <c r="K10" s="740"/>
      <c r="L10" s="740"/>
      <c r="M10" s="740"/>
      <c r="N10" s="740"/>
      <c r="O10" s="740"/>
      <c r="P10" s="740"/>
      <c r="Q10" s="740"/>
      <c r="R10" s="740"/>
      <c r="S10" s="740"/>
      <c r="T10" s="740"/>
      <c r="U10" s="740"/>
      <c r="V10" s="740"/>
      <c r="W10" s="740"/>
      <c r="X10" s="740"/>
      <c r="Y10" s="73" t="s">
        <v>101</v>
      </c>
    </row>
    <row r="11" spans="1:25">
      <c r="A11" s="741"/>
      <c r="B11" s="741"/>
      <c r="C11" s="741"/>
      <c r="D11" s="741"/>
      <c r="E11" s="741"/>
      <c r="F11" s="741"/>
      <c r="G11" s="741"/>
      <c r="H11" s="741"/>
      <c r="I11" s="741"/>
      <c r="J11" s="741"/>
      <c r="K11" s="741"/>
      <c r="L11" s="741"/>
      <c r="M11" s="741"/>
      <c r="N11" s="741"/>
      <c r="O11" s="741"/>
      <c r="P11" s="741"/>
      <c r="Q11" s="741"/>
      <c r="R11" s="741"/>
      <c r="S11" s="741"/>
      <c r="T11" s="741"/>
      <c r="U11" s="742"/>
      <c r="V11" s="750" t="s">
        <v>145</v>
      </c>
      <c r="W11" s="751"/>
      <c r="X11" s="752"/>
      <c r="Y11" s="73" t="s">
        <v>101</v>
      </c>
    </row>
    <row r="12" spans="1:25">
      <c r="A12" s="741"/>
      <c r="B12" s="741"/>
      <c r="C12" s="741"/>
      <c r="D12" s="741"/>
      <c r="E12" s="741"/>
      <c r="F12" s="741"/>
      <c r="G12" s="741"/>
      <c r="H12" s="741"/>
      <c r="I12" s="741"/>
      <c r="J12" s="741"/>
      <c r="K12" s="741"/>
      <c r="L12" s="741"/>
      <c r="M12" s="741"/>
      <c r="N12" s="741"/>
      <c r="O12" s="741"/>
      <c r="P12" s="741"/>
      <c r="Q12" s="741"/>
      <c r="R12" s="741"/>
      <c r="S12" s="741"/>
      <c r="T12" s="741"/>
      <c r="U12" s="742"/>
      <c r="V12" s="748" t="s">
        <v>122</v>
      </c>
      <c r="W12" s="747" t="s">
        <v>152</v>
      </c>
      <c r="X12" s="745" t="s">
        <v>28</v>
      </c>
      <c r="Y12" s="73" t="s">
        <v>101</v>
      </c>
    </row>
    <row r="13" spans="1:25" ht="16.5" thickBot="1">
      <c r="A13" s="743"/>
      <c r="B13" s="743"/>
      <c r="C13" s="743"/>
      <c r="D13" s="743"/>
      <c r="E13" s="743"/>
      <c r="F13" s="743"/>
      <c r="G13" s="743"/>
      <c r="H13" s="743"/>
      <c r="I13" s="743"/>
      <c r="J13" s="743"/>
      <c r="K13" s="743"/>
      <c r="L13" s="743"/>
      <c r="M13" s="743"/>
      <c r="N13" s="743"/>
      <c r="O13" s="743"/>
      <c r="P13" s="743"/>
      <c r="Q13" s="743"/>
      <c r="R13" s="743"/>
      <c r="S13" s="743"/>
      <c r="T13" s="743"/>
      <c r="U13" s="744"/>
      <c r="V13" s="749"/>
      <c r="W13" s="746"/>
      <c r="X13" s="746"/>
      <c r="Y13" s="73" t="s">
        <v>101</v>
      </c>
    </row>
    <row r="14" spans="1:25">
      <c r="A14" s="730" t="s">
        <v>372</v>
      </c>
      <c r="B14" s="731"/>
      <c r="C14" s="731"/>
      <c r="D14" s="731"/>
      <c r="E14" s="731"/>
      <c r="F14" s="731"/>
      <c r="G14" s="731"/>
      <c r="H14" s="731"/>
      <c r="I14" s="731"/>
      <c r="J14" s="731"/>
      <c r="K14" s="731"/>
      <c r="L14" s="731"/>
      <c r="M14" s="731"/>
      <c r="N14" s="731"/>
      <c r="O14" s="731"/>
      <c r="P14" s="731"/>
      <c r="Q14" s="731"/>
      <c r="R14" s="731"/>
      <c r="S14" s="731"/>
      <c r="T14" s="731"/>
      <c r="U14" s="731"/>
      <c r="V14" s="134">
        <v>346</v>
      </c>
      <c r="W14" s="134">
        <v>346</v>
      </c>
      <c r="X14" s="131">
        <v>87938</v>
      </c>
      <c r="Y14" s="73" t="s">
        <v>101</v>
      </c>
    </row>
    <row r="15" spans="1:25" ht="20.25" customHeight="1">
      <c r="A15" s="736" t="s">
        <v>345</v>
      </c>
      <c r="B15" s="737"/>
      <c r="C15" s="737"/>
      <c r="D15" s="737"/>
      <c r="E15" s="737"/>
      <c r="F15" s="737"/>
      <c r="G15" s="737"/>
      <c r="H15" s="737"/>
      <c r="I15" s="737"/>
      <c r="J15" s="737"/>
      <c r="K15" s="737"/>
      <c r="L15" s="737"/>
      <c r="M15" s="737"/>
      <c r="N15" s="737"/>
      <c r="O15" s="737"/>
      <c r="P15" s="737"/>
      <c r="Q15" s="737"/>
      <c r="R15" s="737"/>
      <c r="S15" s="737"/>
      <c r="T15" s="737"/>
      <c r="U15" s="737"/>
      <c r="V15" s="135">
        <v>0</v>
      </c>
      <c r="W15" s="135">
        <v>0</v>
      </c>
      <c r="X15" s="78">
        <v>0</v>
      </c>
      <c r="Y15" s="73" t="s">
        <v>101</v>
      </c>
    </row>
    <row r="16" spans="1:25">
      <c r="A16" s="738" t="s">
        <v>215</v>
      </c>
      <c r="B16" s="739"/>
      <c r="C16" s="739"/>
      <c r="D16" s="739"/>
      <c r="E16" s="739"/>
      <c r="F16" s="739"/>
      <c r="G16" s="739"/>
      <c r="H16" s="739"/>
      <c r="I16" s="739"/>
      <c r="J16" s="739"/>
      <c r="K16" s="739"/>
      <c r="L16" s="739"/>
      <c r="M16" s="739"/>
      <c r="N16" s="739"/>
      <c r="O16" s="739"/>
      <c r="P16" s="739"/>
      <c r="Q16" s="739"/>
      <c r="R16" s="739"/>
      <c r="S16" s="739"/>
      <c r="T16" s="739"/>
      <c r="U16" s="739"/>
      <c r="V16" s="136">
        <f>+V15+V14</f>
        <v>346</v>
      </c>
      <c r="W16" s="136">
        <f>+W15+W14</f>
        <v>346</v>
      </c>
      <c r="X16" s="79">
        <f>+X15+X14</f>
        <v>87938</v>
      </c>
      <c r="Y16" s="73" t="s">
        <v>101</v>
      </c>
    </row>
    <row r="17" spans="1:25">
      <c r="A17" s="730" t="s">
        <v>373</v>
      </c>
      <c r="B17" s="731"/>
      <c r="C17" s="731"/>
      <c r="D17" s="731"/>
      <c r="E17" s="731"/>
      <c r="F17" s="731"/>
      <c r="G17" s="731"/>
      <c r="H17" s="731"/>
      <c r="I17" s="731"/>
      <c r="J17" s="731"/>
      <c r="K17" s="731"/>
      <c r="L17" s="731"/>
      <c r="M17" s="731"/>
      <c r="N17" s="731"/>
      <c r="O17" s="731"/>
      <c r="P17" s="731"/>
      <c r="Q17" s="731"/>
      <c r="R17" s="731"/>
      <c r="S17" s="731"/>
      <c r="T17" s="731"/>
      <c r="U17" s="731"/>
      <c r="V17" s="137">
        <v>346</v>
      </c>
      <c r="W17" s="137">
        <v>346</v>
      </c>
      <c r="X17" s="80">
        <v>87938</v>
      </c>
      <c r="Y17" s="73" t="s">
        <v>101</v>
      </c>
    </row>
    <row r="18" spans="1:25" ht="18.75" customHeight="1">
      <c r="A18" s="734" t="s">
        <v>146</v>
      </c>
      <c r="B18" s="735"/>
      <c r="C18" s="735"/>
      <c r="D18" s="735"/>
      <c r="E18" s="735"/>
      <c r="F18" s="735"/>
      <c r="G18" s="735"/>
      <c r="H18" s="735"/>
      <c r="I18" s="735"/>
      <c r="J18" s="735"/>
      <c r="K18" s="735"/>
      <c r="L18" s="735"/>
      <c r="M18" s="735"/>
      <c r="N18" s="735"/>
      <c r="O18" s="735"/>
      <c r="P18" s="735"/>
      <c r="Q18" s="735"/>
      <c r="R18" s="735"/>
      <c r="S18" s="735"/>
      <c r="T18" s="735"/>
      <c r="U18" s="735"/>
      <c r="V18" s="405"/>
      <c r="W18" s="405"/>
      <c r="X18" s="406"/>
      <c r="Y18" s="73" t="s">
        <v>101</v>
      </c>
    </row>
    <row r="19" spans="1:25">
      <c r="A19" s="732" t="s">
        <v>94</v>
      </c>
      <c r="B19" s="733"/>
      <c r="C19" s="733"/>
      <c r="D19" s="733"/>
      <c r="E19" s="733"/>
      <c r="F19" s="733"/>
      <c r="G19" s="733"/>
      <c r="H19" s="733"/>
      <c r="I19" s="733"/>
      <c r="J19" s="733"/>
      <c r="K19" s="733"/>
      <c r="L19" s="733"/>
      <c r="M19" s="733"/>
      <c r="N19" s="733"/>
      <c r="O19" s="733"/>
      <c r="P19" s="733"/>
      <c r="Q19" s="733"/>
      <c r="R19" s="733"/>
      <c r="S19" s="733"/>
      <c r="T19" s="733"/>
      <c r="U19" s="733"/>
      <c r="V19" s="138">
        <f>+V18+V17</f>
        <v>346</v>
      </c>
      <c r="W19" s="138">
        <f>+W18+W17</f>
        <v>346</v>
      </c>
      <c r="X19" s="81">
        <f>+X18+X17</f>
        <v>87938</v>
      </c>
      <c r="Y19" s="73" t="s">
        <v>101</v>
      </c>
    </row>
    <row r="20" spans="1:25" s="430" customFormat="1">
      <c r="A20" s="720" t="s">
        <v>202</v>
      </c>
      <c r="B20" s="721"/>
      <c r="C20" s="721"/>
      <c r="D20" s="721"/>
      <c r="E20" s="721"/>
      <c r="F20" s="721"/>
      <c r="G20" s="721"/>
      <c r="H20" s="721"/>
      <c r="I20" s="721"/>
      <c r="J20" s="721"/>
      <c r="K20" s="721"/>
      <c r="L20" s="721"/>
      <c r="M20" s="721"/>
      <c r="N20" s="721"/>
      <c r="O20" s="721"/>
      <c r="P20" s="721"/>
      <c r="Q20" s="721"/>
      <c r="R20" s="721"/>
      <c r="S20" s="721"/>
      <c r="T20" s="721"/>
      <c r="U20" s="721"/>
      <c r="V20" s="427"/>
      <c r="W20" s="427"/>
      <c r="X20" s="428"/>
      <c r="Y20" s="429" t="s">
        <v>101</v>
      </c>
    </row>
    <row r="21" spans="1:25">
      <c r="A21" s="718" t="s">
        <v>113</v>
      </c>
      <c r="B21" s="719"/>
      <c r="C21" s="719"/>
      <c r="D21" s="719"/>
      <c r="E21" s="719"/>
      <c r="F21" s="719"/>
      <c r="G21" s="719"/>
      <c r="H21" s="719"/>
      <c r="I21" s="719"/>
      <c r="J21" s="719"/>
      <c r="K21" s="719"/>
      <c r="L21" s="719"/>
      <c r="M21" s="719"/>
      <c r="N21" s="719"/>
      <c r="O21" s="719"/>
      <c r="P21" s="719"/>
      <c r="Q21" s="719"/>
      <c r="R21" s="719"/>
      <c r="S21" s="719"/>
      <c r="T21" s="719"/>
      <c r="U21" s="719"/>
      <c r="V21" s="77"/>
      <c r="W21" s="77"/>
      <c r="X21" s="78"/>
      <c r="Y21" s="73" t="s">
        <v>101</v>
      </c>
    </row>
    <row r="22" spans="1:25">
      <c r="A22" s="711" t="s">
        <v>141</v>
      </c>
      <c r="B22" s="712"/>
      <c r="C22" s="712"/>
      <c r="D22" s="712"/>
      <c r="E22" s="712"/>
      <c r="F22" s="712"/>
      <c r="G22" s="712"/>
      <c r="H22" s="712"/>
      <c r="I22" s="712"/>
      <c r="J22" s="712"/>
      <c r="K22" s="712"/>
      <c r="L22" s="712"/>
      <c r="M22" s="712"/>
      <c r="N22" s="712"/>
      <c r="O22" s="712"/>
      <c r="P22" s="712"/>
      <c r="Q22" s="712"/>
      <c r="R22" s="712"/>
      <c r="S22" s="712"/>
      <c r="T22" s="712"/>
      <c r="U22" s="712"/>
      <c r="V22" s="77"/>
      <c r="W22" s="77"/>
      <c r="X22" s="78"/>
      <c r="Y22" s="73" t="s">
        <v>101</v>
      </c>
    </row>
    <row r="23" spans="1:25" s="430" customFormat="1">
      <c r="A23" s="425"/>
      <c r="B23" s="538" t="s">
        <v>91</v>
      </c>
      <c r="C23" s="538"/>
      <c r="D23" s="426"/>
      <c r="E23" s="426"/>
      <c r="F23" s="426"/>
      <c r="G23" s="426"/>
      <c r="H23" s="426"/>
      <c r="I23" s="426"/>
      <c r="J23" s="426"/>
      <c r="K23" s="426"/>
      <c r="L23" s="426"/>
      <c r="M23" s="426"/>
      <c r="N23" s="426"/>
      <c r="O23" s="426"/>
      <c r="P23" s="426"/>
      <c r="Q23" s="426"/>
      <c r="R23" s="426"/>
      <c r="S23" s="426"/>
      <c r="T23" s="426"/>
      <c r="U23" s="426"/>
      <c r="V23" s="427">
        <v>0</v>
      </c>
      <c r="W23" s="427">
        <v>0</v>
      </c>
      <c r="X23" s="428">
        <v>-16</v>
      </c>
      <c r="Y23" s="429" t="s">
        <v>101</v>
      </c>
    </row>
    <row r="24" spans="1:25">
      <c r="A24" s="722" t="s">
        <v>92</v>
      </c>
      <c r="B24" s="717"/>
      <c r="C24" s="717"/>
      <c r="D24" s="717"/>
      <c r="E24" s="717"/>
      <c r="F24" s="717"/>
      <c r="G24" s="717"/>
      <c r="H24" s="717"/>
      <c r="I24" s="717"/>
      <c r="J24" s="717"/>
      <c r="K24" s="717"/>
      <c r="L24" s="717"/>
      <c r="M24" s="717"/>
      <c r="N24" s="717"/>
      <c r="O24" s="717"/>
      <c r="P24" s="717"/>
      <c r="Q24" s="717"/>
      <c r="R24" s="717"/>
      <c r="S24" s="717"/>
      <c r="T24" s="717"/>
      <c r="U24" s="717"/>
      <c r="V24" s="77">
        <v>0</v>
      </c>
      <c r="W24" s="77">
        <v>0</v>
      </c>
      <c r="X24" s="78">
        <v>-74</v>
      </c>
      <c r="Y24" s="73" t="s">
        <v>101</v>
      </c>
    </row>
    <row r="25" spans="1:25">
      <c r="A25" s="540"/>
      <c r="B25" s="539" t="s">
        <v>93</v>
      </c>
      <c r="C25" s="539"/>
      <c r="D25" s="424"/>
      <c r="E25" s="424"/>
      <c r="F25" s="424"/>
      <c r="G25" s="424"/>
      <c r="H25" s="424"/>
      <c r="I25" s="424"/>
      <c r="J25" s="424"/>
      <c r="K25" s="424"/>
      <c r="L25" s="424"/>
      <c r="M25" s="424"/>
      <c r="N25" s="424"/>
      <c r="O25" s="424"/>
      <c r="P25" s="424"/>
      <c r="Q25" s="424"/>
      <c r="R25" s="424"/>
      <c r="S25" s="424"/>
      <c r="T25" s="424"/>
      <c r="U25" s="424"/>
      <c r="V25" s="77">
        <v>0</v>
      </c>
      <c r="W25" s="77">
        <v>0</v>
      </c>
      <c r="X25" s="78">
        <f>SUM(X23:X24)</f>
        <v>-90</v>
      </c>
      <c r="Y25" s="73" t="s">
        <v>101</v>
      </c>
    </row>
    <row r="26" spans="1:25">
      <c r="A26" s="729" t="s">
        <v>374</v>
      </c>
      <c r="B26" s="712"/>
      <c r="C26" s="712"/>
      <c r="D26" s="712"/>
      <c r="E26" s="712"/>
      <c r="F26" s="712"/>
      <c r="G26" s="712"/>
      <c r="H26" s="712"/>
      <c r="I26" s="712"/>
      <c r="J26" s="712"/>
      <c r="K26" s="712"/>
      <c r="L26" s="712"/>
      <c r="M26" s="712"/>
      <c r="N26" s="712"/>
      <c r="O26" s="712"/>
      <c r="P26" s="712"/>
      <c r="Q26" s="712"/>
      <c r="R26" s="712"/>
      <c r="S26" s="712"/>
      <c r="T26" s="712"/>
      <c r="U26" s="712"/>
      <c r="V26" s="77"/>
      <c r="W26" s="77"/>
      <c r="X26" s="78"/>
      <c r="Y26" s="73" t="s">
        <v>101</v>
      </c>
    </row>
    <row r="27" spans="1:25" s="430" customFormat="1">
      <c r="A27" s="722" t="s">
        <v>354</v>
      </c>
      <c r="B27" s="723"/>
      <c r="C27" s="723"/>
      <c r="D27" s="723"/>
      <c r="E27" s="723"/>
      <c r="F27" s="723"/>
      <c r="G27" s="723"/>
      <c r="H27" s="723"/>
      <c r="I27" s="723"/>
      <c r="J27" s="723"/>
      <c r="K27" s="723"/>
      <c r="L27" s="723"/>
      <c r="M27" s="723"/>
      <c r="N27" s="723"/>
      <c r="O27" s="723"/>
      <c r="P27" s="723"/>
      <c r="Q27" s="723"/>
      <c r="R27" s="723"/>
      <c r="S27" s="723"/>
      <c r="T27" s="723"/>
      <c r="U27" s="723"/>
      <c r="V27" s="427">
        <v>0</v>
      </c>
      <c r="W27" s="427">
        <v>0</v>
      </c>
      <c r="X27" s="428">
        <v>360</v>
      </c>
      <c r="Y27" s="429" t="s">
        <v>101</v>
      </c>
    </row>
    <row r="28" spans="1:25">
      <c r="A28" s="727" t="s">
        <v>114</v>
      </c>
      <c r="B28" s="728"/>
      <c r="C28" s="728"/>
      <c r="D28" s="728"/>
      <c r="E28" s="728"/>
      <c r="F28" s="728"/>
      <c r="G28" s="728"/>
      <c r="H28" s="728"/>
      <c r="I28" s="728"/>
      <c r="J28" s="728"/>
      <c r="K28" s="728"/>
      <c r="L28" s="728"/>
      <c r="M28" s="728"/>
      <c r="N28" s="728"/>
      <c r="O28" s="728"/>
      <c r="P28" s="728"/>
      <c r="Q28" s="728"/>
      <c r="R28" s="728"/>
      <c r="S28" s="728"/>
      <c r="T28" s="728"/>
      <c r="U28" s="728"/>
      <c r="V28" s="77">
        <v>0</v>
      </c>
      <c r="W28" s="77">
        <v>0</v>
      </c>
      <c r="X28" s="78">
        <v>393</v>
      </c>
      <c r="Y28" s="73" t="s">
        <v>101</v>
      </c>
    </row>
    <row r="29" spans="1:25">
      <c r="A29" s="714" t="s">
        <v>23</v>
      </c>
      <c r="B29" s="717"/>
      <c r="C29" s="717"/>
      <c r="D29" s="717"/>
      <c r="E29" s="717"/>
      <c r="F29" s="717"/>
      <c r="G29" s="717"/>
      <c r="H29" s="717"/>
      <c r="I29" s="717"/>
      <c r="J29" s="717"/>
      <c r="K29" s="717"/>
      <c r="L29" s="717"/>
      <c r="M29" s="717"/>
      <c r="N29" s="717"/>
      <c r="O29" s="717"/>
      <c r="P29" s="717"/>
      <c r="Q29" s="717"/>
      <c r="R29" s="717"/>
      <c r="S29" s="717"/>
      <c r="T29" s="717"/>
      <c r="U29" s="717"/>
      <c r="V29" s="77">
        <f>SUM(V27:V28)</f>
        <v>0</v>
      </c>
      <c r="W29" s="77">
        <f>SUM(W27:W28)</f>
        <v>0</v>
      </c>
      <c r="X29" s="77">
        <f>SUM(X27:X28)</f>
        <v>753</v>
      </c>
      <c r="Y29" s="73" t="s">
        <v>101</v>
      </c>
    </row>
    <row r="30" spans="1:25">
      <c r="A30" s="711" t="s">
        <v>144</v>
      </c>
      <c r="B30" s="712"/>
      <c r="C30" s="712"/>
      <c r="D30" s="712"/>
      <c r="E30" s="712"/>
      <c r="F30" s="712"/>
      <c r="G30" s="712"/>
      <c r="H30" s="712"/>
      <c r="I30" s="712"/>
      <c r="J30" s="712"/>
      <c r="K30" s="712"/>
      <c r="L30" s="712"/>
      <c r="M30" s="712"/>
      <c r="N30" s="712"/>
      <c r="O30" s="712"/>
      <c r="P30" s="712"/>
      <c r="Q30" s="712"/>
      <c r="R30" s="712"/>
      <c r="S30" s="712"/>
      <c r="T30" s="712"/>
      <c r="U30" s="712"/>
      <c r="V30" s="77"/>
      <c r="W30" s="77"/>
      <c r="X30" s="78"/>
      <c r="Y30" s="73" t="s">
        <v>101</v>
      </c>
    </row>
    <row r="31" spans="1:25">
      <c r="A31" s="711" t="s">
        <v>143</v>
      </c>
      <c r="B31" s="712"/>
      <c r="C31" s="712"/>
      <c r="D31" s="712"/>
      <c r="E31" s="712"/>
      <c r="F31" s="712"/>
      <c r="G31" s="712"/>
      <c r="H31" s="712"/>
      <c r="I31" s="712"/>
      <c r="J31" s="712"/>
      <c r="K31" s="712"/>
      <c r="L31" s="712"/>
      <c r="M31" s="712"/>
      <c r="N31" s="712"/>
      <c r="O31" s="712"/>
      <c r="P31" s="712"/>
      <c r="Q31" s="712"/>
      <c r="R31" s="712"/>
      <c r="S31" s="712"/>
      <c r="T31" s="712"/>
      <c r="U31" s="712"/>
      <c r="V31" s="77">
        <f>V25+V30+V29</f>
        <v>0</v>
      </c>
      <c r="W31" s="77">
        <f>W30+W29</f>
        <v>0</v>
      </c>
      <c r="X31" s="77">
        <f>+X25+X30+X29</f>
        <v>663</v>
      </c>
      <c r="Y31" s="73" t="s">
        <v>101</v>
      </c>
    </row>
    <row r="32" spans="1:25">
      <c r="A32" s="711" t="s">
        <v>142</v>
      </c>
      <c r="B32" s="712"/>
      <c r="C32" s="712"/>
      <c r="D32" s="712"/>
      <c r="E32" s="712"/>
      <c r="F32" s="712"/>
      <c r="G32" s="712"/>
      <c r="H32" s="712"/>
      <c r="I32" s="712"/>
      <c r="J32" s="712"/>
      <c r="K32" s="712"/>
      <c r="L32" s="712"/>
      <c r="M32" s="712"/>
      <c r="N32" s="712"/>
      <c r="O32" s="712"/>
      <c r="P32" s="712"/>
      <c r="Q32" s="712"/>
      <c r="R32" s="712"/>
      <c r="S32" s="712"/>
      <c r="T32" s="712"/>
      <c r="U32" s="712"/>
      <c r="V32" s="77">
        <f>V31+X20</f>
        <v>0</v>
      </c>
      <c r="W32" s="77">
        <f>W31+X20</f>
        <v>0</v>
      </c>
      <c r="X32" s="77">
        <f>X31+X20</f>
        <v>663</v>
      </c>
      <c r="Y32" s="73" t="s">
        <v>101</v>
      </c>
    </row>
    <row r="33" spans="1:25">
      <c r="A33" s="724" t="s">
        <v>347</v>
      </c>
      <c r="B33" s="725"/>
      <c r="C33" s="725"/>
      <c r="D33" s="725"/>
      <c r="E33" s="725"/>
      <c r="F33" s="725"/>
      <c r="G33" s="725"/>
      <c r="H33" s="725"/>
      <c r="I33" s="725"/>
      <c r="J33" s="725"/>
      <c r="K33" s="725"/>
      <c r="L33" s="725"/>
      <c r="M33" s="725"/>
      <c r="N33" s="725"/>
      <c r="O33" s="725"/>
      <c r="P33" s="725"/>
      <c r="Q33" s="725"/>
      <c r="R33" s="725"/>
      <c r="S33" s="725"/>
      <c r="T33" s="725"/>
      <c r="U33" s="726"/>
      <c r="V33" s="128">
        <f>+V32+V19</f>
        <v>346</v>
      </c>
      <c r="W33" s="128">
        <f>+W32+W19</f>
        <v>346</v>
      </c>
      <c r="X33" s="128">
        <f>+X32+X19</f>
        <v>88601</v>
      </c>
      <c r="Y33" s="73" t="s">
        <v>101</v>
      </c>
    </row>
    <row r="34" spans="1:25">
      <c r="A34" s="718" t="s">
        <v>203</v>
      </c>
      <c r="B34" s="719"/>
      <c r="C34" s="719"/>
      <c r="D34" s="719"/>
      <c r="E34" s="719"/>
      <c r="F34" s="719"/>
      <c r="G34" s="719"/>
      <c r="H34" s="719"/>
      <c r="I34" s="719"/>
      <c r="J34" s="719"/>
      <c r="K34" s="719"/>
      <c r="L34" s="719"/>
      <c r="M34" s="719"/>
      <c r="N34" s="719"/>
      <c r="O34" s="719"/>
      <c r="P34" s="719"/>
      <c r="Q34" s="719"/>
      <c r="R34" s="719"/>
      <c r="S34" s="719"/>
      <c r="T34" s="719"/>
      <c r="U34" s="719"/>
      <c r="V34" s="77"/>
      <c r="W34" s="77"/>
      <c r="X34" s="78"/>
      <c r="Y34" s="73" t="s">
        <v>101</v>
      </c>
    </row>
    <row r="35" spans="1:25">
      <c r="A35" s="714" t="s">
        <v>49</v>
      </c>
      <c r="B35" s="715"/>
      <c r="C35" s="715"/>
      <c r="D35" s="715"/>
      <c r="E35" s="715"/>
      <c r="F35" s="715"/>
      <c r="G35" s="715"/>
      <c r="H35" s="715"/>
      <c r="I35" s="715"/>
      <c r="J35" s="715"/>
      <c r="K35" s="715"/>
      <c r="L35" s="715"/>
      <c r="M35" s="715"/>
      <c r="N35" s="715"/>
      <c r="O35" s="715"/>
      <c r="P35" s="715"/>
      <c r="Q35" s="715"/>
      <c r="R35" s="715"/>
      <c r="S35" s="715"/>
      <c r="T35" s="715"/>
      <c r="U35" s="716"/>
      <c r="V35" s="77">
        <v>2</v>
      </c>
      <c r="W35" s="77">
        <v>1</v>
      </c>
      <c r="X35" s="78">
        <v>274</v>
      </c>
      <c r="Y35" s="73" t="s">
        <v>101</v>
      </c>
    </row>
    <row r="36" spans="1:25">
      <c r="A36" s="433" t="s">
        <v>50</v>
      </c>
      <c r="B36" s="434"/>
      <c r="C36" s="434"/>
      <c r="D36" s="434"/>
      <c r="E36" s="434"/>
      <c r="F36" s="434"/>
      <c r="G36" s="434"/>
      <c r="H36" s="434"/>
      <c r="I36" s="434"/>
      <c r="J36" s="434"/>
      <c r="K36" s="434"/>
      <c r="L36" s="434"/>
      <c r="M36" s="434"/>
      <c r="N36" s="434"/>
      <c r="O36" s="434"/>
      <c r="P36" s="434"/>
      <c r="Q36" s="434"/>
      <c r="R36" s="434"/>
      <c r="S36" s="434"/>
      <c r="T36" s="434"/>
      <c r="U36" s="435"/>
      <c r="V36" s="77">
        <v>2</v>
      </c>
      <c r="W36" s="77">
        <v>1</v>
      </c>
      <c r="X36" s="78">
        <v>298</v>
      </c>
      <c r="Y36" s="73" t="s">
        <v>101</v>
      </c>
    </row>
    <row r="37" spans="1:25">
      <c r="A37" s="714" t="s">
        <v>51</v>
      </c>
      <c r="B37" s="715"/>
      <c r="C37" s="715"/>
      <c r="D37" s="715"/>
      <c r="E37" s="715"/>
      <c r="F37" s="715"/>
      <c r="G37" s="715"/>
      <c r="H37" s="715"/>
      <c r="I37" s="715"/>
      <c r="J37" s="715"/>
      <c r="K37" s="715"/>
      <c r="L37" s="715"/>
      <c r="M37" s="715"/>
      <c r="N37" s="715"/>
      <c r="O37" s="715"/>
      <c r="P37" s="715"/>
      <c r="Q37" s="715"/>
      <c r="R37" s="715"/>
      <c r="S37" s="715"/>
      <c r="T37" s="715"/>
      <c r="U37" s="716"/>
      <c r="V37" s="77">
        <v>1</v>
      </c>
      <c r="W37" s="77">
        <v>1</v>
      </c>
      <c r="X37" s="78">
        <v>157</v>
      </c>
      <c r="Y37" s="73" t="s">
        <v>101</v>
      </c>
    </row>
    <row r="38" spans="1:25">
      <c r="A38" s="714" t="s">
        <v>23</v>
      </c>
      <c r="B38" s="717"/>
      <c r="C38" s="717"/>
      <c r="D38" s="717"/>
      <c r="E38" s="717"/>
      <c r="F38" s="717"/>
      <c r="G38" s="717"/>
      <c r="H38" s="717"/>
      <c r="I38" s="717"/>
      <c r="J38" s="717"/>
      <c r="K38" s="717"/>
      <c r="L38" s="717"/>
      <c r="M38" s="717"/>
      <c r="N38" s="717"/>
      <c r="O38" s="717"/>
      <c r="P38" s="717"/>
      <c r="Q38" s="717"/>
      <c r="R38" s="717"/>
      <c r="S38" s="717"/>
      <c r="T38" s="717"/>
      <c r="U38" s="717"/>
      <c r="V38" s="404">
        <f>SUM(V35:V37)</f>
        <v>5</v>
      </c>
      <c r="W38" s="78">
        <f>SUM(W35:W37)</f>
        <v>3</v>
      </c>
      <c r="X38" s="78">
        <f>SUM(X35:X37)</f>
        <v>729</v>
      </c>
      <c r="Y38" s="73" t="s">
        <v>101</v>
      </c>
    </row>
    <row r="39" spans="1:25">
      <c r="A39" s="711" t="s">
        <v>52</v>
      </c>
      <c r="B39" s="712"/>
      <c r="C39" s="712"/>
      <c r="D39" s="712"/>
      <c r="E39" s="712"/>
      <c r="F39" s="712"/>
      <c r="G39" s="712"/>
      <c r="H39" s="712"/>
      <c r="I39" s="712"/>
      <c r="J39" s="712"/>
      <c r="K39" s="712"/>
      <c r="L39" s="712"/>
      <c r="M39" s="712"/>
      <c r="N39" s="712"/>
      <c r="O39" s="712"/>
      <c r="P39" s="712"/>
      <c r="Q39" s="712"/>
      <c r="R39" s="712"/>
      <c r="S39" s="712"/>
      <c r="T39" s="712"/>
      <c r="U39" s="712"/>
      <c r="V39" s="77"/>
      <c r="W39" s="77"/>
      <c r="X39" s="78"/>
      <c r="Y39" s="73" t="s">
        <v>101</v>
      </c>
    </row>
    <row r="40" spans="1:25">
      <c r="A40" s="431"/>
      <c r="B40" s="541" t="s">
        <v>54</v>
      </c>
      <c r="C40" s="432"/>
      <c r="D40" s="432"/>
      <c r="E40" s="432"/>
      <c r="F40" s="432"/>
      <c r="G40" s="432"/>
      <c r="H40" s="432"/>
      <c r="I40" s="432"/>
      <c r="J40" s="432"/>
      <c r="K40" s="432"/>
      <c r="L40" s="432"/>
      <c r="M40" s="432"/>
      <c r="N40" s="432"/>
      <c r="O40" s="432"/>
      <c r="P40" s="432"/>
      <c r="Q40" s="432"/>
      <c r="R40" s="432"/>
      <c r="S40" s="432"/>
      <c r="T40" s="432"/>
      <c r="U40" s="432"/>
      <c r="V40" s="77">
        <v>13</v>
      </c>
      <c r="W40" s="77">
        <v>7</v>
      </c>
      <c r="X40" s="78">
        <v>-1190</v>
      </c>
      <c r="Y40" s="73" t="s">
        <v>101</v>
      </c>
    </row>
    <row r="41" spans="1:25">
      <c r="A41" s="431"/>
      <c r="B41" s="541" t="s">
        <v>55</v>
      </c>
      <c r="C41" s="432"/>
      <c r="D41" s="432"/>
      <c r="E41" s="432"/>
      <c r="F41" s="432"/>
      <c r="G41" s="432"/>
      <c r="H41" s="432"/>
      <c r="I41" s="432"/>
      <c r="J41" s="432"/>
      <c r="K41" s="432"/>
      <c r="L41" s="432"/>
      <c r="M41" s="432"/>
      <c r="N41" s="432"/>
      <c r="O41" s="432"/>
      <c r="P41" s="432"/>
      <c r="Q41" s="432"/>
      <c r="R41" s="432"/>
      <c r="S41" s="432"/>
      <c r="T41" s="432"/>
      <c r="U41" s="432"/>
      <c r="V41" s="77">
        <v>0</v>
      </c>
      <c r="W41" s="77">
        <v>0</v>
      </c>
      <c r="X41" s="78">
        <v>-158</v>
      </c>
      <c r="Y41" s="73" t="s">
        <v>101</v>
      </c>
    </row>
    <row r="42" spans="1:25">
      <c r="A42" s="431"/>
      <c r="B42" s="541" t="s">
        <v>56</v>
      </c>
      <c r="C42" s="432"/>
      <c r="D42" s="432"/>
      <c r="E42" s="432"/>
      <c r="F42" s="432"/>
      <c r="G42" s="432"/>
      <c r="H42" s="432"/>
      <c r="I42" s="432"/>
      <c r="J42" s="432"/>
      <c r="K42" s="432"/>
      <c r="L42" s="432"/>
      <c r="M42" s="432"/>
      <c r="N42" s="432"/>
      <c r="O42" s="432"/>
      <c r="P42" s="432"/>
      <c r="Q42" s="432"/>
      <c r="R42" s="432"/>
      <c r="S42" s="432"/>
      <c r="T42" s="432"/>
      <c r="U42" s="432"/>
      <c r="V42" s="77">
        <v>0</v>
      </c>
      <c r="W42" s="77">
        <v>0</v>
      </c>
      <c r="X42" s="78">
        <v>-59</v>
      </c>
      <c r="Y42" s="73" t="s">
        <v>101</v>
      </c>
    </row>
    <row r="43" spans="1:25">
      <c r="A43" s="431"/>
      <c r="B43" s="541" t="s">
        <v>365</v>
      </c>
      <c r="C43" s="432"/>
      <c r="D43" s="432"/>
      <c r="E43" s="432"/>
      <c r="F43" s="432"/>
      <c r="G43" s="432"/>
      <c r="H43" s="432"/>
      <c r="I43" s="432"/>
      <c r="J43" s="432"/>
      <c r="K43" s="432"/>
      <c r="L43" s="432"/>
      <c r="M43" s="432"/>
      <c r="N43" s="432"/>
      <c r="O43" s="432"/>
      <c r="P43" s="432"/>
      <c r="Q43" s="432"/>
      <c r="R43" s="432"/>
      <c r="S43" s="432"/>
      <c r="T43" s="432"/>
      <c r="U43" s="432"/>
      <c r="V43" s="77">
        <v>0</v>
      </c>
      <c r="W43" s="77">
        <v>0</v>
      </c>
      <c r="X43" s="77">
        <v>-41</v>
      </c>
      <c r="Y43" s="73" t="s">
        <v>101</v>
      </c>
    </row>
    <row r="44" spans="1:25">
      <c r="A44" s="433" t="s">
        <v>57</v>
      </c>
      <c r="B44" s="424"/>
      <c r="C44" s="424"/>
      <c r="D44" s="424"/>
      <c r="E44" s="424"/>
      <c r="F44" s="424"/>
      <c r="G44" s="424"/>
      <c r="H44" s="424"/>
      <c r="I44" s="424"/>
      <c r="J44" s="424"/>
      <c r="K44" s="424"/>
      <c r="L44" s="424"/>
      <c r="M44" s="424"/>
      <c r="N44" s="424"/>
      <c r="O44" s="424"/>
      <c r="P44" s="424"/>
      <c r="Q44" s="424"/>
      <c r="R44" s="424"/>
      <c r="S44" s="424"/>
      <c r="T44" s="424"/>
      <c r="U44" s="424"/>
      <c r="V44" s="437">
        <f>SUM(V40:V43)</f>
        <v>13</v>
      </c>
      <c r="W44" s="437">
        <f>SUM(W40:W43)</f>
        <v>7</v>
      </c>
      <c r="X44" s="437">
        <f>SUM(X40:X43)</f>
        <v>-1448</v>
      </c>
      <c r="Y44" s="73" t="s">
        <v>101</v>
      </c>
    </row>
    <row r="45" spans="1:25" ht="18" customHeight="1">
      <c r="A45" s="711" t="s">
        <v>204</v>
      </c>
      <c r="B45" s="712"/>
      <c r="C45" s="712"/>
      <c r="D45" s="712"/>
      <c r="E45" s="712"/>
      <c r="F45" s="712"/>
      <c r="G45" s="712"/>
      <c r="H45" s="712"/>
      <c r="I45" s="712"/>
      <c r="J45" s="712"/>
      <c r="K45" s="712"/>
      <c r="L45" s="712"/>
      <c r="M45" s="712"/>
      <c r="N45" s="712"/>
      <c r="O45" s="712"/>
      <c r="P45" s="712"/>
      <c r="Q45" s="712"/>
      <c r="R45" s="712"/>
      <c r="S45" s="712"/>
      <c r="T45" s="712"/>
      <c r="U45" s="712"/>
      <c r="V45" s="83">
        <f>SUM(V38+V44)</f>
        <v>18</v>
      </c>
      <c r="W45" s="83">
        <f>SUM(W38+W44)</f>
        <v>10</v>
      </c>
      <c r="X45" s="83">
        <f>SUM(X38+X44)</f>
        <v>-719</v>
      </c>
      <c r="Y45" s="73" t="s">
        <v>101</v>
      </c>
    </row>
    <row r="46" spans="1:25" ht="18" customHeight="1">
      <c r="A46" s="713" t="s">
        <v>348</v>
      </c>
      <c r="B46" s="710"/>
      <c r="C46" s="710"/>
      <c r="D46" s="710"/>
      <c r="E46" s="710"/>
      <c r="F46" s="710"/>
      <c r="G46" s="710"/>
      <c r="H46" s="710"/>
      <c r="I46" s="710"/>
      <c r="J46" s="710"/>
      <c r="K46" s="710"/>
      <c r="L46" s="710"/>
      <c r="M46" s="710"/>
      <c r="N46" s="710"/>
      <c r="O46" s="710"/>
      <c r="P46" s="710"/>
      <c r="Q46" s="710"/>
      <c r="R46" s="710"/>
      <c r="S46" s="710"/>
      <c r="T46" s="710"/>
      <c r="U46" s="710"/>
      <c r="V46" s="84">
        <f>V33+V45</f>
        <v>364</v>
      </c>
      <c r="W46" s="84">
        <f>W33+W45</f>
        <v>356</v>
      </c>
      <c r="X46" s="84">
        <f>X33+X45</f>
        <v>87882</v>
      </c>
      <c r="Y46" s="73" t="s">
        <v>101</v>
      </c>
    </row>
    <row r="47" spans="1:25" ht="18" customHeight="1">
      <c r="A47" s="709" t="s">
        <v>98</v>
      </c>
      <c r="B47" s="710"/>
      <c r="C47" s="710"/>
      <c r="D47" s="710"/>
      <c r="E47" s="710"/>
      <c r="F47" s="710"/>
      <c r="G47" s="710"/>
      <c r="H47" s="710"/>
      <c r="I47" s="710"/>
      <c r="J47" s="710"/>
      <c r="K47" s="710"/>
      <c r="L47" s="710"/>
      <c r="M47" s="710"/>
      <c r="N47" s="710"/>
      <c r="O47" s="710"/>
      <c r="P47" s="710"/>
      <c r="Q47" s="710"/>
      <c r="R47" s="710"/>
      <c r="S47" s="710"/>
      <c r="T47" s="710"/>
      <c r="U47" s="710"/>
      <c r="V47" s="82">
        <f>+V46-V16</f>
        <v>18</v>
      </c>
      <c r="W47" s="82">
        <f>+W46-W16</f>
        <v>10</v>
      </c>
      <c r="X47" s="82">
        <f>+X46-X16</f>
        <v>-56</v>
      </c>
      <c r="Y47" s="73" t="s">
        <v>101</v>
      </c>
    </row>
    <row r="48" spans="1:25">
      <c r="Y48" s="73" t="s">
        <v>101</v>
      </c>
    </row>
    <row r="49" spans="1:25" ht="18" customHeight="1">
      <c r="Y49" s="73" t="s">
        <v>101</v>
      </c>
    </row>
    <row r="50" spans="1:25" ht="18" customHeight="1">
      <c r="Y50" s="73" t="s">
        <v>101</v>
      </c>
    </row>
    <row r="51" spans="1:25" ht="18" customHeight="1">
      <c r="Y51" s="73" t="s">
        <v>101</v>
      </c>
    </row>
    <row r="52" spans="1:25" ht="18" customHeight="1">
      <c r="Y52" s="73" t="s">
        <v>101</v>
      </c>
    </row>
    <row r="53" spans="1:25" ht="18" customHeight="1">
      <c r="Y53" s="73" t="s">
        <v>101</v>
      </c>
    </row>
    <row r="54" spans="1:25" ht="18" customHeight="1">
      <c r="Y54" s="73" t="s">
        <v>101</v>
      </c>
    </row>
    <row r="55" spans="1:25" ht="18" customHeight="1">
      <c r="Y55" s="73" t="s">
        <v>101</v>
      </c>
    </row>
    <row r="56" spans="1:25" ht="18" customHeight="1">
      <c r="Y56" s="73" t="s">
        <v>101</v>
      </c>
    </row>
    <row r="57" spans="1:25" ht="22.5">
      <c r="A57" s="680" t="s">
        <v>18</v>
      </c>
      <c r="B57" s="681"/>
      <c r="C57" s="681"/>
      <c r="D57" s="681"/>
      <c r="E57" s="681"/>
      <c r="F57" s="681"/>
      <c r="G57" s="681"/>
      <c r="H57" s="681"/>
      <c r="I57" s="681"/>
      <c r="J57" s="681"/>
      <c r="K57" s="681"/>
      <c r="L57" s="681"/>
      <c r="M57" s="681"/>
      <c r="N57" s="681"/>
      <c r="O57" s="681"/>
      <c r="P57" s="681"/>
      <c r="Q57" s="681"/>
      <c r="R57" s="681"/>
      <c r="S57" s="681"/>
      <c r="T57" s="681"/>
      <c r="U57" s="681"/>
      <c r="V57" s="681"/>
      <c r="W57" s="681"/>
      <c r="X57" s="681"/>
      <c r="Y57" s="73" t="s">
        <v>101</v>
      </c>
    </row>
    <row r="58" spans="1:25" ht="23.25">
      <c r="A58" s="694" t="str">
        <f>A5</f>
        <v>National Security Division</v>
      </c>
      <c r="B58" s="695"/>
      <c r="C58" s="695"/>
      <c r="D58" s="695"/>
      <c r="E58" s="695"/>
      <c r="F58" s="695"/>
      <c r="G58" s="695"/>
      <c r="H58" s="695"/>
      <c r="I58" s="695"/>
      <c r="J58" s="695"/>
      <c r="K58" s="695"/>
      <c r="L58" s="695"/>
      <c r="M58" s="695"/>
      <c r="N58" s="695"/>
      <c r="O58" s="695"/>
      <c r="P58" s="695"/>
      <c r="Q58" s="695"/>
      <c r="R58" s="695"/>
      <c r="S58" s="695"/>
      <c r="T58" s="695"/>
      <c r="U58" s="695"/>
      <c r="V58" s="695"/>
      <c r="W58" s="695"/>
      <c r="X58" s="695"/>
      <c r="Y58" s="73" t="s">
        <v>101</v>
      </c>
    </row>
    <row r="59" spans="1:25" ht="23.25">
      <c r="A59" s="694" t="s">
        <v>8</v>
      </c>
      <c r="B59" s="681"/>
      <c r="C59" s="681"/>
      <c r="D59" s="681"/>
      <c r="E59" s="681"/>
      <c r="F59" s="681"/>
      <c r="G59" s="681"/>
      <c r="H59" s="681"/>
      <c r="I59" s="681"/>
      <c r="J59" s="681"/>
      <c r="K59" s="681"/>
      <c r="L59" s="681"/>
      <c r="M59" s="681"/>
      <c r="N59" s="681"/>
      <c r="O59" s="681"/>
      <c r="P59" s="681"/>
      <c r="Q59" s="681"/>
      <c r="R59" s="681"/>
      <c r="S59" s="681"/>
      <c r="T59" s="681"/>
      <c r="U59" s="681"/>
      <c r="V59" s="681"/>
      <c r="W59" s="681"/>
      <c r="X59" s="681"/>
      <c r="Y59" s="73" t="s">
        <v>101</v>
      </c>
    </row>
    <row r="60" spans="1:25" ht="23.25">
      <c r="A60" s="694" t="s">
        <v>7</v>
      </c>
      <c r="B60" s="708"/>
      <c r="C60" s="708"/>
      <c r="D60" s="708"/>
      <c r="E60" s="708"/>
      <c r="F60" s="708"/>
      <c r="G60" s="708"/>
      <c r="H60" s="708"/>
      <c r="I60" s="708"/>
      <c r="J60" s="708"/>
      <c r="K60" s="708"/>
      <c r="L60" s="708"/>
      <c r="M60" s="708"/>
      <c r="N60" s="708"/>
      <c r="O60" s="708"/>
      <c r="P60" s="708"/>
      <c r="Q60" s="708"/>
      <c r="R60" s="708"/>
      <c r="S60" s="708"/>
      <c r="T60" s="708"/>
      <c r="U60" s="708"/>
      <c r="V60" s="708"/>
      <c r="W60" s="708"/>
      <c r="X60" s="708"/>
      <c r="Y60" s="73" t="s">
        <v>101</v>
      </c>
    </row>
    <row r="61" spans="1:25" ht="18" customHeight="1">
      <c r="Y61" s="73" t="s">
        <v>101</v>
      </c>
    </row>
    <row r="62" spans="1:25" ht="18" customHeight="1">
      <c r="Y62" s="73" t="s">
        <v>101</v>
      </c>
    </row>
    <row r="63" spans="1:25" ht="18" customHeight="1">
      <c r="Y63" s="73" t="s">
        <v>101</v>
      </c>
    </row>
    <row r="64" spans="1:25" ht="18" customHeight="1">
      <c r="Y64" s="73" t="s">
        <v>101</v>
      </c>
    </row>
    <row r="65" spans="1:25" ht="18" customHeight="1">
      <c r="A65" s="49"/>
      <c r="B65" s="49"/>
      <c r="C65" s="49"/>
      <c r="D65" s="50"/>
      <c r="E65" s="50"/>
      <c r="F65" s="50"/>
      <c r="G65" s="50"/>
      <c r="H65" s="50"/>
      <c r="I65" s="50"/>
      <c r="J65" s="50"/>
      <c r="K65" s="50"/>
      <c r="L65" s="50"/>
      <c r="M65" s="50"/>
      <c r="N65" s="50"/>
      <c r="O65" s="50"/>
      <c r="P65" s="50"/>
      <c r="Q65" s="50"/>
      <c r="R65" s="50"/>
      <c r="S65" s="50"/>
      <c r="T65" s="50"/>
      <c r="U65" s="50"/>
      <c r="V65" s="50"/>
      <c r="W65" s="50"/>
      <c r="X65" s="50"/>
      <c r="Y65" s="73" t="s">
        <v>101</v>
      </c>
    </row>
    <row r="66" spans="1:25" ht="22.5" customHeight="1">
      <c r="A66" s="702" t="s">
        <v>25</v>
      </c>
      <c r="B66" s="703"/>
      <c r="C66" s="703"/>
      <c r="D66" s="684" t="s">
        <v>119</v>
      </c>
      <c r="E66" s="685"/>
      <c r="F66" s="686"/>
      <c r="G66" s="696" t="s">
        <v>375</v>
      </c>
      <c r="H66" s="697"/>
      <c r="I66" s="698"/>
      <c r="J66" s="684" t="s">
        <v>349</v>
      </c>
      <c r="K66" s="685"/>
      <c r="L66" s="686"/>
      <c r="M66" s="684" t="s">
        <v>347</v>
      </c>
      <c r="N66" s="685"/>
      <c r="O66" s="686"/>
      <c r="P66" s="684" t="s">
        <v>350</v>
      </c>
      <c r="Q66" s="690"/>
      <c r="R66" s="690"/>
      <c r="S66" s="684" t="s">
        <v>351</v>
      </c>
      <c r="T66" s="685"/>
      <c r="U66" s="685"/>
      <c r="V66" s="684" t="s">
        <v>147</v>
      </c>
      <c r="W66" s="685"/>
      <c r="X66" s="686"/>
      <c r="Y66" s="73" t="s">
        <v>101</v>
      </c>
    </row>
    <row r="67" spans="1:25" ht="27.75" customHeight="1">
      <c r="A67" s="704"/>
      <c r="B67" s="705"/>
      <c r="C67" s="705"/>
      <c r="D67" s="687"/>
      <c r="E67" s="688"/>
      <c r="F67" s="689"/>
      <c r="G67" s="699"/>
      <c r="H67" s="700"/>
      <c r="I67" s="701"/>
      <c r="J67" s="687"/>
      <c r="K67" s="688"/>
      <c r="L67" s="689"/>
      <c r="M67" s="687"/>
      <c r="N67" s="688"/>
      <c r="O67" s="689"/>
      <c r="P67" s="691"/>
      <c r="Q67" s="692"/>
      <c r="R67" s="692"/>
      <c r="S67" s="687"/>
      <c r="T67" s="688"/>
      <c r="U67" s="688"/>
      <c r="V67" s="687"/>
      <c r="W67" s="688"/>
      <c r="X67" s="689"/>
      <c r="Y67" s="73" t="s">
        <v>101</v>
      </c>
    </row>
    <row r="68" spans="1:25" ht="16.5" thickBot="1">
      <c r="A68" s="706"/>
      <c r="B68" s="707"/>
      <c r="C68" s="707"/>
      <c r="D68" s="181" t="s">
        <v>26</v>
      </c>
      <c r="E68" s="182" t="s">
        <v>152</v>
      </c>
      <c r="F68" s="183" t="s">
        <v>28</v>
      </c>
      <c r="G68" s="181" t="s">
        <v>26</v>
      </c>
      <c r="H68" s="182" t="s">
        <v>152</v>
      </c>
      <c r="I68" s="183" t="s">
        <v>28</v>
      </c>
      <c r="J68" s="181" t="s">
        <v>26</v>
      </c>
      <c r="K68" s="182" t="s">
        <v>152</v>
      </c>
      <c r="L68" s="183" t="s">
        <v>28</v>
      </c>
      <c r="M68" s="181" t="s">
        <v>26</v>
      </c>
      <c r="N68" s="182" t="s">
        <v>152</v>
      </c>
      <c r="O68" s="183" t="s">
        <v>28</v>
      </c>
      <c r="P68" s="181" t="s">
        <v>26</v>
      </c>
      <c r="Q68" s="182" t="s">
        <v>152</v>
      </c>
      <c r="R68" s="183" t="s">
        <v>28</v>
      </c>
      <c r="S68" s="181" t="s">
        <v>26</v>
      </c>
      <c r="T68" s="182" t="s">
        <v>152</v>
      </c>
      <c r="U68" s="183" t="s">
        <v>28</v>
      </c>
      <c r="V68" s="184" t="s">
        <v>26</v>
      </c>
      <c r="W68" s="182" t="s">
        <v>152</v>
      </c>
      <c r="X68" s="185" t="s">
        <v>28</v>
      </c>
      <c r="Y68" s="73" t="s">
        <v>101</v>
      </c>
    </row>
    <row r="69" spans="1:25" ht="35.1" customHeight="1">
      <c r="A69" s="172"/>
      <c r="B69" s="693" t="s">
        <v>90</v>
      </c>
      <c r="C69" s="693"/>
      <c r="D69" s="141">
        <f>V16</f>
        <v>346</v>
      </c>
      <c r="E69" s="142">
        <f>W16</f>
        <v>346</v>
      </c>
      <c r="F69" s="143">
        <f>X16</f>
        <v>87938</v>
      </c>
      <c r="G69" s="141">
        <f>V19</f>
        <v>346</v>
      </c>
      <c r="H69" s="142">
        <f>W19</f>
        <v>346</v>
      </c>
      <c r="I69" s="143">
        <f>X19</f>
        <v>87938</v>
      </c>
      <c r="J69" s="141">
        <f>V32</f>
        <v>0</v>
      </c>
      <c r="K69" s="142">
        <f>W32</f>
        <v>0</v>
      </c>
      <c r="L69" s="143">
        <f>X32</f>
        <v>663</v>
      </c>
      <c r="M69" s="141">
        <f>V33</f>
        <v>346</v>
      </c>
      <c r="N69" s="142">
        <f>W33</f>
        <v>346</v>
      </c>
      <c r="O69" s="143">
        <f>X33</f>
        <v>88601</v>
      </c>
      <c r="P69" s="141">
        <f>V38</f>
        <v>5</v>
      </c>
      <c r="Q69" s="142">
        <f>W38</f>
        <v>3</v>
      </c>
      <c r="R69" s="143">
        <f>X38</f>
        <v>729</v>
      </c>
      <c r="S69" s="141">
        <f>V44</f>
        <v>13</v>
      </c>
      <c r="T69" s="142">
        <f>W44</f>
        <v>7</v>
      </c>
      <c r="U69" s="143">
        <f>X44</f>
        <v>-1448</v>
      </c>
      <c r="V69" s="141">
        <f>P69+M69+S69</f>
        <v>364</v>
      </c>
      <c r="W69" s="142">
        <f>+N69+Q69+T69</f>
        <v>356</v>
      </c>
      <c r="X69" s="144">
        <f>R69+O69+U69</f>
        <v>87882</v>
      </c>
      <c r="Y69" s="73" t="s">
        <v>101</v>
      </c>
    </row>
    <row r="70" spans="1:25" ht="24.95" customHeight="1">
      <c r="A70" s="174"/>
      <c r="B70" s="175"/>
      <c r="C70" s="175" t="s">
        <v>153</v>
      </c>
      <c r="D70" s="186">
        <f t="shared" ref="D70:X70" si="0">SUM(D69)</f>
        <v>346</v>
      </c>
      <c r="E70" s="187">
        <f t="shared" si="0"/>
        <v>346</v>
      </c>
      <c r="F70" s="145">
        <f t="shared" si="0"/>
        <v>87938</v>
      </c>
      <c r="G70" s="186">
        <f t="shared" si="0"/>
        <v>346</v>
      </c>
      <c r="H70" s="187">
        <f t="shared" si="0"/>
        <v>346</v>
      </c>
      <c r="I70" s="145">
        <f t="shared" si="0"/>
        <v>87938</v>
      </c>
      <c r="J70" s="186">
        <f t="shared" si="0"/>
        <v>0</v>
      </c>
      <c r="K70" s="187">
        <f t="shared" si="0"/>
        <v>0</v>
      </c>
      <c r="L70" s="145">
        <f t="shared" si="0"/>
        <v>663</v>
      </c>
      <c r="M70" s="186">
        <f t="shared" si="0"/>
        <v>346</v>
      </c>
      <c r="N70" s="187">
        <f t="shared" si="0"/>
        <v>346</v>
      </c>
      <c r="O70" s="145">
        <f t="shared" si="0"/>
        <v>88601</v>
      </c>
      <c r="P70" s="186">
        <f t="shared" si="0"/>
        <v>5</v>
      </c>
      <c r="Q70" s="187">
        <f t="shared" si="0"/>
        <v>3</v>
      </c>
      <c r="R70" s="145">
        <f t="shared" si="0"/>
        <v>729</v>
      </c>
      <c r="S70" s="186">
        <f t="shared" si="0"/>
        <v>13</v>
      </c>
      <c r="T70" s="187">
        <f t="shared" si="0"/>
        <v>7</v>
      </c>
      <c r="U70" s="270">
        <f t="shared" si="0"/>
        <v>-1448</v>
      </c>
      <c r="V70" s="186">
        <f t="shared" si="0"/>
        <v>364</v>
      </c>
      <c r="W70" s="187">
        <f t="shared" si="0"/>
        <v>356</v>
      </c>
      <c r="X70" s="146">
        <f t="shared" si="0"/>
        <v>87882</v>
      </c>
      <c r="Y70" s="73" t="s">
        <v>101</v>
      </c>
    </row>
    <row r="71" spans="1:25" ht="17.25" customHeight="1">
      <c r="A71" s="176"/>
      <c r="B71" s="682"/>
      <c r="C71" s="683"/>
      <c r="D71" s="188"/>
      <c r="E71" s="189"/>
      <c r="F71" s="4"/>
      <c r="G71" s="192"/>
      <c r="H71" s="193"/>
      <c r="I71" s="193"/>
      <c r="J71" s="192"/>
      <c r="K71" s="193"/>
      <c r="L71" s="193"/>
      <c r="M71" s="192"/>
      <c r="N71" s="193"/>
      <c r="O71" s="193"/>
      <c r="P71" s="192"/>
      <c r="Q71" s="193"/>
      <c r="R71" s="193"/>
      <c r="S71" s="192"/>
      <c r="T71" s="193"/>
      <c r="U71" s="193"/>
      <c r="V71" s="192"/>
      <c r="W71" s="198"/>
      <c r="X71" s="343"/>
      <c r="Y71" s="73" t="s">
        <v>101</v>
      </c>
    </row>
    <row r="72" spans="1:25">
      <c r="A72" s="174"/>
      <c r="B72" s="676" t="s">
        <v>14</v>
      </c>
      <c r="C72" s="677"/>
      <c r="D72" s="190"/>
      <c r="E72" s="191"/>
      <c r="F72" s="147"/>
      <c r="G72" s="194"/>
      <c r="H72" s="195"/>
      <c r="I72" s="195"/>
      <c r="J72" s="194"/>
      <c r="K72" s="195"/>
      <c r="L72" s="195"/>
      <c r="M72" s="194"/>
      <c r="N72" s="195"/>
      <c r="O72" s="195"/>
      <c r="P72" s="194"/>
      <c r="Q72" s="195"/>
      <c r="R72" s="195"/>
      <c r="S72" s="194"/>
      <c r="T72" s="195"/>
      <c r="U72" s="195"/>
      <c r="V72" s="194"/>
      <c r="W72" s="191">
        <f>Q72+N72</f>
        <v>0</v>
      </c>
      <c r="X72" s="274"/>
      <c r="Y72" s="73" t="s">
        <v>101</v>
      </c>
    </row>
    <row r="73" spans="1:25" ht="20.100000000000001" customHeight="1">
      <c r="A73" s="172"/>
      <c r="B73" s="667" t="s">
        <v>13</v>
      </c>
      <c r="C73" s="668"/>
      <c r="D73" s="141"/>
      <c r="E73" s="142">
        <f>+E70+E72</f>
        <v>346</v>
      </c>
      <c r="F73" s="37"/>
      <c r="G73" s="196"/>
      <c r="H73" s="142">
        <f>+H70+H72</f>
        <v>346</v>
      </c>
      <c r="I73" s="143"/>
      <c r="J73" s="196"/>
      <c r="K73" s="142">
        <f>+K70+K72</f>
        <v>0</v>
      </c>
      <c r="L73" s="143"/>
      <c r="M73" s="196"/>
      <c r="N73" s="142">
        <f>+N70+N72</f>
        <v>346</v>
      </c>
      <c r="O73" s="143"/>
      <c r="P73" s="196"/>
      <c r="Q73" s="142">
        <f>+Q70+Q72</f>
        <v>3</v>
      </c>
      <c r="R73" s="143"/>
      <c r="S73" s="196"/>
      <c r="T73" s="142">
        <f>+T70+T72</f>
        <v>7</v>
      </c>
      <c r="U73" s="143"/>
      <c r="V73" s="196"/>
      <c r="W73" s="142">
        <f>+W70+W72</f>
        <v>356</v>
      </c>
      <c r="X73" s="78"/>
      <c r="Y73" s="73" t="s">
        <v>101</v>
      </c>
    </row>
    <row r="74" spans="1:25">
      <c r="A74" s="177"/>
      <c r="B74" s="678"/>
      <c r="C74" s="679"/>
      <c r="D74" s="188"/>
      <c r="E74" s="189"/>
      <c r="F74" s="4"/>
      <c r="G74" s="192"/>
      <c r="H74" s="193"/>
      <c r="I74" s="193"/>
      <c r="J74" s="192"/>
      <c r="K74" s="193"/>
      <c r="L74" s="193"/>
      <c r="M74" s="192"/>
      <c r="N74" s="193"/>
      <c r="O74" s="193"/>
      <c r="P74" s="192"/>
      <c r="Q74" s="193"/>
      <c r="R74" s="193"/>
      <c r="S74" s="192"/>
      <c r="T74" s="193"/>
      <c r="U74" s="193"/>
      <c r="V74" s="192"/>
      <c r="W74" s="198"/>
      <c r="X74" s="343"/>
      <c r="Y74" s="73" t="s">
        <v>101</v>
      </c>
    </row>
    <row r="75" spans="1:25">
      <c r="A75" s="172"/>
      <c r="B75" s="667" t="s">
        <v>11</v>
      </c>
      <c r="C75" s="668"/>
      <c r="D75" s="141"/>
      <c r="E75" s="142"/>
      <c r="F75" s="37"/>
      <c r="G75" s="196"/>
      <c r="H75" s="143"/>
      <c r="I75" s="143"/>
      <c r="J75" s="196"/>
      <c r="K75" s="143"/>
      <c r="L75" s="143"/>
      <c r="M75" s="196"/>
      <c r="N75" s="143"/>
      <c r="O75" s="143"/>
      <c r="P75" s="196"/>
      <c r="Q75" s="143"/>
      <c r="R75" s="143"/>
      <c r="S75" s="196"/>
      <c r="T75" s="143"/>
      <c r="U75" s="143"/>
      <c r="V75" s="196"/>
      <c r="W75" s="143"/>
      <c r="X75" s="78"/>
      <c r="Y75" s="73" t="s">
        <v>101</v>
      </c>
    </row>
    <row r="76" spans="1:25">
      <c r="A76" s="172"/>
      <c r="B76" s="178"/>
      <c r="C76" s="173" t="s">
        <v>158</v>
      </c>
      <c r="D76" s="141"/>
      <c r="E76" s="142"/>
      <c r="F76" s="37"/>
      <c r="G76" s="196"/>
      <c r="H76" s="143"/>
      <c r="I76" s="143"/>
      <c r="J76" s="196"/>
      <c r="K76" s="142"/>
      <c r="L76" s="143"/>
      <c r="M76" s="196"/>
      <c r="N76" s="142"/>
      <c r="O76" s="143"/>
      <c r="P76" s="196"/>
      <c r="Q76" s="142"/>
      <c r="R76" s="143"/>
      <c r="S76" s="196"/>
      <c r="T76" s="142"/>
      <c r="U76" s="143"/>
      <c r="V76" s="196"/>
      <c r="W76" s="197">
        <f>Q76+N76</f>
        <v>0</v>
      </c>
      <c r="X76" s="78"/>
      <c r="Y76" s="73" t="s">
        <v>101</v>
      </c>
    </row>
    <row r="77" spans="1:25">
      <c r="A77" s="174"/>
      <c r="B77" s="179"/>
      <c r="C77" s="180" t="s">
        <v>201</v>
      </c>
      <c r="D77" s="190"/>
      <c r="E77" s="191"/>
      <c r="F77" s="147"/>
      <c r="G77" s="194"/>
      <c r="H77" s="195"/>
      <c r="I77" s="195"/>
      <c r="J77" s="194"/>
      <c r="K77" s="191"/>
      <c r="L77" s="195"/>
      <c r="M77" s="194"/>
      <c r="N77" s="191"/>
      <c r="O77" s="195"/>
      <c r="P77" s="194"/>
      <c r="Q77" s="191"/>
      <c r="R77" s="195"/>
      <c r="S77" s="194"/>
      <c r="T77" s="191"/>
      <c r="U77" s="195"/>
      <c r="V77" s="194"/>
      <c r="W77" s="191">
        <f>Q77+N77</f>
        <v>0</v>
      </c>
      <c r="X77" s="274"/>
      <c r="Y77" s="73" t="s">
        <v>101</v>
      </c>
    </row>
    <row r="78" spans="1:25" ht="20.100000000000001" customHeight="1">
      <c r="A78" s="174"/>
      <c r="B78" s="669" t="s">
        <v>12</v>
      </c>
      <c r="C78" s="670"/>
      <c r="D78" s="190"/>
      <c r="E78" s="191">
        <f>E77+E76+E73</f>
        <v>346</v>
      </c>
      <c r="F78" s="147"/>
      <c r="G78" s="194"/>
      <c r="H78" s="191">
        <f>H77+H76+H73</f>
        <v>346</v>
      </c>
      <c r="I78" s="195"/>
      <c r="J78" s="194"/>
      <c r="K78" s="191">
        <f>K77+K76+K73</f>
        <v>0</v>
      </c>
      <c r="L78" s="195"/>
      <c r="M78" s="194"/>
      <c r="N78" s="191">
        <f>N77+N76+N73</f>
        <v>346</v>
      </c>
      <c r="O78" s="195"/>
      <c r="P78" s="194"/>
      <c r="Q78" s="191">
        <f>Q77+Q76+Q73</f>
        <v>3</v>
      </c>
      <c r="R78" s="195"/>
      <c r="S78" s="194"/>
      <c r="T78" s="191">
        <f>T77+T76+T73</f>
        <v>7</v>
      </c>
      <c r="U78" s="195"/>
      <c r="V78" s="194"/>
      <c r="W78" s="191">
        <f>W77+W76+W73</f>
        <v>356</v>
      </c>
      <c r="X78" s="274"/>
      <c r="Y78" s="73" t="s">
        <v>125</v>
      </c>
    </row>
    <row r="79" spans="1:25">
      <c r="C79" s="5"/>
    </row>
    <row r="80" spans="1:25">
      <c r="C80" s="5"/>
    </row>
    <row r="81" spans="1:25" s="409" customFormat="1" ht="15">
      <c r="D81" s="410"/>
      <c r="E81" s="410"/>
      <c r="F81" s="410"/>
      <c r="G81" s="410"/>
      <c r="H81" s="410"/>
      <c r="I81" s="410"/>
      <c r="J81" s="410"/>
      <c r="K81" s="410"/>
      <c r="L81" s="410"/>
      <c r="M81" s="410"/>
      <c r="N81" s="410"/>
      <c r="O81" s="410"/>
      <c r="P81" s="410"/>
      <c r="Q81" s="410"/>
      <c r="R81" s="410"/>
      <c r="S81" s="410"/>
      <c r="T81" s="410"/>
      <c r="U81" s="410"/>
      <c r="V81" s="410"/>
      <c r="W81" s="410"/>
      <c r="X81" s="410"/>
      <c r="Y81" s="411"/>
    </row>
    <row r="82" spans="1:25" s="409" customFormat="1" ht="15">
      <c r="D82" s="410"/>
      <c r="E82" s="410"/>
      <c r="F82" s="410"/>
      <c r="G82" s="410"/>
      <c r="H82" s="410"/>
      <c r="I82" s="410"/>
      <c r="J82" s="410"/>
      <c r="K82" s="410"/>
      <c r="L82" s="410"/>
      <c r="M82" s="410"/>
      <c r="N82" s="410"/>
      <c r="O82" s="410"/>
      <c r="P82" s="410"/>
      <c r="Q82" s="410"/>
      <c r="R82" s="410"/>
      <c r="S82" s="410"/>
      <c r="T82" s="410"/>
      <c r="U82" s="410"/>
      <c r="V82" s="410"/>
      <c r="W82" s="410"/>
      <c r="X82" s="410"/>
      <c r="Y82" s="411"/>
    </row>
    <row r="83" spans="1:25" s="409" customFormat="1" ht="15">
      <c r="D83" s="410"/>
      <c r="E83" s="410"/>
      <c r="F83" s="410"/>
      <c r="G83" s="410"/>
      <c r="H83" s="410"/>
      <c r="I83" s="410"/>
      <c r="J83" s="410"/>
      <c r="K83" s="410"/>
      <c r="L83" s="410"/>
      <c r="M83" s="410"/>
      <c r="N83" s="410"/>
      <c r="O83" s="410"/>
      <c r="P83" s="410"/>
      <c r="Q83" s="410"/>
      <c r="R83" s="410"/>
      <c r="S83" s="410"/>
      <c r="T83" s="410"/>
      <c r="U83" s="410"/>
      <c r="V83" s="410"/>
      <c r="W83" s="410"/>
      <c r="X83" s="410"/>
      <c r="Y83" s="411"/>
    </row>
    <row r="84" spans="1:25" s="409" customFormat="1" ht="15">
      <c r="A84" s="597"/>
      <c r="B84" s="597"/>
      <c r="C84" s="597"/>
      <c r="D84" s="598"/>
      <c r="E84" s="598"/>
      <c r="F84" s="598"/>
      <c r="G84" s="598"/>
      <c r="H84" s="598"/>
      <c r="I84" s="598"/>
      <c r="J84" s="598"/>
      <c r="K84" s="598"/>
      <c r="L84" s="598"/>
      <c r="M84" s="598"/>
      <c r="N84" s="598"/>
      <c r="O84" s="598"/>
      <c r="P84" s="598"/>
      <c r="Q84" s="598"/>
      <c r="R84" s="598"/>
      <c r="S84" s="598"/>
      <c r="T84" s="598"/>
      <c r="U84" s="598"/>
      <c r="V84" s="598"/>
      <c r="W84" s="598"/>
      <c r="X84" s="598"/>
      <c r="Y84" s="411"/>
    </row>
    <row r="85" spans="1:25" s="409" customFormat="1" ht="15">
      <c r="A85" s="597"/>
      <c r="B85" s="597"/>
      <c r="C85" s="597"/>
      <c r="D85" s="412"/>
      <c r="E85" s="412"/>
      <c r="F85" s="412"/>
      <c r="G85" s="412"/>
      <c r="H85" s="412"/>
      <c r="I85" s="412"/>
      <c r="J85" s="412"/>
      <c r="K85" s="412"/>
      <c r="L85" s="412"/>
      <c r="M85" s="412"/>
      <c r="N85" s="412"/>
      <c r="O85" s="412"/>
      <c r="P85" s="412"/>
      <c r="Q85" s="412"/>
      <c r="R85" s="412"/>
      <c r="S85" s="412"/>
      <c r="T85" s="412"/>
      <c r="U85" s="412"/>
      <c r="V85" s="412"/>
      <c r="W85" s="412"/>
      <c r="X85" s="412"/>
      <c r="Y85" s="411"/>
    </row>
    <row r="86" spans="1:25" s="409" customFormat="1" ht="26.25">
      <c r="A86" s="675"/>
      <c r="B86" s="675"/>
      <c r="C86" s="675"/>
      <c r="D86" s="675"/>
      <c r="E86" s="675"/>
      <c r="F86" s="675"/>
      <c r="G86" s="675"/>
      <c r="H86" s="675"/>
      <c r="I86" s="675"/>
      <c r="J86" s="675"/>
      <c r="K86" s="675"/>
      <c r="L86" s="675"/>
      <c r="M86" s="675"/>
      <c r="N86" s="675"/>
      <c r="O86" s="675"/>
      <c r="P86" s="675"/>
      <c r="Q86" s="675"/>
      <c r="R86" s="675"/>
      <c r="S86" s="675"/>
      <c r="T86" s="675"/>
      <c r="U86" s="675"/>
      <c r="V86" s="675"/>
      <c r="W86" s="57"/>
      <c r="X86" s="57"/>
      <c r="Y86" s="411"/>
    </row>
    <row r="87" spans="1:25" s="409" customFormat="1" ht="25.5">
      <c r="A87" s="673"/>
      <c r="B87" s="674"/>
      <c r="C87" s="674"/>
      <c r="D87" s="674"/>
      <c r="E87" s="674"/>
      <c r="F87" s="674"/>
      <c r="G87" s="674"/>
      <c r="H87" s="674"/>
      <c r="I87" s="674"/>
      <c r="J87" s="674"/>
      <c r="K87" s="674"/>
      <c r="L87" s="674"/>
      <c r="M87" s="674"/>
      <c r="N87" s="674"/>
      <c r="O87" s="674"/>
      <c r="P87" s="674"/>
      <c r="Q87" s="674"/>
      <c r="R87" s="674"/>
      <c r="S87" s="674"/>
      <c r="T87" s="674"/>
      <c r="U87" s="674"/>
      <c r="V87" s="674"/>
      <c r="W87" s="58"/>
      <c r="X87" s="58"/>
      <c r="Y87" s="411"/>
    </row>
    <row r="88" spans="1:25" s="409" customFormat="1" ht="25.5">
      <c r="A88" s="671"/>
      <c r="B88" s="672"/>
      <c r="C88" s="672"/>
      <c r="D88" s="672"/>
      <c r="E88" s="672"/>
      <c r="F88" s="672"/>
      <c r="G88" s="672"/>
      <c r="H88" s="672"/>
      <c r="I88" s="672"/>
      <c r="J88" s="672"/>
      <c r="K88" s="672"/>
      <c r="L88" s="672"/>
      <c r="M88" s="672"/>
      <c r="N88" s="672"/>
      <c r="O88" s="672"/>
      <c r="P88" s="672"/>
      <c r="Q88" s="672"/>
      <c r="R88" s="672"/>
      <c r="S88" s="672"/>
      <c r="T88" s="672"/>
      <c r="U88" s="672"/>
      <c r="V88" s="672"/>
      <c r="W88" s="58"/>
      <c r="X88" s="58"/>
      <c r="Y88" s="411"/>
    </row>
    <row r="89" spans="1:25" s="409" customFormat="1" ht="30" customHeight="1">
      <c r="A89" s="672"/>
      <c r="B89" s="672"/>
      <c r="C89" s="672"/>
      <c r="D89" s="672"/>
      <c r="E89" s="672"/>
      <c r="F89" s="672"/>
      <c r="G89" s="672"/>
      <c r="H89" s="672"/>
      <c r="I89" s="672"/>
      <c r="J89" s="672"/>
      <c r="K89" s="672"/>
      <c r="L89" s="672"/>
      <c r="M89" s="672"/>
      <c r="N89" s="672"/>
      <c r="O89" s="672"/>
      <c r="P89" s="672"/>
      <c r="Q89" s="672"/>
      <c r="R89" s="672"/>
      <c r="S89" s="672"/>
      <c r="T89" s="672"/>
      <c r="U89" s="672"/>
      <c r="V89" s="672"/>
      <c r="W89" s="58"/>
      <c r="X89" s="58"/>
      <c r="Y89" s="411"/>
    </row>
    <row r="90" spans="1:25" s="409" customFormat="1" ht="62.25" customHeight="1">
      <c r="A90" s="666"/>
      <c r="B90" s="666"/>
      <c r="C90" s="666"/>
      <c r="D90" s="666"/>
      <c r="E90" s="666"/>
      <c r="F90" s="666"/>
      <c r="G90" s="666"/>
      <c r="H90" s="666"/>
      <c r="I90" s="666"/>
      <c r="J90" s="666"/>
      <c r="K90" s="666"/>
      <c r="L90" s="666"/>
      <c r="M90" s="666"/>
      <c r="N90" s="666"/>
      <c r="O90" s="666"/>
      <c r="P90" s="666"/>
      <c r="Q90" s="666"/>
      <c r="R90" s="666"/>
      <c r="S90" s="666"/>
      <c r="T90" s="666"/>
      <c r="U90" s="666"/>
      <c r="V90" s="666"/>
      <c r="W90" s="55"/>
      <c r="X90" s="55"/>
      <c r="Y90" s="411"/>
    </row>
    <row r="91" spans="1:25" s="409" customFormat="1" ht="90.75" customHeight="1">
      <c r="A91" s="666"/>
      <c r="B91" s="662"/>
      <c r="C91" s="662"/>
      <c r="D91" s="662"/>
      <c r="E91" s="662"/>
      <c r="F91" s="662"/>
      <c r="G91" s="662"/>
      <c r="H91" s="662"/>
      <c r="I91" s="662"/>
      <c r="J91" s="662"/>
      <c r="K91" s="662"/>
      <c r="L91" s="662"/>
      <c r="M91" s="662"/>
      <c r="N91" s="662"/>
      <c r="O91" s="662"/>
      <c r="P91" s="662"/>
      <c r="Q91" s="662"/>
      <c r="R91" s="662"/>
      <c r="S91" s="662"/>
      <c r="T91" s="662"/>
      <c r="U91" s="662"/>
      <c r="V91" s="662"/>
      <c r="W91" s="55"/>
      <c r="X91" s="55"/>
      <c r="Y91" s="411"/>
    </row>
    <row r="92" spans="1:25" s="413" customFormat="1" ht="25.5">
      <c r="D92" s="414"/>
      <c r="E92" s="414"/>
      <c r="F92" s="414"/>
      <c r="G92" s="414"/>
      <c r="H92" s="414"/>
      <c r="I92" s="414"/>
      <c r="J92" s="414"/>
      <c r="K92" s="414"/>
      <c r="L92" s="414"/>
      <c r="M92" s="414"/>
      <c r="N92" s="414"/>
      <c r="O92" s="414"/>
      <c r="P92" s="414"/>
      <c r="Q92" s="414"/>
      <c r="R92" s="414"/>
      <c r="S92" s="414"/>
      <c r="T92" s="414"/>
      <c r="U92" s="414"/>
      <c r="V92" s="414"/>
      <c r="W92" s="415"/>
      <c r="X92" s="416"/>
    </row>
    <row r="93" spans="1:25">
      <c r="W93" s="41"/>
      <c r="X93" s="41"/>
    </row>
    <row r="94" spans="1:25">
      <c r="K94" s="63"/>
    </row>
  </sheetData>
  <mergeCells count="65">
    <mergeCell ref="A1:X1"/>
    <mergeCell ref="A2:X2"/>
    <mergeCell ref="A3:X3"/>
    <mergeCell ref="A8:X8"/>
    <mergeCell ref="A4:X4"/>
    <mergeCell ref="A5:X5"/>
    <mergeCell ref="A6:X6"/>
    <mergeCell ref="A7:X7"/>
    <mergeCell ref="A9:X9"/>
    <mergeCell ref="A10:X10"/>
    <mergeCell ref="A11:U13"/>
    <mergeCell ref="X12:X13"/>
    <mergeCell ref="W12:W13"/>
    <mergeCell ref="V12:V13"/>
    <mergeCell ref="V11:X11"/>
    <mergeCell ref="A17:U17"/>
    <mergeCell ref="A19:U19"/>
    <mergeCell ref="A21:U21"/>
    <mergeCell ref="A18:U18"/>
    <mergeCell ref="A14:U14"/>
    <mergeCell ref="A15:U15"/>
    <mergeCell ref="A16:U16"/>
    <mergeCell ref="A34:U34"/>
    <mergeCell ref="A32:U32"/>
    <mergeCell ref="A20:U20"/>
    <mergeCell ref="A27:U27"/>
    <mergeCell ref="A33:U33"/>
    <mergeCell ref="A28:U28"/>
    <mergeCell ref="A29:U29"/>
    <mergeCell ref="A30:U30"/>
    <mergeCell ref="A31:U31"/>
    <mergeCell ref="A26:U26"/>
    <mergeCell ref="A24:U24"/>
    <mergeCell ref="A22:U22"/>
    <mergeCell ref="A47:U47"/>
    <mergeCell ref="A45:U45"/>
    <mergeCell ref="A46:U46"/>
    <mergeCell ref="A35:U35"/>
    <mergeCell ref="A39:U39"/>
    <mergeCell ref="A38:U38"/>
    <mergeCell ref="A37:U37"/>
    <mergeCell ref="B72:C72"/>
    <mergeCell ref="B74:C74"/>
    <mergeCell ref="A57:X57"/>
    <mergeCell ref="B71:C71"/>
    <mergeCell ref="M66:O67"/>
    <mergeCell ref="P66:R67"/>
    <mergeCell ref="S66:U67"/>
    <mergeCell ref="B69:C69"/>
    <mergeCell ref="J66:L67"/>
    <mergeCell ref="A58:X58"/>
    <mergeCell ref="V66:X67"/>
    <mergeCell ref="D66:F67"/>
    <mergeCell ref="G66:I67"/>
    <mergeCell ref="A66:C68"/>
    <mergeCell ref="A59:X59"/>
    <mergeCell ref="A60:X60"/>
    <mergeCell ref="A91:V91"/>
    <mergeCell ref="B73:C73"/>
    <mergeCell ref="B75:C75"/>
    <mergeCell ref="B78:C78"/>
    <mergeCell ref="A88:V89"/>
    <mergeCell ref="A90:V90"/>
    <mergeCell ref="A87:V87"/>
    <mergeCell ref="A86:V86"/>
  </mergeCells>
  <phoneticPr fontId="0" type="noConversion"/>
  <printOptions horizontalCentered="1"/>
  <pageMargins left="0.5" right="0.4" top="0.5" bottom="0.25" header="0" footer="0"/>
  <pageSetup scale="54" firstPageNumber="8" fitToHeight="0" orientation="landscape" useFirstPageNumber="1" r:id="rId1"/>
  <headerFooter alignWithMargins="0">
    <oddFooter>&amp;C&amp;"Times New Roman,Regular"Exhibit B - Summary of Requirements</oddFooter>
  </headerFooter>
  <rowBreaks count="1" manualBreakCount="1">
    <brk id="47" max="23" man="1"/>
  </rowBreaks>
  <ignoredErrors>
    <ignoredError sqref="W69" formula="1"/>
  </ignoredErrors>
</worksheet>
</file>

<file path=xl/worksheets/sheet3.xml><?xml version="1.0" encoding="utf-8"?>
<worksheet xmlns="http://schemas.openxmlformats.org/spreadsheetml/2006/main" xmlns:r="http://schemas.openxmlformats.org/officeDocument/2006/relationships">
  <sheetPr codeName="Sheet6">
    <pageSetUpPr fitToPage="1"/>
  </sheetPr>
  <dimension ref="A1:H46"/>
  <sheetViews>
    <sheetView view="pageBreakPreview" zoomScale="75" zoomScaleNormal="75" zoomScaleSheetLayoutView="75" workbookViewId="0">
      <selection activeCell="A22" sqref="A22"/>
    </sheetView>
  </sheetViews>
  <sheetFormatPr defaultColWidth="7.21875" defaultRowHeight="12.75"/>
  <cols>
    <col min="1" max="1" width="50.77734375" style="19" customWidth="1"/>
    <col min="2" max="2" width="35.77734375" style="19" customWidth="1"/>
    <col min="3" max="3" width="4.6640625" style="19" customWidth="1"/>
    <col min="4" max="4" width="7.5546875" style="19" customWidth="1"/>
    <col min="5" max="5" width="4.6640625" style="19" customWidth="1"/>
    <col min="6" max="6" width="8" style="19" bestFit="1" customWidth="1"/>
    <col min="7" max="7" width="11.33203125" style="19" customWidth="1"/>
    <col min="8" max="8" width="8.88671875" style="76" customWidth="1"/>
    <col min="9" max="16384" width="7.21875" style="19"/>
  </cols>
  <sheetData>
    <row r="1" spans="1:8" ht="20.25">
      <c r="A1" s="765" t="s">
        <v>134</v>
      </c>
      <c r="B1" s="766"/>
      <c r="C1" s="766"/>
      <c r="D1" s="766"/>
      <c r="E1" s="766"/>
      <c r="F1" s="766"/>
      <c r="G1" s="766"/>
      <c r="H1" s="75" t="s">
        <v>101</v>
      </c>
    </row>
    <row r="2" spans="1:8" ht="20.25">
      <c r="A2" s="772"/>
      <c r="B2" s="772"/>
      <c r="C2" s="772"/>
      <c r="D2" s="772"/>
      <c r="E2" s="772"/>
      <c r="F2" s="772"/>
      <c r="G2" s="772"/>
      <c r="H2" s="75" t="s">
        <v>101</v>
      </c>
    </row>
    <row r="3" spans="1:8">
      <c r="A3" s="773"/>
      <c r="B3" s="773"/>
      <c r="C3" s="773"/>
      <c r="D3" s="773"/>
      <c r="E3" s="773"/>
      <c r="F3" s="773"/>
      <c r="G3" s="773"/>
      <c r="H3" s="75" t="s">
        <v>101</v>
      </c>
    </row>
    <row r="4" spans="1:8" ht="23.25">
      <c r="A4" s="767" t="s">
        <v>341</v>
      </c>
      <c r="B4" s="768"/>
      <c r="C4" s="768"/>
      <c r="D4" s="768"/>
      <c r="E4" s="768"/>
      <c r="F4" s="768"/>
      <c r="G4" s="768"/>
      <c r="H4" s="75" t="s">
        <v>101</v>
      </c>
    </row>
    <row r="5" spans="1:8" ht="23.25">
      <c r="A5" s="769" t="str">
        <f>'B. Summary of Requirements '!A58</f>
        <v>National Security Division</v>
      </c>
      <c r="B5" s="770"/>
      <c r="C5" s="770"/>
      <c r="D5" s="770"/>
      <c r="E5" s="770"/>
      <c r="F5" s="770"/>
      <c r="G5" s="770"/>
      <c r="H5" s="75" t="s">
        <v>101</v>
      </c>
    </row>
    <row r="6" spans="1:8" ht="23.25">
      <c r="A6" s="771" t="s">
        <v>7</v>
      </c>
      <c r="B6" s="768"/>
      <c r="C6" s="768"/>
      <c r="D6" s="768"/>
      <c r="E6" s="768"/>
      <c r="F6" s="768"/>
      <c r="G6" s="768"/>
      <c r="H6" s="75" t="s">
        <v>101</v>
      </c>
    </row>
    <row r="7" spans="1:8">
      <c r="A7" s="756"/>
      <c r="B7" s="756"/>
      <c r="C7" s="756"/>
      <c r="D7" s="756"/>
      <c r="E7" s="756"/>
      <c r="F7" s="756"/>
      <c r="G7" s="756"/>
      <c r="H7" s="75" t="s">
        <v>101</v>
      </c>
    </row>
    <row r="8" spans="1:8">
      <c r="A8" s="757"/>
      <c r="B8" s="757"/>
      <c r="C8" s="757"/>
      <c r="D8" s="757"/>
      <c r="E8" s="757"/>
      <c r="F8" s="757"/>
      <c r="G8" s="757"/>
      <c r="H8" s="75" t="s">
        <v>101</v>
      </c>
    </row>
    <row r="9" spans="1:8" ht="15">
      <c r="A9" s="758" t="s">
        <v>340</v>
      </c>
      <c r="B9" s="763" t="s">
        <v>123</v>
      </c>
      <c r="C9" s="760" t="s">
        <v>199</v>
      </c>
      <c r="D9" s="761"/>
      <c r="E9" s="761"/>
      <c r="F9" s="762"/>
      <c r="G9" s="763" t="s">
        <v>130</v>
      </c>
      <c r="H9" s="75" t="s">
        <v>101</v>
      </c>
    </row>
    <row r="10" spans="1:8">
      <c r="A10" s="759"/>
      <c r="B10" s="764"/>
      <c r="C10" s="21" t="s">
        <v>26</v>
      </c>
      <c r="D10" s="21" t="s">
        <v>111</v>
      </c>
      <c r="E10" s="21" t="s">
        <v>152</v>
      </c>
      <c r="F10" s="22" t="s">
        <v>28</v>
      </c>
      <c r="G10" s="764"/>
      <c r="H10" s="75" t="s">
        <v>101</v>
      </c>
    </row>
    <row r="11" spans="1:8" ht="18.75" customHeight="1">
      <c r="A11" s="33" t="s">
        <v>49</v>
      </c>
      <c r="B11" s="34" t="s">
        <v>90</v>
      </c>
      <c r="C11" s="148">
        <v>2</v>
      </c>
      <c r="D11" s="85">
        <v>1</v>
      </c>
      <c r="E11" s="85">
        <v>1</v>
      </c>
      <c r="F11" s="86">
        <v>274</v>
      </c>
      <c r="G11" s="86">
        <f>+F11</f>
        <v>274</v>
      </c>
      <c r="H11" s="75" t="s">
        <v>101</v>
      </c>
    </row>
    <row r="12" spans="1:8" ht="18.75" customHeight="1">
      <c r="A12" s="33" t="s">
        <v>50</v>
      </c>
      <c r="B12" s="34" t="s">
        <v>90</v>
      </c>
      <c r="C12" s="148">
        <v>2</v>
      </c>
      <c r="D12" s="85">
        <v>1</v>
      </c>
      <c r="E12" s="85">
        <v>1</v>
      </c>
      <c r="F12" s="86">
        <v>298</v>
      </c>
      <c r="G12" s="86">
        <f>+F12</f>
        <v>298</v>
      </c>
      <c r="H12" s="75" t="s">
        <v>101</v>
      </c>
    </row>
    <row r="13" spans="1:8" ht="18.75" customHeight="1">
      <c r="A13" s="33" t="s">
        <v>51</v>
      </c>
      <c r="B13" s="34" t="s">
        <v>90</v>
      </c>
      <c r="C13" s="148">
        <v>1</v>
      </c>
      <c r="D13" s="85">
        <v>0</v>
      </c>
      <c r="E13" s="85">
        <v>1</v>
      </c>
      <c r="F13" s="86">
        <v>157</v>
      </c>
      <c r="G13" s="86">
        <f>+F13</f>
        <v>157</v>
      </c>
      <c r="H13" s="75" t="s">
        <v>101</v>
      </c>
    </row>
    <row r="14" spans="1:8" ht="18.75" customHeight="1">
      <c r="A14" s="23"/>
      <c r="B14" s="35"/>
      <c r="C14" s="87"/>
      <c r="D14" s="88"/>
      <c r="E14" s="88"/>
      <c r="F14" s="89"/>
      <c r="G14" s="90">
        <f>+F14</f>
        <v>0</v>
      </c>
      <c r="H14" s="75" t="s">
        <v>101</v>
      </c>
    </row>
    <row r="15" spans="1:8" ht="18.75" customHeight="1">
      <c r="A15" s="29" t="s">
        <v>20</v>
      </c>
      <c r="B15" s="20"/>
      <c r="C15" s="91">
        <f>SUM(C10:C14)</f>
        <v>5</v>
      </c>
      <c r="D15" s="92">
        <f>SUM(D10:D14)</f>
        <v>2</v>
      </c>
      <c r="E15" s="92">
        <f>SUM(E10:E14)</f>
        <v>3</v>
      </c>
      <c r="F15" s="25">
        <f>SUM(F10:F14)</f>
        <v>729</v>
      </c>
      <c r="G15" s="26">
        <f>SUM(G10:G14)</f>
        <v>729</v>
      </c>
      <c r="H15" s="75" t="s">
        <v>101</v>
      </c>
    </row>
    <row r="16" spans="1:8" ht="18.75" customHeight="1">
      <c r="A16" s="27"/>
      <c r="B16" s="23"/>
      <c r="C16" s="27"/>
      <c r="D16" s="24"/>
      <c r="E16" s="24"/>
      <c r="F16" s="28"/>
      <c r="G16" s="28"/>
      <c r="H16" s="75" t="s">
        <v>101</v>
      </c>
    </row>
    <row r="17" spans="1:8" ht="18.75" customHeight="1">
      <c r="A17" s="778" t="s">
        <v>112</v>
      </c>
      <c r="B17" s="763" t="s">
        <v>123</v>
      </c>
      <c r="C17" s="760" t="s">
        <v>199</v>
      </c>
      <c r="D17" s="761"/>
      <c r="E17" s="761"/>
      <c r="F17" s="762"/>
      <c r="G17" s="763" t="s">
        <v>10</v>
      </c>
      <c r="H17" s="75" t="s">
        <v>101</v>
      </c>
    </row>
    <row r="18" spans="1:8" ht="18.75" customHeight="1">
      <c r="A18" s="779"/>
      <c r="B18" s="764"/>
      <c r="C18" s="21" t="s">
        <v>26</v>
      </c>
      <c r="D18" s="21" t="s">
        <v>111</v>
      </c>
      <c r="E18" s="21" t="s">
        <v>152</v>
      </c>
      <c r="F18" s="22" t="s">
        <v>28</v>
      </c>
      <c r="G18" s="764"/>
      <c r="H18" s="75" t="s">
        <v>101</v>
      </c>
    </row>
    <row r="19" spans="1:8" ht="18.75" customHeight="1">
      <c r="A19" s="47" t="s">
        <v>54</v>
      </c>
      <c r="B19" s="34" t="s">
        <v>90</v>
      </c>
      <c r="C19" s="148">
        <v>13</v>
      </c>
      <c r="D19" s="85">
        <v>0</v>
      </c>
      <c r="E19" s="85">
        <v>7</v>
      </c>
      <c r="F19" s="86">
        <v>-1190</v>
      </c>
      <c r="G19" s="86">
        <f>+F19</f>
        <v>-1190</v>
      </c>
      <c r="H19" s="75" t="s">
        <v>101</v>
      </c>
    </row>
    <row r="20" spans="1:8" ht="18.75" customHeight="1">
      <c r="A20" s="48" t="s">
        <v>58</v>
      </c>
      <c r="B20" s="34" t="s">
        <v>90</v>
      </c>
      <c r="C20" s="148">
        <v>0</v>
      </c>
      <c r="D20" s="85">
        <v>0</v>
      </c>
      <c r="E20" s="85">
        <v>0</v>
      </c>
      <c r="F20" s="86">
        <v>-158</v>
      </c>
      <c r="G20" s="86">
        <f>+F20</f>
        <v>-158</v>
      </c>
      <c r="H20" s="75" t="s">
        <v>101</v>
      </c>
    </row>
    <row r="21" spans="1:8" ht="18.75" customHeight="1">
      <c r="A21" s="48" t="s">
        <v>56</v>
      </c>
      <c r="B21" s="34" t="s">
        <v>90</v>
      </c>
      <c r="C21" s="148">
        <v>0</v>
      </c>
      <c r="D21" s="85">
        <v>0</v>
      </c>
      <c r="E21" s="85">
        <v>0</v>
      </c>
      <c r="F21" s="86">
        <v>-59</v>
      </c>
      <c r="G21" s="86">
        <f>+F21</f>
        <v>-59</v>
      </c>
      <c r="H21" s="75" t="s">
        <v>101</v>
      </c>
    </row>
    <row r="22" spans="1:8" ht="18.75" customHeight="1">
      <c r="A22" s="36" t="s">
        <v>365</v>
      </c>
      <c r="B22" s="34" t="s">
        <v>90</v>
      </c>
      <c r="C22" s="87">
        <v>0</v>
      </c>
      <c r="D22" s="88">
        <v>0</v>
      </c>
      <c r="E22" s="88">
        <v>0</v>
      </c>
      <c r="F22" s="89">
        <v>-41</v>
      </c>
      <c r="G22" s="90">
        <f>+F22</f>
        <v>-41</v>
      </c>
      <c r="H22" s="75" t="s">
        <v>101</v>
      </c>
    </row>
    <row r="23" spans="1:8" ht="18.75" customHeight="1">
      <c r="A23" s="118" t="s">
        <v>10</v>
      </c>
      <c r="B23" s="119"/>
      <c r="C23" s="120">
        <f>SUM(C19:C22)</f>
        <v>13</v>
      </c>
      <c r="D23" s="121">
        <f>SUM(D19:D22)</f>
        <v>0</v>
      </c>
      <c r="E23" s="121">
        <f>SUM(E19:E22)</f>
        <v>7</v>
      </c>
      <c r="F23" s="122">
        <f>SUM(F19:F22)</f>
        <v>-1448</v>
      </c>
      <c r="G23" s="123">
        <f>SUM(G19:G22)</f>
        <v>-1448</v>
      </c>
      <c r="H23" s="75" t="s">
        <v>125</v>
      </c>
    </row>
    <row r="24" spans="1:8" ht="18.75" customHeight="1">
      <c r="A24" s="775"/>
      <c r="B24" s="776"/>
      <c r="C24" s="776"/>
      <c r="D24" s="776"/>
      <c r="E24" s="776"/>
      <c r="F24" s="776"/>
      <c r="G24" s="777"/>
      <c r="H24" s="75"/>
    </row>
    <row r="25" spans="1:8" ht="18.75" customHeight="1">
      <c r="A25" s="42"/>
      <c r="B25" s="38"/>
      <c r="C25" s="38"/>
      <c r="D25" s="38"/>
      <c r="E25" s="38"/>
      <c r="F25" s="38"/>
      <c r="G25" s="38"/>
      <c r="H25" s="75"/>
    </row>
    <row r="26" spans="1:8" ht="18.75" customHeight="1">
      <c r="H26" s="75"/>
    </row>
    <row r="27" spans="1:8" ht="18.75" customHeight="1">
      <c r="A27" s="599"/>
      <c r="B27" s="600"/>
      <c r="C27" s="601"/>
      <c r="D27" s="601"/>
      <c r="E27" s="601"/>
      <c r="F27" s="601"/>
      <c r="G27" s="601"/>
      <c r="H27" s="602"/>
    </row>
    <row r="28" spans="1:8" ht="18.75" customHeight="1">
      <c r="A28" s="599"/>
      <c r="B28" s="603"/>
      <c r="C28" s="604"/>
      <c r="D28" s="604"/>
      <c r="E28" s="604"/>
      <c r="F28" s="601"/>
      <c r="G28" s="604"/>
      <c r="H28" s="602"/>
    </row>
    <row r="29" spans="1:8" ht="18.75" customHeight="1">
      <c r="A29" s="599"/>
      <c r="B29" s="603"/>
      <c r="C29" s="605"/>
      <c r="D29" s="605"/>
      <c r="E29" s="605"/>
      <c r="F29" s="606"/>
      <c r="G29" s="607"/>
      <c r="H29" s="602"/>
    </row>
    <row r="30" spans="1:8" ht="12.75" customHeight="1">
      <c r="A30" s="608"/>
      <c r="B30" s="609"/>
      <c r="C30" s="609"/>
      <c r="D30" s="609"/>
      <c r="E30" s="609"/>
      <c r="F30" s="609"/>
      <c r="G30" s="600"/>
      <c r="H30" s="610"/>
    </row>
    <row r="31" spans="1:8" ht="33.75" customHeight="1">
      <c r="A31" s="781"/>
      <c r="B31" s="782"/>
      <c r="C31" s="782"/>
      <c r="D31" s="782"/>
      <c r="E31" s="782"/>
      <c r="F31" s="782"/>
      <c r="G31" s="600"/>
      <c r="H31" s="610"/>
    </row>
    <row r="32" spans="1:8" ht="12.75" customHeight="1">
      <c r="A32" s="603"/>
      <c r="B32" s="603"/>
      <c r="C32" s="603"/>
      <c r="D32" s="603"/>
      <c r="E32" s="603"/>
      <c r="F32" s="603"/>
      <c r="G32" s="600"/>
      <c r="H32" s="610"/>
    </row>
    <row r="33" spans="1:8" ht="57" customHeight="1">
      <c r="A33" s="662"/>
      <c r="B33" s="780"/>
      <c r="C33" s="780"/>
      <c r="D33" s="780"/>
      <c r="E33" s="780"/>
      <c r="F33" s="780"/>
      <c r="G33" s="600"/>
      <c r="H33" s="610"/>
    </row>
    <row r="34" spans="1:8" ht="15">
      <c r="A34" s="774"/>
      <c r="B34" s="774"/>
      <c r="C34" s="774"/>
      <c r="D34" s="774"/>
      <c r="E34" s="774"/>
      <c r="F34" s="774"/>
      <c r="G34" s="600"/>
    </row>
    <row r="35" spans="1:8" ht="15" customHeight="1">
      <c r="A35" s="59"/>
      <c r="B35" s="60"/>
      <c r="C35" s="60"/>
      <c r="D35" s="60"/>
      <c r="E35" s="60"/>
      <c r="F35" s="60"/>
      <c r="G35" s="611"/>
    </row>
    <row r="36" spans="1:8">
      <c r="A36" s="60"/>
      <c r="B36" s="60"/>
      <c r="C36" s="60"/>
      <c r="D36" s="60"/>
      <c r="E36" s="60"/>
      <c r="F36" s="60"/>
      <c r="G36" s="600"/>
    </row>
    <row r="37" spans="1:8">
      <c r="A37" s="600"/>
      <c r="B37" s="600"/>
      <c r="C37" s="600"/>
      <c r="D37" s="600"/>
      <c r="E37" s="600"/>
      <c r="F37" s="600"/>
      <c r="G37" s="600"/>
    </row>
    <row r="38" spans="1:8">
      <c r="A38" s="600"/>
      <c r="B38" s="600"/>
      <c r="C38" s="600"/>
      <c r="D38" s="600"/>
      <c r="E38" s="600"/>
      <c r="F38" s="600"/>
      <c r="G38" s="600"/>
    </row>
    <row r="39" spans="1:8">
      <c r="A39" s="600"/>
      <c r="B39" s="600"/>
      <c r="C39" s="600"/>
      <c r="D39" s="600"/>
      <c r="E39" s="600"/>
      <c r="F39" s="600"/>
      <c r="G39" s="600"/>
    </row>
    <row r="40" spans="1:8">
      <c r="A40" s="600"/>
      <c r="B40" s="600"/>
      <c r="C40" s="600"/>
      <c r="D40" s="600"/>
      <c r="E40" s="600"/>
      <c r="F40" s="600"/>
      <c r="G40" s="600"/>
    </row>
    <row r="41" spans="1:8">
      <c r="A41" s="600"/>
      <c r="B41" s="600"/>
      <c r="C41" s="600"/>
      <c r="D41" s="600"/>
      <c r="E41" s="600"/>
      <c r="F41" s="600"/>
      <c r="G41" s="600"/>
    </row>
    <row r="42" spans="1:8">
      <c r="A42" s="600"/>
      <c r="B42" s="600"/>
      <c r="C42" s="600"/>
      <c r="D42" s="600"/>
      <c r="E42" s="600"/>
      <c r="F42" s="600"/>
      <c r="G42" s="600"/>
    </row>
    <row r="43" spans="1:8">
      <c r="A43" s="600"/>
      <c r="B43" s="600"/>
      <c r="C43" s="600"/>
      <c r="D43" s="600"/>
      <c r="E43" s="600"/>
      <c r="F43" s="600"/>
      <c r="G43" s="600"/>
    </row>
    <row r="44" spans="1:8">
      <c r="A44" s="600"/>
      <c r="B44" s="600"/>
      <c r="C44" s="600"/>
      <c r="D44" s="600"/>
      <c r="E44" s="600"/>
      <c r="F44" s="600"/>
      <c r="G44" s="600"/>
    </row>
    <row r="45" spans="1:8">
      <c r="A45" s="600"/>
      <c r="B45" s="600"/>
      <c r="C45" s="600"/>
      <c r="D45" s="600"/>
      <c r="E45" s="600"/>
      <c r="F45" s="600"/>
      <c r="G45" s="600"/>
    </row>
    <row r="46" spans="1:8">
      <c r="A46" s="600"/>
      <c r="B46" s="600"/>
      <c r="C46" s="600"/>
      <c r="D46" s="600"/>
      <c r="E46" s="600"/>
      <c r="F46" s="600"/>
      <c r="G46" s="600"/>
    </row>
  </sheetData>
  <mergeCells count="20">
    <mergeCell ref="A34:F34"/>
    <mergeCell ref="C17:F17"/>
    <mergeCell ref="B17:B18"/>
    <mergeCell ref="A24:G24"/>
    <mergeCell ref="A17:A18"/>
    <mergeCell ref="A33:F33"/>
    <mergeCell ref="A31:F31"/>
    <mergeCell ref="G17:G18"/>
    <mergeCell ref="A1:G1"/>
    <mergeCell ref="A4:G4"/>
    <mergeCell ref="A5:G5"/>
    <mergeCell ref="A6:G6"/>
    <mergeCell ref="A2:G2"/>
    <mergeCell ref="A3:G3"/>
    <mergeCell ref="A7:G7"/>
    <mergeCell ref="A8:G8"/>
    <mergeCell ref="A9:A10"/>
    <mergeCell ref="C9:F9"/>
    <mergeCell ref="B9:B10"/>
    <mergeCell ref="G9:G10"/>
  </mergeCells>
  <phoneticPr fontId="17" type="noConversion"/>
  <printOptions horizontalCentered="1"/>
  <pageMargins left="0.75" right="0.75" top="1" bottom="1" header="0.5" footer="0.5"/>
  <pageSetup scale="82" orientation="landscape" r:id="rId1"/>
  <headerFooter alignWithMargins="0">
    <oddFooter>&amp;C&amp;"Times New Roman,Regular"Exhibit C - Program Increases/Offsets By Decision Unit</oddFooter>
  </headerFooter>
</worksheet>
</file>

<file path=xl/worksheets/sheet4.xml><?xml version="1.0" encoding="utf-8"?>
<worksheet xmlns="http://schemas.openxmlformats.org/spreadsheetml/2006/main" xmlns:r="http://schemas.openxmlformats.org/officeDocument/2006/relationships">
  <sheetPr codeName="Sheet9"/>
  <dimension ref="A1:V153"/>
  <sheetViews>
    <sheetView view="pageBreakPreview" zoomScale="75" zoomScaleNormal="75" zoomScaleSheetLayoutView="75" workbookViewId="0">
      <selection activeCell="A7" sqref="A7"/>
    </sheetView>
  </sheetViews>
  <sheetFormatPr defaultColWidth="7.21875" defaultRowHeight="12.75"/>
  <cols>
    <col min="1" max="1" width="49.5546875" style="346" customWidth="1"/>
    <col min="2" max="2" width="1.21875" style="346" customWidth="1"/>
    <col min="3" max="3" width="10.77734375" style="346" customWidth="1"/>
    <col min="4" max="4" width="11" style="346" customWidth="1"/>
    <col min="5" max="5" width="1.21875" style="346" customWidth="1"/>
    <col min="6" max="7" width="11.21875" style="346" customWidth="1"/>
    <col min="8" max="8" width="1.21875" style="346" customWidth="1"/>
    <col min="9" max="9" width="7.21875" style="346" customWidth="1"/>
    <col min="10" max="10" width="8" style="346" customWidth="1"/>
    <col min="11" max="13" width="6.77734375" style="346" customWidth="1"/>
    <col min="14" max="14" width="8" style="346" bestFit="1" customWidth="1"/>
    <col min="15" max="15" width="6.33203125" style="346" customWidth="1"/>
    <col min="16" max="16" width="8.77734375" style="346" customWidth="1"/>
    <col min="17" max="17" width="1.88671875" style="346" customWidth="1"/>
    <col min="18" max="16384" width="7.21875" style="346"/>
  </cols>
  <sheetData>
    <row r="1" spans="1:20" ht="20.25">
      <c r="A1" s="783" t="s">
        <v>260</v>
      </c>
      <c r="B1" s="784"/>
      <c r="C1" s="784"/>
      <c r="D1" s="784"/>
      <c r="E1" s="784"/>
      <c r="F1" s="784"/>
      <c r="G1" s="784"/>
      <c r="H1" s="784"/>
      <c r="I1" s="784"/>
      <c r="J1" s="784"/>
      <c r="K1" s="784"/>
      <c r="L1" s="784"/>
      <c r="M1" s="784"/>
      <c r="N1" s="784"/>
      <c r="O1" s="784"/>
      <c r="P1" s="784"/>
      <c r="Q1" s="344" t="s">
        <v>101</v>
      </c>
      <c r="R1" s="345"/>
      <c r="S1" s="345"/>
    </row>
    <row r="2" spans="1:20" ht="19.149999999999999" customHeight="1">
      <c r="A2" s="347"/>
      <c r="Q2" s="344" t="s">
        <v>101</v>
      </c>
      <c r="T2" s="344"/>
    </row>
    <row r="3" spans="1:20" ht="15.75">
      <c r="A3" s="785" t="s">
        <v>37</v>
      </c>
      <c r="B3" s="786"/>
      <c r="C3" s="786"/>
      <c r="D3" s="786"/>
      <c r="E3" s="786"/>
      <c r="F3" s="786"/>
      <c r="G3" s="786"/>
      <c r="H3" s="786"/>
      <c r="I3" s="786"/>
      <c r="J3" s="786"/>
      <c r="K3" s="786"/>
      <c r="L3" s="786"/>
      <c r="M3" s="786"/>
      <c r="N3" s="786"/>
      <c r="O3" s="786"/>
      <c r="P3" s="786"/>
      <c r="Q3" s="344" t="s">
        <v>101</v>
      </c>
      <c r="R3" s="45"/>
      <c r="S3" s="45"/>
      <c r="T3" s="344"/>
    </row>
    <row r="4" spans="1:20" ht="15.75">
      <c r="A4" s="787" t="str">
        <f>'B. Summary of Requirements '!A5:X5</f>
        <v>National Security Division</v>
      </c>
      <c r="B4" s="786"/>
      <c r="C4" s="786"/>
      <c r="D4" s="786"/>
      <c r="E4" s="786"/>
      <c r="F4" s="786"/>
      <c r="G4" s="786"/>
      <c r="H4" s="786"/>
      <c r="I4" s="786"/>
      <c r="J4" s="786"/>
      <c r="K4" s="786"/>
      <c r="L4" s="786"/>
      <c r="M4" s="786"/>
      <c r="N4" s="786"/>
      <c r="O4" s="786"/>
      <c r="P4" s="786"/>
      <c r="Q4" s="344" t="s">
        <v>101</v>
      </c>
      <c r="R4" s="43"/>
      <c r="S4" s="43"/>
    </row>
    <row r="5" spans="1:20" ht="15">
      <c r="A5" s="788" t="s">
        <v>7</v>
      </c>
      <c r="B5" s="786"/>
      <c r="C5" s="786"/>
      <c r="D5" s="786"/>
      <c r="E5" s="786"/>
      <c r="F5" s="786"/>
      <c r="G5" s="786"/>
      <c r="H5" s="786"/>
      <c r="I5" s="786"/>
      <c r="J5" s="786"/>
      <c r="K5" s="786"/>
      <c r="L5" s="786"/>
      <c r="M5" s="786"/>
      <c r="N5" s="786"/>
      <c r="O5" s="786"/>
      <c r="P5" s="786"/>
      <c r="Q5" s="344" t="s">
        <v>101</v>
      </c>
      <c r="R5" s="45"/>
      <c r="S5" s="45"/>
      <c r="T5" s="344"/>
    </row>
    <row r="6" spans="1:20">
      <c r="Q6" s="344" t="s">
        <v>101</v>
      </c>
      <c r="T6" s="344"/>
    </row>
    <row r="7" spans="1:20" ht="13.5" thickBot="1">
      <c r="Q7" s="344" t="s">
        <v>101</v>
      </c>
      <c r="T7" s="344"/>
    </row>
    <row r="8" spans="1:20" ht="37.5" customHeight="1">
      <c r="A8" s="348"/>
      <c r="B8" s="349"/>
      <c r="C8" s="792" t="s">
        <v>77</v>
      </c>
      <c r="D8" s="793"/>
      <c r="E8" s="350"/>
      <c r="F8" s="792" t="s">
        <v>366</v>
      </c>
      <c r="G8" s="793"/>
      <c r="H8" s="350"/>
      <c r="I8" s="799" t="s">
        <v>347</v>
      </c>
      <c r="J8" s="793"/>
      <c r="K8" s="789">
        <v>2012</v>
      </c>
      <c r="L8" s="790"/>
      <c r="M8" s="790"/>
      <c r="N8" s="791"/>
      <c r="O8" s="799" t="s">
        <v>147</v>
      </c>
      <c r="P8" s="793"/>
      <c r="Q8" s="344" t="s">
        <v>101</v>
      </c>
      <c r="S8" s="351"/>
      <c r="T8" s="344"/>
    </row>
    <row r="9" spans="1:20" ht="14.25" customHeight="1">
      <c r="A9" s="349"/>
      <c r="B9" s="349"/>
      <c r="C9" s="794"/>
      <c r="D9" s="795"/>
      <c r="E9" s="350"/>
      <c r="F9" s="800"/>
      <c r="G9" s="801"/>
      <c r="H9" s="350"/>
      <c r="I9" s="800"/>
      <c r="J9" s="801"/>
      <c r="K9" s="797" t="s">
        <v>29</v>
      </c>
      <c r="L9" s="798"/>
      <c r="M9" s="796" t="s">
        <v>38</v>
      </c>
      <c r="N9" s="762"/>
      <c r="O9" s="800"/>
      <c r="P9" s="801"/>
      <c r="Q9" s="344" t="s">
        <v>101</v>
      </c>
      <c r="S9" s="351"/>
      <c r="T9" s="344"/>
    </row>
    <row r="10" spans="1:20" hidden="1">
      <c r="A10" s="809" t="s">
        <v>39</v>
      </c>
      <c r="B10" s="349"/>
      <c r="C10" s="352"/>
      <c r="D10" s="353"/>
      <c r="E10" s="354"/>
      <c r="F10" s="352"/>
      <c r="G10" s="353"/>
      <c r="H10" s="354"/>
      <c r="I10" s="352"/>
      <c r="J10" s="353"/>
      <c r="K10" s="352"/>
      <c r="L10" s="353"/>
      <c r="M10" s="355"/>
      <c r="N10" s="353"/>
      <c r="O10" s="352"/>
      <c r="P10" s="353"/>
      <c r="Q10" s="344" t="s">
        <v>101</v>
      </c>
      <c r="S10" s="355"/>
      <c r="T10" s="344"/>
    </row>
    <row r="11" spans="1:20" ht="51">
      <c r="A11" s="810"/>
      <c r="B11" s="349"/>
      <c r="C11" s="356" t="s">
        <v>40</v>
      </c>
      <c r="D11" s="357" t="s">
        <v>41</v>
      </c>
      <c r="E11" s="354"/>
      <c r="F11" s="356" t="s">
        <v>40</v>
      </c>
      <c r="G11" s="357" t="s">
        <v>41</v>
      </c>
      <c r="H11" s="354"/>
      <c r="I11" s="356" t="s">
        <v>40</v>
      </c>
      <c r="J11" s="357" t="s">
        <v>41</v>
      </c>
      <c r="K11" s="356" t="s">
        <v>40</v>
      </c>
      <c r="L11" s="357" t="s">
        <v>41</v>
      </c>
      <c r="M11" s="356" t="s">
        <v>40</v>
      </c>
      <c r="N11" s="357" t="s">
        <v>41</v>
      </c>
      <c r="O11" s="356" t="s">
        <v>40</v>
      </c>
      <c r="P11" s="357" t="s">
        <v>41</v>
      </c>
      <c r="Q11" s="344" t="s">
        <v>101</v>
      </c>
      <c r="S11" s="358"/>
      <c r="T11" s="344"/>
    </row>
    <row r="12" spans="1:20" ht="15" customHeight="1">
      <c r="A12" s="359"/>
      <c r="B12" s="349"/>
      <c r="C12" s="360"/>
      <c r="D12" s="361"/>
      <c r="E12" s="362"/>
      <c r="F12" s="360"/>
      <c r="G12" s="361"/>
      <c r="H12" s="362"/>
      <c r="I12" s="360"/>
      <c r="J12" s="361"/>
      <c r="K12" s="360"/>
      <c r="L12" s="363"/>
      <c r="M12" s="364"/>
      <c r="N12" s="361"/>
      <c r="O12" s="360"/>
      <c r="P12" s="361"/>
      <c r="Q12" s="344" t="s">
        <v>101</v>
      </c>
      <c r="S12" s="365"/>
      <c r="T12" s="344"/>
    </row>
    <row r="13" spans="1:20" ht="24.95" customHeight="1">
      <c r="A13" s="366" t="s">
        <v>42</v>
      </c>
      <c r="B13" s="349"/>
      <c r="C13" s="360"/>
      <c r="D13" s="367"/>
      <c r="E13" s="362"/>
      <c r="F13" s="360"/>
      <c r="G13" s="367"/>
      <c r="H13" s="362"/>
      <c r="I13" s="360"/>
      <c r="J13" s="367"/>
      <c r="K13" s="360"/>
      <c r="L13" s="363"/>
      <c r="M13" s="360"/>
      <c r="N13" s="367"/>
      <c r="O13" s="360"/>
      <c r="P13" s="367"/>
      <c r="Q13" s="344" t="s">
        <v>101</v>
      </c>
      <c r="S13" s="368"/>
      <c r="T13" s="344"/>
    </row>
    <row r="14" spans="1:20" ht="24.95" customHeight="1">
      <c r="A14" s="369" t="s">
        <v>43</v>
      </c>
      <c r="B14" s="349"/>
      <c r="C14" s="360">
        <v>215</v>
      </c>
      <c r="D14" s="367">
        <v>61797</v>
      </c>
      <c r="E14" s="362"/>
      <c r="F14" s="360">
        <v>215</v>
      </c>
      <c r="G14" s="367">
        <v>61797</v>
      </c>
      <c r="H14" s="362"/>
      <c r="I14" s="360">
        <v>215</v>
      </c>
      <c r="J14" s="367">
        <v>62261</v>
      </c>
      <c r="K14" s="360">
        <v>1</v>
      </c>
      <c r="L14" s="363">
        <v>109</v>
      </c>
      <c r="M14" s="360">
        <v>7</v>
      </c>
      <c r="N14" s="367">
        <v>-1109</v>
      </c>
      <c r="O14" s="360">
        <f t="shared" ref="O14:P17" si="0">+I14+K14+M14</f>
        <v>223</v>
      </c>
      <c r="P14" s="361">
        <f t="shared" si="0"/>
        <v>61261</v>
      </c>
      <c r="Q14" s="344" t="s">
        <v>101</v>
      </c>
      <c r="S14" s="368"/>
      <c r="T14" s="344"/>
    </row>
    <row r="15" spans="1:20" ht="24.95" customHeight="1">
      <c r="A15" s="370" t="s">
        <v>44</v>
      </c>
      <c r="B15" s="349"/>
      <c r="C15" s="360">
        <v>6</v>
      </c>
      <c r="D15" s="367">
        <v>609</v>
      </c>
      <c r="E15" s="362"/>
      <c r="F15" s="360">
        <v>6</v>
      </c>
      <c r="G15" s="367">
        <v>609</v>
      </c>
      <c r="H15" s="362"/>
      <c r="I15" s="360">
        <v>6</v>
      </c>
      <c r="J15" s="367">
        <v>613</v>
      </c>
      <c r="K15" s="360"/>
      <c r="L15" s="363">
        <v>1</v>
      </c>
      <c r="M15" s="360"/>
      <c r="N15" s="367">
        <v>-67</v>
      </c>
      <c r="O15" s="360">
        <f t="shared" si="0"/>
        <v>6</v>
      </c>
      <c r="P15" s="361">
        <f t="shared" si="0"/>
        <v>547</v>
      </c>
      <c r="Q15" s="344" t="s">
        <v>101</v>
      </c>
      <c r="S15" s="368"/>
      <c r="T15" s="344"/>
    </row>
    <row r="16" spans="1:20" ht="24.95" customHeight="1">
      <c r="A16" s="370" t="s">
        <v>45</v>
      </c>
      <c r="B16" s="349"/>
      <c r="C16" s="360">
        <v>86</v>
      </c>
      <c r="D16" s="367">
        <v>17264</v>
      </c>
      <c r="E16" s="362"/>
      <c r="F16" s="360">
        <v>86</v>
      </c>
      <c r="G16" s="367">
        <v>17264</v>
      </c>
      <c r="H16" s="362"/>
      <c r="I16" s="360">
        <v>86</v>
      </c>
      <c r="J16" s="367">
        <v>17397</v>
      </c>
      <c r="K16" s="360">
        <v>1</v>
      </c>
      <c r="L16" s="363">
        <v>306</v>
      </c>
      <c r="M16" s="360"/>
      <c r="N16" s="367">
        <v>-68</v>
      </c>
      <c r="O16" s="360">
        <f t="shared" si="0"/>
        <v>87</v>
      </c>
      <c r="P16" s="361">
        <f t="shared" si="0"/>
        <v>17635</v>
      </c>
      <c r="Q16" s="344" t="s">
        <v>101</v>
      </c>
      <c r="S16" s="368"/>
      <c r="T16" s="344"/>
    </row>
    <row r="17" spans="1:22" ht="24.95" customHeight="1">
      <c r="A17" s="369" t="s">
        <v>46</v>
      </c>
      <c r="B17" s="371"/>
      <c r="C17" s="372">
        <v>39</v>
      </c>
      <c r="D17" s="373">
        <v>8268</v>
      </c>
      <c r="E17" s="374"/>
      <c r="F17" s="372">
        <v>39</v>
      </c>
      <c r="G17" s="373">
        <v>8268</v>
      </c>
      <c r="H17" s="375"/>
      <c r="I17" s="372">
        <v>39</v>
      </c>
      <c r="J17" s="373">
        <v>8330</v>
      </c>
      <c r="K17" s="372">
        <v>1</v>
      </c>
      <c r="L17" s="376">
        <v>313</v>
      </c>
      <c r="M17" s="372"/>
      <c r="N17" s="373">
        <v>-204</v>
      </c>
      <c r="O17" s="372">
        <f t="shared" si="0"/>
        <v>40</v>
      </c>
      <c r="P17" s="373">
        <f t="shared" si="0"/>
        <v>8439</v>
      </c>
      <c r="Q17" s="344" t="s">
        <v>101</v>
      </c>
      <c r="S17" s="377"/>
      <c r="T17" s="344"/>
    </row>
    <row r="18" spans="1:22" s="384" customFormat="1" ht="24.95" customHeight="1" thickBot="1">
      <c r="A18" s="378" t="s">
        <v>47</v>
      </c>
      <c r="B18" s="366"/>
      <c r="C18" s="379">
        <f>SUM(C14:C17)</f>
        <v>346</v>
      </c>
      <c r="D18" s="380">
        <f>SUM(D14:D17)</f>
        <v>87938</v>
      </c>
      <c r="E18" s="381"/>
      <c r="F18" s="379">
        <f>SUM(F14:F17)</f>
        <v>346</v>
      </c>
      <c r="G18" s="380">
        <f>SUM(G14:G17)</f>
        <v>87938</v>
      </c>
      <c r="H18" s="382"/>
      <c r="I18" s="379">
        <f t="shared" ref="I18:P18" si="1">SUM(I14:I17)</f>
        <v>346</v>
      </c>
      <c r="J18" s="380">
        <f t="shared" si="1"/>
        <v>88601</v>
      </c>
      <c r="K18" s="379">
        <f t="shared" si="1"/>
        <v>3</v>
      </c>
      <c r="L18" s="380">
        <f t="shared" si="1"/>
        <v>729</v>
      </c>
      <c r="M18" s="379">
        <f t="shared" si="1"/>
        <v>7</v>
      </c>
      <c r="N18" s="380">
        <f t="shared" si="1"/>
        <v>-1448</v>
      </c>
      <c r="O18" s="379">
        <f t="shared" si="1"/>
        <v>356</v>
      </c>
      <c r="P18" s="380">
        <f t="shared" si="1"/>
        <v>87882</v>
      </c>
      <c r="Q18" s="344" t="s">
        <v>101</v>
      </c>
      <c r="R18" s="346"/>
      <c r="S18" s="383"/>
      <c r="T18" s="344"/>
    </row>
    <row r="19" spans="1:22" s="391" customFormat="1" ht="30" customHeight="1" thickBot="1">
      <c r="A19" s="385" t="s">
        <v>48</v>
      </c>
      <c r="B19" s="386"/>
      <c r="C19" s="387">
        <f>C18</f>
        <v>346</v>
      </c>
      <c r="D19" s="388">
        <f>D18</f>
        <v>87938</v>
      </c>
      <c r="E19" s="386"/>
      <c r="F19" s="387">
        <f>F18</f>
        <v>346</v>
      </c>
      <c r="G19" s="388">
        <f>G18</f>
        <v>87938</v>
      </c>
      <c r="H19" s="386"/>
      <c r="I19" s="387">
        <f t="shared" ref="I19:P19" si="2">I18</f>
        <v>346</v>
      </c>
      <c r="J19" s="388">
        <f t="shared" si="2"/>
        <v>88601</v>
      </c>
      <c r="K19" s="387">
        <f t="shared" si="2"/>
        <v>3</v>
      </c>
      <c r="L19" s="388">
        <f t="shared" si="2"/>
        <v>729</v>
      </c>
      <c r="M19" s="387">
        <f t="shared" si="2"/>
        <v>7</v>
      </c>
      <c r="N19" s="388">
        <f t="shared" si="2"/>
        <v>-1448</v>
      </c>
      <c r="O19" s="387">
        <f t="shared" si="2"/>
        <v>356</v>
      </c>
      <c r="P19" s="388">
        <f t="shared" si="2"/>
        <v>87882</v>
      </c>
      <c r="Q19" s="344" t="s">
        <v>125</v>
      </c>
      <c r="R19" s="389"/>
      <c r="S19" s="390"/>
      <c r="T19" s="344"/>
    </row>
    <row r="20" spans="1:22">
      <c r="A20" s="393"/>
      <c r="B20" s="393"/>
      <c r="C20" s="389"/>
      <c r="D20" s="390"/>
      <c r="E20" s="393"/>
      <c r="F20" s="389"/>
      <c r="G20" s="390"/>
      <c r="H20" s="393"/>
      <c r="I20" s="389"/>
      <c r="J20" s="390"/>
      <c r="K20" s="391"/>
      <c r="L20" s="391"/>
      <c r="M20" s="391"/>
      <c r="N20" s="391"/>
      <c r="O20" s="391"/>
      <c r="P20" s="391"/>
      <c r="Q20" s="391"/>
      <c r="R20" s="392"/>
      <c r="S20" s="392"/>
      <c r="T20" s="344"/>
    </row>
    <row r="21" spans="1:22">
      <c r="A21" s="393"/>
      <c r="B21" s="393"/>
      <c r="C21" s="389"/>
      <c r="D21" s="390"/>
      <c r="E21" s="393"/>
      <c r="F21" s="389"/>
      <c r="G21" s="390"/>
      <c r="H21" s="393"/>
      <c r="I21" s="389"/>
      <c r="J21" s="390"/>
      <c r="K21" s="391"/>
      <c r="L21" s="391"/>
      <c r="M21" s="391"/>
      <c r="N21" s="391"/>
      <c r="O21" s="391"/>
      <c r="P21" s="391"/>
      <c r="Q21" s="391"/>
      <c r="R21" s="392"/>
      <c r="S21" s="392"/>
      <c r="T21" s="344"/>
    </row>
    <row r="22" spans="1:22">
      <c r="A22" s="355"/>
      <c r="B22" s="612"/>
      <c r="C22" s="613"/>
      <c r="D22" s="614"/>
      <c r="E22" s="612"/>
      <c r="F22" s="613"/>
      <c r="G22" s="614"/>
      <c r="H22" s="612"/>
      <c r="I22" s="613"/>
      <c r="J22" s="614"/>
      <c r="K22" s="613"/>
      <c r="L22" s="615"/>
      <c r="M22" s="613"/>
      <c r="N22" s="614"/>
      <c r="O22" s="613"/>
      <c r="P22" s="614"/>
      <c r="Q22" s="616"/>
      <c r="R22" s="617"/>
      <c r="S22" s="618"/>
      <c r="T22" s="619"/>
      <c r="U22" s="620"/>
      <c r="V22" s="620"/>
    </row>
    <row r="23" spans="1:22">
      <c r="A23" s="612"/>
      <c r="B23" s="612"/>
      <c r="C23" s="617"/>
      <c r="D23" s="618"/>
      <c r="E23" s="612"/>
      <c r="F23" s="617"/>
      <c r="G23" s="618"/>
      <c r="H23" s="612"/>
      <c r="I23" s="617"/>
      <c r="J23" s="618"/>
      <c r="K23" s="616"/>
      <c r="L23" s="616"/>
      <c r="M23" s="616"/>
      <c r="N23" s="616"/>
      <c r="O23" s="616"/>
      <c r="P23" s="616"/>
      <c r="Q23" s="616"/>
      <c r="R23" s="621"/>
      <c r="S23" s="621"/>
      <c r="T23" s="620"/>
      <c r="U23" s="620"/>
      <c r="V23" s="620"/>
    </row>
    <row r="24" spans="1:22">
      <c r="A24" s="620"/>
      <c r="B24" s="620"/>
      <c r="C24" s="620"/>
      <c r="D24" s="620"/>
      <c r="E24" s="620"/>
      <c r="F24" s="620"/>
      <c r="G24" s="620"/>
      <c r="H24" s="620"/>
      <c r="I24" s="620"/>
      <c r="J24" s="620"/>
      <c r="K24" s="620"/>
      <c r="L24" s="620"/>
      <c r="M24" s="620"/>
      <c r="N24" s="620"/>
      <c r="O24" s="620"/>
      <c r="P24" s="620"/>
      <c r="Q24" s="620"/>
      <c r="R24" s="620"/>
      <c r="S24" s="620"/>
      <c r="T24" s="620"/>
      <c r="U24" s="620"/>
      <c r="V24" s="620"/>
    </row>
    <row r="25" spans="1:22" ht="15.75">
      <c r="A25" s="808"/>
      <c r="B25" s="808"/>
      <c r="C25" s="808"/>
      <c r="D25" s="808"/>
      <c r="E25" s="808"/>
      <c r="F25" s="808"/>
      <c r="G25" s="808"/>
      <c r="H25" s="808"/>
      <c r="I25" s="394"/>
      <c r="J25" s="395"/>
      <c r="K25" s="396"/>
      <c r="L25" s="396"/>
      <c r="M25" s="396"/>
      <c r="N25" s="396"/>
      <c r="O25" s="396"/>
      <c r="P25" s="396"/>
      <c r="Q25" s="396"/>
      <c r="R25" s="396"/>
      <c r="S25" s="396"/>
      <c r="T25" s="620"/>
      <c r="U25" s="620"/>
      <c r="V25" s="620"/>
    </row>
    <row r="26" spans="1:22" ht="15.75">
      <c r="A26" s="622"/>
      <c r="B26" s="623"/>
      <c r="C26" s="394"/>
      <c r="D26" s="394"/>
      <c r="E26" s="623"/>
      <c r="F26" s="394"/>
      <c r="G26" s="394"/>
      <c r="H26" s="623"/>
      <c r="I26" s="394"/>
      <c r="J26" s="395"/>
      <c r="K26" s="396"/>
      <c r="L26" s="396"/>
      <c r="M26" s="396"/>
      <c r="N26" s="396"/>
      <c r="O26" s="396"/>
      <c r="P26" s="396"/>
      <c r="Q26" s="396"/>
      <c r="R26" s="396"/>
      <c r="S26" s="396"/>
      <c r="T26" s="620"/>
      <c r="U26" s="620"/>
      <c r="V26" s="620"/>
    </row>
    <row r="27" spans="1:22" ht="68.25" customHeight="1">
      <c r="A27" s="806"/>
      <c r="B27" s="807"/>
      <c r="C27" s="807"/>
      <c r="D27" s="807"/>
      <c r="E27" s="807"/>
      <c r="F27" s="807"/>
      <c r="G27" s="807"/>
      <c r="H27" s="55"/>
      <c r="I27" s="55"/>
      <c r="J27" s="397"/>
      <c r="K27" s="397"/>
      <c r="L27" s="397"/>
      <c r="M27" s="397"/>
      <c r="N27" s="397"/>
      <c r="O27" s="397"/>
      <c r="P27" s="397"/>
      <c r="Q27" s="397"/>
      <c r="R27" s="397"/>
      <c r="S27" s="397"/>
      <c r="T27" s="620"/>
      <c r="U27" s="620"/>
      <c r="V27" s="620"/>
    </row>
    <row r="28" spans="1:22" ht="15" customHeight="1">
      <c r="A28" s="55"/>
      <c r="B28" s="55"/>
      <c r="C28" s="55"/>
      <c r="D28" s="55"/>
      <c r="E28" s="55"/>
      <c r="F28" s="55"/>
      <c r="G28" s="55"/>
      <c r="H28" s="55"/>
      <c r="I28" s="55"/>
      <c r="J28" s="397"/>
      <c r="K28" s="397"/>
      <c r="L28" s="397"/>
      <c r="M28" s="397"/>
      <c r="N28" s="397"/>
      <c r="O28" s="397"/>
      <c r="P28" s="397"/>
      <c r="Q28" s="397"/>
      <c r="R28" s="397"/>
      <c r="S28" s="397"/>
      <c r="T28" s="620"/>
      <c r="U28" s="620"/>
      <c r="V28" s="620"/>
    </row>
    <row r="29" spans="1:22" ht="15">
      <c r="A29" s="804"/>
      <c r="B29" s="780"/>
      <c r="C29" s="780"/>
      <c r="D29" s="780"/>
      <c r="E29" s="780"/>
      <c r="F29" s="780"/>
      <c r="G29" s="780"/>
      <c r="H29" s="56"/>
      <c r="I29" s="56"/>
      <c r="J29" s="56"/>
      <c r="K29" s="56"/>
      <c r="L29" s="56"/>
      <c r="M29" s="56"/>
      <c r="N29" s="56"/>
      <c r="O29" s="56"/>
      <c r="P29" s="56"/>
      <c r="Q29" s="56"/>
      <c r="R29" s="56"/>
      <c r="S29" s="56"/>
      <c r="T29" s="620"/>
      <c r="U29" s="620"/>
      <c r="V29" s="620"/>
    </row>
    <row r="30" spans="1:22">
      <c r="A30" s="396"/>
      <c r="B30" s="396"/>
      <c r="C30" s="396"/>
      <c r="D30" s="396"/>
      <c r="E30" s="396"/>
      <c r="F30" s="396"/>
      <c r="G30" s="396"/>
      <c r="H30" s="396"/>
      <c r="I30" s="396"/>
      <c r="J30" s="396"/>
      <c r="K30" s="396"/>
      <c r="L30" s="396"/>
      <c r="M30" s="396"/>
      <c r="N30" s="396"/>
      <c r="O30" s="396"/>
      <c r="P30" s="396"/>
      <c r="Q30" s="396"/>
      <c r="R30" s="396"/>
      <c r="S30" s="396"/>
      <c r="T30" s="620"/>
      <c r="U30" s="620"/>
      <c r="V30" s="620"/>
    </row>
    <row r="31" spans="1:22" ht="57" customHeight="1">
      <c r="A31" s="805"/>
      <c r="B31" s="663"/>
      <c r="C31" s="663"/>
      <c r="D31" s="663"/>
      <c r="E31" s="663"/>
      <c r="F31" s="663"/>
      <c r="G31" s="663"/>
      <c r="H31" s="55"/>
      <c r="I31" s="55"/>
      <c r="J31" s="397"/>
      <c r="K31" s="397"/>
      <c r="L31" s="397"/>
      <c r="M31" s="397"/>
      <c r="N31" s="397"/>
      <c r="O31" s="397"/>
      <c r="P31" s="397"/>
      <c r="Q31" s="397"/>
      <c r="R31" s="397"/>
      <c r="S31" s="397"/>
      <c r="T31" s="620"/>
      <c r="U31" s="620"/>
      <c r="V31" s="620"/>
    </row>
    <row r="32" spans="1:22" ht="33.75" customHeight="1">
      <c r="A32" s="805"/>
      <c r="B32" s="663"/>
      <c r="C32" s="663"/>
      <c r="D32" s="663"/>
      <c r="E32" s="663"/>
      <c r="F32" s="663"/>
      <c r="G32" s="663"/>
      <c r="H32" s="55"/>
      <c r="I32" s="55"/>
      <c r="J32" s="397"/>
      <c r="K32" s="397"/>
      <c r="L32" s="397"/>
      <c r="M32" s="397"/>
      <c r="N32" s="397"/>
      <c r="O32" s="397"/>
      <c r="P32" s="397"/>
      <c r="Q32" s="397"/>
      <c r="R32" s="397"/>
      <c r="S32" s="397"/>
      <c r="T32" s="620"/>
      <c r="U32" s="620"/>
      <c r="V32" s="620"/>
    </row>
    <row r="33" spans="1:22" ht="15">
      <c r="A33" s="802"/>
      <c r="B33" s="663"/>
      <c r="C33" s="663"/>
      <c r="D33" s="663"/>
      <c r="E33" s="663"/>
      <c r="F33" s="663"/>
      <c r="G33" s="663"/>
      <c r="H33" s="663"/>
      <c r="I33" s="663"/>
      <c r="J33" s="803"/>
      <c r="K33" s="803"/>
      <c r="L33" s="803"/>
      <c r="M33" s="803"/>
      <c r="N33" s="803"/>
      <c r="O33" s="803"/>
      <c r="P33" s="803"/>
      <c r="Q33" s="803"/>
      <c r="R33" s="803"/>
      <c r="S33" s="803"/>
      <c r="T33" s="620"/>
      <c r="U33" s="620"/>
      <c r="V33" s="620"/>
    </row>
    <row r="34" spans="1:22" ht="15">
      <c r="A34" s="802"/>
      <c r="B34" s="663"/>
      <c r="C34" s="663"/>
      <c r="D34" s="663"/>
      <c r="E34" s="663"/>
      <c r="F34" s="663"/>
      <c r="G34" s="663"/>
      <c r="H34" s="663"/>
      <c r="I34" s="663"/>
      <c r="J34" s="803"/>
      <c r="K34" s="803"/>
      <c r="L34" s="803"/>
      <c r="M34" s="803"/>
      <c r="N34" s="803"/>
      <c r="O34" s="803"/>
      <c r="P34" s="803"/>
      <c r="Q34" s="803"/>
      <c r="R34" s="803"/>
      <c r="S34" s="803"/>
      <c r="T34" s="620"/>
      <c r="U34" s="620"/>
      <c r="V34" s="620"/>
    </row>
    <row r="35" spans="1:22">
      <c r="A35" s="620"/>
      <c r="B35" s="620"/>
      <c r="C35" s="620"/>
      <c r="D35" s="620"/>
      <c r="E35" s="620"/>
      <c r="F35" s="620"/>
      <c r="G35" s="620"/>
      <c r="H35" s="620"/>
      <c r="I35" s="620"/>
      <c r="J35" s="620"/>
      <c r="K35" s="620"/>
      <c r="L35" s="620"/>
      <c r="M35" s="620"/>
      <c r="N35" s="620"/>
      <c r="O35" s="620"/>
      <c r="P35" s="620"/>
      <c r="Q35" s="620"/>
      <c r="R35" s="620"/>
      <c r="S35" s="619"/>
      <c r="T35" s="620"/>
      <c r="U35" s="620"/>
      <c r="V35" s="620"/>
    </row>
    <row r="36" spans="1:22">
      <c r="A36" s="620"/>
      <c r="B36" s="620"/>
      <c r="C36" s="620"/>
      <c r="D36" s="620"/>
      <c r="E36" s="620"/>
      <c r="F36" s="620"/>
      <c r="G36" s="620"/>
      <c r="H36" s="620"/>
      <c r="I36" s="620"/>
      <c r="J36" s="620"/>
      <c r="K36" s="620"/>
      <c r="L36" s="620"/>
      <c r="M36" s="620"/>
      <c r="N36" s="620"/>
      <c r="O36" s="620"/>
      <c r="P36" s="620"/>
      <c r="Q36" s="620"/>
      <c r="R36" s="620"/>
      <c r="S36" s="620"/>
      <c r="T36" s="620"/>
      <c r="U36" s="620"/>
      <c r="V36" s="620"/>
    </row>
    <row r="37" spans="1:22">
      <c r="A37" s="620"/>
      <c r="B37" s="620"/>
      <c r="C37" s="620"/>
      <c r="D37" s="620"/>
      <c r="E37" s="620"/>
      <c r="F37" s="620"/>
      <c r="G37" s="620"/>
      <c r="H37" s="620"/>
      <c r="I37" s="620"/>
      <c r="J37" s="620"/>
      <c r="K37" s="620"/>
      <c r="L37" s="620"/>
      <c r="M37" s="620"/>
      <c r="N37" s="620"/>
      <c r="O37" s="620"/>
      <c r="P37" s="620"/>
      <c r="Q37" s="620"/>
      <c r="R37" s="620"/>
      <c r="S37" s="620"/>
      <c r="T37" s="620"/>
      <c r="U37" s="620"/>
      <c r="V37" s="620"/>
    </row>
    <row r="38" spans="1:22">
      <c r="A38" s="620"/>
      <c r="B38" s="620"/>
      <c r="C38" s="620"/>
      <c r="D38" s="620"/>
      <c r="E38" s="620"/>
      <c r="F38" s="620"/>
      <c r="G38" s="620"/>
      <c r="H38" s="620"/>
      <c r="I38" s="620"/>
      <c r="J38" s="620"/>
      <c r="K38" s="620"/>
      <c r="L38" s="620"/>
      <c r="M38" s="620"/>
      <c r="N38" s="620"/>
      <c r="O38" s="620"/>
      <c r="P38" s="620"/>
      <c r="Q38" s="620"/>
      <c r="R38" s="620"/>
      <c r="S38" s="620"/>
      <c r="T38" s="620"/>
      <c r="U38" s="620"/>
      <c r="V38" s="620"/>
    </row>
    <row r="39" spans="1:22">
      <c r="A39" s="620"/>
      <c r="B39" s="620"/>
      <c r="C39" s="620"/>
      <c r="D39" s="620"/>
      <c r="E39" s="620"/>
      <c r="F39" s="620"/>
      <c r="G39" s="620"/>
      <c r="H39" s="620"/>
      <c r="I39" s="620"/>
      <c r="J39" s="620"/>
      <c r="K39" s="620"/>
      <c r="L39" s="620"/>
      <c r="M39" s="620"/>
      <c r="N39" s="620"/>
      <c r="O39" s="620"/>
      <c r="P39" s="620"/>
      <c r="Q39" s="620"/>
      <c r="R39" s="620"/>
      <c r="S39" s="620"/>
      <c r="T39" s="620"/>
      <c r="U39" s="620"/>
      <c r="V39" s="620"/>
    </row>
    <row r="40" spans="1:22">
      <c r="A40" s="620"/>
      <c r="B40" s="620"/>
      <c r="C40" s="620"/>
      <c r="D40" s="620"/>
      <c r="E40" s="620"/>
      <c r="F40" s="620"/>
      <c r="G40" s="620"/>
      <c r="H40" s="620"/>
      <c r="I40" s="620"/>
      <c r="J40" s="620"/>
      <c r="K40" s="620"/>
      <c r="L40" s="620"/>
      <c r="M40" s="620"/>
      <c r="N40" s="620"/>
      <c r="O40" s="620"/>
      <c r="P40" s="620"/>
      <c r="Q40" s="620"/>
      <c r="R40" s="620"/>
      <c r="S40" s="620"/>
      <c r="T40" s="620"/>
      <c r="U40" s="620"/>
      <c r="V40" s="620"/>
    </row>
    <row r="41" spans="1:22">
      <c r="A41" s="620"/>
      <c r="B41" s="620"/>
      <c r="C41" s="620"/>
      <c r="D41" s="620"/>
      <c r="E41" s="620"/>
      <c r="F41" s="620"/>
      <c r="G41" s="620"/>
      <c r="H41" s="620"/>
      <c r="I41" s="620"/>
      <c r="J41" s="620"/>
      <c r="K41" s="620"/>
      <c r="L41" s="620"/>
      <c r="M41" s="620"/>
      <c r="N41" s="620"/>
      <c r="O41" s="620"/>
      <c r="P41" s="620"/>
      <c r="Q41" s="620"/>
      <c r="R41" s="620"/>
      <c r="S41" s="620"/>
      <c r="T41" s="620"/>
      <c r="U41" s="620"/>
      <c r="V41" s="620"/>
    </row>
    <row r="42" spans="1:22">
      <c r="A42" s="620"/>
      <c r="B42" s="620"/>
      <c r="C42" s="620"/>
      <c r="D42" s="620"/>
      <c r="E42" s="620"/>
      <c r="F42" s="620"/>
      <c r="G42" s="620"/>
      <c r="H42" s="620"/>
      <c r="I42" s="620"/>
      <c r="J42" s="620"/>
      <c r="K42" s="620"/>
      <c r="L42" s="620"/>
      <c r="M42" s="620"/>
      <c r="N42" s="620"/>
      <c r="O42" s="620"/>
      <c r="P42" s="620"/>
      <c r="Q42" s="620"/>
      <c r="R42" s="620"/>
      <c r="S42" s="620"/>
      <c r="T42" s="620"/>
      <c r="U42" s="620"/>
      <c r="V42" s="620"/>
    </row>
    <row r="43" spans="1:22">
      <c r="A43" s="620"/>
      <c r="B43" s="620"/>
      <c r="C43" s="620"/>
      <c r="D43" s="620"/>
      <c r="E43" s="620"/>
      <c r="F43" s="620"/>
      <c r="G43" s="620"/>
      <c r="H43" s="620"/>
      <c r="I43" s="620"/>
      <c r="J43" s="620"/>
      <c r="K43" s="620"/>
      <c r="L43" s="620"/>
      <c r="M43" s="620"/>
      <c r="N43" s="620"/>
      <c r="O43" s="620"/>
      <c r="P43" s="620"/>
      <c r="Q43" s="620"/>
      <c r="R43" s="620"/>
      <c r="S43" s="620"/>
      <c r="T43" s="620"/>
      <c r="U43" s="620"/>
      <c r="V43" s="620"/>
    </row>
    <row r="44" spans="1:22">
      <c r="A44" s="620"/>
      <c r="B44" s="620"/>
      <c r="C44" s="620"/>
      <c r="D44" s="620"/>
      <c r="E44" s="620"/>
      <c r="F44" s="620"/>
      <c r="G44" s="620"/>
      <c r="H44" s="620"/>
      <c r="I44" s="620"/>
      <c r="J44" s="620"/>
      <c r="K44" s="620"/>
      <c r="L44" s="620"/>
      <c r="M44" s="620"/>
      <c r="N44" s="620"/>
      <c r="O44" s="620"/>
      <c r="P44" s="620"/>
      <c r="Q44" s="620"/>
      <c r="R44" s="620"/>
      <c r="S44" s="620"/>
      <c r="T44" s="620"/>
      <c r="U44" s="620"/>
      <c r="V44" s="620"/>
    </row>
    <row r="45" spans="1:22">
      <c r="A45" s="620"/>
      <c r="B45" s="620"/>
      <c r="C45" s="620"/>
      <c r="D45" s="620"/>
      <c r="E45" s="620"/>
      <c r="F45" s="620"/>
      <c r="G45" s="620"/>
      <c r="H45" s="620"/>
      <c r="I45" s="620"/>
      <c r="J45" s="620"/>
      <c r="K45" s="620"/>
      <c r="L45" s="620"/>
      <c r="M45" s="620"/>
      <c r="N45" s="620"/>
      <c r="O45" s="620"/>
      <c r="P45" s="620"/>
      <c r="Q45" s="620"/>
      <c r="R45" s="620"/>
      <c r="S45" s="620"/>
      <c r="T45" s="620"/>
      <c r="U45" s="620"/>
      <c r="V45" s="620"/>
    </row>
    <row r="46" spans="1:22">
      <c r="A46" s="620"/>
      <c r="B46" s="620"/>
      <c r="C46" s="620"/>
      <c r="D46" s="620"/>
      <c r="E46" s="620"/>
      <c r="F46" s="620"/>
      <c r="G46" s="620"/>
      <c r="H46" s="620"/>
      <c r="I46" s="620"/>
      <c r="J46" s="620"/>
      <c r="K46" s="620"/>
      <c r="L46" s="620"/>
      <c r="M46" s="620"/>
      <c r="N46" s="620"/>
      <c r="O46" s="620"/>
      <c r="P46" s="620"/>
      <c r="Q46" s="620"/>
      <c r="R46" s="620"/>
      <c r="S46" s="620"/>
      <c r="T46" s="620"/>
      <c r="U46" s="620"/>
      <c r="V46" s="620"/>
    </row>
    <row r="47" spans="1:22">
      <c r="A47" s="620"/>
      <c r="B47" s="620"/>
      <c r="C47" s="620"/>
      <c r="D47" s="620"/>
      <c r="E47" s="620"/>
      <c r="F47" s="620"/>
      <c r="G47" s="620"/>
      <c r="H47" s="620"/>
      <c r="I47" s="620"/>
      <c r="J47" s="620"/>
      <c r="K47" s="620"/>
      <c r="L47" s="620"/>
      <c r="M47" s="620"/>
      <c r="N47" s="620"/>
      <c r="O47" s="620"/>
      <c r="P47" s="620"/>
      <c r="Q47" s="620"/>
      <c r="R47" s="620"/>
      <c r="S47" s="620"/>
      <c r="T47" s="620"/>
      <c r="U47" s="620"/>
      <c r="V47" s="620"/>
    </row>
    <row r="48" spans="1:22">
      <c r="A48" s="620"/>
      <c r="B48" s="620"/>
      <c r="C48" s="620"/>
      <c r="D48" s="620"/>
      <c r="E48" s="620"/>
      <c r="F48" s="620"/>
      <c r="G48" s="620"/>
      <c r="H48" s="620"/>
      <c r="I48" s="620"/>
      <c r="J48" s="620"/>
      <c r="K48" s="620"/>
      <c r="L48" s="620"/>
      <c r="M48" s="620"/>
      <c r="N48" s="620"/>
      <c r="O48" s="620"/>
      <c r="P48" s="620"/>
      <c r="Q48" s="620"/>
      <c r="R48" s="620"/>
      <c r="S48" s="620"/>
      <c r="T48" s="620"/>
      <c r="U48" s="620"/>
      <c r="V48" s="620"/>
    </row>
    <row r="49" spans="1:22">
      <c r="A49" s="620"/>
      <c r="B49" s="620"/>
      <c r="C49" s="620"/>
      <c r="D49" s="620"/>
      <c r="E49" s="620"/>
      <c r="F49" s="620"/>
      <c r="G49" s="620"/>
      <c r="H49" s="620"/>
      <c r="I49" s="620"/>
      <c r="J49" s="620"/>
      <c r="K49" s="620"/>
      <c r="L49" s="620"/>
      <c r="M49" s="620"/>
      <c r="N49" s="620"/>
      <c r="O49" s="620"/>
      <c r="P49" s="620"/>
      <c r="Q49" s="620"/>
      <c r="R49" s="620"/>
      <c r="S49" s="620"/>
      <c r="T49" s="620"/>
      <c r="U49" s="620"/>
      <c r="V49" s="620"/>
    </row>
    <row r="50" spans="1:22">
      <c r="A50" s="620"/>
      <c r="B50" s="620"/>
      <c r="C50" s="620"/>
      <c r="D50" s="620"/>
      <c r="E50" s="620"/>
      <c r="F50" s="620"/>
      <c r="G50" s="620"/>
      <c r="H50" s="620"/>
      <c r="I50" s="620"/>
      <c r="J50" s="620"/>
      <c r="K50" s="620"/>
      <c r="L50" s="620"/>
      <c r="M50" s="620"/>
      <c r="N50" s="620"/>
      <c r="O50" s="620"/>
      <c r="P50" s="620"/>
      <c r="Q50" s="620"/>
      <c r="R50" s="620"/>
      <c r="S50" s="620"/>
      <c r="T50" s="620"/>
      <c r="U50" s="620"/>
      <c r="V50" s="620"/>
    </row>
    <row r="51" spans="1:22">
      <c r="A51" s="620"/>
      <c r="B51" s="620"/>
      <c r="C51" s="620"/>
      <c r="D51" s="620"/>
      <c r="E51" s="620"/>
      <c r="F51" s="620"/>
      <c r="G51" s="620"/>
      <c r="H51" s="620"/>
      <c r="I51" s="620"/>
      <c r="J51" s="620"/>
      <c r="K51" s="620"/>
      <c r="L51" s="620"/>
      <c r="M51" s="620"/>
      <c r="N51" s="620"/>
      <c r="O51" s="620"/>
      <c r="P51" s="620"/>
      <c r="Q51" s="620"/>
      <c r="R51" s="620"/>
      <c r="S51" s="620"/>
      <c r="T51" s="620"/>
      <c r="U51" s="620"/>
      <c r="V51" s="620"/>
    </row>
    <row r="52" spans="1:22">
      <c r="A52" s="620"/>
      <c r="B52" s="620"/>
      <c r="C52" s="620"/>
      <c r="D52" s="620"/>
      <c r="E52" s="620"/>
      <c r="F52" s="620"/>
      <c r="G52" s="620"/>
      <c r="H52" s="620"/>
      <c r="I52" s="620"/>
      <c r="J52" s="620"/>
      <c r="K52" s="620"/>
      <c r="L52" s="620"/>
      <c r="M52" s="620"/>
      <c r="N52" s="620"/>
      <c r="O52" s="620"/>
      <c r="P52" s="620"/>
      <c r="Q52" s="620"/>
      <c r="R52" s="620"/>
      <c r="S52" s="620"/>
      <c r="T52" s="620"/>
      <c r="U52" s="620"/>
      <c r="V52" s="620"/>
    </row>
    <row r="53" spans="1:22">
      <c r="A53" s="620"/>
      <c r="B53" s="620"/>
      <c r="C53" s="620"/>
      <c r="D53" s="620"/>
      <c r="E53" s="620"/>
      <c r="F53" s="620"/>
      <c r="G53" s="620"/>
      <c r="H53" s="620"/>
      <c r="I53" s="620"/>
      <c r="J53" s="620"/>
      <c r="K53" s="620"/>
      <c r="L53" s="620"/>
      <c r="M53" s="620"/>
      <c r="N53" s="620"/>
      <c r="O53" s="620"/>
      <c r="P53" s="620"/>
      <c r="Q53" s="620"/>
      <c r="R53" s="620"/>
      <c r="S53" s="620"/>
      <c r="T53" s="620"/>
      <c r="U53" s="620"/>
      <c r="V53" s="620"/>
    </row>
    <row r="54" spans="1:22">
      <c r="A54" s="620"/>
      <c r="B54" s="620"/>
      <c r="C54" s="620"/>
      <c r="D54" s="620"/>
      <c r="E54" s="620"/>
      <c r="F54" s="620"/>
      <c r="G54" s="620"/>
      <c r="H54" s="620"/>
      <c r="I54" s="620"/>
      <c r="J54" s="620"/>
      <c r="K54" s="620"/>
      <c r="L54" s="620"/>
      <c r="M54" s="620"/>
      <c r="N54" s="620"/>
      <c r="O54" s="620"/>
      <c r="P54" s="620"/>
      <c r="Q54" s="620"/>
      <c r="R54" s="620"/>
      <c r="S54" s="620"/>
      <c r="T54" s="620"/>
      <c r="U54" s="620"/>
      <c r="V54" s="620"/>
    </row>
    <row r="55" spans="1:22">
      <c r="A55" s="620"/>
      <c r="B55" s="620"/>
      <c r="C55" s="620"/>
      <c r="D55" s="620"/>
      <c r="E55" s="620"/>
      <c r="F55" s="620"/>
      <c r="G55" s="620"/>
      <c r="H55" s="620"/>
      <c r="I55" s="620"/>
      <c r="J55" s="620"/>
      <c r="K55" s="620"/>
      <c r="L55" s="620"/>
      <c r="M55" s="620"/>
      <c r="N55" s="620"/>
      <c r="O55" s="620"/>
      <c r="P55" s="620"/>
      <c r="Q55" s="620"/>
      <c r="R55" s="620"/>
      <c r="S55" s="620"/>
      <c r="T55" s="620"/>
      <c r="U55" s="620"/>
      <c r="V55" s="620"/>
    </row>
    <row r="56" spans="1:22">
      <c r="A56" s="620"/>
      <c r="B56" s="620"/>
      <c r="C56" s="620"/>
      <c r="D56" s="620"/>
      <c r="E56" s="620"/>
      <c r="F56" s="620"/>
      <c r="G56" s="620"/>
      <c r="H56" s="620"/>
      <c r="I56" s="620"/>
      <c r="J56" s="620"/>
      <c r="K56" s="620"/>
      <c r="L56" s="620"/>
      <c r="M56" s="620"/>
      <c r="N56" s="620"/>
      <c r="O56" s="620"/>
      <c r="P56" s="620"/>
      <c r="Q56" s="620"/>
      <c r="R56" s="620"/>
      <c r="S56" s="620"/>
      <c r="T56" s="620"/>
      <c r="U56" s="620"/>
      <c r="V56" s="620"/>
    </row>
    <row r="57" spans="1:22">
      <c r="A57" s="620"/>
      <c r="B57" s="620"/>
      <c r="C57" s="620"/>
      <c r="D57" s="620"/>
      <c r="E57" s="620"/>
      <c r="F57" s="620"/>
      <c r="G57" s="620"/>
      <c r="H57" s="620"/>
      <c r="I57" s="620"/>
      <c r="J57" s="620"/>
      <c r="K57" s="620"/>
      <c r="L57" s="620"/>
      <c r="M57" s="620"/>
      <c r="N57" s="620"/>
      <c r="O57" s="620"/>
      <c r="P57" s="620"/>
      <c r="Q57" s="620"/>
      <c r="R57" s="620"/>
      <c r="S57" s="620"/>
      <c r="T57" s="620"/>
      <c r="U57" s="620"/>
      <c r="V57" s="620"/>
    </row>
    <row r="58" spans="1:22">
      <c r="A58" s="620"/>
      <c r="B58" s="620"/>
      <c r="C58" s="620"/>
      <c r="D58" s="620"/>
      <c r="E58" s="620"/>
      <c r="F58" s="620"/>
      <c r="G58" s="620"/>
      <c r="H58" s="620"/>
      <c r="I58" s="620"/>
      <c r="J58" s="620"/>
      <c r="K58" s="620"/>
      <c r="L58" s="620"/>
      <c r="M58" s="620"/>
      <c r="N58" s="620"/>
      <c r="O58" s="620"/>
      <c r="P58" s="620"/>
      <c r="Q58" s="620"/>
      <c r="R58" s="620"/>
      <c r="S58" s="620"/>
      <c r="T58" s="620"/>
      <c r="U58" s="620"/>
      <c r="V58" s="620"/>
    </row>
    <row r="59" spans="1:22">
      <c r="A59" s="620"/>
      <c r="B59" s="620"/>
      <c r="C59" s="620"/>
      <c r="D59" s="620"/>
      <c r="E59" s="620"/>
      <c r="F59" s="620"/>
      <c r="G59" s="620"/>
      <c r="H59" s="620"/>
      <c r="I59" s="620"/>
      <c r="J59" s="620"/>
      <c r="K59" s="620"/>
      <c r="L59" s="620"/>
      <c r="M59" s="620"/>
      <c r="N59" s="620"/>
      <c r="O59" s="620"/>
      <c r="P59" s="620"/>
      <c r="Q59" s="620"/>
      <c r="R59" s="620"/>
      <c r="S59" s="620"/>
      <c r="T59" s="620"/>
      <c r="U59" s="620"/>
      <c r="V59" s="620"/>
    </row>
    <row r="60" spans="1:22">
      <c r="A60" s="620"/>
      <c r="B60" s="620"/>
      <c r="C60" s="620"/>
      <c r="D60" s="620"/>
      <c r="E60" s="620"/>
      <c r="F60" s="620"/>
      <c r="G60" s="620"/>
      <c r="H60" s="620"/>
      <c r="I60" s="620"/>
      <c r="J60" s="620"/>
      <c r="K60" s="620"/>
      <c r="L60" s="620"/>
      <c r="M60" s="620"/>
      <c r="N60" s="620"/>
      <c r="O60" s="620"/>
      <c r="P60" s="620"/>
      <c r="Q60" s="620"/>
      <c r="R60" s="620"/>
      <c r="S60" s="620"/>
      <c r="T60" s="620"/>
      <c r="U60" s="620"/>
      <c r="V60" s="620"/>
    </row>
    <row r="61" spans="1:22">
      <c r="A61" s="620"/>
      <c r="B61" s="620"/>
      <c r="C61" s="620"/>
      <c r="D61" s="620"/>
      <c r="E61" s="620"/>
      <c r="F61" s="620"/>
      <c r="G61" s="620"/>
      <c r="H61" s="620"/>
      <c r="I61" s="620"/>
      <c r="J61" s="620"/>
      <c r="K61" s="620"/>
      <c r="L61" s="620"/>
      <c r="M61" s="620"/>
      <c r="N61" s="620"/>
      <c r="O61" s="620"/>
      <c r="P61" s="620"/>
      <c r="Q61" s="620"/>
      <c r="R61" s="620"/>
      <c r="S61" s="620"/>
      <c r="T61" s="620"/>
      <c r="U61" s="620"/>
      <c r="V61" s="620"/>
    </row>
    <row r="62" spans="1:22">
      <c r="A62" s="620"/>
      <c r="B62" s="620"/>
      <c r="C62" s="620"/>
      <c r="D62" s="620"/>
      <c r="E62" s="620"/>
      <c r="F62" s="620"/>
      <c r="G62" s="620"/>
      <c r="H62" s="620"/>
      <c r="I62" s="620"/>
      <c r="J62" s="620"/>
      <c r="K62" s="620"/>
      <c r="L62" s="620"/>
      <c r="M62" s="620"/>
      <c r="N62" s="620"/>
      <c r="O62" s="620"/>
      <c r="P62" s="620"/>
      <c r="Q62" s="620"/>
      <c r="R62" s="620"/>
      <c r="S62" s="620"/>
      <c r="T62" s="620"/>
      <c r="U62" s="620"/>
      <c r="V62" s="620"/>
    </row>
    <row r="63" spans="1:22">
      <c r="A63" s="620"/>
      <c r="B63" s="620"/>
      <c r="C63" s="620"/>
      <c r="D63" s="620"/>
      <c r="E63" s="620"/>
      <c r="F63" s="620"/>
      <c r="G63" s="620"/>
      <c r="H63" s="620"/>
      <c r="I63" s="620"/>
      <c r="J63" s="620"/>
      <c r="K63" s="620"/>
      <c r="L63" s="620"/>
      <c r="M63" s="620"/>
      <c r="N63" s="620"/>
      <c r="O63" s="620"/>
      <c r="P63" s="620"/>
      <c r="Q63" s="620"/>
      <c r="R63" s="620"/>
      <c r="S63" s="620"/>
      <c r="T63" s="620"/>
      <c r="U63" s="620"/>
      <c r="V63" s="620"/>
    </row>
    <row r="64" spans="1:22">
      <c r="A64" s="620"/>
      <c r="B64" s="620"/>
      <c r="C64" s="620"/>
      <c r="D64" s="620"/>
      <c r="E64" s="620"/>
      <c r="F64" s="620"/>
      <c r="G64" s="620"/>
      <c r="H64" s="620"/>
      <c r="I64" s="620"/>
      <c r="J64" s="620"/>
      <c r="K64" s="620"/>
      <c r="L64" s="620"/>
      <c r="M64" s="620"/>
      <c r="N64" s="620"/>
      <c r="O64" s="620"/>
      <c r="P64" s="620"/>
      <c r="Q64" s="620"/>
      <c r="R64" s="620"/>
      <c r="S64" s="620"/>
      <c r="T64" s="620"/>
      <c r="U64" s="620"/>
      <c r="V64" s="620"/>
    </row>
    <row r="65" spans="1:22">
      <c r="A65" s="620"/>
      <c r="B65" s="620"/>
      <c r="C65" s="620"/>
      <c r="D65" s="620"/>
      <c r="E65" s="620"/>
      <c r="F65" s="620"/>
      <c r="G65" s="620"/>
      <c r="H65" s="620"/>
      <c r="I65" s="620"/>
      <c r="J65" s="620"/>
      <c r="K65" s="620"/>
      <c r="L65" s="620"/>
      <c r="M65" s="620"/>
      <c r="N65" s="620"/>
      <c r="O65" s="620"/>
      <c r="P65" s="620"/>
      <c r="Q65" s="620"/>
      <c r="R65" s="620"/>
      <c r="S65" s="620"/>
      <c r="T65" s="620"/>
      <c r="U65" s="620"/>
      <c r="V65" s="620"/>
    </row>
    <row r="66" spans="1:22">
      <c r="A66" s="620"/>
      <c r="B66" s="620"/>
      <c r="C66" s="620"/>
      <c r="D66" s="620"/>
      <c r="E66" s="620"/>
      <c r="F66" s="620"/>
      <c r="G66" s="620"/>
      <c r="H66" s="620"/>
      <c r="I66" s="620"/>
      <c r="J66" s="620"/>
      <c r="K66" s="620"/>
      <c r="L66" s="620"/>
      <c r="M66" s="620"/>
      <c r="N66" s="620"/>
      <c r="O66" s="620"/>
      <c r="P66" s="620"/>
      <c r="Q66" s="620"/>
      <c r="R66" s="620"/>
      <c r="S66" s="620"/>
      <c r="T66" s="620"/>
      <c r="U66" s="620"/>
      <c r="V66" s="620"/>
    </row>
    <row r="67" spans="1:22">
      <c r="A67" s="620"/>
      <c r="B67" s="620"/>
      <c r="C67" s="620"/>
      <c r="D67" s="620"/>
      <c r="E67" s="620"/>
      <c r="F67" s="620"/>
      <c r="G67" s="620"/>
      <c r="H67" s="620"/>
      <c r="I67" s="620"/>
      <c r="J67" s="620"/>
      <c r="K67" s="620"/>
      <c r="L67" s="620"/>
      <c r="M67" s="620"/>
      <c r="N67" s="620"/>
      <c r="O67" s="620"/>
      <c r="P67" s="620"/>
      <c r="Q67" s="620"/>
      <c r="R67" s="620"/>
      <c r="S67" s="620"/>
      <c r="T67" s="620"/>
      <c r="U67" s="620"/>
      <c r="V67" s="620"/>
    </row>
    <row r="68" spans="1:22">
      <c r="A68" s="620"/>
      <c r="B68" s="620"/>
      <c r="C68" s="620"/>
      <c r="D68" s="620"/>
      <c r="E68" s="620"/>
      <c r="F68" s="620"/>
      <c r="G68" s="620"/>
      <c r="H68" s="620"/>
      <c r="I68" s="620"/>
      <c r="J68" s="620"/>
      <c r="K68" s="620"/>
      <c r="L68" s="620"/>
      <c r="M68" s="620"/>
      <c r="N68" s="620"/>
      <c r="O68" s="620"/>
      <c r="P68" s="620"/>
      <c r="Q68" s="620"/>
      <c r="R68" s="620"/>
      <c r="S68" s="620"/>
      <c r="T68" s="620"/>
      <c r="U68" s="620"/>
      <c r="V68" s="620"/>
    </row>
    <row r="69" spans="1:22">
      <c r="A69" s="620"/>
      <c r="B69" s="620"/>
      <c r="C69" s="620"/>
      <c r="D69" s="620"/>
      <c r="E69" s="620"/>
      <c r="F69" s="620"/>
      <c r="G69" s="620"/>
      <c r="H69" s="620"/>
      <c r="I69" s="620"/>
      <c r="J69" s="620"/>
      <c r="K69" s="620"/>
      <c r="L69" s="620"/>
      <c r="M69" s="620"/>
      <c r="N69" s="620"/>
      <c r="O69" s="620"/>
      <c r="P69" s="620"/>
      <c r="Q69" s="620"/>
      <c r="R69" s="620"/>
      <c r="S69" s="620"/>
      <c r="T69" s="620"/>
      <c r="U69" s="620"/>
      <c r="V69" s="620"/>
    </row>
    <row r="70" spans="1:22">
      <c r="A70" s="620"/>
      <c r="B70" s="620"/>
      <c r="C70" s="620"/>
      <c r="D70" s="620"/>
      <c r="E70" s="620"/>
      <c r="F70" s="620"/>
      <c r="G70" s="620"/>
      <c r="H70" s="620"/>
      <c r="I70" s="620"/>
      <c r="J70" s="620"/>
      <c r="K70" s="620"/>
      <c r="L70" s="620"/>
      <c r="M70" s="620"/>
      <c r="N70" s="620"/>
      <c r="O70" s="620"/>
      <c r="P70" s="620"/>
      <c r="Q70" s="620"/>
      <c r="R70" s="620"/>
      <c r="S70" s="620"/>
      <c r="T70" s="620"/>
      <c r="U70" s="620"/>
      <c r="V70" s="620"/>
    </row>
    <row r="71" spans="1:22">
      <c r="A71" s="620"/>
      <c r="B71" s="620"/>
      <c r="C71" s="620"/>
      <c r="D71" s="620"/>
      <c r="E71" s="620"/>
      <c r="F71" s="620"/>
      <c r="G71" s="620"/>
      <c r="H71" s="620"/>
      <c r="I71" s="620"/>
      <c r="J71" s="620"/>
      <c r="K71" s="620"/>
      <c r="L71" s="620"/>
      <c r="M71" s="620"/>
      <c r="N71" s="620"/>
      <c r="O71" s="620"/>
      <c r="P71" s="620"/>
      <c r="Q71" s="620"/>
      <c r="R71" s="620"/>
      <c r="S71" s="620"/>
      <c r="T71" s="620"/>
      <c r="U71" s="620"/>
      <c r="V71" s="620"/>
    </row>
    <row r="72" spans="1:22">
      <c r="A72" s="620"/>
      <c r="B72" s="620"/>
      <c r="C72" s="620"/>
      <c r="D72" s="620"/>
      <c r="E72" s="620"/>
      <c r="F72" s="620"/>
      <c r="G72" s="620"/>
      <c r="H72" s="620"/>
      <c r="I72" s="620"/>
      <c r="J72" s="620"/>
      <c r="K72" s="620"/>
      <c r="L72" s="620"/>
      <c r="M72" s="620"/>
      <c r="N72" s="620"/>
      <c r="O72" s="620"/>
      <c r="P72" s="620"/>
      <c r="Q72" s="620"/>
      <c r="R72" s="620"/>
      <c r="S72" s="620"/>
      <c r="T72" s="620"/>
      <c r="U72" s="620"/>
      <c r="V72" s="620"/>
    </row>
    <row r="73" spans="1:22">
      <c r="A73" s="620"/>
      <c r="B73" s="620"/>
      <c r="C73" s="620"/>
      <c r="D73" s="620"/>
      <c r="E73" s="620"/>
      <c r="F73" s="620"/>
      <c r="G73" s="620"/>
      <c r="H73" s="620"/>
      <c r="I73" s="620"/>
      <c r="J73" s="620"/>
      <c r="K73" s="620"/>
      <c r="L73" s="620"/>
      <c r="M73" s="620"/>
      <c r="N73" s="620"/>
      <c r="O73" s="620"/>
      <c r="P73" s="620"/>
      <c r="Q73" s="620"/>
      <c r="R73" s="620"/>
      <c r="S73" s="620"/>
      <c r="T73" s="620"/>
      <c r="U73" s="620"/>
      <c r="V73" s="620"/>
    </row>
    <row r="74" spans="1:22">
      <c r="A74" s="620"/>
      <c r="B74" s="620"/>
      <c r="C74" s="620"/>
      <c r="D74" s="620"/>
      <c r="E74" s="620"/>
      <c r="F74" s="620"/>
      <c r="G74" s="620"/>
      <c r="H74" s="620"/>
      <c r="I74" s="620"/>
      <c r="J74" s="620"/>
      <c r="K74" s="620"/>
      <c r="L74" s="620"/>
      <c r="M74" s="620"/>
      <c r="N74" s="620"/>
      <c r="O74" s="620"/>
      <c r="P74" s="620"/>
      <c r="Q74" s="620"/>
      <c r="R74" s="620"/>
      <c r="S74" s="620"/>
      <c r="T74" s="620"/>
      <c r="U74" s="620"/>
      <c r="V74" s="620"/>
    </row>
    <row r="75" spans="1:22">
      <c r="A75" s="620"/>
      <c r="B75" s="620"/>
      <c r="C75" s="620"/>
      <c r="D75" s="620"/>
      <c r="E75" s="620"/>
      <c r="F75" s="620"/>
      <c r="G75" s="620"/>
      <c r="H75" s="620"/>
      <c r="I75" s="620"/>
      <c r="J75" s="620"/>
      <c r="K75" s="620"/>
      <c r="L75" s="620"/>
      <c r="M75" s="620"/>
      <c r="N75" s="620"/>
      <c r="O75" s="620"/>
      <c r="P75" s="620"/>
      <c r="Q75" s="620"/>
      <c r="R75" s="620"/>
      <c r="S75" s="620"/>
      <c r="T75" s="620"/>
      <c r="U75" s="620"/>
      <c r="V75" s="620"/>
    </row>
    <row r="76" spans="1:22">
      <c r="A76" s="620"/>
      <c r="B76" s="620"/>
      <c r="C76" s="620"/>
      <c r="D76" s="620"/>
      <c r="E76" s="620"/>
      <c r="F76" s="620"/>
      <c r="G76" s="620"/>
      <c r="H76" s="620"/>
      <c r="I76" s="620"/>
      <c r="J76" s="620"/>
      <c r="K76" s="620"/>
      <c r="L76" s="620"/>
      <c r="M76" s="620"/>
      <c r="N76" s="620"/>
      <c r="O76" s="620"/>
      <c r="P76" s="620"/>
      <c r="Q76" s="620"/>
      <c r="R76" s="620"/>
      <c r="S76" s="620"/>
      <c r="T76" s="620"/>
      <c r="U76" s="620"/>
      <c r="V76" s="620"/>
    </row>
    <row r="77" spans="1:22">
      <c r="A77" s="620"/>
      <c r="B77" s="620"/>
      <c r="C77" s="620"/>
      <c r="D77" s="620"/>
      <c r="E77" s="620"/>
      <c r="F77" s="620"/>
      <c r="G77" s="620"/>
      <c r="H77" s="620"/>
      <c r="I77" s="620"/>
      <c r="J77" s="620"/>
      <c r="K77" s="620"/>
      <c r="L77" s="620"/>
      <c r="M77" s="620"/>
      <c r="N77" s="620"/>
      <c r="O77" s="620"/>
      <c r="P77" s="620"/>
      <c r="Q77" s="620"/>
      <c r="R77" s="620"/>
      <c r="S77" s="620"/>
      <c r="T77" s="620"/>
      <c r="U77" s="620"/>
      <c r="V77" s="620"/>
    </row>
    <row r="78" spans="1:22">
      <c r="A78" s="620"/>
      <c r="B78" s="620"/>
      <c r="C78" s="620"/>
      <c r="D78" s="620"/>
      <c r="E78" s="620"/>
      <c r="F78" s="620"/>
      <c r="G78" s="620"/>
      <c r="H78" s="620"/>
      <c r="I78" s="620"/>
      <c r="J78" s="620"/>
      <c r="K78" s="620"/>
      <c r="L78" s="620"/>
      <c r="M78" s="620"/>
      <c r="N78" s="620"/>
      <c r="O78" s="620"/>
      <c r="P78" s="620"/>
      <c r="Q78" s="620"/>
      <c r="R78" s="620"/>
      <c r="S78" s="620"/>
      <c r="T78" s="620"/>
      <c r="U78" s="620"/>
      <c r="V78" s="620"/>
    </row>
    <row r="79" spans="1:22">
      <c r="A79" s="620"/>
      <c r="B79" s="620"/>
      <c r="C79" s="620"/>
      <c r="D79" s="620"/>
      <c r="E79" s="620"/>
      <c r="F79" s="620"/>
      <c r="G79" s="620"/>
      <c r="H79" s="620"/>
      <c r="I79" s="620"/>
      <c r="J79" s="620"/>
      <c r="K79" s="620"/>
      <c r="L79" s="620"/>
      <c r="M79" s="620"/>
      <c r="N79" s="620"/>
      <c r="O79" s="620"/>
      <c r="P79" s="620"/>
      <c r="Q79" s="620"/>
      <c r="R79" s="620"/>
      <c r="S79" s="620"/>
      <c r="T79" s="620"/>
      <c r="U79" s="620"/>
      <c r="V79" s="620"/>
    </row>
    <row r="80" spans="1:22">
      <c r="A80" s="620"/>
      <c r="B80" s="620"/>
      <c r="C80" s="620"/>
      <c r="D80" s="620"/>
      <c r="E80" s="620"/>
      <c r="F80" s="620"/>
      <c r="G80" s="620"/>
      <c r="H80" s="620"/>
      <c r="I80" s="620"/>
      <c r="J80" s="620"/>
      <c r="K80" s="620"/>
      <c r="L80" s="620"/>
      <c r="M80" s="620"/>
      <c r="N80" s="620"/>
      <c r="O80" s="620"/>
      <c r="P80" s="620"/>
      <c r="Q80" s="620"/>
      <c r="R80" s="620"/>
      <c r="S80" s="620"/>
      <c r="T80" s="620"/>
      <c r="U80" s="620"/>
      <c r="V80" s="620"/>
    </row>
    <row r="81" spans="1:22">
      <c r="A81" s="620"/>
      <c r="B81" s="620"/>
      <c r="C81" s="620"/>
      <c r="D81" s="620"/>
      <c r="E81" s="620"/>
      <c r="F81" s="620"/>
      <c r="G81" s="620"/>
      <c r="H81" s="620"/>
      <c r="I81" s="620"/>
      <c r="J81" s="620"/>
      <c r="K81" s="620"/>
      <c r="L81" s="620"/>
      <c r="M81" s="620"/>
      <c r="N81" s="620"/>
      <c r="O81" s="620"/>
      <c r="P81" s="620"/>
      <c r="Q81" s="620"/>
      <c r="R81" s="620"/>
      <c r="S81" s="620"/>
      <c r="T81" s="620"/>
      <c r="U81" s="620"/>
      <c r="V81" s="620"/>
    </row>
    <row r="82" spans="1:22">
      <c r="A82" s="620"/>
      <c r="B82" s="620"/>
      <c r="C82" s="620"/>
      <c r="D82" s="620"/>
      <c r="E82" s="620"/>
      <c r="F82" s="620"/>
      <c r="G82" s="620"/>
      <c r="H82" s="620"/>
      <c r="I82" s="620"/>
      <c r="J82" s="620"/>
      <c r="K82" s="620"/>
      <c r="L82" s="620"/>
      <c r="M82" s="620"/>
      <c r="N82" s="620"/>
      <c r="O82" s="620"/>
      <c r="P82" s="620"/>
      <c r="Q82" s="620"/>
      <c r="R82" s="620"/>
      <c r="S82" s="620"/>
      <c r="T82" s="620"/>
      <c r="U82" s="620"/>
      <c r="V82" s="620"/>
    </row>
    <row r="83" spans="1:22">
      <c r="A83" s="620"/>
      <c r="B83" s="620"/>
      <c r="C83" s="620"/>
      <c r="D83" s="620"/>
      <c r="E83" s="620"/>
      <c r="F83" s="620"/>
      <c r="G83" s="620"/>
      <c r="H83" s="620"/>
      <c r="I83" s="620"/>
      <c r="J83" s="620"/>
      <c r="K83" s="620"/>
      <c r="L83" s="620"/>
      <c r="M83" s="620"/>
      <c r="N83" s="620"/>
      <c r="O83" s="620"/>
      <c r="P83" s="620"/>
      <c r="Q83" s="620"/>
      <c r="R83" s="620"/>
      <c r="S83" s="620"/>
      <c r="T83" s="620"/>
      <c r="U83" s="620"/>
      <c r="V83" s="620"/>
    </row>
    <row r="84" spans="1:22">
      <c r="A84" s="620"/>
      <c r="B84" s="620"/>
      <c r="C84" s="620"/>
      <c r="D84" s="620"/>
      <c r="E84" s="620"/>
      <c r="F84" s="620"/>
      <c r="G84" s="620"/>
      <c r="H84" s="620"/>
      <c r="I84" s="620"/>
      <c r="J84" s="620"/>
      <c r="K84" s="620"/>
      <c r="L84" s="620"/>
      <c r="M84" s="620"/>
      <c r="N84" s="620"/>
      <c r="O84" s="620"/>
      <c r="P84" s="620"/>
      <c r="Q84" s="620"/>
      <c r="R84" s="620"/>
      <c r="S84" s="620"/>
      <c r="T84" s="620"/>
      <c r="U84" s="620"/>
      <c r="V84" s="620"/>
    </row>
    <row r="85" spans="1:22">
      <c r="A85" s="620"/>
      <c r="B85" s="620"/>
      <c r="C85" s="620"/>
      <c r="D85" s="620"/>
      <c r="E85" s="620"/>
      <c r="F85" s="620"/>
      <c r="G85" s="620"/>
      <c r="H85" s="620"/>
      <c r="I85" s="620"/>
      <c r="J85" s="620"/>
      <c r="K85" s="620"/>
      <c r="L85" s="620"/>
      <c r="M85" s="620"/>
      <c r="N85" s="620"/>
      <c r="O85" s="620"/>
      <c r="P85" s="620"/>
      <c r="Q85" s="620"/>
      <c r="R85" s="620"/>
      <c r="S85" s="620"/>
      <c r="T85" s="620"/>
      <c r="U85" s="620"/>
      <c r="V85" s="620"/>
    </row>
    <row r="86" spans="1:22">
      <c r="A86" s="620"/>
      <c r="B86" s="620"/>
      <c r="C86" s="620"/>
      <c r="D86" s="620"/>
      <c r="E86" s="620"/>
      <c r="F86" s="620"/>
      <c r="G86" s="620"/>
      <c r="H86" s="620"/>
      <c r="I86" s="620"/>
      <c r="J86" s="620"/>
      <c r="K86" s="620"/>
      <c r="L86" s="620"/>
      <c r="M86" s="620"/>
      <c r="N86" s="620"/>
      <c r="O86" s="620"/>
      <c r="P86" s="620"/>
      <c r="Q86" s="620"/>
      <c r="R86" s="620"/>
      <c r="S86" s="620"/>
      <c r="T86" s="620"/>
      <c r="U86" s="620"/>
      <c r="V86" s="620"/>
    </row>
    <row r="87" spans="1:22">
      <c r="A87" s="620"/>
      <c r="B87" s="620"/>
      <c r="C87" s="620"/>
      <c r="D87" s="620"/>
      <c r="E87" s="620"/>
      <c r="F87" s="620"/>
      <c r="G87" s="620"/>
      <c r="H87" s="620"/>
      <c r="I87" s="620"/>
      <c r="J87" s="620"/>
      <c r="K87" s="620"/>
      <c r="L87" s="620"/>
      <c r="M87" s="620"/>
      <c r="N87" s="620"/>
      <c r="O87" s="620"/>
      <c r="P87" s="620"/>
      <c r="Q87" s="620"/>
      <c r="R87" s="620"/>
      <c r="S87" s="620"/>
      <c r="T87" s="620"/>
      <c r="U87" s="620"/>
      <c r="V87" s="620"/>
    </row>
    <row r="88" spans="1:22">
      <c r="A88" s="620"/>
      <c r="B88" s="620"/>
      <c r="C88" s="620"/>
      <c r="D88" s="620"/>
      <c r="E88" s="620"/>
      <c r="F88" s="620"/>
      <c r="G88" s="620"/>
      <c r="H88" s="620"/>
      <c r="I88" s="620"/>
      <c r="J88" s="620"/>
      <c r="K88" s="620"/>
      <c r="L88" s="620"/>
      <c r="M88" s="620"/>
      <c r="N88" s="620"/>
      <c r="O88" s="620"/>
      <c r="P88" s="620"/>
      <c r="Q88" s="620"/>
      <c r="R88" s="620"/>
      <c r="S88" s="620"/>
      <c r="T88" s="620"/>
      <c r="U88" s="620"/>
      <c r="V88" s="620"/>
    </row>
    <row r="89" spans="1:22">
      <c r="A89" s="620"/>
      <c r="B89" s="620"/>
      <c r="C89" s="620"/>
      <c r="D89" s="620"/>
      <c r="E89" s="620"/>
      <c r="F89" s="620"/>
      <c r="G89" s="620"/>
      <c r="H89" s="620"/>
      <c r="I89" s="620"/>
      <c r="J89" s="620"/>
      <c r="K89" s="620"/>
      <c r="L89" s="620"/>
      <c r="M89" s="620"/>
      <c r="N89" s="620"/>
      <c r="O89" s="620"/>
      <c r="P89" s="620"/>
      <c r="Q89" s="620"/>
      <c r="R89" s="620"/>
      <c r="S89" s="620"/>
      <c r="T89" s="620"/>
      <c r="U89" s="620"/>
      <c r="V89" s="620"/>
    </row>
    <row r="90" spans="1:22">
      <c r="A90" s="620"/>
      <c r="B90" s="620"/>
      <c r="C90" s="620"/>
      <c r="D90" s="620"/>
      <c r="E90" s="620"/>
      <c r="F90" s="620"/>
      <c r="G90" s="620"/>
      <c r="H90" s="620"/>
      <c r="I90" s="620"/>
      <c r="J90" s="620"/>
      <c r="K90" s="620"/>
      <c r="L90" s="620"/>
      <c r="M90" s="620"/>
      <c r="N90" s="620"/>
      <c r="O90" s="620"/>
      <c r="P90" s="620"/>
      <c r="Q90" s="620"/>
      <c r="R90" s="620"/>
      <c r="S90" s="620"/>
      <c r="T90" s="620"/>
      <c r="U90" s="620"/>
      <c r="V90" s="620"/>
    </row>
    <row r="91" spans="1:22">
      <c r="A91" s="620"/>
      <c r="B91" s="620"/>
      <c r="C91" s="620"/>
      <c r="D91" s="620"/>
      <c r="E91" s="620"/>
      <c r="F91" s="620"/>
      <c r="G91" s="620"/>
      <c r="H91" s="620"/>
      <c r="I91" s="620"/>
      <c r="J91" s="620"/>
      <c r="K91" s="620"/>
      <c r="L91" s="620"/>
      <c r="M91" s="620"/>
      <c r="N91" s="620"/>
      <c r="O91" s="620"/>
      <c r="P91" s="620"/>
      <c r="Q91" s="620"/>
      <c r="R91" s="620"/>
      <c r="S91" s="620"/>
      <c r="T91" s="620"/>
      <c r="U91" s="620"/>
      <c r="V91" s="620"/>
    </row>
    <row r="92" spans="1:22">
      <c r="A92" s="620"/>
      <c r="B92" s="620"/>
      <c r="C92" s="620"/>
      <c r="D92" s="620"/>
      <c r="E92" s="620"/>
      <c r="F92" s="620"/>
      <c r="G92" s="620"/>
      <c r="H92" s="620"/>
      <c r="I92" s="620"/>
      <c r="J92" s="620"/>
      <c r="K92" s="620"/>
      <c r="L92" s="620"/>
      <c r="M92" s="620"/>
      <c r="N92" s="620"/>
      <c r="O92" s="620"/>
      <c r="P92" s="620"/>
      <c r="Q92" s="620"/>
      <c r="R92" s="620"/>
      <c r="S92" s="620"/>
      <c r="T92" s="620"/>
      <c r="U92" s="620"/>
      <c r="V92" s="620"/>
    </row>
    <row r="93" spans="1:22">
      <c r="A93" s="620"/>
      <c r="B93" s="620"/>
      <c r="C93" s="620"/>
      <c r="D93" s="620"/>
      <c r="E93" s="620"/>
      <c r="F93" s="620"/>
      <c r="G93" s="620"/>
      <c r="H93" s="620"/>
      <c r="I93" s="620"/>
      <c r="J93" s="620"/>
      <c r="K93" s="620"/>
      <c r="L93" s="620"/>
      <c r="M93" s="620"/>
      <c r="N93" s="620"/>
      <c r="O93" s="620"/>
      <c r="P93" s="620"/>
      <c r="Q93" s="620"/>
      <c r="R93" s="620"/>
      <c r="S93" s="620"/>
      <c r="T93" s="620"/>
      <c r="U93" s="620"/>
      <c r="V93" s="620"/>
    </row>
    <row r="94" spans="1:22">
      <c r="A94" s="620"/>
      <c r="B94" s="620"/>
      <c r="C94" s="620"/>
      <c r="D94" s="620"/>
      <c r="E94" s="620"/>
      <c r="F94" s="620"/>
      <c r="G94" s="620"/>
      <c r="H94" s="620"/>
      <c r="I94" s="620"/>
      <c r="J94" s="620"/>
      <c r="K94" s="620"/>
      <c r="L94" s="620"/>
      <c r="M94" s="620"/>
      <c r="N94" s="620"/>
      <c r="O94" s="620"/>
      <c r="P94" s="620"/>
      <c r="Q94" s="620"/>
      <c r="R94" s="620"/>
      <c r="S94" s="620"/>
      <c r="T94" s="620"/>
      <c r="U94" s="620"/>
      <c r="V94" s="620"/>
    </row>
    <row r="95" spans="1:22">
      <c r="A95" s="620"/>
      <c r="B95" s="620"/>
      <c r="C95" s="620"/>
      <c r="D95" s="620"/>
      <c r="E95" s="620"/>
      <c r="F95" s="620"/>
      <c r="G95" s="620"/>
      <c r="H95" s="620"/>
      <c r="I95" s="620"/>
      <c r="J95" s="620"/>
      <c r="K95" s="620"/>
      <c r="L95" s="620"/>
      <c r="M95" s="620"/>
      <c r="N95" s="620"/>
      <c r="O95" s="620"/>
      <c r="P95" s="620"/>
      <c r="Q95" s="620"/>
      <c r="R95" s="620"/>
      <c r="S95" s="620"/>
      <c r="T95" s="620"/>
      <c r="U95" s="620"/>
      <c r="V95" s="620"/>
    </row>
    <row r="96" spans="1:22">
      <c r="A96" s="620"/>
      <c r="B96" s="620"/>
      <c r="C96" s="620"/>
      <c r="D96" s="620"/>
      <c r="E96" s="620"/>
      <c r="F96" s="620"/>
      <c r="G96" s="620"/>
      <c r="H96" s="620"/>
      <c r="I96" s="620"/>
      <c r="J96" s="620"/>
      <c r="K96" s="620"/>
      <c r="L96" s="620"/>
      <c r="M96" s="620"/>
      <c r="N96" s="620"/>
      <c r="O96" s="620"/>
      <c r="P96" s="620"/>
      <c r="Q96" s="620"/>
      <c r="R96" s="620"/>
      <c r="S96" s="620"/>
      <c r="T96" s="620"/>
      <c r="U96" s="620"/>
      <c r="V96" s="620"/>
    </row>
    <row r="97" spans="1:22">
      <c r="A97" s="620"/>
      <c r="B97" s="620"/>
      <c r="C97" s="620"/>
      <c r="D97" s="620"/>
      <c r="E97" s="620"/>
      <c r="F97" s="620"/>
      <c r="G97" s="620"/>
      <c r="H97" s="620"/>
      <c r="I97" s="620"/>
      <c r="J97" s="620"/>
      <c r="K97" s="620"/>
      <c r="L97" s="620"/>
      <c r="M97" s="620"/>
      <c r="N97" s="620"/>
      <c r="O97" s="620"/>
      <c r="P97" s="620"/>
      <c r="Q97" s="620"/>
      <c r="R97" s="620"/>
      <c r="S97" s="620"/>
      <c r="T97" s="620"/>
      <c r="U97" s="620"/>
      <c r="V97" s="620"/>
    </row>
    <row r="98" spans="1:22">
      <c r="A98" s="620"/>
      <c r="B98" s="620"/>
      <c r="C98" s="620"/>
      <c r="D98" s="620"/>
      <c r="E98" s="620"/>
      <c r="F98" s="620"/>
      <c r="G98" s="620"/>
      <c r="H98" s="620"/>
      <c r="I98" s="620"/>
      <c r="J98" s="620"/>
      <c r="K98" s="620"/>
      <c r="L98" s="620"/>
      <c r="M98" s="620"/>
      <c r="N98" s="620"/>
      <c r="O98" s="620"/>
      <c r="P98" s="620"/>
      <c r="Q98" s="620"/>
      <c r="R98" s="620"/>
      <c r="S98" s="620"/>
      <c r="T98" s="620"/>
      <c r="U98" s="620"/>
      <c r="V98" s="620"/>
    </row>
    <row r="99" spans="1:22">
      <c r="A99" s="620"/>
      <c r="B99" s="620"/>
      <c r="C99" s="620"/>
      <c r="D99" s="620"/>
      <c r="E99" s="620"/>
      <c r="F99" s="620"/>
      <c r="G99" s="620"/>
      <c r="H99" s="620"/>
      <c r="I99" s="620"/>
      <c r="J99" s="620"/>
      <c r="K99" s="620"/>
      <c r="L99" s="620"/>
      <c r="M99" s="620"/>
      <c r="N99" s="620"/>
      <c r="O99" s="620"/>
      <c r="P99" s="620"/>
      <c r="Q99" s="620"/>
      <c r="R99" s="620"/>
      <c r="S99" s="620"/>
      <c r="T99" s="620"/>
      <c r="U99" s="620"/>
      <c r="V99" s="620"/>
    </row>
    <row r="100" spans="1:22">
      <c r="A100" s="620"/>
      <c r="B100" s="620"/>
      <c r="C100" s="620"/>
      <c r="D100" s="620"/>
      <c r="E100" s="620"/>
      <c r="F100" s="620"/>
      <c r="G100" s="620"/>
      <c r="H100" s="620"/>
      <c r="I100" s="620"/>
      <c r="J100" s="620"/>
      <c r="K100" s="620"/>
      <c r="L100" s="620"/>
      <c r="M100" s="620"/>
      <c r="N100" s="620"/>
      <c r="O100" s="620"/>
      <c r="P100" s="620"/>
      <c r="Q100" s="620"/>
      <c r="R100" s="620"/>
      <c r="S100" s="620"/>
      <c r="T100" s="620"/>
      <c r="U100" s="620"/>
      <c r="V100" s="620"/>
    </row>
    <row r="101" spans="1:22">
      <c r="A101" s="620"/>
      <c r="B101" s="620"/>
      <c r="C101" s="620"/>
      <c r="D101" s="620"/>
      <c r="E101" s="620"/>
      <c r="F101" s="620"/>
      <c r="G101" s="620"/>
      <c r="H101" s="620"/>
      <c r="I101" s="620"/>
      <c r="J101" s="620"/>
      <c r="K101" s="620"/>
      <c r="L101" s="620"/>
      <c r="M101" s="620"/>
      <c r="N101" s="620"/>
      <c r="O101" s="620"/>
      <c r="P101" s="620"/>
      <c r="Q101" s="620"/>
      <c r="R101" s="620"/>
      <c r="S101" s="620"/>
      <c r="T101" s="620"/>
      <c r="U101" s="620"/>
      <c r="V101" s="620"/>
    </row>
    <row r="102" spans="1:22">
      <c r="A102" s="620"/>
      <c r="B102" s="620"/>
      <c r="C102" s="620"/>
      <c r="D102" s="620"/>
      <c r="E102" s="620"/>
      <c r="F102" s="620"/>
      <c r="G102" s="620"/>
      <c r="H102" s="620"/>
      <c r="I102" s="620"/>
      <c r="J102" s="620"/>
      <c r="K102" s="620"/>
      <c r="L102" s="620"/>
      <c r="M102" s="620"/>
      <c r="N102" s="620"/>
      <c r="O102" s="620"/>
      <c r="P102" s="620"/>
      <c r="Q102" s="620"/>
      <c r="R102" s="620"/>
      <c r="S102" s="620"/>
      <c r="T102" s="620"/>
      <c r="U102" s="620"/>
      <c r="V102" s="620"/>
    </row>
    <row r="103" spans="1:22">
      <c r="A103" s="620"/>
      <c r="B103" s="620"/>
      <c r="C103" s="620"/>
      <c r="D103" s="620"/>
      <c r="E103" s="620"/>
      <c r="F103" s="620"/>
      <c r="G103" s="620"/>
      <c r="H103" s="620"/>
      <c r="I103" s="620"/>
      <c r="J103" s="620"/>
      <c r="K103" s="620"/>
      <c r="L103" s="620"/>
      <c r="M103" s="620"/>
      <c r="N103" s="620"/>
      <c r="O103" s="620"/>
      <c r="P103" s="620"/>
      <c r="Q103" s="620"/>
      <c r="R103" s="620"/>
      <c r="S103" s="620"/>
      <c r="T103" s="620"/>
      <c r="U103" s="620"/>
      <c r="V103" s="620"/>
    </row>
    <row r="104" spans="1:22">
      <c r="A104" s="620"/>
      <c r="B104" s="620"/>
      <c r="C104" s="620"/>
      <c r="D104" s="620"/>
      <c r="E104" s="620"/>
      <c r="F104" s="620"/>
      <c r="G104" s="620"/>
      <c r="H104" s="620"/>
      <c r="I104" s="620"/>
      <c r="J104" s="620"/>
      <c r="K104" s="620"/>
      <c r="L104" s="620"/>
      <c r="M104" s="620"/>
      <c r="N104" s="620"/>
      <c r="O104" s="620"/>
      <c r="P104" s="620"/>
      <c r="Q104" s="620"/>
      <c r="R104" s="620"/>
      <c r="S104" s="620"/>
      <c r="T104" s="620"/>
      <c r="U104" s="620"/>
      <c r="V104" s="620"/>
    </row>
    <row r="105" spans="1:22">
      <c r="A105" s="620"/>
      <c r="B105" s="620"/>
      <c r="C105" s="620"/>
      <c r="D105" s="620"/>
      <c r="E105" s="620"/>
      <c r="F105" s="620"/>
      <c r="G105" s="620"/>
      <c r="H105" s="620"/>
      <c r="I105" s="620"/>
      <c r="J105" s="620"/>
      <c r="K105" s="620"/>
      <c r="L105" s="620"/>
      <c r="M105" s="620"/>
      <c r="N105" s="620"/>
      <c r="O105" s="620"/>
      <c r="P105" s="620"/>
      <c r="Q105" s="620"/>
      <c r="R105" s="620"/>
      <c r="S105" s="620"/>
      <c r="T105" s="620"/>
      <c r="U105" s="620"/>
      <c r="V105" s="620"/>
    </row>
    <row r="106" spans="1:22">
      <c r="A106" s="620"/>
      <c r="B106" s="620"/>
      <c r="C106" s="620"/>
      <c r="D106" s="620"/>
      <c r="E106" s="620"/>
      <c r="F106" s="620"/>
      <c r="G106" s="620"/>
      <c r="H106" s="620"/>
      <c r="I106" s="620"/>
      <c r="J106" s="620"/>
      <c r="K106" s="620"/>
      <c r="L106" s="620"/>
      <c r="M106" s="620"/>
      <c r="N106" s="620"/>
      <c r="O106" s="620"/>
      <c r="P106" s="620"/>
      <c r="Q106" s="620"/>
      <c r="R106" s="620"/>
      <c r="S106" s="620"/>
      <c r="T106" s="620"/>
      <c r="U106" s="620"/>
      <c r="V106" s="620"/>
    </row>
    <row r="107" spans="1:22">
      <c r="A107" s="620"/>
      <c r="B107" s="620"/>
      <c r="C107" s="620"/>
      <c r="D107" s="620"/>
      <c r="E107" s="620"/>
      <c r="F107" s="620"/>
      <c r="G107" s="620"/>
      <c r="H107" s="620"/>
      <c r="I107" s="620"/>
      <c r="J107" s="620"/>
      <c r="K107" s="620"/>
      <c r="L107" s="620"/>
      <c r="M107" s="620"/>
      <c r="N107" s="620"/>
      <c r="O107" s="620"/>
      <c r="P107" s="620"/>
      <c r="Q107" s="620"/>
      <c r="R107" s="620"/>
      <c r="S107" s="620"/>
      <c r="T107" s="620"/>
      <c r="U107" s="620"/>
      <c r="V107" s="620"/>
    </row>
    <row r="108" spans="1:22">
      <c r="A108" s="620"/>
      <c r="B108" s="620"/>
      <c r="C108" s="620"/>
      <c r="D108" s="620"/>
      <c r="E108" s="620"/>
      <c r="F108" s="620"/>
      <c r="G108" s="620"/>
      <c r="H108" s="620"/>
      <c r="I108" s="620"/>
      <c r="J108" s="620"/>
      <c r="K108" s="620"/>
      <c r="L108" s="620"/>
      <c r="M108" s="620"/>
      <c r="N108" s="620"/>
      <c r="O108" s="620"/>
      <c r="P108" s="620"/>
      <c r="Q108" s="620"/>
      <c r="R108" s="620"/>
      <c r="S108" s="620"/>
      <c r="T108" s="620"/>
      <c r="U108" s="620"/>
      <c r="V108" s="620"/>
    </row>
    <row r="109" spans="1:22">
      <c r="A109" s="620"/>
      <c r="B109" s="620"/>
      <c r="C109" s="620"/>
      <c r="D109" s="620"/>
      <c r="E109" s="620"/>
      <c r="F109" s="620"/>
      <c r="G109" s="620"/>
      <c r="H109" s="620"/>
      <c r="I109" s="620"/>
      <c r="J109" s="620"/>
      <c r="K109" s="620"/>
      <c r="L109" s="620"/>
      <c r="M109" s="620"/>
      <c r="N109" s="620"/>
      <c r="O109" s="620"/>
      <c r="P109" s="620"/>
      <c r="Q109" s="620"/>
      <c r="R109" s="620"/>
      <c r="S109" s="620"/>
      <c r="T109" s="620"/>
      <c r="U109" s="620"/>
      <c r="V109" s="620"/>
    </row>
    <row r="110" spans="1:22">
      <c r="A110" s="620"/>
      <c r="B110" s="620"/>
      <c r="C110" s="620"/>
      <c r="D110" s="620"/>
      <c r="E110" s="620"/>
      <c r="F110" s="620"/>
      <c r="G110" s="620"/>
      <c r="H110" s="620"/>
      <c r="I110" s="620"/>
      <c r="J110" s="620"/>
      <c r="K110" s="620"/>
      <c r="L110" s="620"/>
      <c r="M110" s="620"/>
      <c r="N110" s="620"/>
      <c r="O110" s="620"/>
      <c r="P110" s="620"/>
      <c r="Q110" s="620"/>
      <c r="R110" s="620"/>
      <c r="S110" s="620"/>
      <c r="T110" s="620"/>
      <c r="U110" s="620"/>
      <c r="V110" s="620"/>
    </row>
    <row r="111" spans="1:22">
      <c r="A111" s="620"/>
      <c r="B111" s="620"/>
      <c r="C111" s="620"/>
      <c r="D111" s="620"/>
      <c r="E111" s="620"/>
      <c r="F111" s="620"/>
      <c r="G111" s="620"/>
      <c r="H111" s="620"/>
      <c r="I111" s="620"/>
      <c r="J111" s="620"/>
      <c r="K111" s="620"/>
      <c r="L111" s="620"/>
      <c r="M111" s="620"/>
      <c r="N111" s="620"/>
      <c r="O111" s="620"/>
      <c r="P111" s="620"/>
      <c r="Q111" s="620"/>
      <c r="R111" s="620"/>
      <c r="S111" s="620"/>
      <c r="T111" s="620"/>
      <c r="U111" s="620"/>
      <c r="V111" s="620"/>
    </row>
    <row r="112" spans="1:22">
      <c r="A112" s="620"/>
      <c r="B112" s="620"/>
      <c r="C112" s="620"/>
      <c r="D112" s="620"/>
      <c r="E112" s="620"/>
      <c r="F112" s="620"/>
      <c r="G112" s="620"/>
      <c r="H112" s="620"/>
      <c r="I112" s="620"/>
      <c r="J112" s="620"/>
      <c r="K112" s="620"/>
      <c r="L112" s="620"/>
      <c r="M112" s="620"/>
      <c r="N112" s="620"/>
      <c r="O112" s="620"/>
      <c r="P112" s="620"/>
      <c r="Q112" s="620"/>
      <c r="R112" s="620"/>
      <c r="S112" s="620"/>
      <c r="T112" s="620"/>
      <c r="U112" s="620"/>
      <c r="V112" s="620"/>
    </row>
    <row r="113" spans="1:22">
      <c r="A113" s="620"/>
      <c r="B113" s="620"/>
      <c r="C113" s="620"/>
      <c r="D113" s="620"/>
      <c r="E113" s="620"/>
      <c r="F113" s="620"/>
      <c r="G113" s="620"/>
      <c r="H113" s="620"/>
      <c r="I113" s="620"/>
      <c r="J113" s="620"/>
      <c r="K113" s="620"/>
      <c r="L113" s="620"/>
      <c r="M113" s="620"/>
      <c r="N113" s="620"/>
      <c r="O113" s="620"/>
      <c r="P113" s="620"/>
      <c r="Q113" s="620"/>
      <c r="R113" s="620"/>
      <c r="S113" s="620"/>
      <c r="T113" s="620"/>
      <c r="U113" s="620"/>
      <c r="V113" s="620"/>
    </row>
    <row r="114" spans="1:22">
      <c r="A114" s="620"/>
      <c r="B114" s="620"/>
      <c r="C114" s="620"/>
      <c r="D114" s="620"/>
      <c r="E114" s="620"/>
      <c r="F114" s="620"/>
      <c r="G114" s="620"/>
      <c r="H114" s="620"/>
      <c r="I114" s="620"/>
      <c r="J114" s="620"/>
      <c r="K114" s="620"/>
      <c r="L114" s="620"/>
      <c r="M114" s="620"/>
      <c r="N114" s="620"/>
      <c r="O114" s="620"/>
      <c r="P114" s="620"/>
      <c r="Q114" s="620"/>
      <c r="R114" s="620"/>
      <c r="S114" s="620"/>
      <c r="T114" s="620"/>
      <c r="U114" s="620"/>
      <c r="V114" s="620"/>
    </row>
    <row r="115" spans="1:22">
      <c r="A115" s="620"/>
      <c r="B115" s="620"/>
      <c r="C115" s="620"/>
      <c r="D115" s="620"/>
      <c r="E115" s="620"/>
      <c r="F115" s="620"/>
      <c r="G115" s="620"/>
      <c r="H115" s="620"/>
      <c r="I115" s="620"/>
      <c r="J115" s="620"/>
      <c r="K115" s="620"/>
      <c r="L115" s="620"/>
      <c r="M115" s="620"/>
      <c r="N115" s="620"/>
      <c r="O115" s="620"/>
      <c r="P115" s="620"/>
      <c r="Q115" s="620"/>
      <c r="R115" s="620"/>
      <c r="S115" s="620"/>
      <c r="T115" s="620"/>
      <c r="U115" s="620"/>
      <c r="V115" s="620"/>
    </row>
    <row r="116" spans="1:22">
      <c r="A116" s="620"/>
      <c r="B116" s="620"/>
      <c r="C116" s="620"/>
      <c r="D116" s="620"/>
      <c r="E116" s="620"/>
      <c r="F116" s="620"/>
      <c r="G116" s="620"/>
      <c r="H116" s="620"/>
      <c r="I116" s="620"/>
      <c r="J116" s="620"/>
      <c r="K116" s="620"/>
      <c r="L116" s="620"/>
      <c r="M116" s="620"/>
      <c r="N116" s="620"/>
      <c r="O116" s="620"/>
      <c r="P116" s="620"/>
      <c r="Q116" s="620"/>
      <c r="R116" s="620"/>
      <c r="S116" s="620"/>
      <c r="T116" s="620"/>
      <c r="U116" s="620"/>
      <c r="V116" s="620"/>
    </row>
    <row r="117" spans="1:22">
      <c r="A117" s="620"/>
      <c r="B117" s="620"/>
      <c r="C117" s="620"/>
      <c r="D117" s="620"/>
      <c r="E117" s="620"/>
      <c r="F117" s="620"/>
      <c r="G117" s="620"/>
      <c r="H117" s="620"/>
      <c r="I117" s="620"/>
      <c r="J117" s="620"/>
      <c r="K117" s="620"/>
      <c r="L117" s="620"/>
      <c r="M117" s="620"/>
      <c r="N117" s="620"/>
      <c r="O117" s="620"/>
      <c r="P117" s="620"/>
      <c r="Q117" s="620"/>
      <c r="R117" s="620"/>
      <c r="S117" s="620"/>
      <c r="T117" s="620"/>
      <c r="U117" s="620"/>
      <c r="V117" s="620"/>
    </row>
    <row r="118" spans="1:22">
      <c r="A118" s="620"/>
      <c r="B118" s="620"/>
      <c r="C118" s="620"/>
      <c r="D118" s="620"/>
      <c r="E118" s="620"/>
      <c r="F118" s="620"/>
      <c r="G118" s="620"/>
      <c r="H118" s="620"/>
      <c r="I118" s="620"/>
      <c r="J118" s="620"/>
      <c r="K118" s="620"/>
      <c r="L118" s="620"/>
      <c r="M118" s="620"/>
      <c r="N118" s="620"/>
      <c r="O118" s="620"/>
      <c r="P118" s="620"/>
      <c r="Q118" s="620"/>
      <c r="R118" s="620"/>
      <c r="S118" s="620"/>
      <c r="T118" s="620"/>
      <c r="U118" s="620"/>
      <c r="V118" s="620"/>
    </row>
    <row r="119" spans="1:22">
      <c r="A119" s="620"/>
      <c r="B119" s="620"/>
      <c r="C119" s="620"/>
      <c r="D119" s="620"/>
      <c r="E119" s="620"/>
      <c r="F119" s="620"/>
      <c r="G119" s="620"/>
      <c r="H119" s="620"/>
      <c r="I119" s="620"/>
      <c r="J119" s="620"/>
      <c r="K119" s="620"/>
      <c r="L119" s="620"/>
      <c r="M119" s="620"/>
      <c r="N119" s="620"/>
      <c r="O119" s="620"/>
      <c r="P119" s="620"/>
      <c r="Q119" s="620"/>
      <c r="R119" s="620"/>
      <c r="S119" s="620"/>
      <c r="T119" s="620"/>
      <c r="U119" s="620"/>
      <c r="V119" s="620"/>
    </row>
    <row r="120" spans="1:22">
      <c r="A120" s="620"/>
      <c r="B120" s="620"/>
      <c r="C120" s="620"/>
      <c r="D120" s="620"/>
      <c r="E120" s="620"/>
      <c r="F120" s="620"/>
      <c r="G120" s="620"/>
      <c r="H120" s="620"/>
      <c r="I120" s="620"/>
      <c r="J120" s="620"/>
      <c r="K120" s="620"/>
      <c r="L120" s="620"/>
      <c r="M120" s="620"/>
      <c r="N120" s="620"/>
      <c r="O120" s="620"/>
      <c r="P120" s="620"/>
      <c r="Q120" s="620"/>
      <c r="R120" s="620"/>
      <c r="S120" s="620"/>
      <c r="T120" s="620"/>
      <c r="U120" s="620"/>
      <c r="V120" s="620"/>
    </row>
    <row r="121" spans="1:22">
      <c r="A121" s="620"/>
      <c r="B121" s="620"/>
      <c r="C121" s="620"/>
      <c r="D121" s="620"/>
      <c r="E121" s="620"/>
      <c r="F121" s="620"/>
      <c r="G121" s="620"/>
      <c r="H121" s="620"/>
      <c r="I121" s="620"/>
      <c r="J121" s="620"/>
      <c r="K121" s="620"/>
      <c r="L121" s="620"/>
      <c r="M121" s="620"/>
      <c r="N121" s="620"/>
      <c r="O121" s="620"/>
      <c r="P121" s="620"/>
      <c r="Q121" s="620"/>
      <c r="R121" s="620"/>
      <c r="S121" s="620"/>
      <c r="T121" s="620"/>
      <c r="U121" s="620"/>
      <c r="V121" s="620"/>
    </row>
    <row r="122" spans="1:22">
      <c r="A122" s="620"/>
      <c r="B122" s="620"/>
      <c r="C122" s="620"/>
      <c r="D122" s="620"/>
      <c r="E122" s="620"/>
      <c r="F122" s="620"/>
      <c r="G122" s="620"/>
      <c r="H122" s="620"/>
      <c r="I122" s="620"/>
      <c r="J122" s="620"/>
      <c r="K122" s="620"/>
      <c r="L122" s="620"/>
      <c r="M122" s="620"/>
      <c r="N122" s="620"/>
      <c r="O122" s="620"/>
      <c r="P122" s="620"/>
      <c r="Q122" s="620"/>
      <c r="R122" s="620"/>
      <c r="S122" s="620"/>
      <c r="T122" s="620"/>
      <c r="U122" s="620"/>
      <c r="V122" s="620"/>
    </row>
    <row r="123" spans="1:22">
      <c r="A123" s="620"/>
      <c r="B123" s="620"/>
      <c r="C123" s="620"/>
      <c r="D123" s="620"/>
      <c r="E123" s="620"/>
      <c r="F123" s="620"/>
      <c r="G123" s="620"/>
      <c r="H123" s="620"/>
      <c r="I123" s="620"/>
      <c r="J123" s="620"/>
      <c r="K123" s="620"/>
      <c r="L123" s="620"/>
      <c r="M123" s="620"/>
      <c r="N123" s="620"/>
      <c r="O123" s="620"/>
      <c r="P123" s="620"/>
      <c r="Q123" s="620"/>
      <c r="R123" s="620"/>
      <c r="S123" s="620"/>
      <c r="T123" s="620"/>
      <c r="U123" s="620"/>
      <c r="V123" s="620"/>
    </row>
    <row r="124" spans="1:22">
      <c r="A124" s="620"/>
      <c r="B124" s="620"/>
      <c r="C124" s="620"/>
      <c r="D124" s="620"/>
      <c r="E124" s="620"/>
      <c r="F124" s="620"/>
      <c r="G124" s="620"/>
      <c r="H124" s="620"/>
      <c r="I124" s="620"/>
      <c r="J124" s="620"/>
      <c r="K124" s="620"/>
      <c r="L124" s="620"/>
      <c r="M124" s="620"/>
      <c r="N124" s="620"/>
      <c r="O124" s="620"/>
      <c r="P124" s="620"/>
      <c r="Q124" s="620"/>
      <c r="R124" s="620"/>
      <c r="S124" s="620"/>
      <c r="T124" s="620"/>
      <c r="U124" s="620"/>
      <c r="V124" s="620"/>
    </row>
    <row r="125" spans="1:22">
      <c r="A125" s="620"/>
      <c r="B125" s="620"/>
      <c r="C125" s="620"/>
      <c r="D125" s="620"/>
      <c r="E125" s="620"/>
      <c r="F125" s="620"/>
      <c r="G125" s="620"/>
      <c r="H125" s="620"/>
      <c r="I125" s="620"/>
      <c r="J125" s="620"/>
      <c r="K125" s="620"/>
      <c r="L125" s="620"/>
      <c r="M125" s="620"/>
      <c r="N125" s="620"/>
      <c r="O125" s="620"/>
      <c r="P125" s="620"/>
      <c r="Q125" s="620"/>
      <c r="R125" s="620"/>
      <c r="S125" s="620"/>
      <c r="T125" s="620"/>
      <c r="U125" s="620"/>
      <c r="V125" s="620"/>
    </row>
    <row r="126" spans="1:22">
      <c r="A126" s="620"/>
      <c r="B126" s="620"/>
      <c r="C126" s="620"/>
      <c r="D126" s="620"/>
      <c r="E126" s="620"/>
      <c r="F126" s="620"/>
      <c r="G126" s="620"/>
      <c r="H126" s="620"/>
      <c r="I126" s="620"/>
      <c r="J126" s="620"/>
      <c r="K126" s="620"/>
      <c r="L126" s="620"/>
      <c r="M126" s="620"/>
      <c r="N126" s="620"/>
      <c r="O126" s="620"/>
      <c r="P126" s="620"/>
      <c r="Q126" s="620"/>
      <c r="R126" s="620"/>
      <c r="S126" s="620"/>
      <c r="T126" s="620"/>
      <c r="U126" s="620"/>
      <c r="V126" s="620"/>
    </row>
    <row r="127" spans="1:22">
      <c r="A127" s="620"/>
      <c r="B127" s="620"/>
      <c r="C127" s="620"/>
      <c r="D127" s="620"/>
      <c r="E127" s="620"/>
      <c r="F127" s="620"/>
      <c r="G127" s="620"/>
      <c r="H127" s="620"/>
      <c r="I127" s="620"/>
      <c r="J127" s="620"/>
      <c r="K127" s="620"/>
      <c r="L127" s="620"/>
      <c r="M127" s="620"/>
      <c r="N127" s="620"/>
      <c r="O127" s="620"/>
      <c r="P127" s="620"/>
      <c r="Q127" s="620"/>
      <c r="R127" s="620"/>
      <c r="S127" s="620"/>
      <c r="T127" s="620"/>
      <c r="U127" s="620"/>
      <c r="V127" s="620"/>
    </row>
    <row r="128" spans="1:22">
      <c r="A128" s="620"/>
      <c r="B128" s="620"/>
      <c r="C128" s="620"/>
      <c r="D128" s="620"/>
      <c r="E128" s="620"/>
      <c r="F128" s="620"/>
      <c r="G128" s="620"/>
      <c r="H128" s="620"/>
      <c r="I128" s="620"/>
      <c r="J128" s="620"/>
      <c r="K128" s="620"/>
      <c r="L128" s="620"/>
      <c r="M128" s="620"/>
      <c r="N128" s="620"/>
      <c r="O128" s="620"/>
      <c r="P128" s="620"/>
      <c r="Q128" s="620"/>
      <c r="R128" s="620"/>
      <c r="S128" s="620"/>
      <c r="T128" s="620"/>
      <c r="U128" s="620"/>
      <c r="V128" s="620"/>
    </row>
    <row r="129" spans="1:22">
      <c r="A129" s="620"/>
      <c r="B129" s="620"/>
      <c r="C129" s="620"/>
      <c r="D129" s="620"/>
      <c r="E129" s="620"/>
      <c r="F129" s="620"/>
      <c r="G129" s="620"/>
      <c r="H129" s="620"/>
      <c r="I129" s="620"/>
      <c r="J129" s="620"/>
      <c r="K129" s="620"/>
      <c r="L129" s="620"/>
      <c r="M129" s="620"/>
      <c r="N129" s="620"/>
      <c r="O129" s="620"/>
      <c r="P129" s="620"/>
      <c r="Q129" s="620"/>
      <c r="R129" s="620"/>
      <c r="S129" s="620"/>
      <c r="T129" s="620"/>
      <c r="U129" s="620"/>
      <c r="V129" s="620"/>
    </row>
    <row r="130" spans="1:22">
      <c r="A130" s="620"/>
      <c r="B130" s="620"/>
      <c r="C130" s="620"/>
      <c r="D130" s="620"/>
      <c r="E130" s="620"/>
      <c r="F130" s="620"/>
      <c r="G130" s="620"/>
      <c r="H130" s="620"/>
      <c r="I130" s="620"/>
      <c r="J130" s="620"/>
      <c r="K130" s="620"/>
      <c r="L130" s="620"/>
      <c r="M130" s="620"/>
      <c r="N130" s="620"/>
      <c r="O130" s="620"/>
      <c r="P130" s="620"/>
      <c r="Q130" s="620"/>
      <c r="R130" s="620"/>
      <c r="S130" s="620"/>
      <c r="T130" s="620"/>
      <c r="U130" s="620"/>
      <c r="V130" s="620"/>
    </row>
    <row r="131" spans="1:22">
      <c r="A131" s="620"/>
      <c r="B131" s="620"/>
      <c r="C131" s="620"/>
      <c r="D131" s="620"/>
      <c r="E131" s="620"/>
      <c r="F131" s="620"/>
      <c r="G131" s="620"/>
      <c r="H131" s="620"/>
      <c r="I131" s="620"/>
      <c r="J131" s="620"/>
      <c r="K131" s="620"/>
      <c r="L131" s="620"/>
      <c r="M131" s="620"/>
      <c r="N131" s="620"/>
      <c r="O131" s="620"/>
      <c r="P131" s="620"/>
      <c r="Q131" s="620"/>
      <c r="R131" s="620"/>
      <c r="S131" s="620"/>
      <c r="T131" s="620"/>
      <c r="U131" s="620"/>
      <c r="V131" s="620"/>
    </row>
    <row r="132" spans="1:22">
      <c r="A132" s="620"/>
      <c r="B132" s="620"/>
      <c r="C132" s="620"/>
      <c r="D132" s="620"/>
      <c r="E132" s="620"/>
      <c r="F132" s="620"/>
      <c r="G132" s="620"/>
      <c r="H132" s="620"/>
      <c r="I132" s="620"/>
      <c r="J132" s="620"/>
      <c r="K132" s="620"/>
      <c r="L132" s="620"/>
      <c r="M132" s="620"/>
      <c r="N132" s="620"/>
      <c r="O132" s="620"/>
      <c r="P132" s="620"/>
      <c r="Q132" s="620"/>
      <c r="R132" s="620"/>
      <c r="S132" s="620"/>
      <c r="T132" s="620"/>
      <c r="U132" s="620"/>
      <c r="V132" s="620"/>
    </row>
    <row r="133" spans="1:22">
      <c r="A133" s="620"/>
      <c r="B133" s="620"/>
      <c r="C133" s="620"/>
      <c r="D133" s="620"/>
      <c r="E133" s="620"/>
      <c r="F133" s="620"/>
      <c r="G133" s="620"/>
      <c r="H133" s="620"/>
      <c r="I133" s="620"/>
      <c r="J133" s="620"/>
      <c r="K133" s="620"/>
      <c r="L133" s="620"/>
      <c r="M133" s="620"/>
      <c r="N133" s="620"/>
      <c r="O133" s="620"/>
      <c r="P133" s="620"/>
      <c r="Q133" s="620"/>
      <c r="R133" s="620"/>
      <c r="S133" s="620"/>
      <c r="T133" s="620"/>
      <c r="U133" s="620"/>
      <c r="V133" s="620"/>
    </row>
    <row r="134" spans="1:22">
      <c r="A134" s="620"/>
      <c r="B134" s="620"/>
      <c r="C134" s="620"/>
      <c r="D134" s="620"/>
      <c r="E134" s="620"/>
      <c r="F134" s="620"/>
      <c r="G134" s="620"/>
      <c r="H134" s="620"/>
      <c r="I134" s="620"/>
      <c r="J134" s="620"/>
      <c r="K134" s="620"/>
      <c r="L134" s="620"/>
      <c r="M134" s="620"/>
      <c r="N134" s="620"/>
      <c r="O134" s="620"/>
      <c r="P134" s="620"/>
      <c r="Q134" s="620"/>
      <c r="R134" s="620"/>
      <c r="S134" s="620"/>
      <c r="T134" s="620"/>
      <c r="U134" s="620"/>
      <c r="V134" s="620"/>
    </row>
    <row r="135" spans="1:22">
      <c r="A135" s="620"/>
      <c r="B135" s="620"/>
      <c r="C135" s="620"/>
      <c r="D135" s="620"/>
      <c r="E135" s="620"/>
      <c r="F135" s="620"/>
      <c r="G135" s="620"/>
      <c r="H135" s="620"/>
      <c r="I135" s="620"/>
      <c r="J135" s="620"/>
      <c r="K135" s="620"/>
      <c r="L135" s="620"/>
      <c r="M135" s="620"/>
      <c r="N135" s="620"/>
      <c r="O135" s="620"/>
      <c r="P135" s="620"/>
      <c r="Q135" s="620"/>
      <c r="R135" s="620"/>
      <c r="S135" s="620"/>
      <c r="T135" s="620"/>
      <c r="U135" s="620"/>
      <c r="V135" s="620"/>
    </row>
    <row r="136" spans="1:22">
      <c r="A136" s="620"/>
      <c r="B136" s="620"/>
      <c r="C136" s="620"/>
      <c r="D136" s="620"/>
      <c r="E136" s="620"/>
      <c r="F136" s="620"/>
      <c r="G136" s="620"/>
      <c r="H136" s="620"/>
      <c r="I136" s="620"/>
      <c r="J136" s="620"/>
      <c r="K136" s="620"/>
      <c r="L136" s="620"/>
      <c r="M136" s="620"/>
      <c r="N136" s="620"/>
      <c r="O136" s="620"/>
      <c r="P136" s="620"/>
      <c r="Q136" s="620"/>
      <c r="R136" s="620"/>
      <c r="S136" s="620"/>
      <c r="T136" s="620"/>
      <c r="U136" s="620"/>
      <c r="V136" s="620"/>
    </row>
    <row r="137" spans="1:22">
      <c r="A137" s="620"/>
      <c r="B137" s="620"/>
      <c r="C137" s="620"/>
      <c r="D137" s="620"/>
      <c r="E137" s="620"/>
      <c r="F137" s="620"/>
      <c r="G137" s="620"/>
      <c r="H137" s="620"/>
      <c r="I137" s="620"/>
      <c r="J137" s="620"/>
      <c r="K137" s="620"/>
      <c r="L137" s="620"/>
      <c r="M137" s="620"/>
      <c r="N137" s="620"/>
      <c r="O137" s="620"/>
      <c r="P137" s="620"/>
      <c r="Q137" s="620"/>
      <c r="R137" s="620"/>
      <c r="S137" s="620"/>
      <c r="T137" s="620"/>
      <c r="U137" s="620"/>
      <c r="V137" s="620"/>
    </row>
    <row r="138" spans="1:22">
      <c r="A138" s="620"/>
      <c r="B138" s="620"/>
      <c r="C138" s="620"/>
      <c r="D138" s="620"/>
      <c r="E138" s="620"/>
      <c r="F138" s="620"/>
      <c r="G138" s="620"/>
      <c r="H138" s="620"/>
      <c r="I138" s="620"/>
      <c r="J138" s="620"/>
      <c r="K138" s="620"/>
      <c r="L138" s="620"/>
      <c r="M138" s="620"/>
      <c r="N138" s="620"/>
      <c r="O138" s="620"/>
      <c r="P138" s="620"/>
      <c r="Q138" s="620"/>
      <c r="R138" s="620"/>
      <c r="S138" s="620"/>
      <c r="T138" s="620"/>
      <c r="U138" s="620"/>
      <c r="V138" s="620"/>
    </row>
    <row r="139" spans="1:22">
      <c r="A139" s="620"/>
      <c r="B139" s="620"/>
      <c r="C139" s="620"/>
      <c r="D139" s="620"/>
      <c r="E139" s="620"/>
      <c r="F139" s="620"/>
      <c r="G139" s="620"/>
      <c r="H139" s="620"/>
      <c r="I139" s="620"/>
      <c r="J139" s="620"/>
      <c r="K139" s="620"/>
      <c r="L139" s="620"/>
      <c r="M139" s="620"/>
      <c r="N139" s="620"/>
      <c r="O139" s="620"/>
      <c r="P139" s="620"/>
      <c r="Q139" s="620"/>
      <c r="R139" s="620"/>
      <c r="S139" s="620"/>
      <c r="T139" s="620"/>
      <c r="U139" s="620"/>
      <c r="V139" s="620"/>
    </row>
    <row r="140" spans="1:22">
      <c r="A140" s="620"/>
      <c r="B140" s="620"/>
      <c r="C140" s="620"/>
      <c r="D140" s="620"/>
      <c r="E140" s="620"/>
      <c r="F140" s="620"/>
      <c r="G140" s="620"/>
      <c r="H140" s="620"/>
      <c r="I140" s="620"/>
      <c r="J140" s="620"/>
      <c r="K140" s="620"/>
      <c r="L140" s="620"/>
      <c r="M140" s="620"/>
      <c r="N140" s="620"/>
      <c r="O140" s="620"/>
      <c r="P140" s="620"/>
      <c r="Q140" s="620"/>
      <c r="R140" s="620"/>
      <c r="S140" s="620"/>
      <c r="T140" s="620"/>
      <c r="U140" s="620"/>
      <c r="V140" s="620"/>
    </row>
    <row r="141" spans="1:22">
      <c r="A141" s="620"/>
      <c r="B141" s="620"/>
      <c r="C141" s="620"/>
      <c r="D141" s="620"/>
      <c r="E141" s="620"/>
      <c r="F141" s="620"/>
      <c r="G141" s="620"/>
      <c r="H141" s="620"/>
      <c r="I141" s="620"/>
      <c r="J141" s="620"/>
      <c r="K141" s="620"/>
      <c r="L141" s="620"/>
      <c r="M141" s="620"/>
      <c r="N141" s="620"/>
      <c r="O141" s="620"/>
      <c r="P141" s="620"/>
      <c r="Q141" s="620"/>
      <c r="R141" s="620"/>
      <c r="S141" s="620"/>
      <c r="T141" s="620"/>
      <c r="U141" s="620"/>
      <c r="V141" s="620"/>
    </row>
    <row r="142" spans="1:22">
      <c r="A142" s="620"/>
      <c r="B142" s="620"/>
      <c r="C142" s="620"/>
      <c r="D142" s="620"/>
      <c r="E142" s="620"/>
      <c r="F142" s="620"/>
      <c r="G142" s="620"/>
      <c r="H142" s="620"/>
      <c r="I142" s="620"/>
      <c r="J142" s="620"/>
      <c r="K142" s="620"/>
      <c r="L142" s="620"/>
      <c r="M142" s="620"/>
      <c r="N142" s="620"/>
      <c r="O142" s="620"/>
      <c r="P142" s="620"/>
      <c r="Q142" s="620"/>
      <c r="R142" s="620"/>
      <c r="S142" s="620"/>
      <c r="T142" s="620"/>
      <c r="U142" s="620"/>
      <c r="V142" s="620"/>
    </row>
    <row r="143" spans="1:22">
      <c r="A143" s="620"/>
      <c r="B143" s="620"/>
      <c r="C143" s="620"/>
      <c r="D143" s="620"/>
      <c r="E143" s="620"/>
      <c r="F143" s="620"/>
      <c r="G143" s="620"/>
      <c r="H143" s="620"/>
      <c r="I143" s="620"/>
      <c r="J143" s="620"/>
      <c r="K143" s="620"/>
      <c r="L143" s="620"/>
      <c r="M143" s="620"/>
      <c r="N143" s="620"/>
      <c r="O143" s="620"/>
      <c r="P143" s="620"/>
      <c r="Q143" s="620"/>
      <c r="R143" s="620"/>
      <c r="S143" s="620"/>
      <c r="T143" s="620"/>
      <c r="U143" s="620"/>
      <c r="V143" s="620"/>
    </row>
    <row r="144" spans="1:22">
      <c r="A144" s="620"/>
      <c r="B144" s="620"/>
      <c r="C144" s="620"/>
      <c r="D144" s="620"/>
      <c r="E144" s="620"/>
      <c r="F144" s="620"/>
      <c r="G144" s="620"/>
      <c r="H144" s="620"/>
      <c r="I144" s="620"/>
      <c r="J144" s="620"/>
      <c r="K144" s="620"/>
      <c r="L144" s="620"/>
      <c r="M144" s="620"/>
      <c r="N144" s="620"/>
      <c r="O144" s="620"/>
      <c r="P144" s="620"/>
      <c r="Q144" s="620"/>
      <c r="R144" s="620"/>
      <c r="S144" s="620"/>
      <c r="T144" s="620"/>
      <c r="U144" s="620"/>
      <c r="V144" s="620"/>
    </row>
    <row r="145" spans="1:22">
      <c r="A145" s="620"/>
      <c r="B145" s="620"/>
      <c r="C145" s="620"/>
      <c r="D145" s="620"/>
      <c r="E145" s="620"/>
      <c r="F145" s="620"/>
      <c r="G145" s="620"/>
      <c r="H145" s="620"/>
      <c r="I145" s="620"/>
      <c r="J145" s="620"/>
      <c r="K145" s="620"/>
      <c r="L145" s="620"/>
      <c r="M145" s="620"/>
      <c r="N145" s="620"/>
      <c r="O145" s="620"/>
      <c r="P145" s="620"/>
      <c r="Q145" s="620"/>
      <c r="R145" s="620"/>
      <c r="S145" s="620"/>
      <c r="T145" s="620"/>
      <c r="U145" s="620"/>
      <c r="V145" s="620"/>
    </row>
    <row r="146" spans="1:22">
      <c r="A146" s="620"/>
      <c r="B146" s="620"/>
      <c r="C146" s="620"/>
      <c r="D146" s="620"/>
      <c r="E146" s="620"/>
      <c r="F146" s="620"/>
      <c r="G146" s="620"/>
      <c r="H146" s="620"/>
      <c r="I146" s="620"/>
      <c r="J146" s="620"/>
      <c r="K146" s="620"/>
      <c r="L146" s="620"/>
      <c r="M146" s="620"/>
      <c r="N146" s="620"/>
      <c r="O146" s="620"/>
      <c r="P146" s="620"/>
      <c r="Q146" s="620"/>
      <c r="R146" s="620"/>
      <c r="S146" s="620"/>
      <c r="T146" s="620"/>
      <c r="U146" s="620"/>
      <c r="V146" s="620"/>
    </row>
    <row r="147" spans="1:22">
      <c r="A147" s="620"/>
      <c r="B147" s="620"/>
      <c r="C147" s="620"/>
      <c r="D147" s="620"/>
      <c r="E147" s="620"/>
      <c r="F147" s="620"/>
      <c r="G147" s="620"/>
      <c r="H147" s="620"/>
      <c r="I147" s="620"/>
      <c r="J147" s="620"/>
      <c r="K147" s="620"/>
      <c r="L147" s="620"/>
      <c r="M147" s="620"/>
      <c r="N147" s="620"/>
      <c r="O147" s="620"/>
      <c r="P147" s="620"/>
      <c r="Q147" s="620"/>
      <c r="R147" s="620"/>
      <c r="S147" s="620"/>
      <c r="T147" s="620"/>
      <c r="U147" s="620"/>
      <c r="V147" s="620"/>
    </row>
    <row r="148" spans="1:22">
      <c r="A148" s="620"/>
      <c r="B148" s="620"/>
      <c r="C148" s="620"/>
      <c r="D148" s="620"/>
      <c r="E148" s="620"/>
      <c r="F148" s="620"/>
      <c r="G148" s="620"/>
      <c r="H148" s="620"/>
      <c r="I148" s="620"/>
      <c r="J148" s="620"/>
      <c r="K148" s="620"/>
      <c r="L148" s="620"/>
      <c r="M148" s="620"/>
      <c r="N148" s="620"/>
      <c r="O148" s="620"/>
      <c r="P148" s="620"/>
      <c r="Q148" s="620"/>
      <c r="R148" s="620"/>
      <c r="S148" s="620"/>
      <c r="T148" s="620"/>
      <c r="U148" s="620"/>
      <c r="V148" s="620"/>
    </row>
    <row r="149" spans="1:22">
      <c r="A149" s="620"/>
      <c r="B149" s="620"/>
      <c r="C149" s="620"/>
      <c r="D149" s="620"/>
      <c r="E149" s="620"/>
      <c r="F149" s="620"/>
      <c r="G149" s="620"/>
      <c r="H149" s="620"/>
      <c r="I149" s="620"/>
      <c r="J149" s="620"/>
      <c r="K149" s="620"/>
      <c r="L149" s="620"/>
      <c r="M149" s="620"/>
      <c r="N149" s="620"/>
      <c r="O149" s="620"/>
      <c r="P149" s="620"/>
      <c r="Q149" s="620"/>
      <c r="R149" s="620"/>
      <c r="S149" s="620"/>
      <c r="T149" s="620"/>
      <c r="U149" s="620"/>
      <c r="V149" s="620"/>
    </row>
    <row r="150" spans="1:22">
      <c r="A150" s="620"/>
      <c r="B150" s="620"/>
      <c r="C150" s="620"/>
      <c r="D150" s="620"/>
      <c r="E150" s="620"/>
      <c r="F150" s="620"/>
      <c r="G150" s="620"/>
      <c r="H150" s="620"/>
      <c r="I150" s="620"/>
      <c r="J150" s="620"/>
      <c r="K150" s="620"/>
      <c r="L150" s="620"/>
      <c r="M150" s="620"/>
      <c r="N150" s="620"/>
      <c r="O150" s="620"/>
      <c r="P150" s="620"/>
      <c r="Q150" s="620"/>
      <c r="R150" s="620"/>
      <c r="S150" s="620"/>
      <c r="T150" s="620"/>
      <c r="U150" s="620"/>
      <c r="V150" s="620"/>
    </row>
    <row r="151" spans="1:22">
      <c r="A151" s="620"/>
      <c r="B151" s="620"/>
      <c r="C151" s="620"/>
      <c r="D151" s="620"/>
      <c r="E151" s="620"/>
      <c r="F151" s="620"/>
      <c r="G151" s="620"/>
      <c r="H151" s="620"/>
      <c r="I151" s="620"/>
      <c r="J151" s="620"/>
      <c r="K151" s="620"/>
      <c r="L151" s="620"/>
      <c r="M151" s="620"/>
      <c r="N151" s="620"/>
      <c r="O151" s="620"/>
      <c r="P151" s="620"/>
      <c r="Q151" s="620"/>
      <c r="R151" s="620"/>
      <c r="S151" s="620"/>
      <c r="T151" s="620"/>
      <c r="U151" s="620"/>
      <c r="V151" s="620"/>
    </row>
    <row r="152" spans="1:22">
      <c r="A152" s="620"/>
      <c r="B152" s="620"/>
      <c r="C152" s="620"/>
      <c r="D152" s="620"/>
      <c r="E152" s="620"/>
      <c r="F152" s="620"/>
      <c r="G152" s="620"/>
      <c r="H152" s="620"/>
      <c r="I152" s="620"/>
      <c r="J152" s="620"/>
      <c r="K152" s="620"/>
      <c r="L152" s="620"/>
      <c r="M152" s="620"/>
      <c r="N152" s="620"/>
      <c r="O152" s="620"/>
      <c r="P152" s="620"/>
      <c r="Q152" s="620"/>
      <c r="R152" s="620"/>
      <c r="S152" s="620"/>
      <c r="T152" s="620"/>
      <c r="U152" s="620"/>
      <c r="V152" s="620"/>
    </row>
    <row r="153" spans="1:22">
      <c r="A153" s="620"/>
      <c r="B153" s="620"/>
      <c r="C153" s="620"/>
      <c r="D153" s="620"/>
      <c r="E153" s="620"/>
      <c r="F153" s="620"/>
      <c r="G153" s="620"/>
      <c r="H153" s="620"/>
      <c r="I153" s="620"/>
      <c r="J153" s="620"/>
      <c r="K153" s="620"/>
      <c r="L153" s="620"/>
      <c r="M153" s="620"/>
      <c r="N153" s="620"/>
      <c r="O153" s="620"/>
      <c r="P153" s="620"/>
      <c r="Q153" s="620"/>
      <c r="R153" s="620"/>
      <c r="S153" s="620"/>
      <c r="T153" s="620"/>
      <c r="U153" s="620"/>
      <c r="V153" s="620"/>
    </row>
  </sheetData>
  <mergeCells count="19">
    <mergeCell ref="A34:S34"/>
    <mergeCell ref="A33:S33"/>
    <mergeCell ref="A29:G29"/>
    <mergeCell ref="F8:G9"/>
    <mergeCell ref="O8:P9"/>
    <mergeCell ref="A32:G32"/>
    <mergeCell ref="A31:G31"/>
    <mergeCell ref="A27:G27"/>
    <mergeCell ref="A25:H25"/>
    <mergeCell ref="A10:A11"/>
    <mergeCell ref="A1:P1"/>
    <mergeCell ref="A3:P3"/>
    <mergeCell ref="A4:P4"/>
    <mergeCell ref="A5:P5"/>
    <mergeCell ref="K8:N8"/>
    <mergeCell ref="C8:D9"/>
    <mergeCell ref="M9:N9"/>
    <mergeCell ref="K9:L9"/>
    <mergeCell ref="I8:J9"/>
  </mergeCells>
  <phoneticPr fontId="0" type="noConversion"/>
  <printOptions horizontalCentered="1"/>
  <pageMargins left="0.75" right="0.75" top="1" bottom="0.79" header="0.5" footer="0.5"/>
  <pageSetup scale="60" orientation="landscape" r:id="rId1"/>
  <headerFooter alignWithMargins="0">
    <oddFooter>&amp;C&amp;"Times New Roman,Regular"Exhibit D - Resources by DOJ Strategic Goals &amp; Strategic Objectives</oddFooter>
  </headerFooter>
</worksheet>
</file>

<file path=xl/worksheets/sheet5.xml><?xml version="1.0" encoding="utf-8"?>
<worksheet xmlns="http://schemas.openxmlformats.org/spreadsheetml/2006/main" xmlns:r="http://schemas.openxmlformats.org/officeDocument/2006/relationships">
  <sheetPr codeName="Sheet10"/>
  <dimension ref="A1:X59"/>
  <sheetViews>
    <sheetView view="pageBreakPreview" zoomScale="85" zoomScaleNormal="75" zoomScaleSheetLayoutView="85" workbookViewId="0">
      <selection activeCell="J10" sqref="J10"/>
    </sheetView>
  </sheetViews>
  <sheetFormatPr defaultRowHeight="15"/>
  <cols>
    <col min="1" max="1" width="33.44140625" customWidth="1"/>
    <col min="2" max="2" width="9.5546875" customWidth="1"/>
    <col min="3" max="3" width="13.109375" customWidth="1"/>
    <col min="4" max="4" width="10.33203125" customWidth="1"/>
    <col min="5" max="5" width="9.5546875" customWidth="1"/>
    <col min="6" max="6" width="16.77734375" customWidth="1"/>
    <col min="7" max="7" width="7.6640625" style="31" customWidth="1"/>
    <col min="8" max="8" width="7.77734375" style="31" customWidth="1"/>
    <col min="9" max="9" width="12.109375" style="31" customWidth="1"/>
    <col min="11" max="11" width="6.44140625" style="64" customWidth="1"/>
  </cols>
  <sheetData>
    <row r="1" spans="1:24" ht="20.25">
      <c r="A1" s="824" t="s">
        <v>133</v>
      </c>
      <c r="B1" s="824"/>
      <c r="C1" s="824"/>
      <c r="D1" s="824"/>
      <c r="E1" s="824"/>
      <c r="F1" s="824"/>
      <c r="G1" s="824"/>
      <c r="H1" s="824"/>
      <c r="I1" s="824"/>
      <c r="J1" s="64" t="s">
        <v>101</v>
      </c>
    </row>
    <row r="2" spans="1:24" ht="15.75">
      <c r="A2" s="826" t="s">
        <v>27</v>
      </c>
      <c r="B2" s="826"/>
      <c r="C2" s="826"/>
      <c r="D2" s="826"/>
      <c r="E2" s="826"/>
      <c r="F2" s="826"/>
      <c r="G2" s="826"/>
      <c r="H2" s="826"/>
      <c r="I2" s="826"/>
      <c r="J2" s="64" t="s">
        <v>101</v>
      </c>
    </row>
    <row r="3" spans="1:24" ht="15" customHeight="1">
      <c r="A3" s="785" t="s">
        <v>346</v>
      </c>
      <c r="B3" s="785"/>
      <c r="C3" s="785"/>
      <c r="D3" s="785"/>
      <c r="E3" s="785"/>
      <c r="F3" s="785"/>
      <c r="G3" s="785"/>
      <c r="H3" s="785"/>
      <c r="I3" s="785"/>
      <c r="J3" s="64" t="s">
        <v>101</v>
      </c>
      <c r="L3" s="43"/>
      <c r="M3" s="43"/>
      <c r="N3" s="43"/>
      <c r="O3" s="43"/>
      <c r="P3" s="43"/>
      <c r="Q3" s="43"/>
      <c r="R3" s="43"/>
      <c r="S3" s="43"/>
      <c r="T3" s="43"/>
      <c r="U3" s="43"/>
      <c r="V3" s="43"/>
      <c r="W3" s="43"/>
      <c r="X3" s="43"/>
    </row>
    <row r="4" spans="1:24" ht="15.75">
      <c r="A4" s="787" t="str">
        <f>+'B. Summary of Requirements '!A5</f>
        <v>National Security Division</v>
      </c>
      <c r="B4" s="787"/>
      <c r="C4" s="787"/>
      <c r="D4" s="787"/>
      <c r="E4" s="787"/>
      <c r="F4" s="787"/>
      <c r="G4" s="787"/>
      <c r="H4" s="787"/>
      <c r="I4" s="787"/>
      <c r="J4" s="64" t="s">
        <v>101</v>
      </c>
      <c r="L4" s="45"/>
      <c r="M4" s="43"/>
      <c r="N4" s="43"/>
      <c r="O4" s="43"/>
      <c r="P4" s="43"/>
      <c r="Q4" s="43"/>
      <c r="R4" s="43"/>
      <c r="S4" s="43"/>
      <c r="T4" s="43"/>
      <c r="U4" s="43"/>
      <c r="V4" s="43"/>
      <c r="W4" s="43"/>
      <c r="X4" s="43"/>
    </row>
    <row r="5" spans="1:24" ht="5.0999999999999996" customHeight="1">
      <c r="A5" s="825"/>
      <c r="B5" s="825"/>
      <c r="C5" s="825"/>
      <c r="D5" s="825"/>
      <c r="E5" s="825"/>
      <c r="F5" s="825"/>
      <c r="G5" s="825"/>
      <c r="H5" s="825"/>
      <c r="I5" s="825"/>
      <c r="J5" s="64" t="s">
        <v>101</v>
      </c>
      <c r="L5" s="44"/>
      <c r="M5" s="43"/>
      <c r="N5" s="43"/>
      <c r="O5" s="43"/>
      <c r="P5" s="43"/>
      <c r="Q5" s="43"/>
      <c r="R5" s="43"/>
      <c r="S5" s="43"/>
      <c r="T5" s="43"/>
      <c r="U5" s="43"/>
      <c r="V5" s="43"/>
      <c r="W5" s="43"/>
      <c r="X5" s="43"/>
    </row>
    <row r="6" spans="1:24">
      <c r="A6" s="439"/>
      <c r="B6" s="440"/>
      <c r="C6" s="440"/>
      <c r="D6" s="440"/>
      <c r="E6" s="440"/>
      <c r="F6" s="440"/>
      <c r="G6" s="542" t="s">
        <v>355</v>
      </c>
      <c r="H6" s="542" t="s">
        <v>152</v>
      </c>
      <c r="I6" s="542" t="s">
        <v>28</v>
      </c>
      <c r="J6" s="64"/>
      <c r="L6" s="44"/>
      <c r="M6" s="43"/>
      <c r="N6" s="43"/>
      <c r="O6" s="43"/>
      <c r="P6" s="43"/>
      <c r="Q6" s="43"/>
      <c r="R6" s="43"/>
      <c r="S6" s="43"/>
      <c r="T6" s="43"/>
      <c r="U6" s="43"/>
      <c r="V6" s="43"/>
      <c r="W6" s="43"/>
      <c r="X6" s="43"/>
    </row>
    <row r="7" spans="1:24">
      <c r="A7" s="823" t="s">
        <v>156</v>
      </c>
      <c r="B7" s="823"/>
      <c r="C7" s="823"/>
      <c r="D7" s="823"/>
      <c r="E7" s="823"/>
      <c r="F7" s="823"/>
      <c r="G7" s="823"/>
      <c r="H7" s="823"/>
      <c r="I7" s="823"/>
      <c r="J7" s="64" t="s">
        <v>101</v>
      </c>
      <c r="L7" s="44"/>
      <c r="M7" s="44"/>
      <c r="N7" s="44"/>
    </row>
    <row r="8" spans="1:24">
      <c r="A8" s="441" t="s">
        <v>59</v>
      </c>
      <c r="B8" s="440"/>
      <c r="C8" s="440"/>
      <c r="D8" s="440"/>
      <c r="E8" s="440"/>
      <c r="F8" s="440"/>
      <c r="G8" s="442">
        <v>0</v>
      </c>
      <c r="H8" s="442">
        <v>0</v>
      </c>
      <c r="I8" s="443">
        <v>-74000</v>
      </c>
      <c r="J8" s="64" t="s">
        <v>101</v>
      </c>
      <c r="K8" s="438"/>
      <c r="L8" s="44"/>
      <c r="M8" s="44"/>
      <c r="N8" s="44"/>
    </row>
    <row r="9" spans="1:24" ht="15" customHeight="1">
      <c r="A9" s="444" t="s">
        <v>63</v>
      </c>
      <c r="B9" s="440"/>
      <c r="C9" s="440"/>
      <c r="D9" s="440"/>
      <c r="E9" s="440"/>
      <c r="F9" s="440"/>
      <c r="G9" s="442">
        <v>0</v>
      </c>
      <c r="H9" s="442">
        <v>0</v>
      </c>
      <c r="I9" s="443">
        <v>-16000</v>
      </c>
      <c r="J9" s="64" t="s">
        <v>101</v>
      </c>
      <c r="K9" s="438"/>
      <c r="L9" s="44"/>
      <c r="M9" s="44"/>
      <c r="N9" s="44"/>
    </row>
    <row r="10" spans="1:24" ht="69" customHeight="1">
      <c r="A10" s="816" t="s">
        <v>358</v>
      </c>
      <c r="B10" s="817"/>
      <c r="C10" s="817"/>
      <c r="D10" s="817"/>
      <c r="E10" s="817"/>
      <c r="F10" s="817"/>
      <c r="G10" s="440"/>
      <c r="H10" s="440"/>
      <c r="I10" s="440"/>
      <c r="J10" s="438"/>
      <c r="K10" s="438"/>
      <c r="L10" s="44"/>
      <c r="M10" s="44"/>
      <c r="N10" s="44"/>
    </row>
    <row r="11" spans="1:24" s="125" customFormat="1" ht="15" customHeight="1">
      <c r="A11" s="819" t="s">
        <v>72</v>
      </c>
      <c r="B11" s="819"/>
      <c r="C11" s="819"/>
      <c r="D11" s="819"/>
      <c r="E11" s="819"/>
      <c r="F11" s="819"/>
      <c r="G11" s="445"/>
      <c r="H11" s="445"/>
      <c r="I11" s="446">
        <v>-90000</v>
      </c>
      <c r="J11" s="438" t="s">
        <v>101</v>
      </c>
      <c r="K11" s="438"/>
      <c r="L11" s="44"/>
    </row>
    <row r="12" spans="1:24" s="125" customFormat="1">
      <c r="A12" s="820" t="s">
        <v>29</v>
      </c>
      <c r="B12" s="820"/>
      <c r="C12" s="820"/>
      <c r="D12" s="820"/>
      <c r="E12" s="820"/>
      <c r="F12" s="820"/>
      <c r="G12" s="820"/>
      <c r="H12" s="820"/>
      <c r="I12" s="820"/>
      <c r="J12" s="64" t="s">
        <v>101</v>
      </c>
      <c r="K12" s="64"/>
      <c r="L12" s="44"/>
    </row>
    <row r="13" spans="1:24" s="125" customFormat="1" ht="39.950000000000003" customHeight="1">
      <c r="A13" s="821" t="s">
        <v>367</v>
      </c>
      <c r="B13" s="822"/>
      <c r="C13" s="822"/>
      <c r="D13" s="822"/>
      <c r="E13" s="822"/>
      <c r="F13" s="822"/>
      <c r="G13" s="447"/>
      <c r="H13" s="447"/>
      <c r="I13" s="448">
        <v>243000</v>
      </c>
      <c r="J13" s="64" t="s">
        <v>101</v>
      </c>
      <c r="K13" s="64"/>
      <c r="L13" s="44"/>
    </row>
    <row r="14" spans="1:24" s="125" customFormat="1" ht="12.95" customHeight="1">
      <c r="A14" s="814"/>
      <c r="B14" s="814"/>
      <c r="C14" s="814"/>
      <c r="D14" s="814"/>
      <c r="E14" s="814"/>
      <c r="F14" s="814"/>
      <c r="G14" s="445"/>
      <c r="H14" s="445"/>
      <c r="I14" s="450"/>
      <c r="J14" s="64" t="s">
        <v>101</v>
      </c>
      <c r="K14" s="64"/>
      <c r="L14" s="44"/>
    </row>
    <row r="15" spans="1:24" s="125" customFormat="1" ht="30" customHeight="1">
      <c r="A15" s="818" t="s">
        <v>359</v>
      </c>
      <c r="B15" s="812"/>
      <c r="C15" s="812"/>
      <c r="D15" s="812"/>
      <c r="E15" s="812"/>
      <c r="F15" s="812"/>
      <c r="G15" s="447"/>
      <c r="H15" s="447"/>
      <c r="I15" s="451">
        <v>-184000</v>
      </c>
      <c r="J15" s="64" t="s">
        <v>101</v>
      </c>
      <c r="K15" s="64"/>
      <c r="L15" s="44"/>
    </row>
    <row r="16" spans="1:24" s="125" customFormat="1" ht="12.95" customHeight="1">
      <c r="A16" s="452"/>
      <c r="B16" s="453"/>
      <c r="C16" s="453"/>
      <c r="D16" s="453"/>
      <c r="E16" s="453"/>
      <c r="F16" s="453"/>
      <c r="G16" s="454"/>
      <c r="H16" s="454"/>
      <c r="I16" s="455"/>
      <c r="J16" s="64" t="s">
        <v>101</v>
      </c>
      <c r="K16" s="64"/>
    </row>
    <row r="17" spans="1:12" s="125" customFormat="1" ht="30" customHeight="1">
      <c r="A17" s="811" t="s">
        <v>360</v>
      </c>
      <c r="B17" s="812"/>
      <c r="C17" s="812"/>
      <c r="D17" s="812"/>
      <c r="E17" s="812"/>
      <c r="F17" s="812"/>
      <c r="G17" s="454"/>
      <c r="H17" s="454"/>
      <c r="I17" s="456">
        <v>1000</v>
      </c>
      <c r="J17" s="64" t="s">
        <v>101</v>
      </c>
      <c r="K17" s="64"/>
    </row>
    <row r="18" spans="1:12" s="125" customFormat="1" ht="12.95" customHeight="1">
      <c r="A18" s="457"/>
      <c r="B18" s="457"/>
      <c r="C18" s="457"/>
      <c r="D18" s="457"/>
      <c r="E18" s="457"/>
      <c r="F18" s="457"/>
      <c r="G18" s="457"/>
      <c r="H18" s="457"/>
      <c r="I18" s="458"/>
      <c r="J18" s="64" t="s">
        <v>101</v>
      </c>
      <c r="K18" s="64"/>
    </row>
    <row r="19" spans="1:12" s="125" customFormat="1" ht="30" customHeight="1">
      <c r="A19" s="811" t="s">
        <v>74</v>
      </c>
      <c r="B19" s="812"/>
      <c r="C19" s="812"/>
      <c r="D19" s="812"/>
      <c r="E19" s="812"/>
      <c r="F19" s="812"/>
      <c r="G19" s="457"/>
      <c r="H19" s="457"/>
      <c r="I19" s="448">
        <v>263000</v>
      </c>
      <c r="J19" s="64" t="s">
        <v>101</v>
      </c>
      <c r="K19" s="64"/>
    </row>
    <row r="20" spans="1:12" s="125" customFormat="1" ht="12.95" customHeight="1">
      <c r="A20" s="457"/>
      <c r="B20" s="457"/>
      <c r="C20" s="457"/>
      <c r="D20" s="457"/>
      <c r="E20" s="457"/>
      <c r="F20" s="457"/>
      <c r="G20" s="457"/>
      <c r="H20" s="457"/>
      <c r="I20" s="458"/>
      <c r="J20" s="64" t="s">
        <v>101</v>
      </c>
      <c r="K20" s="64"/>
    </row>
    <row r="21" spans="1:12" s="125" customFormat="1" ht="45" customHeight="1">
      <c r="A21" s="811" t="s">
        <v>75</v>
      </c>
      <c r="B21" s="812"/>
      <c r="C21" s="812"/>
      <c r="D21" s="812"/>
      <c r="E21" s="812"/>
      <c r="F21" s="812"/>
      <c r="G21" s="459"/>
      <c r="H21" s="459"/>
      <c r="I21" s="460">
        <v>37000</v>
      </c>
      <c r="J21" s="64" t="s">
        <v>101</v>
      </c>
      <c r="K21" s="64"/>
    </row>
    <row r="22" spans="1:12" s="125" customFormat="1" ht="12.95" customHeight="1">
      <c r="A22" s="457"/>
      <c r="B22" s="457"/>
      <c r="C22" s="457"/>
      <c r="D22" s="457"/>
      <c r="E22" s="457"/>
      <c r="F22" s="457"/>
      <c r="G22" s="459"/>
      <c r="H22" s="459"/>
      <c r="I22" s="461"/>
      <c r="J22" s="64" t="s">
        <v>101</v>
      </c>
      <c r="K22" s="64"/>
    </row>
    <row r="23" spans="1:12" s="125" customFormat="1" ht="30" customHeight="1">
      <c r="A23" s="815" t="s">
        <v>76</v>
      </c>
      <c r="B23" s="812"/>
      <c r="C23" s="812"/>
      <c r="D23" s="812"/>
      <c r="E23" s="812"/>
      <c r="F23" s="812"/>
      <c r="G23" s="459"/>
      <c r="H23" s="459"/>
      <c r="I23" s="460">
        <v>3000</v>
      </c>
      <c r="J23" s="64" t="s">
        <v>101</v>
      </c>
      <c r="K23" s="64"/>
    </row>
    <row r="24" spans="1:12" s="125" customFormat="1" ht="12.95" customHeight="1">
      <c r="A24" s="457"/>
      <c r="B24" s="457"/>
      <c r="C24" s="457"/>
      <c r="D24" s="457"/>
      <c r="E24" s="457"/>
      <c r="F24" s="457"/>
      <c r="G24" s="459"/>
      <c r="H24" s="459"/>
      <c r="I24" s="461"/>
      <c r="J24" s="64" t="s">
        <v>101</v>
      </c>
      <c r="K24" s="64"/>
    </row>
    <row r="25" spans="1:12" s="125" customFormat="1" ht="63" customHeight="1">
      <c r="A25" s="815" t="s">
        <v>361</v>
      </c>
      <c r="B25" s="812"/>
      <c r="C25" s="812"/>
      <c r="D25" s="812"/>
      <c r="E25" s="812"/>
      <c r="F25" s="812"/>
      <c r="G25" s="459"/>
      <c r="H25" s="459"/>
      <c r="I25" s="460">
        <v>390000</v>
      </c>
      <c r="J25" s="64" t="s">
        <v>101</v>
      </c>
      <c r="K25" s="64"/>
    </row>
    <row r="26" spans="1:12" s="125" customFormat="1" ht="15.75" customHeight="1">
      <c r="A26" s="462"/>
      <c r="B26" s="462"/>
      <c r="C26" s="462"/>
      <c r="D26" s="462"/>
      <c r="E26" s="462"/>
      <c r="F26" s="463" t="s">
        <v>356</v>
      </c>
      <c r="G26" s="455">
        <f>SUM(G13:G25)</f>
        <v>0</v>
      </c>
      <c r="H26" s="455">
        <f>SUM(H13:H25)</f>
        <v>0</v>
      </c>
      <c r="I26" s="464">
        <f>SUM(I11:I25)</f>
        <v>663000</v>
      </c>
      <c r="J26" s="64" t="s">
        <v>101</v>
      </c>
      <c r="K26" s="262"/>
      <c r="L26" s="44"/>
    </row>
    <row r="27" spans="1:12" s="125" customFormat="1" ht="9.9499999999999993" customHeight="1">
      <c r="A27" s="449"/>
      <c r="B27" s="465"/>
      <c r="C27" s="465"/>
      <c r="D27" s="465"/>
      <c r="E27" s="465"/>
      <c r="F27" s="463"/>
      <c r="G27" s="445"/>
      <c r="H27" s="445"/>
      <c r="I27" s="466"/>
      <c r="J27" s="64" t="s">
        <v>101</v>
      </c>
      <c r="K27" s="64"/>
      <c r="L27" s="126"/>
    </row>
    <row r="28" spans="1:12" s="125" customFormat="1" ht="5.0999999999999996" customHeight="1">
      <c r="A28" s="453"/>
      <c r="B28" s="467"/>
      <c r="C28" s="467"/>
      <c r="D28" s="467"/>
      <c r="E28" s="467"/>
      <c r="F28" s="453"/>
      <c r="G28" s="445"/>
      <c r="H28" s="445"/>
      <c r="I28" s="445"/>
      <c r="J28" s="64" t="s">
        <v>101</v>
      </c>
      <c r="K28" s="64"/>
      <c r="L28" s="126"/>
    </row>
    <row r="29" spans="1:12" s="125" customFormat="1" ht="14.25" customHeight="1">
      <c r="A29" s="453"/>
      <c r="B29" s="467"/>
      <c r="C29" s="467"/>
      <c r="D29" s="467"/>
      <c r="E29" s="467"/>
      <c r="F29" s="463" t="s">
        <v>357</v>
      </c>
      <c r="G29" s="445">
        <f>+G27+G26</f>
        <v>0</v>
      </c>
      <c r="H29" s="445">
        <f>+H27+H26</f>
        <v>0</v>
      </c>
      <c r="I29" s="466">
        <f>+I27+I26</f>
        <v>663000</v>
      </c>
      <c r="J29" s="64" t="s">
        <v>125</v>
      </c>
      <c r="K29" s="64"/>
      <c r="L29" s="126"/>
    </row>
    <row r="30" spans="1:12" s="125" customFormat="1" ht="18.75" customHeight="1">
      <c r="A30" s="624"/>
      <c r="B30" s="625"/>
      <c r="C30" s="625"/>
      <c r="D30" s="625"/>
      <c r="E30" s="625"/>
      <c r="F30" s="625"/>
      <c r="G30" s="626"/>
      <c r="H30" s="626"/>
      <c r="I30" s="626"/>
      <c r="J30" s="627"/>
      <c r="K30" s="127"/>
      <c r="L30" s="126"/>
    </row>
    <row r="31" spans="1:12" ht="36" customHeight="1">
      <c r="A31" s="662"/>
      <c r="B31" s="662"/>
      <c r="C31" s="662"/>
      <c r="D31" s="662"/>
      <c r="E31" s="662"/>
      <c r="F31" s="662"/>
      <c r="G31" s="662"/>
      <c r="H31" s="662"/>
      <c r="I31" s="662"/>
      <c r="J31" s="662"/>
    </row>
    <row r="32" spans="1:12" ht="35.25" customHeight="1">
      <c r="A32" s="813"/>
      <c r="B32" s="813"/>
      <c r="C32" s="813"/>
      <c r="D32" s="813"/>
      <c r="E32" s="813"/>
      <c r="F32" s="813"/>
      <c r="G32" s="813"/>
      <c r="H32" s="813"/>
      <c r="I32" s="813"/>
      <c r="J32" s="46"/>
    </row>
    <row r="33" spans="1:10">
      <c r="A33" s="46"/>
      <c r="B33" s="46"/>
      <c r="C33" s="46"/>
      <c r="D33" s="46"/>
      <c r="E33" s="46"/>
      <c r="F33" s="46"/>
      <c r="G33" s="628"/>
      <c r="H33" s="628"/>
      <c r="I33" s="628"/>
      <c r="J33" s="46"/>
    </row>
    <row r="34" spans="1:10">
      <c r="A34" s="46"/>
      <c r="B34" s="46"/>
      <c r="C34" s="46"/>
      <c r="D34" s="46"/>
      <c r="E34" s="46"/>
      <c r="F34" s="46"/>
      <c r="G34" s="628"/>
      <c r="H34" s="628"/>
      <c r="I34" s="628"/>
      <c r="J34" s="46"/>
    </row>
    <row r="35" spans="1:10">
      <c r="A35" s="46"/>
      <c r="B35" s="46"/>
      <c r="C35" s="46"/>
      <c r="D35" s="46"/>
      <c r="E35" s="46"/>
      <c r="F35" s="46"/>
      <c r="G35" s="628"/>
      <c r="H35" s="628"/>
      <c r="I35" s="628"/>
      <c r="J35" s="46"/>
    </row>
    <row r="36" spans="1:10">
      <c r="A36" s="46"/>
      <c r="B36" s="46"/>
      <c r="C36" s="46"/>
      <c r="D36" s="46"/>
      <c r="E36" s="46"/>
      <c r="F36" s="46"/>
      <c r="G36" s="628"/>
      <c r="H36" s="628"/>
      <c r="I36" s="628"/>
      <c r="J36" s="46"/>
    </row>
    <row r="37" spans="1:10">
      <c r="A37" s="46"/>
      <c r="B37" s="46"/>
      <c r="C37" s="46"/>
      <c r="D37" s="46"/>
      <c r="E37" s="46"/>
      <c r="F37" s="46"/>
      <c r="G37" s="628"/>
      <c r="H37" s="628"/>
      <c r="I37" s="628"/>
      <c r="J37" s="46"/>
    </row>
    <row r="38" spans="1:10">
      <c r="A38" s="46"/>
      <c r="B38" s="46"/>
      <c r="C38" s="46"/>
      <c r="D38" s="46"/>
      <c r="E38" s="46"/>
      <c r="F38" s="46"/>
      <c r="G38" s="628"/>
      <c r="H38" s="628"/>
      <c r="I38" s="628"/>
      <c r="J38" s="46"/>
    </row>
    <row r="39" spans="1:10">
      <c r="A39" s="46"/>
      <c r="B39" s="46"/>
      <c r="C39" s="46"/>
      <c r="D39" s="46"/>
      <c r="E39" s="46"/>
      <c r="F39" s="46"/>
      <c r="G39" s="628"/>
      <c r="H39" s="628"/>
      <c r="I39" s="628"/>
      <c r="J39" s="46"/>
    </row>
    <row r="40" spans="1:10">
      <c r="A40" s="46"/>
      <c r="B40" s="46"/>
      <c r="C40" s="46"/>
      <c r="D40" s="46"/>
      <c r="E40" s="46"/>
      <c r="F40" s="46"/>
      <c r="G40" s="628"/>
      <c r="H40" s="628"/>
      <c r="I40" s="628"/>
      <c r="J40" s="46"/>
    </row>
    <row r="41" spans="1:10">
      <c r="A41" s="46"/>
      <c r="B41" s="46"/>
      <c r="C41" s="46"/>
      <c r="D41" s="46"/>
      <c r="E41" s="46"/>
      <c r="F41" s="46"/>
      <c r="G41" s="628"/>
      <c r="H41" s="628"/>
      <c r="I41" s="628"/>
      <c r="J41" s="46"/>
    </row>
    <row r="42" spans="1:10">
      <c r="A42" s="46"/>
      <c r="B42" s="46"/>
      <c r="C42" s="46"/>
      <c r="D42" s="46"/>
      <c r="E42" s="46"/>
      <c r="F42" s="46"/>
      <c r="G42" s="628"/>
      <c r="H42" s="628"/>
      <c r="I42" s="628"/>
      <c r="J42" s="46"/>
    </row>
    <row r="43" spans="1:10">
      <c r="A43" s="46"/>
      <c r="B43" s="46"/>
      <c r="C43" s="46"/>
      <c r="D43" s="46"/>
      <c r="E43" s="46"/>
      <c r="F43" s="46"/>
      <c r="G43" s="628"/>
      <c r="H43" s="628"/>
      <c r="I43" s="628"/>
      <c r="J43" s="46"/>
    </row>
    <row r="44" spans="1:10">
      <c r="A44" s="46"/>
      <c r="B44" s="46"/>
      <c r="C44" s="46"/>
      <c r="D44" s="46"/>
      <c r="E44" s="46"/>
      <c r="F44" s="46"/>
      <c r="G44" s="628"/>
      <c r="H44" s="628"/>
      <c r="I44" s="628"/>
      <c r="J44" s="46"/>
    </row>
    <row r="45" spans="1:10">
      <c r="A45" s="46"/>
      <c r="B45" s="46"/>
      <c r="C45" s="46"/>
      <c r="D45" s="46"/>
      <c r="E45" s="46"/>
      <c r="F45" s="46"/>
      <c r="G45" s="628"/>
      <c r="H45" s="628"/>
      <c r="I45" s="628"/>
      <c r="J45" s="46"/>
    </row>
    <row r="46" spans="1:10">
      <c r="A46" s="46"/>
      <c r="B46" s="46"/>
      <c r="C46" s="46"/>
      <c r="D46" s="46"/>
      <c r="E46" s="46"/>
      <c r="F46" s="46"/>
      <c r="G46" s="628"/>
      <c r="H46" s="628"/>
      <c r="I46" s="628"/>
      <c r="J46" s="46"/>
    </row>
    <row r="47" spans="1:10">
      <c r="A47" s="46"/>
      <c r="B47" s="46"/>
      <c r="C47" s="46"/>
      <c r="D47" s="46"/>
      <c r="E47" s="46"/>
      <c r="F47" s="46"/>
      <c r="G47" s="628"/>
      <c r="H47" s="628"/>
      <c r="I47" s="628"/>
      <c r="J47" s="46"/>
    </row>
    <row r="48" spans="1:10">
      <c r="A48" s="46"/>
      <c r="B48" s="46"/>
      <c r="C48" s="46"/>
      <c r="D48" s="46"/>
      <c r="E48" s="46"/>
      <c r="F48" s="46"/>
      <c r="G48" s="628"/>
      <c r="H48" s="628"/>
      <c r="I48" s="628"/>
      <c r="J48" s="46"/>
    </row>
    <row r="49" spans="1:10">
      <c r="A49" s="46"/>
      <c r="B49" s="46"/>
      <c r="C49" s="46"/>
      <c r="D49" s="46"/>
      <c r="E49" s="46"/>
      <c r="F49" s="46"/>
      <c r="G49" s="628"/>
      <c r="H49" s="628"/>
      <c r="I49" s="628"/>
      <c r="J49" s="46"/>
    </row>
    <row r="50" spans="1:10">
      <c r="A50" s="46"/>
      <c r="B50" s="46"/>
      <c r="C50" s="46"/>
      <c r="D50" s="46"/>
      <c r="E50" s="46"/>
      <c r="F50" s="46"/>
      <c r="G50" s="628"/>
      <c r="H50" s="628"/>
      <c r="I50" s="628"/>
      <c r="J50" s="46"/>
    </row>
    <row r="51" spans="1:10">
      <c r="A51" s="46"/>
      <c r="B51" s="46"/>
      <c r="C51" s="46"/>
      <c r="D51" s="46"/>
      <c r="E51" s="46"/>
      <c r="F51" s="46"/>
      <c r="G51" s="628"/>
      <c r="H51" s="628"/>
      <c r="I51" s="628"/>
      <c r="J51" s="46"/>
    </row>
    <row r="52" spans="1:10">
      <c r="A52" s="46"/>
      <c r="B52" s="46"/>
      <c r="C52" s="46"/>
      <c r="D52" s="46"/>
      <c r="E52" s="46"/>
      <c r="F52" s="46"/>
      <c r="G52" s="628"/>
      <c r="H52" s="628"/>
      <c r="I52" s="628"/>
      <c r="J52" s="46"/>
    </row>
    <row r="53" spans="1:10">
      <c r="A53" s="46"/>
      <c r="B53" s="46"/>
      <c r="C53" s="46"/>
      <c r="D53" s="46"/>
      <c r="E53" s="46"/>
      <c r="F53" s="46"/>
      <c r="G53" s="628"/>
      <c r="H53" s="628"/>
      <c r="I53" s="628"/>
      <c r="J53" s="46"/>
    </row>
    <row r="54" spans="1:10">
      <c r="A54" s="46"/>
      <c r="B54" s="46"/>
      <c r="C54" s="46"/>
      <c r="D54" s="46"/>
      <c r="E54" s="46"/>
      <c r="F54" s="46"/>
      <c r="G54" s="628"/>
      <c r="H54" s="628"/>
      <c r="I54" s="628"/>
      <c r="J54" s="46"/>
    </row>
    <row r="55" spans="1:10">
      <c r="A55" s="46"/>
      <c r="B55" s="46"/>
      <c r="C55" s="46"/>
      <c r="D55" s="46"/>
      <c r="E55" s="46"/>
      <c r="F55" s="46"/>
      <c r="G55" s="628"/>
      <c r="H55" s="628"/>
      <c r="I55" s="628"/>
      <c r="J55" s="46"/>
    </row>
    <row r="56" spans="1:10">
      <c r="A56" s="46"/>
      <c r="B56" s="46"/>
      <c r="C56" s="46"/>
      <c r="D56" s="46"/>
      <c r="E56" s="46"/>
      <c r="F56" s="46"/>
      <c r="G56" s="628"/>
      <c r="H56" s="628"/>
      <c r="I56" s="628"/>
      <c r="J56" s="46"/>
    </row>
    <row r="57" spans="1:10">
      <c r="A57" s="46"/>
      <c r="B57" s="46"/>
      <c r="C57" s="46"/>
      <c r="D57" s="46"/>
      <c r="E57" s="46"/>
      <c r="F57" s="46"/>
      <c r="G57" s="628"/>
      <c r="H57" s="628"/>
      <c r="I57" s="628"/>
      <c r="J57" s="46"/>
    </row>
    <row r="58" spans="1:10">
      <c r="A58" s="46"/>
      <c r="B58" s="46"/>
      <c r="C58" s="46"/>
      <c r="D58" s="46"/>
      <c r="E58" s="46"/>
      <c r="F58" s="46"/>
      <c r="G58" s="628"/>
      <c r="H58" s="628"/>
      <c r="I58" s="628"/>
      <c r="J58" s="46"/>
    </row>
    <row r="59" spans="1:10">
      <c r="A59" s="46"/>
      <c r="B59" s="46"/>
      <c r="C59" s="46"/>
      <c r="D59" s="46"/>
      <c r="E59" s="46"/>
      <c r="F59" s="46"/>
      <c r="G59" s="628"/>
      <c r="H59" s="628"/>
      <c r="I59" s="628"/>
      <c r="J59" s="46"/>
    </row>
  </sheetData>
  <mergeCells count="19">
    <mergeCell ref="A7:I7"/>
    <mergeCell ref="A1:I1"/>
    <mergeCell ref="A3:I3"/>
    <mergeCell ref="A4:I4"/>
    <mergeCell ref="A5:I5"/>
    <mergeCell ref="A2:I2"/>
    <mergeCell ref="A10:F10"/>
    <mergeCell ref="A15:F15"/>
    <mergeCell ref="A19:F19"/>
    <mergeCell ref="A17:F17"/>
    <mergeCell ref="A11:F11"/>
    <mergeCell ref="A12:I12"/>
    <mergeCell ref="A13:F13"/>
    <mergeCell ref="A21:F21"/>
    <mergeCell ref="A32:I32"/>
    <mergeCell ref="A14:F14"/>
    <mergeCell ref="A31:J31"/>
    <mergeCell ref="A25:F25"/>
    <mergeCell ref="A23:F23"/>
  </mergeCells>
  <phoneticPr fontId="0" type="noConversion"/>
  <pageMargins left="1.25" right="0.75" top="1" bottom="1" header="0.5" footer="0.5"/>
  <pageSetup scale="75" fitToHeight="3" orientation="landscape" r:id="rId1"/>
  <headerFooter alignWithMargins="0">
    <oddFooter>&amp;C&amp;"Times New Roman,Regular"&amp;11Exhibit E - Justification for Base Adjustments</oddFooter>
  </headerFooter>
</worksheet>
</file>

<file path=xl/worksheets/sheet6.xml><?xml version="1.0" encoding="utf-8"?>
<worksheet xmlns="http://schemas.openxmlformats.org/spreadsheetml/2006/main" xmlns:r="http://schemas.openxmlformats.org/officeDocument/2006/relationships">
  <sheetPr codeName="Sheet11">
    <pageSetUpPr fitToPage="1"/>
  </sheetPr>
  <dimension ref="A1:AF82"/>
  <sheetViews>
    <sheetView showGridLines="0" showOutlineSymbols="0" view="pageBreakPreview" zoomScale="75" zoomScaleNormal="75" zoomScaleSheetLayoutView="75" workbookViewId="0">
      <selection activeCell="G26" sqref="G26"/>
    </sheetView>
  </sheetViews>
  <sheetFormatPr defaultColWidth="9.6640625" defaultRowHeight="15.75"/>
  <cols>
    <col min="1" max="1" width="20.77734375" style="8" customWidth="1"/>
    <col min="2" max="2" width="5.77734375" style="8" customWidth="1"/>
    <col min="3" max="3" width="6.77734375" style="8" customWidth="1"/>
    <col min="4" max="4" width="9.77734375" style="8" customWidth="1"/>
    <col min="5" max="6" width="4.77734375" style="8" customWidth="1"/>
    <col min="7" max="7" width="7.77734375" style="8" customWidth="1"/>
    <col min="8" max="8" width="3.77734375" style="8" customWidth="1"/>
    <col min="9" max="9" width="4.77734375" style="8" customWidth="1"/>
    <col min="10" max="10" width="7.77734375" style="8" customWidth="1"/>
    <col min="11" max="12" width="4.77734375" style="8" customWidth="1"/>
    <col min="13" max="13" width="7.77734375" style="8" customWidth="1"/>
    <col min="14" max="15" width="12.77734375" style="8" customWidth="1"/>
    <col min="16" max="17" width="5.77734375" style="8" customWidth="1"/>
    <col min="18" max="18" width="9.77734375" style="8" customWidth="1"/>
    <col min="19" max="19" width="1" style="72" customWidth="1"/>
    <col min="20" max="16384" width="9.6640625" style="8"/>
  </cols>
  <sheetData>
    <row r="1" spans="1:32" ht="20.25">
      <c r="A1" s="765" t="s">
        <v>342</v>
      </c>
      <c r="B1" s="766"/>
      <c r="C1" s="766"/>
      <c r="D1" s="766"/>
      <c r="E1" s="766"/>
      <c r="F1" s="766"/>
      <c r="G1" s="766"/>
      <c r="H1" s="766"/>
      <c r="I1" s="766"/>
      <c r="J1" s="766"/>
      <c r="K1" s="766"/>
      <c r="L1" s="766"/>
      <c r="M1" s="766"/>
      <c r="N1" s="766"/>
      <c r="O1" s="766"/>
      <c r="P1" s="766"/>
      <c r="Q1" s="766"/>
      <c r="R1" s="766"/>
      <c r="S1" s="71" t="s">
        <v>101</v>
      </c>
    </row>
    <row r="2" spans="1:32">
      <c r="A2" s="831"/>
      <c r="B2" s="831"/>
      <c r="C2" s="831"/>
      <c r="D2" s="831"/>
      <c r="E2" s="831"/>
      <c r="F2" s="831"/>
      <c r="G2" s="831"/>
      <c r="H2" s="831"/>
      <c r="I2" s="831"/>
      <c r="J2" s="831"/>
      <c r="K2" s="831"/>
      <c r="L2" s="831"/>
      <c r="M2" s="831"/>
      <c r="N2" s="831"/>
      <c r="O2" s="831"/>
      <c r="P2" s="831"/>
      <c r="Q2" s="831"/>
      <c r="R2" s="831"/>
      <c r="S2" s="71" t="s">
        <v>101</v>
      </c>
    </row>
    <row r="3" spans="1:32" ht="18.75">
      <c r="A3" s="827" t="s">
        <v>332</v>
      </c>
      <c r="B3" s="828"/>
      <c r="C3" s="828"/>
      <c r="D3" s="828"/>
      <c r="E3" s="828"/>
      <c r="F3" s="828"/>
      <c r="G3" s="828"/>
      <c r="H3" s="828"/>
      <c r="I3" s="828"/>
      <c r="J3" s="828"/>
      <c r="K3" s="828"/>
      <c r="L3" s="828"/>
      <c r="M3" s="828"/>
      <c r="N3" s="828"/>
      <c r="O3" s="828"/>
      <c r="P3" s="828"/>
      <c r="Q3" s="828"/>
      <c r="R3" s="828"/>
      <c r="S3" s="71" t="s">
        <v>101</v>
      </c>
    </row>
    <row r="4" spans="1:32" ht="16.5">
      <c r="A4" s="829" t="str">
        <f>+'B. Summary of Requirements '!A5</f>
        <v>National Security Division</v>
      </c>
      <c r="B4" s="830"/>
      <c r="C4" s="830"/>
      <c r="D4" s="830"/>
      <c r="E4" s="830"/>
      <c r="F4" s="830"/>
      <c r="G4" s="830"/>
      <c r="H4" s="830"/>
      <c r="I4" s="830"/>
      <c r="J4" s="830"/>
      <c r="K4" s="830"/>
      <c r="L4" s="830"/>
      <c r="M4" s="830"/>
      <c r="N4" s="830"/>
      <c r="O4" s="830"/>
      <c r="P4" s="830"/>
      <c r="Q4" s="830"/>
      <c r="R4" s="830"/>
      <c r="S4" s="71" t="s">
        <v>101</v>
      </c>
    </row>
    <row r="5" spans="1:32" ht="16.5">
      <c r="A5" s="829" t="str">
        <f>+'B. Summary of Requirements '!A6</f>
        <v>Salaries and Expenses</v>
      </c>
      <c r="B5" s="828"/>
      <c r="C5" s="828"/>
      <c r="D5" s="828"/>
      <c r="E5" s="828"/>
      <c r="F5" s="828"/>
      <c r="G5" s="828"/>
      <c r="H5" s="828"/>
      <c r="I5" s="828"/>
      <c r="J5" s="828"/>
      <c r="K5" s="828"/>
      <c r="L5" s="828"/>
      <c r="M5" s="828"/>
      <c r="N5" s="828"/>
      <c r="O5" s="828"/>
      <c r="P5" s="828"/>
      <c r="Q5" s="828"/>
      <c r="R5" s="828"/>
      <c r="S5" s="71" t="s">
        <v>101</v>
      </c>
    </row>
    <row r="6" spans="1:32">
      <c r="A6" s="832" t="s">
        <v>7</v>
      </c>
      <c r="B6" s="830"/>
      <c r="C6" s="830"/>
      <c r="D6" s="830"/>
      <c r="E6" s="830"/>
      <c r="F6" s="830"/>
      <c r="G6" s="830"/>
      <c r="H6" s="830"/>
      <c r="I6" s="830"/>
      <c r="J6" s="830"/>
      <c r="K6" s="830"/>
      <c r="L6" s="830"/>
      <c r="M6" s="830"/>
      <c r="N6" s="830"/>
      <c r="O6" s="830"/>
      <c r="P6" s="830"/>
      <c r="Q6" s="830"/>
      <c r="R6" s="830"/>
      <c r="S6" s="71" t="s">
        <v>101</v>
      </c>
    </row>
    <row r="7" spans="1:32">
      <c r="A7" s="831"/>
      <c r="B7" s="831"/>
      <c r="C7" s="831"/>
      <c r="D7" s="831"/>
      <c r="E7" s="831"/>
      <c r="F7" s="831"/>
      <c r="G7" s="831"/>
      <c r="H7" s="831"/>
      <c r="I7" s="831"/>
      <c r="J7" s="831"/>
      <c r="K7" s="831"/>
      <c r="L7" s="831"/>
      <c r="M7" s="831"/>
      <c r="N7" s="831"/>
      <c r="O7" s="831"/>
      <c r="P7" s="831"/>
      <c r="Q7" s="831"/>
      <c r="R7" s="831"/>
      <c r="S7" s="71" t="s">
        <v>101</v>
      </c>
    </row>
    <row r="8" spans="1:32">
      <c r="A8" s="833"/>
      <c r="B8" s="833"/>
      <c r="C8" s="833"/>
      <c r="D8" s="833"/>
      <c r="E8" s="833"/>
      <c r="F8" s="833"/>
      <c r="G8" s="833"/>
      <c r="H8" s="833"/>
      <c r="I8" s="833"/>
      <c r="J8" s="833"/>
      <c r="K8" s="833"/>
      <c r="L8" s="833"/>
      <c r="M8" s="833"/>
      <c r="N8" s="833"/>
      <c r="O8" s="833"/>
      <c r="P8" s="833"/>
      <c r="Q8" s="833"/>
      <c r="R8" s="833"/>
      <c r="S8" s="71" t="s">
        <v>101</v>
      </c>
    </row>
    <row r="9" spans="1:32" ht="15.75" customHeight="1">
      <c r="A9" s="834" t="s">
        <v>150</v>
      </c>
      <c r="B9" s="845" t="s">
        <v>120</v>
      </c>
      <c r="C9" s="846"/>
      <c r="D9" s="847"/>
      <c r="E9" s="837" t="s">
        <v>21</v>
      </c>
      <c r="F9" s="838"/>
      <c r="G9" s="839"/>
      <c r="H9" s="837" t="s">
        <v>22</v>
      </c>
      <c r="I9" s="838"/>
      <c r="J9" s="839"/>
      <c r="K9" s="845" t="s">
        <v>124</v>
      </c>
      <c r="L9" s="846"/>
      <c r="M9" s="846"/>
      <c r="N9" s="843" t="s">
        <v>95</v>
      </c>
      <c r="O9" s="843" t="s">
        <v>96</v>
      </c>
      <c r="P9" s="845" t="s">
        <v>139</v>
      </c>
      <c r="Q9" s="846"/>
      <c r="R9" s="847"/>
      <c r="S9" s="71" t="s">
        <v>101</v>
      </c>
    </row>
    <row r="10" spans="1:32">
      <c r="A10" s="835"/>
      <c r="B10" s="848"/>
      <c r="C10" s="849"/>
      <c r="D10" s="850"/>
      <c r="E10" s="840"/>
      <c r="F10" s="841"/>
      <c r="G10" s="842"/>
      <c r="H10" s="840"/>
      <c r="I10" s="841"/>
      <c r="J10" s="842"/>
      <c r="K10" s="848"/>
      <c r="L10" s="849"/>
      <c r="M10" s="849"/>
      <c r="N10" s="844"/>
      <c r="O10" s="844"/>
      <c r="P10" s="848"/>
      <c r="Q10" s="849"/>
      <c r="R10" s="850"/>
      <c r="S10" s="71" t="s">
        <v>101</v>
      </c>
    </row>
    <row r="11" spans="1:32" ht="16.5" thickBot="1">
      <c r="A11" s="836"/>
      <c r="B11" s="264" t="s">
        <v>26</v>
      </c>
      <c r="C11" s="265" t="s">
        <v>152</v>
      </c>
      <c r="D11" s="265" t="s">
        <v>28</v>
      </c>
      <c r="E11" s="264" t="s">
        <v>26</v>
      </c>
      <c r="F11" s="265" t="s">
        <v>152</v>
      </c>
      <c r="G11" s="266" t="s">
        <v>28</v>
      </c>
      <c r="H11" s="264" t="s">
        <v>26</v>
      </c>
      <c r="I11" s="265" t="s">
        <v>152</v>
      </c>
      <c r="J11" s="265" t="s">
        <v>28</v>
      </c>
      <c r="K11" s="264" t="s">
        <v>26</v>
      </c>
      <c r="L11" s="265" t="s">
        <v>152</v>
      </c>
      <c r="M11" s="265" t="s">
        <v>28</v>
      </c>
      <c r="N11" s="420" t="s">
        <v>28</v>
      </c>
      <c r="O11" s="421" t="s">
        <v>28</v>
      </c>
      <c r="P11" s="264" t="s">
        <v>26</v>
      </c>
      <c r="Q11" s="265" t="s">
        <v>152</v>
      </c>
      <c r="R11" s="266" t="s">
        <v>28</v>
      </c>
      <c r="S11" s="71" t="s">
        <v>101</v>
      </c>
    </row>
    <row r="12" spans="1:32" ht="24.95" customHeight="1">
      <c r="A12" s="267" t="s">
        <v>90</v>
      </c>
      <c r="B12" s="196">
        <v>346</v>
      </c>
      <c r="C12" s="143">
        <v>346</v>
      </c>
      <c r="D12" s="143">
        <v>87938</v>
      </c>
      <c r="E12" s="196">
        <v>0</v>
      </c>
      <c r="F12" s="143">
        <v>0</v>
      </c>
      <c r="G12" s="143">
        <v>0</v>
      </c>
      <c r="H12" s="655">
        <v>0</v>
      </c>
      <c r="I12" s="143">
        <v>0</v>
      </c>
      <c r="J12" s="143">
        <v>0</v>
      </c>
      <c r="K12" s="196">
        <v>0</v>
      </c>
      <c r="L12" s="143">
        <v>0</v>
      </c>
      <c r="M12" s="143">
        <v>0</v>
      </c>
      <c r="N12" s="77">
        <v>2319</v>
      </c>
      <c r="O12" s="143">
        <v>0</v>
      </c>
      <c r="P12" s="196">
        <f>B12+E12+H12+K12</f>
        <v>346</v>
      </c>
      <c r="Q12" s="143">
        <f>C12+F12+I12+L12</f>
        <v>346</v>
      </c>
      <c r="R12" s="78">
        <f>D12+G12+J12+M12+N12</f>
        <v>90257</v>
      </c>
      <c r="S12" s="71" t="s">
        <v>101</v>
      </c>
    </row>
    <row r="13" spans="1:32" ht="24.95" customHeight="1">
      <c r="A13" s="268" t="s">
        <v>35</v>
      </c>
      <c r="B13" s="269">
        <f t="shared" ref="B13:R13" si="0">SUM(B12:B12)</f>
        <v>346</v>
      </c>
      <c r="C13" s="270">
        <f t="shared" si="0"/>
        <v>346</v>
      </c>
      <c r="D13" s="271">
        <f t="shared" si="0"/>
        <v>87938</v>
      </c>
      <c r="E13" s="269">
        <f t="shared" si="0"/>
        <v>0</v>
      </c>
      <c r="F13" s="270">
        <f t="shared" si="0"/>
        <v>0</v>
      </c>
      <c r="G13" s="271">
        <f t="shared" si="0"/>
        <v>0</v>
      </c>
      <c r="H13" s="269">
        <f t="shared" si="0"/>
        <v>0</v>
      </c>
      <c r="I13" s="270">
        <f t="shared" si="0"/>
        <v>0</v>
      </c>
      <c r="J13" s="271">
        <f t="shared" si="0"/>
        <v>0</v>
      </c>
      <c r="K13" s="269">
        <f t="shared" si="0"/>
        <v>0</v>
      </c>
      <c r="L13" s="270">
        <f t="shared" si="0"/>
        <v>0</v>
      </c>
      <c r="M13" s="271">
        <f t="shared" si="0"/>
        <v>0</v>
      </c>
      <c r="N13" s="417">
        <f t="shared" si="0"/>
        <v>2319</v>
      </c>
      <c r="O13" s="271">
        <f t="shared" si="0"/>
        <v>0</v>
      </c>
      <c r="P13" s="422">
        <f t="shared" si="0"/>
        <v>346</v>
      </c>
      <c r="Q13" s="423">
        <f t="shared" si="0"/>
        <v>346</v>
      </c>
      <c r="R13" s="273">
        <f t="shared" si="0"/>
        <v>90257</v>
      </c>
      <c r="S13" s="71" t="s">
        <v>101</v>
      </c>
    </row>
    <row r="14" spans="1:32">
      <c r="A14" s="263" t="s">
        <v>14</v>
      </c>
      <c r="B14" s="194" t="s">
        <v>27</v>
      </c>
      <c r="C14" s="195"/>
      <c r="D14" s="195"/>
      <c r="E14" s="194"/>
      <c r="F14" s="195"/>
      <c r="G14" s="195"/>
      <c r="H14" s="194"/>
      <c r="I14" s="195"/>
      <c r="J14" s="195"/>
      <c r="K14" s="194"/>
      <c r="L14" s="195"/>
      <c r="M14" s="195"/>
      <c r="N14" s="82"/>
      <c r="O14" s="195"/>
      <c r="P14" s="194"/>
      <c r="Q14" s="195">
        <f>C14+F14+I14+L14</f>
        <v>0</v>
      </c>
      <c r="R14" s="274"/>
      <c r="S14" s="71" t="s">
        <v>101</v>
      </c>
      <c r="T14" s="9"/>
      <c r="U14" s="9"/>
      <c r="V14" s="9"/>
      <c r="W14" s="9"/>
      <c r="X14" s="9"/>
      <c r="Y14" s="9"/>
      <c r="Z14" s="9"/>
      <c r="AA14" s="9"/>
      <c r="AB14" s="9"/>
      <c r="AC14" s="9"/>
      <c r="AD14" s="9"/>
      <c r="AE14" s="9"/>
      <c r="AF14" s="9"/>
    </row>
    <row r="15" spans="1:32">
      <c r="A15" s="263" t="s">
        <v>13</v>
      </c>
      <c r="B15" s="275"/>
      <c r="C15" s="276">
        <f>SUM(C13:C14)</f>
        <v>346</v>
      </c>
      <c r="D15" s="276"/>
      <c r="E15" s="275"/>
      <c r="F15" s="276">
        <f>+F13+F14</f>
        <v>0</v>
      </c>
      <c r="G15" s="276"/>
      <c r="H15" s="275"/>
      <c r="I15" s="276">
        <f>+I13+I14</f>
        <v>0</v>
      </c>
      <c r="J15" s="276"/>
      <c r="K15" s="275"/>
      <c r="L15" s="276">
        <f>+L13+L14</f>
        <v>0</v>
      </c>
      <c r="M15" s="276"/>
      <c r="N15" s="418"/>
      <c r="O15" s="276"/>
      <c r="P15" s="275"/>
      <c r="Q15" s="276">
        <f>SUM(Q13:Q14)</f>
        <v>346</v>
      </c>
      <c r="R15" s="277"/>
      <c r="S15" s="71" t="s">
        <v>101</v>
      </c>
    </row>
    <row r="16" spans="1:32">
      <c r="A16" s="278" t="s">
        <v>15</v>
      </c>
      <c r="B16" s="196"/>
      <c r="C16" s="143"/>
      <c r="D16" s="143"/>
      <c r="E16" s="196"/>
      <c r="F16" s="143"/>
      <c r="G16" s="143"/>
      <c r="H16" s="196"/>
      <c r="I16" s="143"/>
      <c r="J16" s="143"/>
      <c r="K16" s="196"/>
      <c r="L16" s="143"/>
      <c r="M16" s="143"/>
      <c r="N16" s="77"/>
      <c r="O16" s="143"/>
      <c r="P16" s="196"/>
      <c r="Q16" s="143"/>
      <c r="R16" s="78"/>
      <c r="S16" s="71" t="s">
        <v>101</v>
      </c>
    </row>
    <row r="17" spans="1:19">
      <c r="A17" s="279" t="s">
        <v>158</v>
      </c>
      <c r="B17" s="196"/>
      <c r="C17" s="143"/>
      <c r="D17" s="143"/>
      <c r="E17" s="196"/>
      <c r="F17" s="143"/>
      <c r="G17" s="143"/>
      <c r="H17" s="196"/>
      <c r="I17" s="143"/>
      <c r="J17" s="143"/>
      <c r="K17" s="196"/>
      <c r="L17" s="143"/>
      <c r="M17" s="143"/>
      <c r="N17" s="77"/>
      <c r="O17" s="143"/>
      <c r="P17" s="196"/>
      <c r="Q17" s="143">
        <f>C17+F17+I17+L17</f>
        <v>0</v>
      </c>
      <c r="R17" s="78"/>
      <c r="S17" s="71" t="s">
        <v>101</v>
      </c>
    </row>
    <row r="18" spans="1:19">
      <c r="A18" s="280" t="s">
        <v>201</v>
      </c>
      <c r="B18" s="194"/>
      <c r="C18" s="195"/>
      <c r="D18" s="195"/>
      <c r="E18" s="194"/>
      <c r="F18" s="195"/>
      <c r="G18" s="195"/>
      <c r="H18" s="194"/>
      <c r="I18" s="195"/>
      <c r="J18" s="195"/>
      <c r="K18" s="194"/>
      <c r="L18" s="195"/>
      <c r="M18" s="195"/>
      <c r="N18" s="82"/>
      <c r="O18" s="195"/>
      <c r="P18" s="194"/>
      <c r="Q18" s="195">
        <f>C18+F18+I18+L18</f>
        <v>0</v>
      </c>
      <c r="R18" s="274"/>
      <c r="S18" s="71" t="s">
        <v>101</v>
      </c>
    </row>
    <row r="19" spans="1:19">
      <c r="A19" s="263" t="s">
        <v>16</v>
      </c>
      <c r="B19" s="194"/>
      <c r="C19" s="195">
        <f>C18+C17+C15</f>
        <v>346</v>
      </c>
      <c r="D19" s="281"/>
      <c r="E19" s="194"/>
      <c r="F19" s="195">
        <f>F18+F17+F15</f>
        <v>0</v>
      </c>
      <c r="G19" s="281"/>
      <c r="H19" s="194"/>
      <c r="I19" s="195">
        <f>I18+I17+I15</f>
        <v>0</v>
      </c>
      <c r="J19" s="281"/>
      <c r="K19" s="194"/>
      <c r="L19" s="195">
        <f>L18+L17+L15</f>
        <v>0</v>
      </c>
      <c r="M19" s="281"/>
      <c r="N19" s="419"/>
      <c r="O19" s="281"/>
      <c r="P19" s="194"/>
      <c r="Q19" s="195">
        <f>Q18+Q17+Q15</f>
        <v>346</v>
      </c>
      <c r="R19" s="282"/>
      <c r="S19" s="71" t="s">
        <v>101</v>
      </c>
    </row>
    <row r="20" spans="1:19">
      <c r="B20" s="1"/>
      <c r="C20" s="1"/>
      <c r="D20" s="1"/>
      <c r="E20" s="1"/>
      <c r="F20" s="1"/>
      <c r="G20" s="1"/>
      <c r="H20" s="1"/>
      <c r="I20" s="1"/>
      <c r="J20" s="1"/>
      <c r="K20" s="1"/>
      <c r="L20" s="1"/>
      <c r="M20" s="1"/>
      <c r="N20" s="1"/>
      <c r="O20" s="1"/>
      <c r="P20" s="1"/>
      <c r="Q20" s="1"/>
      <c r="R20" s="1"/>
    </row>
    <row r="21" spans="1:19">
      <c r="A21" s="1"/>
      <c r="B21" s="17"/>
      <c r="C21" s="1"/>
      <c r="D21" s="1"/>
      <c r="E21" s="1"/>
      <c r="F21" s="1"/>
      <c r="G21" s="1"/>
      <c r="H21" s="1"/>
      <c r="I21" s="1"/>
      <c r="J21" s="2"/>
      <c r="K21" s="1"/>
      <c r="L21" s="1"/>
      <c r="M21" s="1"/>
      <c r="N21" s="1"/>
      <c r="O21" s="1"/>
      <c r="P21" s="1"/>
      <c r="Q21" s="1"/>
      <c r="R21" s="1"/>
      <c r="S21" s="71"/>
    </row>
    <row r="22" spans="1:19">
      <c r="A22" s="1" t="s">
        <v>60</v>
      </c>
      <c r="B22" s="17"/>
      <c r="C22" s="1"/>
      <c r="D22" s="1"/>
      <c r="E22" s="1"/>
      <c r="F22" s="1"/>
      <c r="G22" s="1"/>
      <c r="H22" s="1"/>
      <c r="I22" s="1"/>
      <c r="J22" s="2"/>
      <c r="K22" s="1"/>
      <c r="L22" s="1"/>
      <c r="M22" s="1"/>
      <c r="N22" s="1"/>
      <c r="O22" s="1"/>
      <c r="P22" s="1"/>
      <c r="Q22" s="1"/>
      <c r="R22" s="1"/>
      <c r="S22" s="71"/>
    </row>
    <row r="23" spans="1:19">
      <c r="A23" s="1"/>
      <c r="B23" s="17"/>
      <c r="C23" s="1"/>
      <c r="D23" s="1"/>
      <c r="E23" s="1"/>
      <c r="F23" s="1"/>
      <c r="G23" s="1"/>
      <c r="H23" s="1"/>
      <c r="I23" s="1"/>
      <c r="J23" s="2"/>
      <c r="K23" s="1"/>
      <c r="L23" s="1"/>
      <c r="M23" s="1"/>
      <c r="N23" s="1"/>
      <c r="O23" s="1"/>
      <c r="P23" s="1"/>
      <c r="Q23" s="1"/>
      <c r="R23" s="1"/>
      <c r="S23" s="71"/>
    </row>
    <row r="24" spans="1:19">
      <c r="A24" s="1"/>
      <c r="B24" s="17"/>
      <c r="C24" s="1"/>
      <c r="D24" s="1"/>
      <c r="E24" s="1"/>
      <c r="F24" s="1"/>
      <c r="G24" s="1"/>
      <c r="H24" s="1"/>
      <c r="I24" s="1"/>
      <c r="J24" s="2"/>
      <c r="K24" s="1"/>
      <c r="L24" s="1"/>
      <c r="M24" s="1"/>
      <c r="N24" s="1"/>
      <c r="O24" s="1"/>
      <c r="P24" s="1"/>
      <c r="Q24" s="1"/>
      <c r="R24" s="1"/>
      <c r="S24" s="71"/>
    </row>
    <row r="25" spans="1:19" ht="14.45" customHeight="1">
      <c r="A25" s="1"/>
      <c r="B25" s="30"/>
      <c r="C25" s="30"/>
      <c r="D25" s="30"/>
      <c r="E25" s="30"/>
      <c r="F25" s="30"/>
      <c r="G25" s="30"/>
      <c r="H25" s="30"/>
      <c r="I25" s="30"/>
      <c r="J25" s="30"/>
      <c r="K25" s="30"/>
      <c r="L25" s="30"/>
      <c r="M25" s="30"/>
      <c r="N25" s="30"/>
      <c r="O25" s="30"/>
      <c r="P25" s="1"/>
      <c r="Q25" s="1"/>
      <c r="R25" s="1"/>
      <c r="S25" s="71"/>
    </row>
    <row r="26" spans="1:19">
      <c r="A26" s="261"/>
      <c r="B26" s="1"/>
      <c r="C26" s="1"/>
      <c r="D26" s="1"/>
      <c r="E26" s="1"/>
      <c r="F26" s="1"/>
      <c r="G26" s="1"/>
      <c r="H26" s="1"/>
      <c r="I26" s="1"/>
      <c r="J26" s="2"/>
      <c r="K26" s="1"/>
      <c r="L26" s="1"/>
      <c r="M26" s="1"/>
      <c r="N26" s="1"/>
      <c r="O26" s="1"/>
      <c r="P26" s="1"/>
      <c r="Q26" s="1"/>
      <c r="R26" s="1"/>
    </row>
    <row r="27" spans="1:19">
      <c r="A27" s="32"/>
      <c r="B27" s="32"/>
      <c r="C27" s="32"/>
      <c r="D27" s="32"/>
      <c r="E27" s="32"/>
      <c r="F27" s="32"/>
      <c r="G27" s="32"/>
      <c r="H27" s="32"/>
      <c r="I27" s="32"/>
      <c r="J27" s="32"/>
      <c r="K27" s="1"/>
      <c r="L27" s="1"/>
      <c r="M27" s="1"/>
      <c r="N27" s="1"/>
      <c r="O27" s="1"/>
      <c r="P27" s="1"/>
      <c r="Q27" s="1"/>
      <c r="R27" s="1"/>
    </row>
    <row r="28" spans="1:19">
      <c r="A28" s="854"/>
      <c r="B28" s="853"/>
      <c r="C28" s="853"/>
      <c r="D28" s="853"/>
      <c r="E28" s="853"/>
      <c r="F28" s="853"/>
      <c r="G28" s="853"/>
      <c r="H28" s="853"/>
      <c r="I28" s="853"/>
      <c r="J28" s="853"/>
      <c r="K28" s="853"/>
      <c r="L28" s="853"/>
      <c r="M28" s="853"/>
      <c r="N28" s="853"/>
      <c r="O28" s="853"/>
      <c r="P28" s="853"/>
      <c r="Q28" s="853"/>
      <c r="R28" s="853"/>
      <c r="S28" s="631"/>
    </row>
    <row r="29" spans="1:19">
      <c r="A29" s="629"/>
      <c r="B29" s="630"/>
      <c r="C29" s="630"/>
      <c r="D29" s="630"/>
      <c r="E29" s="630"/>
      <c r="F29" s="630"/>
      <c r="G29" s="630"/>
      <c r="H29" s="630"/>
      <c r="I29" s="630"/>
      <c r="J29" s="630"/>
      <c r="K29" s="630"/>
      <c r="L29" s="630"/>
      <c r="M29" s="630"/>
      <c r="N29" s="630"/>
      <c r="O29" s="630"/>
      <c r="P29" s="630"/>
      <c r="Q29" s="630"/>
      <c r="R29" s="630"/>
      <c r="S29" s="631"/>
    </row>
    <row r="30" spans="1:19">
      <c r="A30" s="855"/>
      <c r="B30" s="851"/>
      <c r="C30" s="851"/>
      <c r="D30" s="851"/>
      <c r="E30" s="851"/>
      <c r="F30" s="851"/>
      <c r="G30" s="851"/>
      <c r="H30" s="851"/>
      <c r="I30" s="851"/>
      <c r="J30" s="851"/>
      <c r="K30" s="851"/>
      <c r="L30" s="851"/>
      <c r="M30" s="851"/>
      <c r="N30" s="851"/>
      <c r="O30" s="851"/>
      <c r="P30" s="851"/>
      <c r="Q30" s="851"/>
      <c r="R30" s="851"/>
      <c r="S30" s="631"/>
    </row>
    <row r="31" spans="1:19" ht="24" customHeight="1">
      <c r="A31" s="851"/>
      <c r="B31" s="851"/>
      <c r="C31" s="851"/>
      <c r="D31" s="851"/>
      <c r="E31" s="851"/>
      <c r="F31" s="851"/>
      <c r="G31" s="851"/>
      <c r="H31" s="851"/>
      <c r="I31" s="851"/>
      <c r="J31" s="851"/>
      <c r="K31" s="851"/>
      <c r="L31" s="851"/>
      <c r="M31" s="851"/>
      <c r="N31" s="851"/>
      <c r="O31" s="851"/>
      <c r="P31" s="851"/>
      <c r="Q31" s="851"/>
      <c r="R31" s="851"/>
      <c r="S31" s="631"/>
    </row>
    <row r="32" spans="1:19" ht="23.25" customHeight="1">
      <c r="A32" s="855"/>
      <c r="B32" s="851"/>
      <c r="C32" s="851"/>
      <c r="D32" s="851"/>
      <c r="E32" s="851"/>
      <c r="F32" s="851"/>
      <c r="G32" s="851"/>
      <c r="H32" s="851"/>
      <c r="I32" s="851"/>
      <c r="J32" s="851"/>
      <c r="K32" s="851"/>
      <c r="L32" s="851"/>
      <c r="M32" s="851"/>
      <c r="N32" s="851"/>
      <c r="O32" s="851"/>
      <c r="P32" s="851"/>
      <c r="Q32" s="851"/>
      <c r="R32" s="851"/>
      <c r="S32" s="631"/>
    </row>
    <row r="33" spans="1:19" ht="9.75" customHeight="1">
      <c r="A33" s="412"/>
      <c r="B33" s="412"/>
      <c r="C33" s="412"/>
      <c r="D33" s="412"/>
      <c r="E33" s="412"/>
      <c r="F33" s="412"/>
      <c r="G33" s="412"/>
      <c r="H33" s="412"/>
      <c r="I33" s="412"/>
      <c r="J33" s="412"/>
      <c r="K33" s="412"/>
      <c r="L33" s="412"/>
      <c r="M33" s="412"/>
      <c r="N33" s="412"/>
      <c r="O33" s="412"/>
      <c r="P33" s="412"/>
      <c r="Q33" s="412"/>
      <c r="R33" s="412"/>
      <c r="S33" s="631"/>
    </row>
    <row r="34" spans="1:19" ht="11.25" customHeight="1">
      <c r="A34" s="412"/>
      <c r="B34" s="412"/>
      <c r="C34" s="412"/>
      <c r="D34" s="412"/>
      <c r="E34" s="412"/>
      <c r="F34" s="412"/>
      <c r="G34" s="412"/>
      <c r="H34" s="412"/>
      <c r="I34" s="412"/>
      <c r="J34" s="412"/>
      <c r="K34" s="412"/>
      <c r="L34" s="412"/>
      <c r="M34" s="412"/>
      <c r="N34" s="412"/>
      <c r="O34" s="412"/>
      <c r="P34" s="412"/>
      <c r="Q34" s="412"/>
      <c r="R34" s="412"/>
      <c r="S34" s="631"/>
    </row>
    <row r="35" spans="1:19">
      <c r="A35" s="851"/>
      <c r="B35" s="851"/>
      <c r="C35" s="851"/>
      <c r="D35" s="851"/>
      <c r="E35" s="851"/>
      <c r="F35" s="851"/>
      <c r="G35" s="851"/>
      <c r="H35" s="851"/>
      <c r="I35" s="851"/>
      <c r="J35" s="851"/>
      <c r="K35" s="851"/>
      <c r="L35" s="851"/>
      <c r="M35" s="851"/>
      <c r="N35" s="851"/>
      <c r="O35" s="851"/>
      <c r="P35" s="851"/>
      <c r="Q35" s="851"/>
      <c r="R35" s="851"/>
      <c r="S35" s="631"/>
    </row>
    <row r="36" spans="1:19" ht="7.5" customHeight="1">
      <c r="A36" s="397"/>
      <c r="B36" s="397"/>
      <c r="C36" s="397"/>
      <c r="D36" s="397"/>
      <c r="E36" s="397"/>
      <c r="F36" s="397"/>
      <c r="G36" s="397"/>
      <c r="H36" s="397"/>
      <c r="I36" s="397"/>
      <c r="J36" s="397"/>
      <c r="K36" s="397"/>
      <c r="L36" s="397"/>
      <c r="M36" s="397"/>
      <c r="N36" s="397"/>
      <c r="O36" s="397"/>
      <c r="P36" s="397"/>
      <c r="Q36" s="397"/>
      <c r="R36" s="397"/>
      <c r="S36" s="631"/>
    </row>
    <row r="37" spans="1:19">
      <c r="A37" s="56"/>
      <c r="B37" s="397"/>
      <c r="C37" s="397"/>
      <c r="D37" s="397"/>
      <c r="E37" s="397"/>
      <c r="F37" s="397"/>
      <c r="G37" s="397"/>
      <c r="H37" s="397"/>
      <c r="I37" s="397"/>
      <c r="J37" s="397"/>
      <c r="K37" s="397"/>
      <c r="L37" s="397"/>
      <c r="M37" s="397"/>
      <c r="N37" s="397"/>
      <c r="O37" s="397"/>
      <c r="P37" s="397"/>
      <c r="Q37" s="397"/>
      <c r="R37" s="397"/>
      <c r="S37" s="631"/>
    </row>
    <row r="38" spans="1:19" ht="11.25" customHeight="1">
      <c r="A38" s="412"/>
      <c r="B38" s="412"/>
      <c r="C38" s="412"/>
      <c r="D38" s="412"/>
      <c r="E38" s="412"/>
      <c r="F38" s="412"/>
      <c r="G38" s="412"/>
      <c r="H38" s="412"/>
      <c r="I38" s="412"/>
      <c r="J38" s="412"/>
      <c r="K38" s="412"/>
      <c r="L38" s="412"/>
      <c r="M38" s="412"/>
      <c r="N38" s="412"/>
      <c r="O38" s="412"/>
      <c r="P38" s="412"/>
      <c r="Q38" s="412"/>
      <c r="R38" s="412"/>
      <c r="S38" s="631"/>
    </row>
    <row r="39" spans="1:19" ht="15" customHeight="1">
      <c r="A39" s="851"/>
      <c r="B39" s="851"/>
      <c r="C39" s="851"/>
      <c r="D39" s="851"/>
      <c r="E39" s="851"/>
      <c r="F39" s="851"/>
      <c r="G39" s="851"/>
      <c r="H39" s="851"/>
      <c r="I39" s="851"/>
      <c r="J39" s="851"/>
      <c r="K39" s="851"/>
      <c r="L39" s="851"/>
      <c r="M39" s="851"/>
      <c r="N39" s="851"/>
      <c r="O39" s="851"/>
      <c r="P39" s="851"/>
      <c r="Q39" s="851"/>
      <c r="R39" s="851"/>
      <c r="S39" s="631"/>
    </row>
    <row r="40" spans="1:19" ht="12" customHeight="1">
      <c r="A40" s="412"/>
      <c r="B40" s="412"/>
      <c r="C40" s="412"/>
      <c r="D40" s="412"/>
      <c r="E40" s="412"/>
      <c r="F40" s="412"/>
      <c r="G40" s="412"/>
      <c r="H40" s="412"/>
      <c r="I40" s="412"/>
      <c r="J40" s="412"/>
      <c r="K40" s="412"/>
      <c r="L40" s="412"/>
      <c r="M40" s="412"/>
      <c r="N40" s="412"/>
      <c r="O40" s="412"/>
      <c r="P40" s="412"/>
      <c r="Q40" s="412"/>
      <c r="R40" s="632"/>
      <c r="S40" s="631"/>
    </row>
    <row r="41" spans="1:19" ht="36" customHeight="1">
      <c r="A41" s="852"/>
      <c r="B41" s="853"/>
      <c r="C41" s="853"/>
      <c r="D41" s="853"/>
      <c r="E41" s="853"/>
      <c r="F41" s="853"/>
      <c r="G41" s="853"/>
      <c r="H41" s="853"/>
      <c r="I41" s="853"/>
      <c r="J41" s="853"/>
      <c r="K41" s="853"/>
      <c r="L41" s="853"/>
      <c r="M41" s="853"/>
      <c r="N41" s="853"/>
      <c r="O41" s="853"/>
      <c r="P41" s="853"/>
      <c r="Q41" s="853"/>
      <c r="R41" s="853"/>
      <c r="S41" s="853"/>
    </row>
    <row r="42" spans="1:19">
      <c r="A42" s="631"/>
      <c r="B42" s="631"/>
      <c r="C42" s="631"/>
      <c r="D42" s="631"/>
      <c r="E42" s="631"/>
      <c r="F42" s="631"/>
      <c r="G42" s="631"/>
      <c r="H42" s="631"/>
      <c r="I42" s="631"/>
      <c r="J42" s="631"/>
      <c r="K42" s="631"/>
      <c r="L42" s="631"/>
      <c r="M42" s="631"/>
      <c r="N42" s="631"/>
      <c r="O42" s="631"/>
      <c r="P42" s="631"/>
      <c r="Q42" s="631"/>
      <c r="R42" s="631"/>
      <c r="S42" s="631"/>
    </row>
    <row r="43" spans="1:19">
      <c r="A43" s="633"/>
      <c r="B43" s="633"/>
      <c r="C43" s="633"/>
      <c r="D43" s="633"/>
      <c r="E43" s="633"/>
      <c r="F43" s="633"/>
      <c r="G43" s="633"/>
      <c r="H43" s="633"/>
      <c r="I43" s="633"/>
      <c r="J43" s="633"/>
      <c r="K43" s="633"/>
      <c r="L43" s="633"/>
      <c r="M43" s="633"/>
      <c r="N43" s="633"/>
      <c r="O43" s="633"/>
      <c r="P43" s="633"/>
      <c r="Q43" s="633"/>
      <c r="R43" s="633"/>
      <c r="S43" s="634"/>
    </row>
    <row r="44" spans="1:19">
      <c r="A44" s="633"/>
      <c r="B44" s="633"/>
      <c r="C44" s="633"/>
      <c r="D44" s="633"/>
      <c r="E44" s="633"/>
      <c r="F44" s="633"/>
      <c r="G44" s="633"/>
      <c r="H44" s="633"/>
      <c r="I44" s="633"/>
      <c r="J44" s="633"/>
      <c r="K44" s="633"/>
      <c r="L44" s="633"/>
      <c r="M44" s="633"/>
      <c r="N44" s="633"/>
      <c r="O44" s="633"/>
      <c r="P44" s="633"/>
      <c r="Q44" s="633"/>
      <c r="R44" s="633"/>
      <c r="S44" s="634"/>
    </row>
    <row r="45" spans="1:19">
      <c r="A45" s="633"/>
      <c r="B45" s="633"/>
      <c r="C45" s="633"/>
      <c r="D45" s="633"/>
      <c r="E45" s="633"/>
      <c r="F45" s="633"/>
      <c r="G45" s="633"/>
      <c r="H45" s="633"/>
      <c r="I45" s="633"/>
      <c r="J45" s="633"/>
      <c r="K45" s="633"/>
      <c r="L45" s="633"/>
      <c r="M45" s="633"/>
      <c r="N45" s="633"/>
      <c r="O45" s="633"/>
      <c r="P45" s="633"/>
      <c r="Q45" s="633"/>
      <c r="R45" s="633"/>
      <c r="S45" s="634"/>
    </row>
    <row r="46" spans="1:19">
      <c r="A46" s="633"/>
      <c r="B46" s="633"/>
      <c r="C46" s="633"/>
      <c r="D46" s="633"/>
      <c r="E46" s="633"/>
      <c r="F46" s="633"/>
      <c r="G46" s="633"/>
      <c r="H46" s="633"/>
      <c r="I46" s="633"/>
      <c r="J46" s="633"/>
      <c r="K46" s="633"/>
      <c r="L46" s="633"/>
      <c r="M46" s="633"/>
      <c r="N46" s="633"/>
      <c r="O46" s="633"/>
      <c r="P46" s="633"/>
      <c r="Q46" s="633"/>
      <c r="R46" s="633"/>
      <c r="S46" s="634"/>
    </row>
    <row r="47" spans="1:19">
      <c r="A47" s="633"/>
      <c r="B47" s="633"/>
      <c r="C47" s="633"/>
      <c r="D47" s="633"/>
      <c r="E47" s="633"/>
      <c r="F47" s="633"/>
      <c r="G47" s="633"/>
      <c r="H47" s="633"/>
      <c r="I47" s="633"/>
      <c r="J47" s="633"/>
      <c r="K47" s="633"/>
      <c r="L47" s="633"/>
      <c r="M47" s="633"/>
      <c r="N47" s="633"/>
      <c r="O47" s="633"/>
      <c r="P47" s="633"/>
      <c r="Q47" s="633"/>
      <c r="R47" s="633"/>
      <c r="S47" s="634"/>
    </row>
    <row r="48" spans="1:19">
      <c r="A48" s="633"/>
      <c r="B48" s="633"/>
      <c r="C48" s="633"/>
      <c r="D48" s="633"/>
      <c r="E48" s="633"/>
      <c r="F48" s="633"/>
      <c r="G48" s="633"/>
      <c r="H48" s="633"/>
      <c r="I48" s="633"/>
      <c r="J48" s="633"/>
      <c r="K48" s="633"/>
      <c r="L48" s="633"/>
      <c r="M48" s="633"/>
      <c r="N48" s="633"/>
      <c r="O48" s="633"/>
      <c r="P48" s="633"/>
      <c r="Q48" s="633"/>
      <c r="R48" s="633"/>
      <c r="S48" s="634"/>
    </row>
    <row r="49" spans="1:19">
      <c r="A49" s="633"/>
      <c r="B49" s="633"/>
      <c r="C49" s="633"/>
      <c r="D49" s="633"/>
      <c r="E49" s="633"/>
      <c r="F49" s="633"/>
      <c r="G49" s="633"/>
      <c r="H49" s="633"/>
      <c r="I49" s="633"/>
      <c r="J49" s="633"/>
      <c r="K49" s="633"/>
      <c r="L49" s="633"/>
      <c r="M49" s="633"/>
      <c r="N49" s="633"/>
      <c r="O49" s="633"/>
      <c r="P49" s="633"/>
      <c r="Q49" s="633"/>
      <c r="R49" s="633"/>
      <c r="S49" s="634"/>
    </row>
    <row r="50" spans="1:19">
      <c r="A50" s="633"/>
      <c r="B50" s="633"/>
      <c r="C50" s="633"/>
      <c r="D50" s="633"/>
      <c r="E50" s="633"/>
      <c r="F50" s="633"/>
      <c r="G50" s="633"/>
      <c r="H50" s="633"/>
      <c r="I50" s="633"/>
      <c r="J50" s="633"/>
      <c r="K50" s="633"/>
      <c r="L50" s="633"/>
      <c r="M50" s="633"/>
      <c r="N50" s="633"/>
      <c r="O50" s="633"/>
      <c r="P50" s="633"/>
      <c r="Q50" s="633"/>
      <c r="R50" s="633"/>
      <c r="S50" s="634"/>
    </row>
    <row r="51" spans="1:19">
      <c r="A51" s="633"/>
      <c r="B51" s="633"/>
      <c r="C51" s="633"/>
      <c r="D51" s="633"/>
      <c r="E51" s="633"/>
      <c r="F51" s="633"/>
      <c r="G51" s="633"/>
      <c r="H51" s="633"/>
      <c r="I51" s="633"/>
      <c r="J51" s="633"/>
      <c r="K51" s="633"/>
      <c r="L51" s="633"/>
      <c r="M51" s="633"/>
      <c r="N51" s="633"/>
      <c r="O51" s="633"/>
      <c r="P51" s="633"/>
      <c r="Q51" s="633"/>
      <c r="R51" s="633"/>
      <c r="S51" s="634"/>
    </row>
    <row r="52" spans="1:19">
      <c r="A52" s="633"/>
      <c r="B52" s="633"/>
      <c r="C52" s="633"/>
      <c r="D52" s="633"/>
      <c r="E52" s="633"/>
      <c r="F52" s="633"/>
      <c r="G52" s="633"/>
      <c r="H52" s="633"/>
      <c r="I52" s="633"/>
      <c r="J52" s="633"/>
      <c r="K52" s="633"/>
      <c r="L52" s="633"/>
      <c r="M52" s="633"/>
      <c r="N52" s="633"/>
      <c r="O52" s="633"/>
      <c r="P52" s="633"/>
      <c r="Q52" s="633"/>
      <c r="R52" s="633"/>
      <c r="S52" s="634"/>
    </row>
    <row r="53" spans="1:19">
      <c r="A53" s="633"/>
      <c r="B53" s="633"/>
      <c r="C53" s="633"/>
      <c r="D53" s="633"/>
      <c r="E53" s="633"/>
      <c r="F53" s="633"/>
      <c r="G53" s="633"/>
      <c r="H53" s="633"/>
      <c r="I53" s="633"/>
      <c r="J53" s="633"/>
      <c r="K53" s="633"/>
      <c r="L53" s="633"/>
      <c r="M53" s="633"/>
      <c r="N53" s="633"/>
      <c r="O53" s="633"/>
      <c r="P53" s="633"/>
      <c r="Q53" s="633"/>
      <c r="R53" s="633"/>
      <c r="S53" s="634"/>
    </row>
    <row r="54" spans="1:19">
      <c r="A54" s="633"/>
      <c r="B54" s="633"/>
      <c r="C54" s="633"/>
      <c r="D54" s="633"/>
      <c r="E54" s="633"/>
      <c r="F54" s="633"/>
      <c r="G54" s="633"/>
      <c r="H54" s="633"/>
      <c r="I54" s="633"/>
      <c r="J54" s="633"/>
      <c r="K54" s="633"/>
      <c r="L54" s="633"/>
      <c r="M54" s="633"/>
      <c r="N54" s="633"/>
      <c r="O54" s="633"/>
      <c r="P54" s="633"/>
      <c r="Q54" s="633"/>
      <c r="R54" s="633"/>
      <c r="S54" s="634"/>
    </row>
    <row r="55" spans="1:19">
      <c r="A55" s="633"/>
      <c r="B55" s="633"/>
      <c r="C55" s="633"/>
      <c r="D55" s="633"/>
      <c r="E55" s="633"/>
      <c r="F55" s="633"/>
      <c r="G55" s="633"/>
      <c r="H55" s="633"/>
      <c r="I55" s="633"/>
      <c r="J55" s="633"/>
      <c r="K55" s="633"/>
      <c r="L55" s="633"/>
      <c r="M55" s="633"/>
      <c r="N55" s="633"/>
      <c r="O55" s="633"/>
      <c r="P55" s="633"/>
      <c r="Q55" s="633"/>
      <c r="R55" s="633"/>
      <c r="S55" s="634"/>
    </row>
    <row r="56" spans="1:19">
      <c r="A56" s="633"/>
      <c r="B56" s="633"/>
      <c r="C56" s="633"/>
      <c r="D56" s="633"/>
      <c r="E56" s="633"/>
      <c r="F56" s="633"/>
      <c r="G56" s="633"/>
      <c r="H56" s="633"/>
      <c r="I56" s="633"/>
      <c r="J56" s="633"/>
      <c r="K56" s="633"/>
      <c r="L56" s="633"/>
      <c r="M56" s="633"/>
      <c r="N56" s="633"/>
      <c r="O56" s="633"/>
      <c r="P56" s="633"/>
      <c r="Q56" s="633"/>
      <c r="R56" s="633"/>
      <c r="S56" s="634"/>
    </row>
    <row r="57" spans="1:19">
      <c r="A57" s="633"/>
      <c r="B57" s="633"/>
      <c r="C57" s="633"/>
      <c r="D57" s="633"/>
      <c r="E57" s="633"/>
      <c r="F57" s="633"/>
      <c r="G57" s="633"/>
      <c r="H57" s="633"/>
      <c r="I57" s="633"/>
      <c r="J57" s="633"/>
      <c r="K57" s="633"/>
      <c r="L57" s="633"/>
      <c r="M57" s="633"/>
      <c r="N57" s="633"/>
      <c r="O57" s="633"/>
      <c r="P57" s="633"/>
      <c r="Q57" s="633"/>
      <c r="R57" s="633"/>
      <c r="S57" s="634"/>
    </row>
    <row r="58" spans="1:19">
      <c r="A58" s="633"/>
      <c r="B58" s="633"/>
      <c r="C58" s="633"/>
      <c r="D58" s="633"/>
      <c r="E58" s="633"/>
      <c r="F58" s="633"/>
      <c r="G58" s="633"/>
      <c r="H58" s="633"/>
      <c r="I58" s="633"/>
      <c r="J58" s="633"/>
      <c r="K58" s="633"/>
      <c r="L58" s="633"/>
      <c r="M58" s="633"/>
      <c r="N58" s="633"/>
      <c r="O58" s="633"/>
      <c r="P58" s="633"/>
      <c r="Q58" s="633"/>
      <c r="R58" s="633"/>
      <c r="S58" s="634"/>
    </row>
    <row r="59" spans="1:19">
      <c r="A59" s="633"/>
      <c r="B59" s="633"/>
      <c r="C59" s="633"/>
      <c r="D59" s="633"/>
      <c r="E59" s="633"/>
      <c r="F59" s="633"/>
      <c r="G59" s="633"/>
      <c r="H59" s="633"/>
      <c r="I59" s="633"/>
      <c r="J59" s="633"/>
      <c r="K59" s="633"/>
      <c r="L59" s="633"/>
      <c r="M59" s="633"/>
      <c r="N59" s="633"/>
      <c r="O59" s="633"/>
      <c r="P59" s="633"/>
      <c r="Q59" s="633"/>
      <c r="R59" s="633"/>
      <c r="S59" s="634"/>
    </row>
    <row r="60" spans="1:19">
      <c r="A60" s="633"/>
      <c r="B60" s="633"/>
      <c r="C60" s="633"/>
      <c r="D60" s="633"/>
      <c r="E60" s="633"/>
      <c r="F60" s="633"/>
      <c r="G60" s="633"/>
      <c r="H60" s="633"/>
      <c r="I60" s="633"/>
      <c r="J60" s="633"/>
      <c r="K60" s="633"/>
      <c r="L60" s="633"/>
      <c r="M60" s="633"/>
      <c r="N60" s="633"/>
      <c r="O60" s="633"/>
      <c r="P60" s="633"/>
      <c r="Q60" s="633"/>
      <c r="R60" s="633"/>
      <c r="S60" s="634"/>
    </row>
    <row r="61" spans="1:19">
      <c r="A61" s="633"/>
      <c r="B61" s="633"/>
      <c r="C61" s="633"/>
      <c r="D61" s="633"/>
      <c r="E61" s="633"/>
      <c r="F61" s="633"/>
      <c r="G61" s="633"/>
      <c r="H61" s="633"/>
      <c r="I61" s="633"/>
      <c r="J61" s="633"/>
      <c r="K61" s="633"/>
      <c r="L61" s="633"/>
      <c r="M61" s="633"/>
      <c r="N61" s="633"/>
      <c r="O61" s="633"/>
      <c r="P61" s="633"/>
      <c r="Q61" s="633"/>
      <c r="R61" s="633"/>
      <c r="S61" s="634"/>
    </row>
    <row r="62" spans="1:19">
      <c r="A62" s="633"/>
      <c r="B62" s="633"/>
      <c r="C62" s="633"/>
      <c r="D62" s="633"/>
      <c r="E62" s="633"/>
      <c r="F62" s="633"/>
      <c r="G62" s="633"/>
      <c r="H62" s="633"/>
      <c r="I62" s="633"/>
      <c r="J62" s="633"/>
      <c r="K62" s="633"/>
      <c r="L62" s="633"/>
      <c r="M62" s="633"/>
      <c r="N62" s="633"/>
      <c r="O62" s="633"/>
      <c r="P62" s="633"/>
      <c r="Q62" s="633"/>
      <c r="R62" s="633"/>
      <c r="S62" s="634"/>
    </row>
    <row r="63" spans="1:19">
      <c r="A63" s="633"/>
      <c r="B63" s="633"/>
      <c r="C63" s="633"/>
      <c r="D63" s="633"/>
      <c r="E63" s="633"/>
      <c r="F63" s="633"/>
      <c r="G63" s="633"/>
      <c r="H63" s="633"/>
      <c r="I63" s="633"/>
      <c r="J63" s="633"/>
      <c r="K63" s="633"/>
      <c r="L63" s="633"/>
      <c r="M63" s="633"/>
      <c r="N63" s="633"/>
      <c r="O63" s="633"/>
      <c r="P63" s="633"/>
      <c r="Q63" s="633"/>
      <c r="R63" s="633"/>
      <c r="S63" s="634"/>
    </row>
    <row r="64" spans="1:19">
      <c r="A64" s="633"/>
      <c r="B64" s="633"/>
      <c r="C64" s="633"/>
      <c r="D64" s="633"/>
      <c r="E64" s="633"/>
      <c r="F64" s="633"/>
      <c r="G64" s="633"/>
      <c r="H64" s="633"/>
      <c r="I64" s="633"/>
      <c r="J64" s="633"/>
      <c r="K64" s="633"/>
      <c r="L64" s="633"/>
      <c r="M64" s="633"/>
      <c r="N64" s="633"/>
      <c r="O64" s="633"/>
      <c r="P64" s="633"/>
      <c r="Q64" s="633"/>
      <c r="R64" s="633"/>
      <c r="S64" s="634"/>
    </row>
    <row r="65" spans="1:19">
      <c r="A65" s="633"/>
      <c r="B65" s="633"/>
      <c r="C65" s="633"/>
      <c r="D65" s="633"/>
      <c r="E65" s="633"/>
      <c r="F65" s="633"/>
      <c r="G65" s="633"/>
      <c r="H65" s="633"/>
      <c r="I65" s="633"/>
      <c r="J65" s="633"/>
      <c r="K65" s="633"/>
      <c r="L65" s="633"/>
      <c r="M65" s="633"/>
      <c r="N65" s="633"/>
      <c r="O65" s="633"/>
      <c r="P65" s="633"/>
      <c r="Q65" s="633"/>
      <c r="R65" s="633"/>
      <c r="S65" s="634"/>
    </row>
    <row r="66" spans="1:19">
      <c r="A66" s="633"/>
      <c r="B66" s="633"/>
      <c r="C66" s="633"/>
      <c r="D66" s="633"/>
      <c r="E66" s="633"/>
      <c r="F66" s="633"/>
      <c r="G66" s="633"/>
      <c r="H66" s="633"/>
      <c r="I66" s="633"/>
      <c r="J66" s="633"/>
      <c r="K66" s="633"/>
      <c r="L66" s="633"/>
      <c r="M66" s="633"/>
      <c r="N66" s="633"/>
      <c r="O66" s="633"/>
      <c r="P66" s="633"/>
      <c r="Q66" s="633"/>
      <c r="R66" s="633"/>
      <c r="S66" s="634"/>
    </row>
    <row r="67" spans="1:19">
      <c r="A67" s="633"/>
      <c r="B67" s="633"/>
      <c r="C67" s="633"/>
      <c r="D67" s="633"/>
      <c r="E67" s="633"/>
      <c r="F67" s="633"/>
      <c r="G67" s="633"/>
      <c r="H67" s="633"/>
      <c r="I67" s="633"/>
      <c r="J67" s="633"/>
      <c r="K67" s="633"/>
      <c r="L67" s="633"/>
      <c r="M67" s="633"/>
      <c r="N67" s="633"/>
      <c r="O67" s="633"/>
      <c r="P67" s="633"/>
      <c r="Q67" s="633"/>
      <c r="R67" s="633"/>
      <c r="S67" s="634"/>
    </row>
    <row r="68" spans="1:19">
      <c r="A68" s="633"/>
      <c r="B68" s="633"/>
      <c r="C68" s="633"/>
      <c r="D68" s="633"/>
      <c r="E68" s="633"/>
      <c r="F68" s="633"/>
      <c r="G68" s="633"/>
      <c r="H68" s="633"/>
      <c r="I68" s="633"/>
      <c r="J68" s="633"/>
      <c r="K68" s="633"/>
      <c r="L68" s="633"/>
      <c r="M68" s="633"/>
      <c r="N68" s="633"/>
      <c r="O68" s="633"/>
      <c r="P68" s="633"/>
      <c r="Q68" s="633"/>
      <c r="R68" s="633"/>
      <c r="S68" s="634"/>
    </row>
    <row r="69" spans="1:19">
      <c r="A69" s="633"/>
      <c r="B69" s="633"/>
      <c r="C69" s="633"/>
      <c r="D69" s="633"/>
      <c r="E69" s="633"/>
      <c r="F69" s="633"/>
      <c r="G69" s="633"/>
      <c r="H69" s="633"/>
      <c r="I69" s="633"/>
      <c r="J69" s="633"/>
      <c r="K69" s="633"/>
      <c r="L69" s="633"/>
      <c r="M69" s="633"/>
      <c r="N69" s="633"/>
      <c r="O69" s="633"/>
      <c r="P69" s="633"/>
      <c r="Q69" s="633"/>
      <c r="R69" s="633"/>
      <c r="S69" s="634"/>
    </row>
    <row r="70" spans="1:19">
      <c r="A70" s="633"/>
      <c r="B70" s="633"/>
      <c r="C70" s="633"/>
      <c r="D70" s="633"/>
      <c r="E70" s="633"/>
      <c r="F70" s="633"/>
      <c r="G70" s="633"/>
      <c r="H70" s="633"/>
      <c r="I70" s="633"/>
      <c r="J70" s="633"/>
      <c r="K70" s="633"/>
      <c r="L70" s="633"/>
      <c r="M70" s="633"/>
      <c r="N70" s="633"/>
      <c r="O70" s="633"/>
      <c r="P70" s="633"/>
      <c r="Q70" s="633"/>
      <c r="R70" s="633"/>
      <c r="S70" s="634"/>
    </row>
    <row r="71" spans="1:19">
      <c r="A71" s="633"/>
      <c r="B71" s="633"/>
      <c r="C71" s="633"/>
      <c r="D71" s="633"/>
      <c r="E71" s="633"/>
      <c r="F71" s="633"/>
      <c r="G71" s="633"/>
      <c r="H71" s="633"/>
      <c r="I71" s="633"/>
      <c r="J71" s="633"/>
      <c r="K71" s="633"/>
      <c r="L71" s="633"/>
      <c r="M71" s="633"/>
      <c r="N71" s="633"/>
      <c r="O71" s="633"/>
      <c r="P71" s="633"/>
      <c r="Q71" s="633"/>
      <c r="R71" s="633"/>
      <c r="S71" s="634"/>
    </row>
    <row r="72" spans="1:19">
      <c r="A72" s="633"/>
      <c r="B72" s="633"/>
      <c r="C72" s="633"/>
      <c r="D72" s="633"/>
      <c r="E72" s="633"/>
      <c r="F72" s="633"/>
      <c r="G72" s="633"/>
      <c r="H72" s="633"/>
      <c r="I72" s="633"/>
      <c r="J72" s="633"/>
      <c r="K72" s="633"/>
      <c r="L72" s="633"/>
      <c r="M72" s="633"/>
      <c r="N72" s="633"/>
      <c r="O72" s="633"/>
      <c r="P72" s="633"/>
      <c r="Q72" s="633"/>
      <c r="R72" s="633"/>
      <c r="S72" s="634"/>
    </row>
    <row r="73" spans="1:19">
      <c r="A73" s="633"/>
      <c r="B73" s="633"/>
      <c r="C73" s="633"/>
      <c r="D73" s="633"/>
      <c r="E73" s="633"/>
      <c r="F73" s="633"/>
      <c r="G73" s="633"/>
      <c r="H73" s="633"/>
      <c r="I73" s="633"/>
      <c r="J73" s="633"/>
      <c r="K73" s="633"/>
      <c r="L73" s="633"/>
      <c r="M73" s="633"/>
      <c r="N73" s="633"/>
      <c r="O73" s="633"/>
      <c r="P73" s="633"/>
      <c r="Q73" s="633"/>
      <c r="R73" s="633"/>
      <c r="S73" s="634"/>
    </row>
    <row r="74" spans="1:19">
      <c r="A74" s="633"/>
      <c r="B74" s="633"/>
      <c r="C74" s="633"/>
      <c r="D74" s="633"/>
      <c r="E74" s="633"/>
      <c r="F74" s="633"/>
      <c r="G74" s="633"/>
      <c r="H74" s="633"/>
      <c r="I74" s="633"/>
      <c r="J74" s="633"/>
      <c r="K74" s="633"/>
      <c r="L74" s="633"/>
      <c r="M74" s="633"/>
      <c r="N74" s="633"/>
      <c r="O74" s="633"/>
      <c r="P74" s="633"/>
      <c r="Q74" s="633"/>
      <c r="R74" s="633"/>
      <c r="S74" s="634"/>
    </row>
    <row r="75" spans="1:19">
      <c r="A75" s="633"/>
      <c r="B75" s="633"/>
      <c r="C75" s="633"/>
      <c r="D75" s="633"/>
      <c r="E75" s="633"/>
      <c r="F75" s="633"/>
      <c r="G75" s="633"/>
      <c r="H75" s="633"/>
      <c r="I75" s="633"/>
      <c r="J75" s="633"/>
      <c r="K75" s="633"/>
      <c r="L75" s="633"/>
      <c r="M75" s="633"/>
      <c r="N75" s="633"/>
      <c r="O75" s="633"/>
      <c r="P75" s="633"/>
      <c r="Q75" s="633"/>
      <c r="R75" s="633"/>
      <c r="S75" s="634"/>
    </row>
    <row r="76" spans="1:19">
      <c r="A76" s="633"/>
      <c r="B76" s="633"/>
      <c r="C76" s="633"/>
      <c r="D76" s="633"/>
      <c r="E76" s="633"/>
      <c r="F76" s="633"/>
      <c r="G76" s="633"/>
      <c r="H76" s="633"/>
      <c r="I76" s="633"/>
      <c r="J76" s="633"/>
      <c r="K76" s="633"/>
      <c r="L76" s="633"/>
      <c r="M76" s="633"/>
      <c r="N76" s="633"/>
      <c r="O76" s="633"/>
      <c r="P76" s="633"/>
      <c r="Q76" s="633"/>
      <c r="R76" s="633"/>
      <c r="S76" s="634"/>
    </row>
    <row r="77" spans="1:19">
      <c r="A77" s="633"/>
      <c r="B77" s="633"/>
      <c r="C77" s="633"/>
      <c r="D77" s="633"/>
      <c r="E77" s="633"/>
      <c r="F77" s="633"/>
      <c r="G77" s="633"/>
      <c r="H77" s="633"/>
      <c r="I77" s="633"/>
      <c r="J77" s="633"/>
      <c r="K77" s="633"/>
      <c r="L77" s="633"/>
      <c r="M77" s="633"/>
      <c r="N77" s="633"/>
      <c r="O77" s="633"/>
      <c r="P77" s="633"/>
      <c r="Q77" s="633"/>
      <c r="R77" s="633"/>
      <c r="S77" s="634"/>
    </row>
    <row r="78" spans="1:19">
      <c r="A78" s="633"/>
      <c r="B78" s="633"/>
      <c r="C78" s="633"/>
      <c r="D78" s="633"/>
      <c r="E78" s="633"/>
      <c r="F78" s="633"/>
      <c r="G78" s="633"/>
      <c r="H78" s="633"/>
      <c r="I78" s="633"/>
      <c r="J78" s="633"/>
      <c r="K78" s="633"/>
      <c r="L78" s="633"/>
      <c r="M78" s="633"/>
      <c r="N78" s="633"/>
      <c r="O78" s="633"/>
      <c r="P78" s="633"/>
      <c r="Q78" s="633"/>
      <c r="R78" s="633"/>
      <c r="S78" s="634"/>
    </row>
    <row r="79" spans="1:19">
      <c r="A79" s="633"/>
      <c r="B79" s="633"/>
      <c r="C79" s="633"/>
      <c r="D79" s="633"/>
      <c r="E79" s="633"/>
      <c r="F79" s="633"/>
      <c r="G79" s="633"/>
      <c r="H79" s="633"/>
      <c r="I79" s="633"/>
      <c r="J79" s="633"/>
      <c r="K79" s="633"/>
      <c r="L79" s="633"/>
      <c r="M79" s="633"/>
      <c r="N79" s="633"/>
      <c r="O79" s="633"/>
      <c r="P79" s="633"/>
      <c r="Q79" s="633"/>
      <c r="R79" s="633"/>
      <c r="S79" s="634"/>
    </row>
    <row r="80" spans="1:19">
      <c r="A80" s="633"/>
      <c r="B80" s="633"/>
      <c r="C80" s="633"/>
      <c r="D80" s="633"/>
      <c r="E80" s="633"/>
      <c r="F80" s="633"/>
      <c r="G80" s="633"/>
      <c r="H80" s="633"/>
      <c r="I80" s="633"/>
      <c r="J80" s="633"/>
      <c r="K80" s="633"/>
      <c r="L80" s="633"/>
      <c r="M80" s="633"/>
      <c r="N80" s="633"/>
      <c r="O80" s="633"/>
      <c r="P80" s="633"/>
      <c r="Q80" s="633"/>
      <c r="R80" s="633"/>
      <c r="S80" s="634"/>
    </row>
    <row r="81" spans="1:19">
      <c r="A81" s="633"/>
      <c r="B81" s="633"/>
      <c r="C81" s="633"/>
      <c r="D81" s="633"/>
      <c r="E81" s="633"/>
      <c r="F81" s="633"/>
      <c r="G81" s="633"/>
      <c r="H81" s="633"/>
      <c r="I81" s="633"/>
      <c r="J81" s="633"/>
      <c r="K81" s="633"/>
      <c r="L81" s="633"/>
      <c r="M81" s="633"/>
      <c r="N81" s="633"/>
      <c r="O81" s="633"/>
      <c r="P81" s="633"/>
      <c r="Q81" s="633"/>
      <c r="R81" s="633"/>
      <c r="S81" s="634"/>
    </row>
    <row r="82" spans="1:19">
      <c r="A82" s="633"/>
      <c r="B82" s="633"/>
      <c r="C82" s="633"/>
      <c r="D82" s="633"/>
      <c r="E82" s="633"/>
      <c r="F82" s="633"/>
      <c r="G82" s="633"/>
      <c r="H82" s="633"/>
      <c r="I82" s="633"/>
      <c r="J82" s="633"/>
      <c r="K82" s="633"/>
      <c r="L82" s="633"/>
      <c r="M82" s="633"/>
      <c r="N82" s="633"/>
      <c r="O82" s="633"/>
      <c r="P82" s="633"/>
      <c r="Q82" s="633"/>
      <c r="R82" s="633"/>
      <c r="S82" s="634"/>
    </row>
  </sheetData>
  <mergeCells count="23">
    <mergeCell ref="A35:R35"/>
    <mergeCell ref="K9:M10"/>
    <mergeCell ref="N9:N10"/>
    <mergeCell ref="A41:S41"/>
    <mergeCell ref="P9:R10"/>
    <mergeCell ref="A31:R31"/>
    <mergeCell ref="A39:R39"/>
    <mergeCell ref="A28:R28"/>
    <mergeCell ref="A30:R30"/>
    <mergeCell ref="A32:R32"/>
    <mergeCell ref="A6:R6"/>
    <mergeCell ref="A7:R7"/>
    <mergeCell ref="A8:R8"/>
    <mergeCell ref="A9:A11"/>
    <mergeCell ref="H9:J10"/>
    <mergeCell ref="O9:O10"/>
    <mergeCell ref="E9:G10"/>
    <mergeCell ref="B9:D10"/>
    <mergeCell ref="A1:R1"/>
    <mergeCell ref="A3:R3"/>
    <mergeCell ref="A4:R4"/>
    <mergeCell ref="A5:R5"/>
    <mergeCell ref="A2:R2"/>
  </mergeCells>
  <phoneticPr fontId="0" type="noConversion"/>
  <printOptions horizontalCentered="1"/>
  <pageMargins left="0.5" right="0.5" top="0.5" bottom="0.55000000000000004" header="0" footer="0"/>
  <pageSetup scale="75" firstPageNumber="2" orientation="landscape" useFirstPageNumber="1" horizontalDpi="300" verticalDpi="300" r:id="rId1"/>
  <headerFooter alignWithMargins="0">
    <oddFooter>&amp;C&amp;"Times New Roman,Regular"Exhibit F - Crosswalk of 2010 Availability</oddFooter>
  </headerFooter>
  <ignoredErrors>
    <ignoredError sqref="Q13 I13 D13" formula="1"/>
  </ignoredErrors>
</worksheet>
</file>

<file path=xl/worksheets/sheet7.xml><?xml version="1.0" encoding="utf-8"?>
<worksheet xmlns="http://schemas.openxmlformats.org/spreadsheetml/2006/main" xmlns:r="http://schemas.openxmlformats.org/officeDocument/2006/relationships">
  <dimension ref="A1:T45"/>
  <sheetViews>
    <sheetView view="pageBreakPreview" zoomScale="70" zoomScaleNormal="75" zoomScaleSheetLayoutView="70" workbookViewId="0">
      <selection activeCell="A3" sqref="A3:R3"/>
    </sheetView>
  </sheetViews>
  <sheetFormatPr defaultRowHeight="15.75"/>
  <cols>
    <col min="1" max="1" width="25.77734375" customWidth="1"/>
    <col min="2" max="3" width="9" bestFit="1" customWidth="1"/>
    <col min="4" max="4" width="11" bestFit="1" customWidth="1"/>
    <col min="5" max="6" width="5.77734375" customWidth="1"/>
    <col min="7" max="7" width="7.77734375" customWidth="1"/>
    <col min="8" max="8" width="5.77734375" customWidth="1"/>
    <col min="9" max="9" width="5.77734375" style="401" customWidth="1"/>
    <col min="10" max="13" width="7.77734375" customWidth="1"/>
    <col min="14" max="15" width="10.77734375" style="8" customWidth="1"/>
    <col min="16" max="17" width="7.77734375" customWidth="1"/>
  </cols>
  <sheetData>
    <row r="1" spans="1:20" ht="20.25">
      <c r="A1" s="765" t="s">
        <v>371</v>
      </c>
      <c r="B1" s="766"/>
      <c r="C1" s="766"/>
      <c r="D1" s="766"/>
      <c r="E1" s="766"/>
      <c r="F1" s="766"/>
      <c r="G1" s="766"/>
      <c r="H1" s="766"/>
      <c r="I1" s="766"/>
      <c r="J1" s="766"/>
      <c r="K1" s="766"/>
      <c r="L1" s="766"/>
      <c r="M1" s="766"/>
      <c r="N1" s="766"/>
      <c r="O1" s="766"/>
      <c r="P1" s="766"/>
      <c r="Q1" s="766"/>
      <c r="R1" s="766"/>
      <c r="S1" s="71" t="s">
        <v>101</v>
      </c>
      <c r="T1" s="8"/>
    </row>
    <row r="2" spans="1:20">
      <c r="A2" s="831"/>
      <c r="B2" s="831"/>
      <c r="C2" s="831"/>
      <c r="D2" s="831"/>
      <c r="E2" s="831"/>
      <c r="F2" s="831"/>
      <c r="G2" s="831"/>
      <c r="H2" s="831"/>
      <c r="I2" s="831"/>
      <c r="J2" s="831"/>
      <c r="K2" s="831"/>
      <c r="L2" s="831"/>
      <c r="M2" s="831"/>
      <c r="N2" s="831"/>
      <c r="O2" s="831"/>
      <c r="P2" s="831"/>
      <c r="Q2" s="831"/>
      <c r="R2" s="831"/>
      <c r="S2" s="71" t="s">
        <v>101</v>
      </c>
      <c r="T2" s="8"/>
    </row>
    <row r="3" spans="1:20" ht="18.75">
      <c r="A3" s="827" t="s">
        <v>88</v>
      </c>
      <c r="B3" s="828"/>
      <c r="C3" s="828"/>
      <c r="D3" s="828"/>
      <c r="E3" s="828"/>
      <c r="F3" s="828"/>
      <c r="G3" s="828"/>
      <c r="H3" s="828"/>
      <c r="I3" s="828"/>
      <c r="J3" s="828"/>
      <c r="K3" s="828"/>
      <c r="L3" s="828"/>
      <c r="M3" s="828"/>
      <c r="N3" s="828"/>
      <c r="O3" s="828"/>
      <c r="P3" s="828"/>
      <c r="Q3" s="828"/>
      <c r="R3" s="828"/>
      <c r="S3" s="71" t="s">
        <v>101</v>
      </c>
      <c r="T3" s="8"/>
    </row>
    <row r="4" spans="1:20" ht="16.5">
      <c r="A4" s="829" t="str">
        <f>+'B. Summary of Requirements '!A5</f>
        <v>National Security Division</v>
      </c>
      <c r="B4" s="830"/>
      <c r="C4" s="830"/>
      <c r="D4" s="830"/>
      <c r="E4" s="830"/>
      <c r="F4" s="830"/>
      <c r="G4" s="830"/>
      <c r="H4" s="830"/>
      <c r="I4" s="830"/>
      <c r="J4" s="830"/>
      <c r="K4" s="830"/>
      <c r="L4" s="830"/>
      <c r="M4" s="830"/>
      <c r="N4" s="830"/>
      <c r="O4" s="830"/>
      <c r="P4" s="830"/>
      <c r="Q4" s="830"/>
      <c r="R4" s="830"/>
      <c r="S4" s="71" t="s">
        <v>101</v>
      </c>
      <c r="T4" s="8"/>
    </row>
    <row r="5" spans="1:20" ht="16.5">
      <c r="A5" s="829" t="str">
        <f>+'B. Summary of Requirements '!A6</f>
        <v>Salaries and Expenses</v>
      </c>
      <c r="B5" s="828"/>
      <c r="C5" s="828"/>
      <c r="D5" s="828"/>
      <c r="E5" s="828"/>
      <c r="F5" s="828"/>
      <c r="G5" s="828"/>
      <c r="H5" s="828"/>
      <c r="I5" s="828"/>
      <c r="J5" s="828"/>
      <c r="K5" s="828"/>
      <c r="L5" s="828"/>
      <c r="M5" s="828"/>
      <c r="N5" s="828"/>
      <c r="O5" s="828"/>
      <c r="P5" s="828"/>
      <c r="Q5" s="828"/>
      <c r="R5" s="828"/>
      <c r="S5" s="71" t="s">
        <v>101</v>
      </c>
      <c r="T5" s="8"/>
    </row>
    <row r="6" spans="1:20">
      <c r="A6" s="832" t="s">
        <v>7</v>
      </c>
      <c r="B6" s="830"/>
      <c r="C6" s="830"/>
      <c r="D6" s="830"/>
      <c r="E6" s="830"/>
      <c r="F6" s="830"/>
      <c r="G6" s="830"/>
      <c r="H6" s="830"/>
      <c r="I6" s="830"/>
      <c r="J6" s="830"/>
      <c r="K6" s="830"/>
      <c r="L6" s="830"/>
      <c r="M6" s="830"/>
      <c r="N6" s="830"/>
      <c r="O6" s="830"/>
      <c r="P6" s="830"/>
      <c r="Q6" s="830"/>
      <c r="R6" s="830"/>
      <c r="S6" s="71" t="s">
        <v>101</v>
      </c>
      <c r="T6" s="8"/>
    </row>
    <row r="7" spans="1:20">
      <c r="A7" s="831"/>
      <c r="B7" s="831"/>
      <c r="C7" s="831"/>
      <c r="D7" s="831"/>
      <c r="E7" s="831"/>
      <c r="F7" s="831"/>
      <c r="G7" s="831"/>
      <c r="H7" s="831"/>
      <c r="I7" s="831"/>
      <c r="J7" s="831"/>
      <c r="K7" s="831"/>
      <c r="L7" s="831"/>
      <c r="M7" s="831"/>
      <c r="N7" s="831"/>
      <c r="O7" s="831"/>
      <c r="P7" s="831"/>
      <c r="Q7" s="831"/>
      <c r="R7" s="831"/>
      <c r="S7" s="71" t="s">
        <v>101</v>
      </c>
      <c r="T7" s="8"/>
    </row>
    <row r="8" spans="1:20">
      <c r="A8" s="833"/>
      <c r="B8" s="833"/>
      <c r="C8" s="833"/>
      <c r="D8" s="833"/>
      <c r="E8" s="833"/>
      <c r="F8" s="833"/>
      <c r="G8" s="833"/>
      <c r="H8" s="833"/>
      <c r="I8" s="833"/>
      <c r="J8" s="833"/>
      <c r="K8" s="833"/>
      <c r="L8" s="833"/>
      <c r="M8" s="833"/>
      <c r="N8" s="833"/>
      <c r="O8" s="833"/>
      <c r="P8" s="833"/>
      <c r="Q8" s="833"/>
      <c r="R8" s="833"/>
      <c r="S8" s="71" t="s">
        <v>101</v>
      </c>
      <c r="T8" s="8"/>
    </row>
    <row r="9" spans="1:20" ht="15.75" customHeight="1">
      <c r="A9" s="834" t="s">
        <v>150</v>
      </c>
      <c r="B9" s="845" t="s">
        <v>97</v>
      </c>
      <c r="C9" s="846"/>
      <c r="D9" s="847"/>
      <c r="E9" s="837" t="s">
        <v>21</v>
      </c>
      <c r="F9" s="838"/>
      <c r="G9" s="839"/>
      <c r="H9" s="837" t="s">
        <v>22</v>
      </c>
      <c r="I9" s="838"/>
      <c r="J9" s="839"/>
      <c r="K9" s="845" t="s">
        <v>124</v>
      </c>
      <c r="L9" s="846"/>
      <c r="M9" s="847"/>
      <c r="N9" s="656" t="s">
        <v>95</v>
      </c>
      <c r="O9" s="658" t="s">
        <v>96</v>
      </c>
      <c r="P9" s="845" t="s">
        <v>89</v>
      </c>
      <c r="Q9" s="846"/>
      <c r="R9" s="847"/>
      <c r="S9" s="71" t="s">
        <v>101</v>
      </c>
      <c r="T9" s="8"/>
    </row>
    <row r="10" spans="1:20">
      <c r="A10" s="835"/>
      <c r="B10" s="848"/>
      <c r="C10" s="849"/>
      <c r="D10" s="850"/>
      <c r="E10" s="840"/>
      <c r="F10" s="841"/>
      <c r="G10" s="842"/>
      <c r="H10" s="840"/>
      <c r="I10" s="841"/>
      <c r="J10" s="842"/>
      <c r="K10" s="848"/>
      <c r="L10" s="849"/>
      <c r="M10" s="850"/>
      <c r="N10" s="657"/>
      <c r="O10" s="659"/>
      <c r="P10" s="848"/>
      <c r="Q10" s="849"/>
      <c r="R10" s="850"/>
      <c r="S10" s="71" t="s">
        <v>101</v>
      </c>
      <c r="T10" s="8"/>
    </row>
    <row r="11" spans="1:20" ht="16.5" thickBot="1">
      <c r="A11" s="836"/>
      <c r="B11" s="264" t="s">
        <v>26</v>
      </c>
      <c r="C11" s="265" t="s">
        <v>152</v>
      </c>
      <c r="D11" s="265" t="s">
        <v>28</v>
      </c>
      <c r="E11" s="264" t="s">
        <v>26</v>
      </c>
      <c r="F11" s="265" t="s">
        <v>152</v>
      </c>
      <c r="G11" s="265" t="s">
        <v>28</v>
      </c>
      <c r="H11" s="264" t="s">
        <v>26</v>
      </c>
      <c r="I11" s="265" t="s">
        <v>152</v>
      </c>
      <c r="J11" s="265" t="s">
        <v>28</v>
      </c>
      <c r="K11" s="264" t="s">
        <v>26</v>
      </c>
      <c r="L11" s="265" t="s">
        <v>152</v>
      </c>
      <c r="M11" s="265" t="s">
        <v>28</v>
      </c>
      <c r="N11" s="420" t="s">
        <v>28</v>
      </c>
      <c r="O11" s="421" t="s">
        <v>28</v>
      </c>
      <c r="P11" s="264" t="s">
        <v>26</v>
      </c>
      <c r="Q11" s="265" t="s">
        <v>152</v>
      </c>
      <c r="R11" s="266" t="s">
        <v>28</v>
      </c>
      <c r="S11" s="71" t="s">
        <v>101</v>
      </c>
      <c r="T11" s="8"/>
    </row>
    <row r="12" spans="1:20" ht="20.100000000000001" customHeight="1">
      <c r="A12" s="267" t="s">
        <v>90</v>
      </c>
      <c r="B12" s="196">
        <v>346</v>
      </c>
      <c r="C12" s="143">
        <v>346</v>
      </c>
      <c r="D12" s="143">
        <v>87938</v>
      </c>
      <c r="E12" s="196">
        <v>0</v>
      </c>
      <c r="F12" s="143">
        <v>0</v>
      </c>
      <c r="G12" s="143">
        <v>0</v>
      </c>
      <c r="H12" s="196">
        <v>0</v>
      </c>
      <c r="I12" s="143">
        <v>0</v>
      </c>
      <c r="J12" s="143">
        <v>0</v>
      </c>
      <c r="K12" s="196"/>
      <c r="L12" s="143"/>
      <c r="M12" s="143">
        <v>5000</v>
      </c>
      <c r="N12" s="77">
        <v>1981</v>
      </c>
      <c r="O12" s="143">
        <v>7</v>
      </c>
      <c r="P12" s="196">
        <f>B12+E12+H12+K12</f>
        <v>346</v>
      </c>
      <c r="Q12" s="143">
        <f>C12+F12+I12+L12</f>
        <v>346</v>
      </c>
      <c r="R12" s="78">
        <f>D12+G12+J12+M12+N12+O12</f>
        <v>94926</v>
      </c>
      <c r="S12" s="71" t="s">
        <v>101</v>
      </c>
      <c r="T12" s="8"/>
    </row>
    <row r="13" spans="1:20" ht="20.100000000000001" customHeight="1">
      <c r="A13" s="268" t="s">
        <v>35</v>
      </c>
      <c r="B13" s="269">
        <f t="shared" ref="B13:R13" si="0">SUM(B12:B12)</f>
        <v>346</v>
      </c>
      <c r="C13" s="270">
        <f t="shared" si="0"/>
        <v>346</v>
      </c>
      <c r="D13" s="271">
        <f t="shared" si="0"/>
        <v>87938</v>
      </c>
      <c r="E13" s="269">
        <f t="shared" si="0"/>
        <v>0</v>
      </c>
      <c r="F13" s="270">
        <f t="shared" si="0"/>
        <v>0</v>
      </c>
      <c r="G13" s="272">
        <f t="shared" si="0"/>
        <v>0</v>
      </c>
      <c r="H13" s="269">
        <f t="shared" si="0"/>
        <v>0</v>
      </c>
      <c r="I13" s="270">
        <f t="shared" si="0"/>
        <v>0</v>
      </c>
      <c r="J13" s="271">
        <f t="shared" si="0"/>
        <v>0</v>
      </c>
      <c r="K13" s="269">
        <f t="shared" si="0"/>
        <v>0</v>
      </c>
      <c r="L13" s="270">
        <f t="shared" si="0"/>
        <v>0</v>
      </c>
      <c r="M13" s="271">
        <f t="shared" si="0"/>
        <v>5000</v>
      </c>
      <c r="N13" s="417">
        <f t="shared" si="0"/>
        <v>1981</v>
      </c>
      <c r="O13" s="271">
        <f t="shared" si="0"/>
        <v>7</v>
      </c>
      <c r="P13" s="269">
        <f t="shared" si="0"/>
        <v>346</v>
      </c>
      <c r="Q13" s="270">
        <f t="shared" si="0"/>
        <v>346</v>
      </c>
      <c r="R13" s="273">
        <f t="shared" si="0"/>
        <v>94926</v>
      </c>
      <c r="S13" s="71" t="s">
        <v>101</v>
      </c>
      <c r="T13" s="8"/>
    </row>
    <row r="14" spans="1:20">
      <c r="A14" s="263" t="s">
        <v>14</v>
      </c>
      <c r="B14" s="194" t="s">
        <v>27</v>
      </c>
      <c r="C14" s="195"/>
      <c r="D14" s="195"/>
      <c r="E14" s="194"/>
      <c r="F14" s="195"/>
      <c r="G14" s="195"/>
      <c r="H14" s="194"/>
      <c r="I14" s="195"/>
      <c r="J14" s="195"/>
      <c r="K14" s="194"/>
      <c r="L14" s="195"/>
      <c r="M14" s="195"/>
      <c r="N14" s="82"/>
      <c r="O14" s="195"/>
      <c r="P14" s="194"/>
      <c r="Q14" s="195">
        <f>C14+F14+I14+L14</f>
        <v>0</v>
      </c>
      <c r="R14" s="274"/>
      <c r="S14" s="71" t="s">
        <v>101</v>
      </c>
      <c r="T14" s="9"/>
    </row>
    <row r="15" spans="1:20">
      <c r="A15" s="263" t="s">
        <v>13</v>
      </c>
      <c r="B15" s="275"/>
      <c r="C15" s="276">
        <f>SUM(C13:C14)</f>
        <v>346</v>
      </c>
      <c r="D15" s="276"/>
      <c r="E15" s="275"/>
      <c r="F15" s="276">
        <f>+F13+F14</f>
        <v>0</v>
      </c>
      <c r="G15" s="276"/>
      <c r="H15" s="275"/>
      <c r="I15" s="276">
        <f>+I13+I14</f>
        <v>0</v>
      </c>
      <c r="J15" s="276"/>
      <c r="K15" s="275"/>
      <c r="L15" s="276">
        <f>+L13+L14</f>
        <v>0</v>
      </c>
      <c r="M15" s="276"/>
      <c r="N15" s="418"/>
      <c r="O15" s="276"/>
      <c r="P15" s="275"/>
      <c r="Q15" s="276">
        <f>SUM(Q13:Q14)</f>
        <v>346</v>
      </c>
      <c r="R15" s="277"/>
      <c r="S15" s="71" t="s">
        <v>101</v>
      </c>
      <c r="T15" s="8"/>
    </row>
    <row r="16" spans="1:20">
      <c r="A16" s="278" t="s">
        <v>15</v>
      </c>
      <c r="B16" s="196"/>
      <c r="C16" s="143"/>
      <c r="D16" s="143"/>
      <c r="E16" s="196"/>
      <c r="F16" s="143"/>
      <c r="G16" s="143"/>
      <c r="H16" s="196"/>
      <c r="I16" s="143"/>
      <c r="J16" s="143"/>
      <c r="K16" s="196"/>
      <c r="L16" s="143"/>
      <c r="M16" s="143"/>
      <c r="N16" s="77"/>
      <c r="O16" s="143"/>
      <c r="P16" s="196"/>
      <c r="Q16" s="143"/>
      <c r="R16" s="78"/>
      <c r="S16" s="71" t="s">
        <v>101</v>
      </c>
      <c r="T16" s="8"/>
    </row>
    <row r="17" spans="1:20">
      <c r="A17" s="279" t="s">
        <v>158</v>
      </c>
      <c r="B17" s="196"/>
      <c r="C17" s="143"/>
      <c r="D17" s="143"/>
      <c r="E17" s="196"/>
      <c r="F17" s="143"/>
      <c r="G17" s="143"/>
      <c r="H17" s="196"/>
      <c r="I17" s="143"/>
      <c r="J17" s="143"/>
      <c r="K17" s="196"/>
      <c r="L17" s="143"/>
      <c r="M17" s="143"/>
      <c r="N17" s="77"/>
      <c r="O17" s="143"/>
      <c r="P17" s="196"/>
      <c r="Q17" s="143">
        <f>C17+F17+I17+L17</f>
        <v>0</v>
      </c>
      <c r="R17" s="78"/>
      <c r="S17" s="71" t="s">
        <v>101</v>
      </c>
      <c r="T17" s="8"/>
    </row>
    <row r="18" spans="1:20">
      <c r="A18" s="280" t="s">
        <v>201</v>
      </c>
      <c r="B18" s="194"/>
      <c r="C18" s="195"/>
      <c r="D18" s="195"/>
      <c r="E18" s="194"/>
      <c r="F18" s="195"/>
      <c r="G18" s="195"/>
      <c r="H18" s="194"/>
      <c r="I18" s="195"/>
      <c r="J18" s="195"/>
      <c r="K18" s="194"/>
      <c r="L18" s="195"/>
      <c r="M18" s="195"/>
      <c r="N18" s="82"/>
      <c r="O18" s="195"/>
      <c r="P18" s="194"/>
      <c r="Q18" s="195">
        <f>C18+F18+I18+L18</f>
        <v>0</v>
      </c>
      <c r="R18" s="274"/>
      <c r="S18" s="71" t="s">
        <v>101</v>
      </c>
      <c r="T18" s="8"/>
    </row>
    <row r="19" spans="1:20">
      <c r="A19" s="263" t="s">
        <v>16</v>
      </c>
      <c r="B19" s="194"/>
      <c r="C19" s="195">
        <f>C18+C17+C15</f>
        <v>346</v>
      </c>
      <c r="D19" s="281"/>
      <c r="E19" s="194"/>
      <c r="F19" s="195">
        <f>F18+F17+F15</f>
        <v>0</v>
      </c>
      <c r="G19" s="281"/>
      <c r="H19" s="194"/>
      <c r="I19" s="195">
        <f>I18+I17+I15</f>
        <v>0</v>
      </c>
      <c r="J19" s="281"/>
      <c r="K19" s="194"/>
      <c r="L19" s="195">
        <f>L18+L17+L15</f>
        <v>0</v>
      </c>
      <c r="M19" s="281"/>
      <c r="N19" s="419"/>
      <c r="O19" s="281"/>
      <c r="P19" s="194"/>
      <c r="Q19" s="195">
        <f>Q18+Q17+Q15</f>
        <v>346</v>
      </c>
      <c r="R19" s="282"/>
      <c r="S19" s="71" t="s">
        <v>101</v>
      </c>
      <c r="T19" s="8"/>
    </row>
    <row r="20" spans="1:20">
      <c r="A20" s="8"/>
      <c r="B20" s="1"/>
      <c r="C20" s="1"/>
      <c r="D20" s="1"/>
      <c r="E20" s="1"/>
      <c r="F20" s="1"/>
      <c r="G20" s="1"/>
      <c r="H20" s="1"/>
      <c r="I20" s="1"/>
      <c r="J20" s="1"/>
      <c r="K20" s="1"/>
      <c r="L20" s="1"/>
      <c r="M20" s="1"/>
      <c r="N20" s="1"/>
      <c r="O20" s="1"/>
      <c r="P20" s="1"/>
      <c r="Q20" s="1"/>
      <c r="R20" s="1"/>
      <c r="S20" s="72"/>
      <c r="T20" s="8"/>
    </row>
    <row r="21" spans="1:20">
      <c r="A21" s="1"/>
      <c r="B21" s="17"/>
      <c r="C21" s="1"/>
      <c r="D21" s="1"/>
      <c r="E21" s="1"/>
      <c r="F21" s="1"/>
      <c r="G21" s="1"/>
      <c r="H21" s="1"/>
      <c r="I21" s="1"/>
      <c r="J21" s="2"/>
      <c r="K21" s="1"/>
      <c r="L21" s="1"/>
      <c r="M21" s="1"/>
      <c r="N21" s="1"/>
      <c r="O21" s="1"/>
      <c r="P21" s="1"/>
      <c r="Q21" s="1"/>
      <c r="R21" s="1"/>
      <c r="S21" s="71"/>
      <c r="T21" s="8"/>
    </row>
    <row r="22" spans="1:20" ht="20.100000000000001" customHeight="1">
      <c r="A22" s="588" t="s">
        <v>364</v>
      </c>
      <c r="B22" s="17"/>
      <c r="C22" s="1"/>
      <c r="D22" s="1"/>
      <c r="E22" s="1"/>
      <c r="F22" s="1"/>
      <c r="G22" s="1"/>
      <c r="H22" s="1"/>
      <c r="I22" s="1"/>
      <c r="J22" s="2"/>
      <c r="K22" s="1"/>
      <c r="L22" s="1"/>
      <c r="M22" s="1"/>
      <c r="N22" s="1"/>
      <c r="O22" s="1"/>
      <c r="P22" s="1"/>
      <c r="Q22" s="1"/>
      <c r="R22" s="1"/>
      <c r="S22" s="71"/>
      <c r="T22" s="8"/>
    </row>
    <row r="23" spans="1:20">
      <c r="A23" s="1"/>
      <c r="B23" s="17"/>
      <c r="C23" s="1"/>
      <c r="D23" s="1"/>
      <c r="E23" s="1"/>
      <c r="F23" s="1"/>
      <c r="G23" s="1"/>
      <c r="H23" s="1"/>
      <c r="I23" s="1"/>
      <c r="J23" s="2"/>
      <c r="K23" s="1"/>
      <c r="L23" s="1"/>
      <c r="M23" s="1"/>
      <c r="N23" s="1"/>
      <c r="O23" s="1"/>
      <c r="P23" s="1"/>
      <c r="Q23" s="1"/>
      <c r="R23" s="1"/>
      <c r="S23" s="71"/>
      <c r="T23" s="8"/>
    </row>
    <row r="24" spans="1:20">
      <c r="A24" s="1"/>
      <c r="B24" s="17"/>
      <c r="C24" s="1"/>
      <c r="D24" s="1"/>
      <c r="E24" s="1"/>
      <c r="F24" s="1"/>
      <c r="G24" s="1"/>
      <c r="H24" s="1"/>
      <c r="I24" s="1"/>
      <c r="J24" s="2"/>
      <c r="K24" s="1"/>
      <c r="L24" s="1"/>
      <c r="M24" s="1"/>
      <c r="N24" s="1"/>
      <c r="O24" s="1"/>
      <c r="P24" s="1"/>
      <c r="Q24" s="1"/>
      <c r="R24" s="1"/>
      <c r="S24" s="71"/>
      <c r="T24" s="8"/>
    </row>
    <row r="25" spans="1:20">
      <c r="A25" s="1"/>
      <c r="B25" s="30"/>
      <c r="C25" s="30"/>
      <c r="D25" s="30"/>
      <c r="E25" s="30"/>
      <c r="F25" s="30"/>
      <c r="G25" s="30"/>
      <c r="H25" s="30"/>
      <c r="I25" s="30"/>
      <c r="J25" s="30"/>
      <c r="K25" s="30"/>
      <c r="L25" s="30"/>
      <c r="M25" s="30"/>
      <c r="N25" s="30"/>
      <c r="O25" s="30"/>
      <c r="P25" s="1"/>
      <c r="Q25" s="1"/>
      <c r="R25" s="1"/>
      <c r="S25" s="71"/>
      <c r="T25" s="8"/>
    </row>
    <row r="26" spans="1:20">
      <c r="A26" s="261"/>
      <c r="B26" s="1"/>
      <c r="C26" s="1"/>
      <c r="D26" s="1"/>
      <c r="E26" s="1"/>
      <c r="F26" s="1"/>
      <c r="G26" s="1"/>
      <c r="H26" s="1"/>
      <c r="I26" s="1"/>
      <c r="J26" s="2"/>
      <c r="K26" s="1"/>
      <c r="L26" s="1"/>
      <c r="M26" s="1"/>
      <c r="N26" s="1"/>
      <c r="O26" s="1"/>
      <c r="P26" s="1"/>
      <c r="Q26" s="1"/>
      <c r="R26" s="1"/>
      <c r="S26" s="72"/>
      <c r="T26" s="8"/>
    </row>
    <row r="27" spans="1:20">
      <c r="A27" s="32"/>
      <c r="B27" s="32"/>
      <c r="C27" s="32"/>
      <c r="D27" s="32"/>
      <c r="E27" s="32"/>
      <c r="F27" s="32"/>
      <c r="G27" s="32"/>
      <c r="H27" s="32"/>
      <c r="I27" s="32"/>
      <c r="J27" s="32"/>
      <c r="K27" s="32"/>
      <c r="L27" s="32"/>
      <c r="M27" s="32"/>
      <c r="N27" s="32"/>
      <c r="O27" s="32"/>
      <c r="P27" s="32"/>
      <c r="Q27" s="32"/>
      <c r="R27" s="32"/>
      <c r="S27" s="634"/>
      <c r="T27" s="8"/>
    </row>
    <row r="28" spans="1:20">
      <c r="A28" s="854"/>
      <c r="B28" s="853"/>
      <c r="C28" s="853"/>
      <c r="D28" s="853"/>
      <c r="E28" s="853"/>
      <c r="F28" s="853"/>
      <c r="G28" s="853"/>
      <c r="H28" s="853"/>
      <c r="I28" s="853"/>
      <c r="J28" s="853"/>
      <c r="K28" s="853"/>
      <c r="L28" s="853"/>
      <c r="M28" s="853"/>
      <c r="N28" s="853"/>
      <c r="O28" s="853"/>
      <c r="P28" s="853"/>
      <c r="Q28" s="853"/>
      <c r="R28" s="853"/>
      <c r="S28" s="631"/>
      <c r="T28" s="8"/>
    </row>
    <row r="29" spans="1:20">
      <c r="A29" s="629"/>
      <c r="B29" s="630"/>
      <c r="C29" s="630"/>
      <c r="D29" s="630"/>
      <c r="E29" s="630"/>
      <c r="F29" s="630"/>
      <c r="G29" s="630"/>
      <c r="H29" s="630"/>
      <c r="I29" s="630"/>
      <c r="J29" s="630"/>
      <c r="K29" s="630"/>
      <c r="L29" s="630"/>
      <c r="M29" s="630"/>
      <c r="N29" s="630"/>
      <c r="O29" s="630"/>
      <c r="P29" s="630"/>
      <c r="Q29" s="630"/>
      <c r="R29" s="630"/>
      <c r="S29" s="631"/>
      <c r="T29" s="8"/>
    </row>
    <row r="30" spans="1:20">
      <c r="A30" s="855"/>
      <c r="B30" s="851"/>
      <c r="C30" s="851"/>
      <c r="D30" s="851"/>
      <c r="E30" s="851"/>
      <c r="F30" s="851"/>
      <c r="G30" s="851"/>
      <c r="H30" s="851"/>
      <c r="I30" s="851"/>
      <c r="J30" s="851"/>
      <c r="K30" s="851"/>
      <c r="L30" s="851"/>
      <c r="M30" s="851"/>
      <c r="N30" s="851"/>
      <c r="O30" s="851"/>
      <c r="P30" s="851"/>
      <c r="Q30" s="851"/>
      <c r="R30" s="851"/>
      <c r="S30" s="631"/>
      <c r="T30" s="8"/>
    </row>
    <row r="31" spans="1:20">
      <c r="A31" s="851"/>
      <c r="B31" s="851"/>
      <c r="C31" s="851"/>
      <c r="D31" s="851"/>
      <c r="E31" s="851"/>
      <c r="F31" s="851"/>
      <c r="G31" s="851"/>
      <c r="H31" s="851"/>
      <c r="I31" s="851"/>
      <c r="J31" s="851"/>
      <c r="K31" s="851"/>
      <c r="L31" s="851"/>
      <c r="M31" s="851"/>
      <c r="N31" s="851"/>
      <c r="O31" s="851"/>
      <c r="P31" s="851"/>
      <c r="Q31" s="851"/>
      <c r="R31" s="851"/>
      <c r="S31" s="631"/>
      <c r="T31" s="8"/>
    </row>
    <row r="32" spans="1:20" ht="18" customHeight="1">
      <c r="A32" s="855"/>
      <c r="B32" s="851"/>
      <c r="C32" s="851"/>
      <c r="D32" s="851"/>
      <c r="E32" s="851"/>
      <c r="F32" s="851"/>
      <c r="G32" s="851"/>
      <c r="H32" s="851"/>
      <c r="I32" s="851"/>
      <c r="J32" s="851"/>
      <c r="K32" s="851"/>
      <c r="L32" s="851"/>
      <c r="M32" s="851"/>
      <c r="N32" s="851"/>
      <c r="O32" s="851"/>
      <c r="P32" s="851"/>
      <c r="Q32" s="851"/>
      <c r="R32" s="851"/>
      <c r="S32" s="631"/>
      <c r="T32" s="8"/>
    </row>
    <row r="33" spans="1:20" ht="18" customHeight="1">
      <c r="A33" s="412"/>
      <c r="B33" s="412"/>
      <c r="C33" s="412"/>
      <c r="D33" s="412"/>
      <c r="E33" s="412"/>
      <c r="F33" s="412"/>
      <c r="G33" s="412"/>
      <c r="H33" s="412"/>
      <c r="I33" s="412"/>
      <c r="J33" s="412"/>
      <c r="K33" s="412"/>
      <c r="L33" s="412"/>
      <c r="M33" s="412"/>
      <c r="N33" s="412"/>
      <c r="O33" s="412"/>
      <c r="P33" s="412"/>
      <c r="Q33" s="412"/>
      <c r="R33" s="412"/>
      <c r="S33" s="631"/>
      <c r="T33" s="8"/>
    </row>
    <row r="34" spans="1:20">
      <c r="A34" s="412"/>
      <c r="B34" s="412"/>
      <c r="C34" s="412"/>
      <c r="D34" s="412"/>
      <c r="E34" s="412"/>
      <c r="F34" s="412"/>
      <c r="G34" s="412"/>
      <c r="H34" s="412"/>
      <c r="I34" s="412"/>
      <c r="J34" s="412"/>
      <c r="K34" s="412"/>
      <c r="L34" s="412"/>
      <c r="M34" s="412"/>
      <c r="N34" s="412"/>
      <c r="O34" s="412"/>
      <c r="P34" s="412"/>
      <c r="Q34" s="412"/>
      <c r="R34" s="412"/>
      <c r="S34" s="631"/>
      <c r="T34" s="8"/>
    </row>
    <row r="35" spans="1:20" s="8" customFormat="1">
      <c r="A35" s="851"/>
      <c r="B35" s="851"/>
      <c r="C35" s="851"/>
      <c r="D35" s="851"/>
      <c r="E35" s="851"/>
      <c r="F35" s="851"/>
      <c r="G35" s="851"/>
      <c r="H35" s="851"/>
      <c r="I35" s="851"/>
      <c r="J35" s="851"/>
      <c r="K35" s="851"/>
      <c r="L35" s="851"/>
      <c r="M35" s="851"/>
      <c r="N35" s="851"/>
      <c r="O35" s="851"/>
      <c r="P35" s="851"/>
      <c r="Q35" s="851"/>
      <c r="R35" s="851"/>
      <c r="S35" s="631"/>
    </row>
    <row r="36" spans="1:20" s="8" customFormat="1" ht="7.5" customHeight="1">
      <c r="A36" s="397"/>
      <c r="B36" s="397"/>
      <c r="C36" s="397"/>
      <c r="D36" s="397"/>
      <c r="E36" s="397"/>
      <c r="F36" s="397"/>
      <c r="G36" s="397"/>
      <c r="H36" s="397"/>
      <c r="I36" s="397"/>
      <c r="J36" s="397"/>
      <c r="K36" s="397"/>
      <c r="L36" s="397"/>
      <c r="M36" s="397"/>
      <c r="N36" s="397"/>
      <c r="O36" s="397"/>
      <c r="P36" s="397"/>
      <c r="Q36" s="397"/>
      <c r="R36" s="397"/>
      <c r="S36" s="631"/>
    </row>
    <row r="37" spans="1:20" s="8" customFormat="1">
      <c r="A37" s="56"/>
      <c r="B37" s="397"/>
      <c r="C37" s="397"/>
      <c r="D37" s="397"/>
      <c r="E37" s="397"/>
      <c r="F37" s="397"/>
      <c r="G37" s="397"/>
      <c r="H37" s="397"/>
      <c r="I37" s="397"/>
      <c r="J37" s="397"/>
      <c r="K37" s="397"/>
      <c r="L37" s="397"/>
      <c r="M37" s="397"/>
      <c r="N37" s="397"/>
      <c r="O37" s="397"/>
      <c r="P37" s="397"/>
      <c r="Q37" s="397"/>
      <c r="R37" s="397"/>
      <c r="S37" s="631"/>
    </row>
    <row r="38" spans="1:20" s="8" customFormat="1" ht="11.25" customHeight="1">
      <c r="A38" s="412"/>
      <c r="B38" s="412"/>
      <c r="C38" s="412"/>
      <c r="D38" s="412"/>
      <c r="E38" s="412"/>
      <c r="F38" s="412"/>
      <c r="G38" s="412"/>
      <c r="H38" s="412"/>
      <c r="I38" s="412"/>
      <c r="J38" s="412"/>
      <c r="K38" s="412"/>
      <c r="L38" s="412"/>
      <c r="M38" s="412"/>
      <c r="N38" s="412"/>
      <c r="O38" s="412"/>
      <c r="P38" s="412"/>
      <c r="Q38" s="412"/>
      <c r="R38" s="412"/>
      <c r="S38" s="631"/>
    </row>
    <row r="39" spans="1:20" s="8" customFormat="1" ht="15" customHeight="1">
      <c r="A39" s="851"/>
      <c r="B39" s="851"/>
      <c r="C39" s="851"/>
      <c r="D39" s="851"/>
      <c r="E39" s="851"/>
      <c r="F39" s="851"/>
      <c r="G39" s="851"/>
      <c r="H39" s="851"/>
      <c r="I39" s="851"/>
      <c r="J39" s="851"/>
      <c r="K39" s="851"/>
      <c r="L39" s="851"/>
      <c r="M39" s="851"/>
      <c r="N39" s="851"/>
      <c r="O39" s="851"/>
      <c r="P39" s="851"/>
      <c r="Q39" s="851"/>
      <c r="R39" s="851"/>
      <c r="S39" s="631"/>
    </row>
    <row r="40" spans="1:20">
      <c r="A40" s="412"/>
      <c r="B40" s="412"/>
      <c r="C40" s="412"/>
      <c r="D40" s="412"/>
      <c r="E40" s="412"/>
      <c r="F40" s="412"/>
      <c r="G40" s="412"/>
      <c r="H40" s="412"/>
      <c r="I40" s="412"/>
      <c r="J40" s="412"/>
      <c r="K40" s="412"/>
      <c r="L40" s="412"/>
      <c r="M40" s="412"/>
      <c r="N40" s="412"/>
      <c r="O40" s="412"/>
      <c r="P40" s="412"/>
      <c r="Q40" s="412"/>
      <c r="R40" s="632"/>
      <c r="S40" s="631"/>
      <c r="T40" s="8"/>
    </row>
    <row r="41" spans="1:20" ht="18" customHeight="1">
      <c r="A41" s="852"/>
      <c r="B41" s="853"/>
      <c r="C41" s="853"/>
      <c r="D41" s="853"/>
      <c r="E41" s="853"/>
      <c r="F41" s="853"/>
      <c r="G41" s="853"/>
      <c r="H41" s="853"/>
      <c r="I41" s="853"/>
      <c r="J41" s="853"/>
      <c r="K41" s="853"/>
      <c r="L41" s="853"/>
      <c r="M41" s="853"/>
      <c r="N41" s="853"/>
      <c r="O41" s="853"/>
      <c r="P41" s="853"/>
      <c r="Q41" s="853"/>
      <c r="R41" s="853"/>
      <c r="S41" s="853"/>
      <c r="T41" s="8"/>
    </row>
    <row r="42" spans="1:20">
      <c r="A42" s="412"/>
      <c r="B42" s="412"/>
      <c r="C42" s="412"/>
      <c r="D42" s="412"/>
      <c r="E42" s="412"/>
      <c r="F42" s="412"/>
      <c r="G42" s="412"/>
      <c r="H42" s="412"/>
      <c r="I42" s="412"/>
      <c r="J42" s="412"/>
      <c r="K42" s="412"/>
      <c r="L42" s="412"/>
      <c r="M42" s="412"/>
      <c r="N42" s="631"/>
      <c r="O42" s="631"/>
      <c r="P42" s="412"/>
      <c r="Q42" s="412"/>
      <c r="R42" s="412"/>
      <c r="S42" s="632"/>
      <c r="T42" s="72"/>
    </row>
    <row r="43" spans="1:20" ht="18">
      <c r="A43" s="635"/>
      <c r="B43" s="631"/>
      <c r="C43" s="631"/>
      <c r="D43" s="631"/>
      <c r="E43" s="631"/>
      <c r="F43" s="631"/>
      <c r="G43" s="631"/>
      <c r="H43" s="631"/>
      <c r="I43" s="631"/>
      <c r="J43" s="631"/>
      <c r="K43" s="631"/>
      <c r="L43" s="631"/>
      <c r="M43" s="631"/>
      <c r="N43" s="633"/>
      <c r="O43" s="633"/>
      <c r="P43" s="631"/>
      <c r="Q43" s="631"/>
      <c r="R43" s="631"/>
      <c r="S43" s="631"/>
      <c r="T43" s="72"/>
    </row>
    <row r="44" spans="1:20">
      <c r="A44" s="46"/>
      <c r="B44" s="46"/>
      <c r="C44" s="46"/>
      <c r="D44" s="46"/>
      <c r="E44" s="46"/>
      <c r="F44" s="46"/>
      <c r="G44" s="46"/>
      <c r="H44" s="46"/>
      <c r="I44" s="636"/>
      <c r="J44" s="46"/>
      <c r="K44" s="46"/>
      <c r="L44" s="46"/>
      <c r="M44" s="46"/>
      <c r="N44" s="633"/>
      <c r="O44" s="633"/>
      <c r="P44" s="46"/>
      <c r="Q44" s="46"/>
      <c r="R44" s="46"/>
      <c r="S44" s="46"/>
    </row>
    <row r="45" spans="1:20">
      <c r="A45" s="46"/>
      <c r="B45" s="46"/>
      <c r="C45" s="46"/>
      <c r="D45" s="46"/>
      <c r="E45" s="46"/>
      <c r="F45" s="46"/>
      <c r="G45" s="46"/>
      <c r="H45" s="46"/>
      <c r="I45" s="636"/>
      <c r="J45" s="46"/>
      <c r="K45" s="46"/>
      <c r="L45" s="46"/>
      <c r="M45" s="46"/>
      <c r="N45" s="633"/>
      <c r="O45" s="633"/>
      <c r="P45" s="46"/>
      <c r="Q45" s="46"/>
      <c r="R45" s="46"/>
      <c r="S45" s="46"/>
    </row>
  </sheetData>
  <mergeCells count="21">
    <mergeCell ref="A6:R6"/>
    <mergeCell ref="A1:R1"/>
    <mergeCell ref="A2:R2"/>
    <mergeCell ref="A3:R3"/>
    <mergeCell ref="A4:R4"/>
    <mergeCell ref="A5:R5"/>
    <mergeCell ref="A7:R7"/>
    <mergeCell ref="A8:R8"/>
    <mergeCell ref="A9:A11"/>
    <mergeCell ref="B9:D10"/>
    <mergeCell ref="E9:G10"/>
    <mergeCell ref="H9:J10"/>
    <mergeCell ref="K9:M10"/>
    <mergeCell ref="P9:R10"/>
    <mergeCell ref="A41:S41"/>
    <mergeCell ref="A39:R39"/>
    <mergeCell ref="A28:R28"/>
    <mergeCell ref="A30:R30"/>
    <mergeCell ref="A31:R31"/>
    <mergeCell ref="A32:R32"/>
    <mergeCell ref="A35:R35"/>
  </mergeCells>
  <phoneticPr fontId="42" type="noConversion"/>
  <pageMargins left="0.75" right="0.75" top="1" bottom="1" header="0.5" footer="0.5"/>
  <pageSetup scale="60" orientation="landscape" r:id="rId1"/>
  <headerFooter alignWithMargins="0">
    <oddFooter>&amp;C&amp;"Times New Roman,Regular"Exhibit G:  Crosswalk of 2011 Availability</oddFooter>
  </headerFooter>
</worksheet>
</file>

<file path=xl/worksheets/sheet8.xml><?xml version="1.0" encoding="utf-8"?>
<worksheet xmlns="http://schemas.openxmlformats.org/spreadsheetml/2006/main" xmlns:r="http://schemas.openxmlformats.org/officeDocument/2006/relationships">
  <sheetPr codeName="Sheet14">
    <pageSetUpPr fitToPage="1"/>
  </sheetPr>
  <dimension ref="A1:L61"/>
  <sheetViews>
    <sheetView view="pageBreakPreview" zoomScale="75" zoomScaleNormal="75" workbookViewId="0">
      <pane xSplit="1" ySplit="11" topLeftCell="B12" activePane="bottomRight" state="frozen"/>
      <selection activeCell="O11" sqref="O11"/>
      <selection pane="topRight" activeCell="O11" sqref="O11"/>
      <selection pane="bottomLeft" activeCell="O11" sqref="O11"/>
      <selection pane="bottomRight" activeCell="A7" sqref="A7:K7"/>
    </sheetView>
  </sheetViews>
  <sheetFormatPr defaultRowHeight="15"/>
  <cols>
    <col min="1" max="1" width="30.44140625" style="10" customWidth="1"/>
    <col min="2" max="2" width="10.77734375" style="10" customWidth="1"/>
    <col min="3" max="3" width="12.6640625" style="10" customWidth="1"/>
    <col min="4" max="4" width="10.88671875" style="10" customWidth="1"/>
    <col min="5" max="5" width="12.5546875" style="10" customWidth="1"/>
    <col min="6" max="6" width="9.77734375" style="10" customWidth="1"/>
    <col min="7" max="7" width="12" style="10" customWidth="1"/>
    <col min="8" max="9" width="9.77734375" style="10" customWidth="1"/>
    <col min="10" max="10" width="10.33203125" style="10" customWidth="1"/>
    <col min="11" max="11" width="13" style="10" customWidth="1"/>
    <col min="12" max="12" width="1.109375" style="69" customWidth="1"/>
    <col min="13" max="16384" width="8.88671875" style="10"/>
  </cols>
  <sheetData>
    <row r="1" spans="1:12" ht="20.25">
      <c r="A1" s="753" t="s">
        <v>132</v>
      </c>
      <c r="B1" s="856"/>
      <c r="C1" s="856"/>
      <c r="D1" s="856"/>
      <c r="E1" s="856"/>
      <c r="F1" s="856"/>
      <c r="G1" s="856"/>
      <c r="H1" s="856"/>
      <c r="I1" s="856"/>
      <c r="J1" s="856"/>
      <c r="K1" s="856"/>
      <c r="L1" s="69" t="s">
        <v>101</v>
      </c>
    </row>
    <row r="2" spans="1:12" ht="20.25">
      <c r="A2" s="772"/>
      <c r="B2" s="772"/>
      <c r="C2" s="772"/>
      <c r="D2" s="772"/>
      <c r="E2" s="772"/>
      <c r="F2" s="772"/>
      <c r="G2" s="772"/>
      <c r="H2" s="772"/>
      <c r="I2" s="772"/>
      <c r="J2" s="772"/>
      <c r="K2" s="861"/>
      <c r="L2" s="69" t="s">
        <v>101</v>
      </c>
    </row>
    <row r="3" spans="1:12" ht="12.6" customHeight="1">
      <c r="A3" s="772"/>
      <c r="B3" s="772"/>
      <c r="C3" s="772"/>
      <c r="D3" s="772"/>
      <c r="E3" s="772"/>
      <c r="F3" s="772"/>
      <c r="G3" s="772"/>
      <c r="H3" s="772"/>
      <c r="I3" s="772"/>
      <c r="J3" s="772"/>
      <c r="K3" s="861"/>
      <c r="L3" s="69" t="s">
        <v>101</v>
      </c>
    </row>
    <row r="4" spans="1:12" ht="18.75">
      <c r="A4" s="857" t="s">
        <v>154</v>
      </c>
      <c r="B4" s="858"/>
      <c r="C4" s="858"/>
      <c r="D4" s="858"/>
      <c r="E4" s="858"/>
      <c r="F4" s="858"/>
      <c r="G4" s="858"/>
      <c r="H4" s="858"/>
      <c r="I4" s="858"/>
      <c r="J4" s="858"/>
      <c r="K4" s="858"/>
      <c r="L4" s="69" t="s">
        <v>101</v>
      </c>
    </row>
    <row r="5" spans="1:12" ht="16.5">
      <c r="A5" s="859" t="str">
        <f>+'B. Summary of Requirements '!A5</f>
        <v>National Security Division</v>
      </c>
      <c r="B5" s="858"/>
      <c r="C5" s="858"/>
      <c r="D5" s="858"/>
      <c r="E5" s="858"/>
      <c r="F5" s="858"/>
      <c r="G5" s="858"/>
      <c r="H5" s="858"/>
      <c r="I5" s="858"/>
      <c r="J5" s="858"/>
      <c r="K5" s="858"/>
      <c r="L5" s="69" t="s">
        <v>101</v>
      </c>
    </row>
    <row r="6" spans="1:12" ht="16.5">
      <c r="A6" s="860" t="str">
        <f>+'B. Summary of Requirements '!A6</f>
        <v>Salaries and Expenses</v>
      </c>
      <c r="B6" s="858"/>
      <c r="C6" s="858"/>
      <c r="D6" s="858"/>
      <c r="E6" s="858"/>
      <c r="F6" s="858"/>
      <c r="G6" s="858"/>
      <c r="H6" s="858"/>
      <c r="I6" s="858"/>
      <c r="J6" s="858"/>
      <c r="K6" s="858"/>
      <c r="L6" s="69" t="s">
        <v>101</v>
      </c>
    </row>
    <row r="7" spans="1:12" ht="15.75">
      <c r="A7" s="862"/>
      <c r="B7" s="862"/>
      <c r="C7" s="862"/>
      <c r="D7" s="862"/>
      <c r="E7" s="862"/>
      <c r="F7" s="862"/>
      <c r="G7" s="862"/>
      <c r="H7" s="862"/>
      <c r="I7" s="862"/>
      <c r="J7" s="862"/>
      <c r="K7" s="862"/>
      <c r="L7" s="69" t="s">
        <v>101</v>
      </c>
    </row>
    <row r="8" spans="1:12">
      <c r="A8" s="863"/>
      <c r="B8" s="863"/>
      <c r="C8" s="863"/>
      <c r="D8" s="863"/>
      <c r="E8" s="863"/>
      <c r="F8" s="863"/>
      <c r="G8" s="863"/>
      <c r="H8" s="863"/>
      <c r="I8" s="863"/>
      <c r="J8" s="863"/>
      <c r="K8" s="863"/>
      <c r="L8" s="69" t="s">
        <v>101</v>
      </c>
    </row>
    <row r="9" spans="1:12" ht="40.5" customHeight="1">
      <c r="A9" s="876" t="s">
        <v>155</v>
      </c>
      <c r="B9" s="879" t="s">
        <v>148</v>
      </c>
      <c r="C9" s="880"/>
      <c r="D9" s="879" t="s">
        <v>368</v>
      </c>
      <c r="E9" s="880"/>
      <c r="F9" s="873" t="s">
        <v>147</v>
      </c>
      <c r="G9" s="874"/>
      <c r="H9" s="874"/>
      <c r="I9" s="874"/>
      <c r="J9" s="874"/>
      <c r="K9" s="875"/>
      <c r="L9" s="69" t="s">
        <v>101</v>
      </c>
    </row>
    <row r="10" spans="1:12">
      <c r="A10" s="877"/>
      <c r="B10" s="866" t="s">
        <v>128</v>
      </c>
      <c r="C10" s="868" t="s">
        <v>129</v>
      </c>
      <c r="D10" s="866" t="s">
        <v>128</v>
      </c>
      <c r="E10" s="868" t="s">
        <v>129</v>
      </c>
      <c r="F10" s="871" t="s">
        <v>115</v>
      </c>
      <c r="G10" s="864" t="s">
        <v>340</v>
      </c>
      <c r="H10" s="864" t="s">
        <v>126</v>
      </c>
      <c r="I10" s="864" t="s">
        <v>127</v>
      </c>
      <c r="J10" s="882" t="s">
        <v>128</v>
      </c>
      <c r="K10" s="871" t="s">
        <v>129</v>
      </c>
      <c r="L10" s="69" t="s">
        <v>101</v>
      </c>
    </row>
    <row r="11" spans="1:12" ht="27" customHeight="1">
      <c r="A11" s="878"/>
      <c r="B11" s="867"/>
      <c r="C11" s="869"/>
      <c r="D11" s="867"/>
      <c r="E11" s="869"/>
      <c r="F11" s="872"/>
      <c r="G11" s="865"/>
      <c r="H11" s="865"/>
      <c r="I11" s="865"/>
      <c r="J11" s="883"/>
      <c r="K11" s="881"/>
      <c r="L11" s="69" t="s">
        <v>101</v>
      </c>
    </row>
    <row r="12" spans="1:12">
      <c r="A12" s="149" t="s">
        <v>136</v>
      </c>
      <c r="B12" s="93">
        <v>10</v>
      </c>
      <c r="C12" s="93"/>
      <c r="D12" s="93">
        <v>10</v>
      </c>
      <c r="E12" s="93"/>
      <c r="F12" s="93"/>
      <c r="G12" s="93">
        <v>2</v>
      </c>
      <c r="H12" s="93"/>
      <c r="I12" s="93">
        <f>G12+H12</f>
        <v>2</v>
      </c>
      <c r="J12" s="93">
        <f>D12+I12</f>
        <v>12</v>
      </c>
      <c r="K12" s="94"/>
      <c r="L12" s="69" t="s">
        <v>101</v>
      </c>
    </row>
    <row r="13" spans="1:12">
      <c r="A13" s="150" t="s">
        <v>30</v>
      </c>
      <c r="B13" s="93"/>
      <c r="C13" s="93"/>
      <c r="D13" s="93"/>
      <c r="E13" s="93"/>
      <c r="F13" s="93"/>
      <c r="G13" s="93"/>
      <c r="H13" s="93"/>
      <c r="I13" s="93">
        <f t="shared" ref="I13:I27" si="0">G13+H13</f>
        <v>0</v>
      </c>
      <c r="J13" s="93">
        <f t="shared" ref="J13:J27" si="1">D13+I13</f>
        <v>0</v>
      </c>
      <c r="K13" s="94"/>
      <c r="L13" s="69" t="s">
        <v>101</v>
      </c>
    </row>
    <row r="14" spans="1:12">
      <c r="A14" s="150" t="s">
        <v>31</v>
      </c>
      <c r="B14" s="93">
        <v>64</v>
      </c>
      <c r="C14" s="93"/>
      <c r="D14" s="93">
        <v>64</v>
      </c>
      <c r="E14" s="93"/>
      <c r="F14" s="93"/>
      <c r="G14" s="93"/>
      <c r="H14" s="93">
        <v>9</v>
      </c>
      <c r="I14" s="93">
        <f t="shared" si="0"/>
        <v>9</v>
      </c>
      <c r="J14" s="93">
        <f t="shared" si="1"/>
        <v>73</v>
      </c>
      <c r="K14" s="94"/>
      <c r="L14" s="69" t="s">
        <v>101</v>
      </c>
    </row>
    <row r="15" spans="1:12">
      <c r="A15" s="150" t="s">
        <v>32</v>
      </c>
      <c r="B15" s="93">
        <v>7</v>
      </c>
      <c r="C15" s="93"/>
      <c r="D15" s="93">
        <v>7</v>
      </c>
      <c r="E15" s="93"/>
      <c r="F15" s="93"/>
      <c r="G15" s="93"/>
      <c r="H15" s="93"/>
      <c r="I15" s="93">
        <f t="shared" si="0"/>
        <v>0</v>
      </c>
      <c r="J15" s="93">
        <f t="shared" si="1"/>
        <v>7</v>
      </c>
      <c r="K15" s="94"/>
      <c r="L15" s="69" t="s">
        <v>101</v>
      </c>
    </row>
    <row r="16" spans="1:12">
      <c r="A16" s="150" t="s">
        <v>205</v>
      </c>
      <c r="B16" s="93">
        <v>236</v>
      </c>
      <c r="C16" s="93"/>
      <c r="D16" s="93">
        <v>236</v>
      </c>
      <c r="E16" s="93"/>
      <c r="F16" s="93"/>
      <c r="G16" s="93">
        <v>2</v>
      </c>
      <c r="H16" s="93"/>
      <c r="I16" s="93">
        <f t="shared" si="0"/>
        <v>2</v>
      </c>
      <c r="J16" s="93">
        <f t="shared" si="1"/>
        <v>238</v>
      </c>
      <c r="K16" s="94"/>
      <c r="L16" s="69" t="s">
        <v>101</v>
      </c>
    </row>
    <row r="17" spans="1:12">
      <c r="A17" s="151" t="s">
        <v>206</v>
      </c>
      <c r="B17" s="93">
        <v>19</v>
      </c>
      <c r="C17" s="93"/>
      <c r="D17" s="93">
        <v>19</v>
      </c>
      <c r="E17" s="93"/>
      <c r="F17" s="93"/>
      <c r="G17" s="93">
        <v>1</v>
      </c>
      <c r="H17" s="93"/>
      <c r="I17" s="93">
        <f t="shared" si="0"/>
        <v>1</v>
      </c>
      <c r="J17" s="93">
        <f t="shared" si="1"/>
        <v>20</v>
      </c>
      <c r="K17" s="94"/>
      <c r="L17" s="69" t="s">
        <v>101</v>
      </c>
    </row>
    <row r="18" spans="1:12">
      <c r="A18" s="150" t="s">
        <v>207</v>
      </c>
      <c r="B18" s="93"/>
      <c r="C18" s="93"/>
      <c r="D18" s="93"/>
      <c r="E18" s="93"/>
      <c r="F18" s="93"/>
      <c r="G18" s="93"/>
      <c r="H18" s="93">
        <v>2</v>
      </c>
      <c r="I18" s="93">
        <f t="shared" si="0"/>
        <v>2</v>
      </c>
      <c r="J18" s="93">
        <f t="shared" si="1"/>
        <v>2</v>
      </c>
      <c r="K18" s="94"/>
      <c r="L18" s="69" t="s">
        <v>101</v>
      </c>
    </row>
    <row r="19" spans="1:12">
      <c r="A19" s="150" t="s">
        <v>208</v>
      </c>
      <c r="B19" s="93">
        <v>1</v>
      </c>
      <c r="C19" s="93"/>
      <c r="D19" s="93">
        <v>1</v>
      </c>
      <c r="E19" s="93"/>
      <c r="F19" s="93"/>
      <c r="G19" s="93"/>
      <c r="H19" s="93"/>
      <c r="I19" s="93">
        <f t="shared" si="0"/>
        <v>0</v>
      </c>
      <c r="J19" s="93">
        <f t="shared" si="1"/>
        <v>1</v>
      </c>
      <c r="K19" s="94"/>
      <c r="L19" s="69" t="s">
        <v>101</v>
      </c>
    </row>
    <row r="20" spans="1:12">
      <c r="A20" s="150" t="s">
        <v>209</v>
      </c>
      <c r="B20" s="93"/>
      <c r="C20" s="93"/>
      <c r="D20" s="93"/>
      <c r="E20" s="93"/>
      <c r="F20" s="93"/>
      <c r="G20" s="93"/>
      <c r="H20" s="93"/>
      <c r="I20" s="93">
        <f t="shared" si="0"/>
        <v>0</v>
      </c>
      <c r="J20" s="93">
        <f t="shared" si="1"/>
        <v>0</v>
      </c>
      <c r="K20" s="94"/>
      <c r="L20" s="69" t="s">
        <v>101</v>
      </c>
    </row>
    <row r="21" spans="1:12">
      <c r="A21" s="152" t="s">
        <v>210</v>
      </c>
      <c r="B21" s="93"/>
      <c r="C21" s="93"/>
      <c r="D21" s="93"/>
      <c r="E21" s="93"/>
      <c r="F21" s="93"/>
      <c r="G21" s="93"/>
      <c r="H21" s="93"/>
      <c r="I21" s="93">
        <f t="shared" si="0"/>
        <v>0</v>
      </c>
      <c r="J21" s="93">
        <f t="shared" si="1"/>
        <v>0</v>
      </c>
      <c r="K21" s="94"/>
      <c r="L21" s="69" t="s">
        <v>101</v>
      </c>
    </row>
    <row r="22" spans="1:12">
      <c r="A22" s="153" t="s">
        <v>137</v>
      </c>
      <c r="B22" s="93"/>
      <c r="C22" s="93"/>
      <c r="D22" s="93"/>
      <c r="E22" s="93"/>
      <c r="F22" s="93"/>
      <c r="G22" s="93"/>
      <c r="H22" s="93"/>
      <c r="I22" s="93">
        <f t="shared" si="0"/>
        <v>0</v>
      </c>
      <c r="J22" s="93">
        <f t="shared" si="1"/>
        <v>0</v>
      </c>
      <c r="K22" s="94"/>
      <c r="L22" s="69" t="s">
        <v>101</v>
      </c>
    </row>
    <row r="23" spans="1:12">
      <c r="A23" s="150" t="s">
        <v>138</v>
      </c>
      <c r="B23" s="93"/>
      <c r="C23" s="93"/>
      <c r="D23" s="93"/>
      <c r="E23" s="93"/>
      <c r="F23" s="93"/>
      <c r="G23" s="93"/>
      <c r="H23" s="93"/>
      <c r="I23" s="93">
        <f t="shared" si="0"/>
        <v>0</v>
      </c>
      <c r="J23" s="93">
        <f t="shared" si="1"/>
        <v>0</v>
      </c>
      <c r="K23" s="94"/>
      <c r="L23" s="69" t="s">
        <v>101</v>
      </c>
    </row>
    <row r="24" spans="1:12">
      <c r="A24" s="150" t="s">
        <v>211</v>
      </c>
      <c r="B24" s="93"/>
      <c r="C24" s="93"/>
      <c r="D24" s="93"/>
      <c r="E24" s="93"/>
      <c r="F24" s="93"/>
      <c r="G24" s="93"/>
      <c r="H24" s="93"/>
      <c r="I24" s="93">
        <f t="shared" si="0"/>
        <v>0</v>
      </c>
      <c r="J24" s="93">
        <f t="shared" si="1"/>
        <v>0</v>
      </c>
      <c r="K24" s="94"/>
      <c r="L24" s="69" t="s">
        <v>101</v>
      </c>
    </row>
    <row r="25" spans="1:12">
      <c r="A25" s="150" t="s">
        <v>213</v>
      </c>
      <c r="B25" s="93"/>
      <c r="C25" s="93"/>
      <c r="D25" s="93"/>
      <c r="E25" s="93"/>
      <c r="F25" s="93"/>
      <c r="G25" s="93"/>
      <c r="H25" s="93"/>
      <c r="I25" s="93">
        <f t="shared" si="0"/>
        <v>0</v>
      </c>
      <c r="J25" s="93">
        <f t="shared" si="1"/>
        <v>0</v>
      </c>
      <c r="K25" s="94"/>
      <c r="L25" s="69" t="s">
        <v>101</v>
      </c>
    </row>
    <row r="26" spans="1:12">
      <c r="A26" s="150" t="s">
        <v>334</v>
      </c>
      <c r="B26" s="93">
        <v>6</v>
      </c>
      <c r="C26" s="93"/>
      <c r="D26" s="93">
        <v>6</v>
      </c>
      <c r="E26" s="93"/>
      <c r="F26" s="93"/>
      <c r="G26" s="93"/>
      <c r="H26" s="93">
        <v>2</v>
      </c>
      <c r="I26" s="93">
        <f t="shared" si="0"/>
        <v>2</v>
      </c>
      <c r="J26" s="93">
        <f t="shared" si="1"/>
        <v>8</v>
      </c>
      <c r="K26" s="94"/>
      <c r="L26" s="69" t="s">
        <v>101</v>
      </c>
    </row>
    <row r="27" spans="1:12">
      <c r="A27" s="150" t="s">
        <v>212</v>
      </c>
      <c r="B27" s="93">
        <v>3</v>
      </c>
      <c r="C27" s="93"/>
      <c r="D27" s="93">
        <v>3</v>
      </c>
      <c r="E27" s="93"/>
      <c r="F27" s="93"/>
      <c r="G27" s="93"/>
      <c r="H27" s="93"/>
      <c r="I27" s="93">
        <f t="shared" si="0"/>
        <v>0</v>
      </c>
      <c r="J27" s="93">
        <f t="shared" si="1"/>
        <v>3</v>
      </c>
      <c r="K27" s="94"/>
      <c r="L27" s="69" t="s">
        <v>101</v>
      </c>
    </row>
    <row r="28" spans="1:12">
      <c r="A28" s="546" t="s">
        <v>214</v>
      </c>
      <c r="B28" s="543"/>
      <c r="C28" s="543"/>
      <c r="D28" s="543"/>
      <c r="E28" s="543"/>
      <c r="F28" s="543"/>
      <c r="G28" s="543"/>
      <c r="H28" s="543"/>
      <c r="I28" s="543">
        <v>0</v>
      </c>
      <c r="J28" s="543">
        <v>0</v>
      </c>
      <c r="K28" s="544"/>
      <c r="L28" s="69" t="s">
        <v>101</v>
      </c>
    </row>
    <row r="29" spans="1:12" ht="15.75" thickBot="1">
      <c r="A29" s="545" t="s">
        <v>151</v>
      </c>
      <c r="B29" s="133">
        <f t="shared" ref="B29:G29" si="2">SUM(B12:B28)</f>
        <v>346</v>
      </c>
      <c r="C29" s="133">
        <f t="shared" si="2"/>
        <v>0</v>
      </c>
      <c r="D29" s="133">
        <f t="shared" si="2"/>
        <v>346</v>
      </c>
      <c r="E29" s="133">
        <f t="shared" si="2"/>
        <v>0</v>
      </c>
      <c r="F29" s="133">
        <f t="shared" si="2"/>
        <v>0</v>
      </c>
      <c r="G29" s="133">
        <f t="shared" si="2"/>
        <v>5</v>
      </c>
      <c r="H29" s="133">
        <f>SUM(H12:H28)</f>
        <v>13</v>
      </c>
      <c r="I29" s="133">
        <f>SUM(I12:I28)</f>
        <v>18</v>
      </c>
      <c r="J29" s="133">
        <f>SUM(J12:J28)</f>
        <v>364</v>
      </c>
      <c r="K29" s="139">
        <f>SUM(K12:K28)</f>
        <v>0</v>
      </c>
      <c r="L29" s="70" t="s">
        <v>101</v>
      </c>
    </row>
    <row r="30" spans="1:12">
      <c r="A30" s="257" t="s">
        <v>17</v>
      </c>
      <c r="B30" s="246">
        <v>345</v>
      </c>
      <c r="C30" s="249"/>
      <c r="D30" s="249">
        <v>345</v>
      </c>
      <c r="E30" s="249"/>
      <c r="F30" s="249"/>
      <c r="G30" s="249"/>
      <c r="H30" s="246"/>
      <c r="I30" s="253">
        <f>G30+H30</f>
        <v>0</v>
      </c>
      <c r="J30" s="253">
        <v>363</v>
      </c>
      <c r="K30" s="95"/>
      <c r="L30" s="69" t="s">
        <v>101</v>
      </c>
    </row>
    <row r="31" spans="1:12">
      <c r="A31" s="258" t="s">
        <v>33</v>
      </c>
      <c r="B31" s="247">
        <v>1</v>
      </c>
      <c r="C31" s="250"/>
      <c r="D31" s="250">
        <v>1</v>
      </c>
      <c r="E31" s="250"/>
      <c r="F31" s="250"/>
      <c r="G31" s="250"/>
      <c r="H31" s="247"/>
      <c r="I31" s="254">
        <v>0</v>
      </c>
      <c r="J31" s="254">
        <v>1</v>
      </c>
      <c r="K31" s="95"/>
      <c r="L31" s="69" t="s">
        <v>101</v>
      </c>
    </row>
    <row r="32" spans="1:12">
      <c r="A32" s="259" t="s">
        <v>34</v>
      </c>
      <c r="B32" s="248"/>
      <c r="C32" s="251"/>
      <c r="D32" s="251"/>
      <c r="E32" s="251"/>
      <c r="F32" s="251"/>
      <c r="G32" s="251"/>
      <c r="H32" s="248"/>
      <c r="I32" s="255">
        <f>G32+H32</f>
        <v>0</v>
      </c>
      <c r="J32" s="255">
        <f>D32+F32+I32</f>
        <v>0</v>
      </c>
      <c r="K32" s="95"/>
      <c r="L32" s="69" t="s">
        <v>101</v>
      </c>
    </row>
    <row r="33" spans="1:12" s="11" customFormat="1">
      <c r="A33" s="260" t="s">
        <v>151</v>
      </c>
      <c r="B33" s="256">
        <f>SUM(B30:B32)</f>
        <v>346</v>
      </c>
      <c r="C33" s="252">
        <f t="shared" ref="C33:J33" si="3">SUM(C30:C32)</f>
        <v>0</v>
      </c>
      <c r="D33" s="252">
        <f t="shared" si="3"/>
        <v>346</v>
      </c>
      <c r="E33" s="252">
        <f t="shared" si="3"/>
        <v>0</v>
      </c>
      <c r="F33" s="252">
        <f t="shared" si="3"/>
        <v>0</v>
      </c>
      <c r="G33" s="252">
        <f t="shared" si="3"/>
        <v>0</v>
      </c>
      <c r="H33" s="256">
        <f t="shared" si="3"/>
        <v>0</v>
      </c>
      <c r="I33" s="256">
        <f>SUM(I30:I32)</f>
        <v>0</v>
      </c>
      <c r="J33" s="256">
        <f t="shared" si="3"/>
        <v>364</v>
      </c>
      <c r="K33" s="96">
        <f>SUM(K30:K32)</f>
        <v>0</v>
      </c>
      <c r="L33" s="69" t="s">
        <v>125</v>
      </c>
    </row>
    <row r="34" spans="1:12" s="11" customFormat="1">
      <c r="A34" s="870"/>
      <c r="B34" s="870"/>
      <c r="C34" s="870"/>
      <c r="D34" s="870"/>
      <c r="E34" s="870"/>
      <c r="F34" s="870"/>
      <c r="G34" s="870"/>
      <c r="H34" s="870"/>
      <c r="I34" s="870"/>
      <c r="J34" s="870"/>
      <c r="K34" s="870"/>
      <c r="L34" s="69"/>
    </row>
    <row r="35" spans="1:12" s="11" customFormat="1">
      <c r="A35" s="40"/>
      <c r="B35" s="40"/>
      <c r="C35" s="40"/>
      <c r="D35" s="40"/>
      <c r="E35" s="40"/>
      <c r="F35" s="40"/>
      <c r="G35" s="40"/>
      <c r="H35" s="40"/>
      <c r="I35" s="40"/>
      <c r="J35" s="40"/>
      <c r="K35" s="40"/>
      <c r="L35" s="70"/>
    </row>
    <row r="36" spans="1:12" s="11" customFormat="1">
      <c r="A36" s="637"/>
      <c r="B36" s="638"/>
      <c r="C36" s="638"/>
      <c r="D36" s="638"/>
      <c r="E36" s="638"/>
      <c r="F36" s="638"/>
      <c r="G36" s="638"/>
      <c r="H36" s="638"/>
      <c r="I36" s="638"/>
      <c r="J36" s="638"/>
      <c r="K36" s="638"/>
      <c r="L36" s="70"/>
    </row>
    <row r="37" spans="1:12" s="11" customFormat="1" ht="12" customHeight="1">
      <c r="A37" s="639"/>
      <c r="B37" s="638"/>
      <c r="C37" s="638"/>
      <c r="D37" s="638"/>
      <c r="E37" s="638"/>
      <c r="F37" s="638"/>
      <c r="G37" s="638"/>
      <c r="H37" s="638"/>
      <c r="I37" s="638"/>
      <c r="J37" s="638"/>
      <c r="K37" s="638"/>
      <c r="L37" s="70"/>
    </row>
    <row r="38" spans="1:12" s="11" customFormat="1" ht="12" customHeight="1">
      <c r="A38" s="639"/>
      <c r="B38" s="638"/>
      <c r="C38" s="638"/>
      <c r="D38" s="638"/>
      <c r="E38" s="638"/>
      <c r="F38" s="638"/>
      <c r="G38" s="638"/>
      <c r="H38" s="638"/>
      <c r="I38" s="638"/>
      <c r="J38" s="638"/>
      <c r="K38" s="638"/>
      <c r="L38" s="70"/>
    </row>
    <row r="39" spans="1:12" s="11" customFormat="1" ht="12" customHeight="1">
      <c r="A39" s="39"/>
      <c r="B39" s="40"/>
      <c r="C39" s="40"/>
      <c r="D39" s="40"/>
      <c r="E39" s="40"/>
      <c r="F39" s="40"/>
      <c r="G39" s="40"/>
      <c r="H39" s="40"/>
      <c r="I39" s="40"/>
      <c r="J39" s="40"/>
      <c r="K39" s="40"/>
      <c r="L39" s="70"/>
    </row>
    <row r="40" spans="1:12" s="11" customFormat="1" ht="15.75">
      <c r="A40" s="640"/>
      <c r="B40" s="641"/>
      <c r="C40" s="641"/>
      <c r="D40" s="641"/>
      <c r="E40" s="641"/>
      <c r="F40" s="641"/>
      <c r="G40" s="641"/>
      <c r="H40" s="641"/>
      <c r="I40" s="641"/>
      <c r="J40" s="641"/>
      <c r="K40" s="641"/>
      <c r="L40" s="70"/>
    </row>
    <row r="41" spans="1:12" ht="71.25" customHeight="1">
      <c r="A41" s="662"/>
      <c r="B41" s="662"/>
      <c r="C41" s="662"/>
      <c r="D41" s="662"/>
      <c r="E41" s="662"/>
      <c r="F41" s="662"/>
      <c r="G41" s="662"/>
      <c r="H41" s="662"/>
      <c r="I41" s="662"/>
      <c r="J41" s="662"/>
      <c r="K41" s="662"/>
    </row>
    <row r="42" spans="1:12" ht="39.75" customHeight="1">
      <c r="A42" s="662"/>
      <c r="B42" s="662"/>
      <c r="C42" s="662"/>
      <c r="D42" s="662"/>
      <c r="E42" s="662"/>
      <c r="F42" s="662"/>
      <c r="G42" s="662"/>
      <c r="H42" s="662"/>
      <c r="I42" s="662"/>
      <c r="J42" s="662"/>
      <c r="K42" s="662"/>
    </row>
    <row r="43" spans="1:12" ht="58.5" customHeight="1">
      <c r="A43" s="662"/>
      <c r="B43" s="662"/>
      <c r="C43" s="662"/>
      <c r="D43" s="662"/>
      <c r="E43" s="662"/>
      <c r="F43" s="662"/>
      <c r="G43" s="662"/>
      <c r="H43" s="662"/>
      <c r="I43" s="662"/>
      <c r="J43" s="662"/>
      <c r="K43" s="662"/>
    </row>
    <row r="44" spans="1:12" ht="69" customHeight="1">
      <c r="A44" s="662"/>
      <c r="B44" s="662"/>
      <c r="C44" s="662"/>
      <c r="D44" s="662"/>
      <c r="E44" s="662"/>
      <c r="F44" s="662"/>
      <c r="G44" s="662"/>
      <c r="H44" s="662"/>
      <c r="I44" s="662"/>
      <c r="J44" s="662"/>
      <c r="K44" s="662"/>
    </row>
    <row r="45" spans="1:12">
      <c r="A45" s="512"/>
      <c r="B45" s="642"/>
      <c r="C45" s="642"/>
      <c r="D45" s="642"/>
      <c r="E45" s="642"/>
      <c r="F45" s="642"/>
      <c r="G45" s="642"/>
      <c r="H45" s="642"/>
      <c r="I45" s="642"/>
      <c r="J45" s="642"/>
      <c r="K45" s="642"/>
    </row>
    <row r="46" spans="1:12">
      <c r="A46" s="643"/>
      <c r="B46" s="643"/>
      <c r="C46" s="643"/>
      <c r="D46" s="643"/>
      <c r="E46" s="643"/>
      <c r="F46" s="643"/>
      <c r="G46" s="643"/>
      <c r="H46" s="643"/>
      <c r="I46" s="643"/>
      <c r="J46" s="643"/>
      <c r="K46" s="643"/>
    </row>
    <row r="47" spans="1:12">
      <c r="A47" s="642"/>
      <c r="B47" s="643"/>
      <c r="C47" s="643"/>
      <c r="D47" s="643"/>
      <c r="E47" s="643"/>
      <c r="F47" s="643"/>
      <c r="G47" s="643"/>
      <c r="H47" s="643"/>
      <c r="I47" s="643"/>
      <c r="J47" s="643"/>
      <c r="K47" s="644"/>
    </row>
    <row r="48" spans="1:12">
      <c r="A48" s="643"/>
      <c r="B48" s="643"/>
      <c r="C48" s="643"/>
      <c r="D48" s="643"/>
      <c r="E48" s="643"/>
      <c r="F48" s="643"/>
      <c r="G48" s="643"/>
      <c r="H48" s="643"/>
      <c r="I48" s="643"/>
      <c r="J48" s="643"/>
      <c r="K48" s="643"/>
    </row>
    <row r="49" spans="1:11">
      <c r="A49" s="643"/>
      <c r="B49" s="643"/>
      <c r="C49" s="643"/>
      <c r="D49" s="643"/>
      <c r="E49" s="643"/>
      <c r="F49" s="643"/>
      <c r="G49" s="643"/>
      <c r="H49" s="643"/>
      <c r="I49" s="643"/>
      <c r="J49" s="643"/>
      <c r="K49" s="643"/>
    </row>
    <row r="50" spans="1:11">
      <c r="A50" s="643"/>
      <c r="B50" s="643"/>
      <c r="C50" s="643"/>
      <c r="D50" s="643"/>
      <c r="E50" s="643"/>
      <c r="F50" s="643"/>
      <c r="G50" s="643"/>
      <c r="H50" s="643"/>
      <c r="I50" s="643"/>
      <c r="J50" s="643"/>
      <c r="K50" s="643"/>
    </row>
    <row r="51" spans="1:11">
      <c r="A51" s="643"/>
      <c r="B51" s="643"/>
      <c r="C51" s="643"/>
      <c r="D51" s="643"/>
      <c r="E51" s="643"/>
      <c r="F51" s="643"/>
      <c r="G51" s="643"/>
      <c r="H51" s="643"/>
      <c r="I51" s="643"/>
      <c r="J51" s="643"/>
      <c r="K51" s="643"/>
    </row>
    <row r="52" spans="1:11">
      <c r="A52" s="643"/>
      <c r="B52" s="643"/>
      <c r="C52" s="643"/>
      <c r="D52" s="643"/>
      <c r="E52" s="643"/>
      <c r="F52" s="643"/>
      <c r="G52" s="643"/>
      <c r="H52" s="643"/>
      <c r="I52" s="643"/>
      <c r="J52" s="643"/>
      <c r="K52" s="643"/>
    </row>
    <row r="53" spans="1:11">
      <c r="A53" s="643"/>
      <c r="B53" s="643"/>
      <c r="C53" s="643"/>
      <c r="D53" s="643"/>
      <c r="E53" s="643"/>
      <c r="F53" s="643"/>
      <c r="G53" s="643"/>
      <c r="H53" s="643"/>
      <c r="I53" s="643"/>
      <c r="J53" s="643"/>
      <c r="K53" s="643"/>
    </row>
    <row r="54" spans="1:11">
      <c r="A54" s="643"/>
      <c r="B54" s="643"/>
      <c r="C54" s="643"/>
      <c r="D54" s="643"/>
      <c r="E54" s="643"/>
      <c r="F54" s="643"/>
      <c r="G54" s="643"/>
      <c r="H54" s="643"/>
      <c r="I54" s="643"/>
      <c r="J54" s="643"/>
      <c r="K54" s="643"/>
    </row>
    <row r="55" spans="1:11">
      <c r="A55" s="643"/>
      <c r="B55" s="643"/>
      <c r="C55" s="643"/>
      <c r="D55" s="643"/>
      <c r="E55" s="643"/>
      <c r="F55" s="643"/>
      <c r="G55" s="643"/>
      <c r="H55" s="643"/>
      <c r="I55" s="643"/>
      <c r="J55" s="643"/>
      <c r="K55" s="643"/>
    </row>
    <row r="56" spans="1:11">
      <c r="A56" s="643"/>
      <c r="B56" s="643"/>
      <c r="C56" s="643"/>
      <c r="D56" s="643"/>
      <c r="E56" s="643"/>
      <c r="F56" s="643"/>
      <c r="G56" s="643"/>
      <c r="H56" s="643"/>
      <c r="I56" s="643"/>
      <c r="J56" s="643"/>
      <c r="K56" s="643"/>
    </row>
    <row r="57" spans="1:11">
      <c r="A57" s="643"/>
      <c r="B57" s="643"/>
      <c r="C57" s="643"/>
      <c r="D57" s="643"/>
      <c r="E57" s="643"/>
      <c r="F57" s="643"/>
      <c r="G57" s="643"/>
      <c r="H57" s="643"/>
      <c r="I57" s="643"/>
      <c r="J57" s="643"/>
      <c r="K57" s="643"/>
    </row>
    <row r="58" spans="1:11">
      <c r="A58" s="643"/>
      <c r="B58" s="643"/>
      <c r="C58" s="643"/>
      <c r="D58" s="643"/>
      <c r="E58" s="643"/>
      <c r="F58" s="643"/>
      <c r="G58" s="643"/>
      <c r="H58" s="643"/>
      <c r="I58" s="643"/>
      <c r="J58" s="643"/>
      <c r="K58" s="643"/>
    </row>
    <row r="59" spans="1:11">
      <c r="A59" s="643"/>
      <c r="B59" s="643"/>
      <c r="C59" s="643"/>
      <c r="D59" s="643"/>
      <c r="E59" s="643"/>
      <c r="F59" s="643"/>
      <c r="G59" s="643"/>
      <c r="H59" s="643"/>
      <c r="I59" s="643"/>
      <c r="J59" s="643"/>
      <c r="K59" s="643"/>
    </row>
    <row r="60" spans="1:11">
      <c r="A60" s="643"/>
      <c r="B60" s="643"/>
      <c r="C60" s="643"/>
      <c r="D60" s="643"/>
      <c r="E60" s="643"/>
      <c r="F60" s="643"/>
      <c r="G60" s="643"/>
      <c r="H60" s="643"/>
      <c r="I60" s="643"/>
      <c r="J60" s="643"/>
      <c r="K60" s="643"/>
    </row>
    <row r="61" spans="1:11">
      <c r="A61" s="643"/>
      <c r="B61" s="643"/>
      <c r="C61" s="643"/>
      <c r="D61" s="643"/>
      <c r="E61" s="643"/>
      <c r="F61" s="643"/>
      <c r="G61" s="643"/>
      <c r="H61" s="643"/>
      <c r="I61" s="643"/>
      <c r="J61" s="643"/>
      <c r="K61" s="643"/>
    </row>
  </sheetData>
  <mergeCells count="27">
    <mergeCell ref="H10:H11"/>
    <mergeCell ref="A34:K34"/>
    <mergeCell ref="F10:F11"/>
    <mergeCell ref="F9:K9"/>
    <mergeCell ref="A9:A11"/>
    <mergeCell ref="B9:C9"/>
    <mergeCell ref="K10:K11"/>
    <mergeCell ref="J10:J11"/>
    <mergeCell ref="I10:I11"/>
    <mergeCell ref="D9:E9"/>
    <mergeCell ref="E10:E11"/>
    <mergeCell ref="A44:K44"/>
    <mergeCell ref="A41:K41"/>
    <mergeCell ref="A42:K42"/>
    <mergeCell ref="A43:K43"/>
    <mergeCell ref="A1:K1"/>
    <mergeCell ref="A4:K4"/>
    <mergeCell ref="A5:K5"/>
    <mergeCell ref="A6:K6"/>
    <mergeCell ref="A2:K2"/>
    <mergeCell ref="A3:K3"/>
    <mergeCell ref="A7:K7"/>
    <mergeCell ref="A8:K8"/>
    <mergeCell ref="G10:G11"/>
    <mergeCell ref="B10:B11"/>
    <mergeCell ref="C10:C11"/>
    <mergeCell ref="D10:D11"/>
  </mergeCells>
  <phoneticPr fontId="0" type="noConversion"/>
  <printOptions horizontalCentered="1"/>
  <pageMargins left="0.75" right="0.75" top="1" bottom="1" header="0.5" footer="0.5"/>
  <pageSetup scale="71" orientation="landscape" r:id="rId1"/>
  <headerFooter alignWithMargins="0">
    <oddFooter>&amp;C&amp;"Times New Roman,Regular"Exhibit I - Detail of Permanent Positions by Category</oddFooter>
  </headerFooter>
</worksheet>
</file>

<file path=xl/worksheets/sheet9.xml><?xml version="1.0" encoding="utf-8"?>
<worksheet xmlns="http://schemas.openxmlformats.org/spreadsheetml/2006/main" xmlns:r="http://schemas.openxmlformats.org/officeDocument/2006/relationships">
  <sheetPr codeName="Sheet15"/>
  <dimension ref="A1:AN306"/>
  <sheetViews>
    <sheetView view="pageBreakPreview" zoomScale="55" zoomScaleNormal="75" zoomScaleSheetLayoutView="55" workbookViewId="0">
      <pane xSplit="1" ySplit="10" topLeftCell="B30" activePane="bottomRight" state="frozen"/>
      <selection activeCell="O11" sqref="O11"/>
      <selection pane="topRight" activeCell="O11" sqref="O11"/>
      <selection pane="bottomLeft" activeCell="O11" sqref="O11"/>
      <selection pane="bottomRight" activeCell="N8" sqref="N8:O8"/>
    </sheetView>
  </sheetViews>
  <sheetFormatPr defaultRowHeight="15"/>
  <cols>
    <col min="1" max="1" width="42.77734375" customWidth="1"/>
    <col min="2" max="2" width="13.77734375" customWidth="1"/>
    <col min="3" max="3" width="13.77734375" style="45" customWidth="1"/>
    <col min="4" max="4" width="11.77734375" customWidth="1"/>
    <col min="5" max="5" width="12.77734375" style="45" customWidth="1"/>
    <col min="6" max="6" width="11.77734375" customWidth="1"/>
    <col min="7" max="7" width="11.77734375" style="45" customWidth="1"/>
    <col min="8" max="8" width="9.77734375" customWidth="1"/>
    <col min="9" max="9" width="9.77734375" style="45" customWidth="1"/>
    <col min="10" max="10" width="8.77734375" customWidth="1"/>
    <col min="11" max="11" width="8.77734375" style="45" customWidth="1"/>
    <col min="12" max="12" width="8.77734375" customWidth="1"/>
    <col min="13" max="13" width="8.77734375" style="45" customWidth="1"/>
    <col min="14" max="14" width="8.77734375" customWidth="1"/>
    <col min="15" max="15" width="8.77734375" style="45" customWidth="1"/>
    <col min="16" max="16" width="8.77734375" customWidth="1"/>
    <col min="17" max="17" width="8.77734375" style="45" customWidth="1"/>
    <col min="18" max="18" width="6.21875" customWidth="1"/>
    <col min="19" max="19" width="9.77734375" style="45" customWidth="1"/>
    <col min="20" max="20" width="6.21875" customWidth="1"/>
    <col min="21" max="21" width="9.77734375" style="45" customWidth="1"/>
    <col min="22" max="22" width="6.21875" customWidth="1"/>
    <col min="23" max="23" width="9.77734375" style="45" customWidth="1"/>
    <col min="24" max="24" width="10.5546875" bestFit="1" customWidth="1"/>
    <col min="25" max="25" width="9.77734375" style="45" customWidth="1"/>
    <col min="26" max="26" width="0.6640625" style="68" customWidth="1"/>
  </cols>
  <sheetData>
    <row r="1" spans="1:26" ht="21" thickBot="1">
      <c r="A1" s="154" t="s">
        <v>131</v>
      </c>
      <c r="B1" s="283"/>
      <c r="C1" s="283"/>
      <c r="D1" s="283"/>
      <c r="E1" s="283"/>
      <c r="F1" s="283"/>
      <c r="G1" s="283"/>
      <c r="H1" s="283"/>
      <c r="I1" s="283"/>
      <c r="J1" s="283"/>
      <c r="K1" s="283"/>
      <c r="L1" s="283"/>
      <c r="M1" s="283"/>
      <c r="N1" s="283"/>
      <c r="O1" s="283"/>
      <c r="P1" s="283"/>
      <c r="Q1" s="468"/>
      <c r="R1" s="469" t="s">
        <v>101</v>
      </c>
      <c r="S1"/>
      <c r="U1"/>
      <c r="W1"/>
      <c r="Y1"/>
      <c r="Z1" s="470"/>
    </row>
    <row r="2" spans="1:26" ht="13.15" customHeight="1" thickBot="1">
      <c r="A2" s="924" t="s">
        <v>27</v>
      </c>
      <c r="B2" s="924"/>
      <c r="C2" s="924"/>
      <c r="D2" s="924"/>
      <c r="E2" s="924"/>
      <c r="F2" s="924"/>
      <c r="G2" s="924"/>
      <c r="H2" s="924"/>
      <c r="I2" s="924"/>
      <c r="J2" s="924"/>
      <c r="K2" s="924"/>
      <c r="L2" s="924"/>
      <c r="M2" s="924"/>
      <c r="N2" s="924"/>
      <c r="O2" s="924"/>
      <c r="P2" s="924"/>
      <c r="Q2" s="905"/>
      <c r="R2" s="469" t="s">
        <v>101</v>
      </c>
      <c r="S2"/>
      <c r="U2"/>
      <c r="W2"/>
      <c r="Y2"/>
      <c r="Z2" s="470"/>
    </row>
    <row r="3" spans="1:26" ht="19.5" customHeight="1" thickBot="1">
      <c r="A3" s="857" t="s">
        <v>105</v>
      </c>
      <c r="B3" s="857"/>
      <c r="C3" s="857"/>
      <c r="D3" s="857"/>
      <c r="E3" s="857"/>
      <c r="F3" s="857"/>
      <c r="G3" s="857"/>
      <c r="H3" s="857"/>
      <c r="I3" s="857"/>
      <c r="J3" s="857"/>
      <c r="K3" s="857"/>
      <c r="L3" s="857"/>
      <c r="M3" s="857"/>
      <c r="N3" s="857"/>
      <c r="O3" s="857"/>
      <c r="P3" s="857"/>
      <c r="Q3" s="857"/>
      <c r="R3" s="469" t="s">
        <v>101</v>
      </c>
      <c r="S3"/>
      <c r="U3"/>
      <c r="W3"/>
      <c r="Y3"/>
      <c r="Z3" s="470"/>
    </row>
    <row r="4" spans="1:26" ht="20.100000000000001" customHeight="1" thickBot="1">
      <c r="A4" s="859" t="s">
        <v>90</v>
      </c>
      <c r="B4" s="859"/>
      <c r="C4" s="859"/>
      <c r="D4" s="859"/>
      <c r="E4" s="859"/>
      <c r="F4" s="859"/>
      <c r="G4" s="859"/>
      <c r="H4" s="859"/>
      <c r="I4" s="859"/>
      <c r="J4" s="859"/>
      <c r="K4" s="859"/>
      <c r="L4" s="859"/>
      <c r="M4" s="859"/>
      <c r="N4" s="859"/>
      <c r="O4" s="859"/>
      <c r="P4" s="859"/>
      <c r="Q4" s="859"/>
      <c r="R4" s="469" t="s">
        <v>101</v>
      </c>
      <c r="S4"/>
      <c r="U4"/>
      <c r="W4"/>
      <c r="Y4"/>
      <c r="Z4" s="470"/>
    </row>
    <row r="5" spans="1:26" ht="20.100000000000001" customHeight="1" thickBot="1">
      <c r="A5" s="859" t="s">
        <v>8</v>
      </c>
      <c r="B5" s="859"/>
      <c r="C5" s="859"/>
      <c r="D5" s="859"/>
      <c r="E5" s="859"/>
      <c r="F5" s="859"/>
      <c r="G5" s="859"/>
      <c r="H5" s="859"/>
      <c r="I5" s="859"/>
      <c r="J5" s="859"/>
      <c r="K5" s="859"/>
      <c r="L5" s="859"/>
      <c r="M5" s="859"/>
      <c r="N5" s="859"/>
      <c r="O5" s="859"/>
      <c r="P5" s="859"/>
      <c r="Q5" s="859"/>
      <c r="R5" s="469" t="s">
        <v>101</v>
      </c>
      <c r="S5"/>
      <c r="U5"/>
      <c r="W5"/>
      <c r="Y5"/>
      <c r="Z5" s="470"/>
    </row>
    <row r="6" spans="1:26" ht="20.100000000000001" customHeight="1" thickBot="1">
      <c r="A6" s="923" t="s">
        <v>7</v>
      </c>
      <c r="B6" s="923"/>
      <c r="C6" s="923"/>
      <c r="D6" s="923"/>
      <c r="E6" s="923"/>
      <c r="F6" s="923"/>
      <c r="G6" s="923"/>
      <c r="H6" s="923"/>
      <c r="I6" s="923"/>
      <c r="J6" s="923"/>
      <c r="K6" s="923"/>
      <c r="L6" s="923"/>
      <c r="M6" s="923"/>
      <c r="N6" s="923"/>
      <c r="O6" s="923"/>
      <c r="P6" s="923"/>
      <c r="Q6" s="923"/>
      <c r="R6" s="469" t="s">
        <v>101</v>
      </c>
      <c r="S6"/>
      <c r="U6"/>
      <c r="W6"/>
      <c r="Y6"/>
      <c r="Z6" s="470"/>
    </row>
    <row r="7" spans="1:26" ht="15.75" thickBot="1">
      <c r="A7" s="905"/>
      <c r="B7" s="905"/>
      <c r="C7" s="905"/>
      <c r="D7" s="905"/>
      <c r="E7" s="905"/>
      <c r="F7" s="905"/>
      <c r="G7" s="905"/>
      <c r="H7" s="905"/>
      <c r="I7" s="905"/>
      <c r="J7" s="905"/>
      <c r="K7" s="905"/>
      <c r="L7" s="905"/>
      <c r="M7" s="905"/>
      <c r="N7" s="905"/>
      <c r="O7" s="905"/>
      <c r="P7" s="905"/>
      <c r="Q7" s="905"/>
      <c r="R7" s="469" t="s">
        <v>101</v>
      </c>
      <c r="S7"/>
      <c r="U7"/>
      <c r="W7"/>
      <c r="Y7"/>
      <c r="Z7" s="470"/>
    </row>
    <row r="8" spans="1:26" ht="15.75" customHeight="1" thickBot="1">
      <c r="A8" s="906" t="s">
        <v>6</v>
      </c>
      <c r="B8" s="916" t="s">
        <v>66</v>
      </c>
      <c r="C8" s="917"/>
      <c r="D8" s="916" t="s">
        <v>1</v>
      </c>
      <c r="E8" s="918"/>
      <c r="F8" s="916" t="s">
        <v>61</v>
      </c>
      <c r="G8" s="918"/>
      <c r="H8" s="884" t="s">
        <v>53</v>
      </c>
      <c r="I8" s="922"/>
      <c r="J8" s="884" t="s">
        <v>69</v>
      </c>
      <c r="K8" s="885"/>
      <c r="L8" s="884" t="s">
        <v>70</v>
      </c>
      <c r="M8" s="912"/>
      <c r="N8" s="911" t="s">
        <v>376</v>
      </c>
      <c r="O8" s="912"/>
      <c r="P8" s="916"/>
      <c r="Q8" s="919"/>
      <c r="R8" s="469" t="s">
        <v>101</v>
      </c>
      <c r="S8"/>
      <c r="U8"/>
      <c r="W8"/>
      <c r="Y8"/>
      <c r="Z8" s="470"/>
    </row>
    <row r="9" spans="1:26" ht="15" customHeight="1" thickBot="1">
      <c r="A9" s="907"/>
      <c r="B9" s="888" t="s">
        <v>67</v>
      </c>
      <c r="C9" s="889"/>
      <c r="D9" s="888" t="s">
        <v>2</v>
      </c>
      <c r="E9" s="889"/>
      <c r="F9" s="888" t="s">
        <v>64</v>
      </c>
      <c r="G9" s="921"/>
      <c r="H9" s="886" t="s">
        <v>68</v>
      </c>
      <c r="I9" s="887"/>
      <c r="J9" s="886" t="s">
        <v>73</v>
      </c>
      <c r="K9" s="920"/>
      <c r="L9" s="886" t="s">
        <v>68</v>
      </c>
      <c r="M9" s="904"/>
      <c r="N9" s="903" t="s">
        <v>71</v>
      </c>
      <c r="O9" s="904"/>
      <c r="P9" s="888"/>
      <c r="Q9" s="915"/>
      <c r="R9" s="469"/>
      <c r="S9"/>
      <c r="T9" s="15"/>
      <c r="U9" s="15"/>
      <c r="V9" s="15"/>
      <c r="W9" s="15"/>
      <c r="X9" s="15"/>
      <c r="Y9"/>
      <c r="Z9" s="470"/>
    </row>
    <row r="10" spans="1:26" ht="20.100000000000001" customHeight="1" thickBot="1">
      <c r="A10" s="908"/>
      <c r="B10" s="893" t="s">
        <v>0</v>
      </c>
      <c r="C10" s="894"/>
      <c r="D10" s="891" t="s">
        <v>3</v>
      </c>
      <c r="E10" s="892"/>
      <c r="F10" s="891" t="s">
        <v>65</v>
      </c>
      <c r="G10" s="892"/>
      <c r="H10" s="900" t="s">
        <v>106</v>
      </c>
      <c r="I10" s="901"/>
      <c r="J10" s="898" t="s">
        <v>106</v>
      </c>
      <c r="K10" s="910"/>
      <c r="L10" s="898" t="s">
        <v>106</v>
      </c>
      <c r="M10" s="899"/>
      <c r="N10" s="893" t="s">
        <v>106</v>
      </c>
      <c r="O10" s="899"/>
      <c r="P10" s="913" t="s">
        <v>203</v>
      </c>
      <c r="Q10" s="914"/>
      <c r="R10" s="469" t="s">
        <v>101</v>
      </c>
      <c r="S10" s="15"/>
      <c r="T10" s="15"/>
      <c r="U10" s="15"/>
      <c r="V10" s="15"/>
      <c r="W10" s="15"/>
      <c r="X10" s="15"/>
      <c r="Y10" s="15"/>
      <c r="Z10" s="470"/>
    </row>
    <row r="11" spans="1:26" ht="15.75" customHeight="1" thickBot="1">
      <c r="A11" s="909"/>
      <c r="B11" s="471" t="s">
        <v>26</v>
      </c>
      <c r="C11" s="472" t="s">
        <v>5</v>
      </c>
      <c r="D11" s="471" t="s">
        <v>26</v>
      </c>
      <c r="E11" s="472" t="s">
        <v>5</v>
      </c>
      <c r="F11" s="471" t="s">
        <v>26</v>
      </c>
      <c r="G11" s="472" t="s">
        <v>5</v>
      </c>
      <c r="H11" s="473" t="s">
        <v>26</v>
      </c>
      <c r="I11" s="474" t="s">
        <v>5</v>
      </c>
      <c r="J11" s="473" t="s">
        <v>26</v>
      </c>
      <c r="K11" s="474" t="s">
        <v>5</v>
      </c>
      <c r="L11" s="473" t="s">
        <v>26</v>
      </c>
      <c r="M11" s="474" t="s">
        <v>5</v>
      </c>
      <c r="N11" s="473" t="s">
        <v>26</v>
      </c>
      <c r="O11" s="474" t="s">
        <v>5</v>
      </c>
      <c r="P11" s="471" t="s">
        <v>26</v>
      </c>
      <c r="Q11" s="475" t="s">
        <v>5</v>
      </c>
      <c r="R11" s="469" t="s">
        <v>101</v>
      </c>
      <c r="S11" s="15"/>
      <c r="T11" s="532"/>
      <c r="U11" s="15"/>
      <c r="V11" s="532"/>
      <c r="W11" s="15"/>
      <c r="X11" s="533"/>
      <c r="Y11" s="15"/>
      <c r="Z11" s="470"/>
    </row>
    <row r="12" spans="1:26" ht="15.75" customHeight="1" thickBot="1">
      <c r="A12" s="476" t="s">
        <v>179</v>
      </c>
      <c r="B12" s="477">
        <v>1</v>
      </c>
      <c r="C12" s="478">
        <v>144</v>
      </c>
      <c r="D12" s="477">
        <v>1</v>
      </c>
      <c r="E12" s="478">
        <v>144</v>
      </c>
      <c r="F12" s="477">
        <v>0</v>
      </c>
      <c r="G12" s="478">
        <v>0</v>
      </c>
      <c r="H12" s="479">
        <v>0</v>
      </c>
      <c r="I12" s="480">
        <v>0</v>
      </c>
      <c r="J12" s="481">
        <v>0</v>
      </c>
      <c r="K12" s="480">
        <v>0</v>
      </c>
      <c r="L12" s="479">
        <v>0</v>
      </c>
      <c r="M12" s="479">
        <v>0</v>
      </c>
      <c r="N12" s="482">
        <v>0</v>
      </c>
      <c r="O12" s="483">
        <v>0</v>
      </c>
      <c r="P12" s="484">
        <f>SUM(B12,D12,F12,H12,J12,L12,N12)</f>
        <v>2</v>
      </c>
      <c r="Q12" s="485">
        <f>SUM(C12,E12,G12,I12,K12,M12,O12)</f>
        <v>288</v>
      </c>
      <c r="R12" s="469" t="s">
        <v>101</v>
      </c>
      <c r="S12"/>
      <c r="T12" s="532"/>
      <c r="U12" s="15"/>
      <c r="V12" s="532"/>
      <c r="W12" s="15"/>
      <c r="X12" s="533"/>
      <c r="Y12"/>
      <c r="Z12" s="470"/>
    </row>
    <row r="13" spans="1:26" ht="15.75" customHeight="1" thickBot="1">
      <c r="A13" s="476" t="s">
        <v>180</v>
      </c>
      <c r="B13" s="477">
        <v>0</v>
      </c>
      <c r="C13" s="478">
        <v>0</v>
      </c>
      <c r="D13" s="477">
        <v>0</v>
      </c>
      <c r="E13" s="478">
        <v>0</v>
      </c>
      <c r="F13" s="477">
        <v>1</v>
      </c>
      <c r="G13" s="478">
        <v>123</v>
      </c>
      <c r="H13" s="479">
        <v>0</v>
      </c>
      <c r="I13" s="480">
        <v>0</v>
      </c>
      <c r="J13" s="481">
        <v>0</v>
      </c>
      <c r="K13" s="480">
        <v>0</v>
      </c>
      <c r="L13" s="479">
        <v>0</v>
      </c>
      <c r="M13" s="479">
        <v>0</v>
      </c>
      <c r="N13" s="481">
        <v>0</v>
      </c>
      <c r="O13" s="478">
        <v>0</v>
      </c>
      <c r="P13" s="484">
        <f t="shared" ref="P13:P36" si="0">SUM(B13,D13,F13,H13,J13,L13,N13)</f>
        <v>1</v>
      </c>
      <c r="Q13" s="486">
        <f>SUM(C13,E13,G13,I13,K13,M13,O13)</f>
        <v>123</v>
      </c>
      <c r="R13" s="469" t="s">
        <v>101</v>
      </c>
      <c r="S13"/>
      <c r="T13" s="532"/>
      <c r="U13" s="15"/>
      <c r="V13" s="532"/>
      <c r="W13" s="15"/>
      <c r="X13" s="533"/>
      <c r="Y13"/>
      <c r="Z13" s="470"/>
    </row>
    <row r="14" spans="1:26" ht="15.75" customHeight="1" thickBot="1">
      <c r="A14" s="476" t="s">
        <v>181</v>
      </c>
      <c r="B14" s="477">
        <v>0</v>
      </c>
      <c r="C14" s="478">
        <v>0</v>
      </c>
      <c r="D14" s="477">
        <v>1</v>
      </c>
      <c r="E14" s="478">
        <v>92</v>
      </c>
      <c r="F14" s="477">
        <v>0</v>
      </c>
      <c r="G14" s="478">
        <v>0</v>
      </c>
      <c r="H14" s="479">
        <v>0</v>
      </c>
      <c r="I14" s="480">
        <v>0</v>
      </c>
      <c r="J14" s="481">
        <v>0</v>
      </c>
      <c r="K14" s="480">
        <v>0</v>
      </c>
      <c r="L14" s="479">
        <v>0</v>
      </c>
      <c r="M14" s="479">
        <v>0</v>
      </c>
      <c r="N14" s="481">
        <v>0</v>
      </c>
      <c r="O14" s="478">
        <v>0</v>
      </c>
      <c r="P14" s="484">
        <f t="shared" si="0"/>
        <v>1</v>
      </c>
      <c r="Q14" s="486">
        <f t="shared" ref="Q14:Q36" si="1">SUM(C14,E14,G14,I14,K14,M14,O14)</f>
        <v>92</v>
      </c>
      <c r="R14" s="469" t="s">
        <v>101</v>
      </c>
      <c r="S14"/>
      <c r="T14" s="532"/>
      <c r="U14" s="15"/>
      <c r="V14" s="532"/>
      <c r="W14" s="15"/>
      <c r="X14" s="533"/>
      <c r="Y14"/>
      <c r="Z14" s="470"/>
    </row>
    <row r="15" spans="1:26" ht="15.75" customHeight="1" thickBot="1">
      <c r="A15" s="476" t="s">
        <v>182</v>
      </c>
      <c r="B15" s="477">
        <v>1</v>
      </c>
      <c r="C15" s="478">
        <v>53</v>
      </c>
      <c r="D15" s="477">
        <v>0</v>
      </c>
      <c r="E15" s="478">
        <v>0</v>
      </c>
      <c r="F15" s="477">
        <v>0</v>
      </c>
      <c r="G15" s="478">
        <v>0</v>
      </c>
      <c r="H15" s="479">
        <v>0</v>
      </c>
      <c r="I15" s="480">
        <v>0</v>
      </c>
      <c r="J15" s="481">
        <v>0</v>
      </c>
      <c r="K15" s="480">
        <v>0</v>
      </c>
      <c r="L15" s="479">
        <v>0</v>
      </c>
      <c r="M15" s="479">
        <v>0</v>
      </c>
      <c r="N15" s="481">
        <v>0</v>
      </c>
      <c r="O15" s="478">
        <v>0</v>
      </c>
      <c r="P15" s="484">
        <f t="shared" si="0"/>
        <v>1</v>
      </c>
      <c r="Q15" s="486">
        <f t="shared" si="1"/>
        <v>53</v>
      </c>
      <c r="R15" s="469" t="s">
        <v>101</v>
      </c>
      <c r="S15"/>
      <c r="T15" s="532"/>
      <c r="U15" s="15"/>
      <c r="V15" s="532"/>
      <c r="W15" s="15"/>
      <c r="X15" s="533"/>
      <c r="Y15"/>
      <c r="Z15" s="470"/>
    </row>
    <row r="16" spans="1:26" ht="15.75" customHeight="1" thickBot="1">
      <c r="A16" s="476" t="s">
        <v>107</v>
      </c>
      <c r="B16" s="477">
        <v>2</v>
      </c>
      <c r="C16" s="478">
        <v>197</v>
      </c>
      <c r="D16" s="477">
        <v>2</v>
      </c>
      <c r="E16" s="478">
        <v>236</v>
      </c>
      <c r="F16" s="477">
        <v>1</v>
      </c>
      <c r="G16" s="478">
        <v>123</v>
      </c>
      <c r="H16" s="477">
        <v>13</v>
      </c>
      <c r="I16" s="480">
        <v>0</v>
      </c>
      <c r="J16" s="481">
        <v>0</v>
      </c>
      <c r="K16" s="480">
        <v>0</v>
      </c>
      <c r="L16" s="479">
        <v>0</v>
      </c>
      <c r="M16" s="479">
        <v>0</v>
      </c>
      <c r="N16" s="481">
        <v>0</v>
      </c>
      <c r="O16" s="478">
        <v>0</v>
      </c>
      <c r="P16" s="484">
        <f t="shared" si="0"/>
        <v>18</v>
      </c>
      <c r="Q16" s="486">
        <f t="shared" si="1"/>
        <v>556</v>
      </c>
      <c r="R16" s="469" t="s">
        <v>101</v>
      </c>
      <c r="S16"/>
      <c r="T16" s="532"/>
      <c r="U16" s="15"/>
      <c r="V16" s="532"/>
      <c r="W16" s="15"/>
      <c r="X16" s="533"/>
      <c r="Y16"/>
      <c r="Z16" s="470"/>
    </row>
    <row r="17" spans="1:26" ht="15.75" customHeight="1" thickBot="1">
      <c r="A17" s="487" t="s">
        <v>108</v>
      </c>
      <c r="B17" s="477">
        <v>-1</v>
      </c>
      <c r="C17" s="478">
        <v>-98.5</v>
      </c>
      <c r="D17" s="477">
        <v>-1</v>
      </c>
      <c r="E17" s="478">
        <v>-118</v>
      </c>
      <c r="F17" s="477">
        <v>-0.5</v>
      </c>
      <c r="G17" s="478">
        <v>-61.5</v>
      </c>
      <c r="H17" s="477">
        <v>-6.5</v>
      </c>
      <c r="I17" s="480">
        <v>0</v>
      </c>
      <c r="J17" s="481">
        <v>0</v>
      </c>
      <c r="K17" s="480">
        <v>0</v>
      </c>
      <c r="L17" s="479">
        <v>0</v>
      </c>
      <c r="M17" s="479">
        <v>0</v>
      </c>
      <c r="N17" s="481">
        <v>0</v>
      </c>
      <c r="O17" s="478">
        <v>0</v>
      </c>
      <c r="P17" s="484">
        <f t="shared" si="0"/>
        <v>-9</v>
      </c>
      <c r="Q17" s="486">
        <f t="shared" si="1"/>
        <v>-278</v>
      </c>
      <c r="R17" s="469" t="s">
        <v>101</v>
      </c>
      <c r="S17"/>
      <c r="T17" s="532"/>
      <c r="U17" s="15"/>
      <c r="V17" s="532"/>
      <c r="W17" s="15"/>
      <c r="X17" s="533"/>
      <c r="Y17"/>
      <c r="Z17" s="470"/>
    </row>
    <row r="18" spans="1:26" ht="15.75" customHeight="1" thickBot="1">
      <c r="A18" s="488" t="s">
        <v>109</v>
      </c>
      <c r="B18" s="489">
        <v>0</v>
      </c>
      <c r="C18" s="490">
        <v>0</v>
      </c>
      <c r="D18" s="489">
        <v>0</v>
      </c>
      <c r="E18" s="490">
        <v>0</v>
      </c>
      <c r="F18" s="489">
        <v>0</v>
      </c>
      <c r="G18" s="490">
        <v>0</v>
      </c>
      <c r="H18" s="489">
        <v>0</v>
      </c>
      <c r="I18" s="491">
        <v>0</v>
      </c>
      <c r="J18" s="492">
        <v>0</v>
      </c>
      <c r="K18" s="493">
        <v>0</v>
      </c>
      <c r="L18" s="494">
        <v>0</v>
      </c>
      <c r="M18" s="494">
        <v>0</v>
      </c>
      <c r="N18" s="492">
        <v>0</v>
      </c>
      <c r="O18" s="495">
        <v>0</v>
      </c>
      <c r="P18" s="531">
        <f t="shared" si="0"/>
        <v>0</v>
      </c>
      <c r="Q18" s="486">
        <f t="shared" si="1"/>
        <v>0</v>
      </c>
      <c r="R18" s="469" t="s">
        <v>101</v>
      </c>
      <c r="S18"/>
      <c r="T18" s="532"/>
      <c r="U18" s="15"/>
      <c r="V18" s="532"/>
      <c r="W18" s="15"/>
      <c r="X18" s="533"/>
      <c r="Y18"/>
      <c r="Z18" s="470"/>
    </row>
    <row r="19" spans="1:26" ht="15.75" customHeight="1" thickBot="1">
      <c r="A19" s="496"/>
      <c r="B19" s="97"/>
      <c r="C19" s="497"/>
      <c r="D19" s="97"/>
      <c r="E19" s="497"/>
      <c r="F19" s="97"/>
      <c r="G19" s="497"/>
      <c r="H19" s="97"/>
      <c r="I19" s="498"/>
      <c r="J19" s="499"/>
      <c r="K19" s="500"/>
      <c r="L19" s="97"/>
      <c r="M19" s="97"/>
      <c r="N19" s="499"/>
      <c r="O19" s="97"/>
      <c r="P19" s="508"/>
      <c r="Q19" s="549"/>
      <c r="R19" s="469" t="s">
        <v>101</v>
      </c>
      <c r="S19"/>
      <c r="T19" s="532"/>
      <c r="U19" s="15"/>
      <c r="V19" s="532"/>
      <c r="W19" s="15"/>
      <c r="X19" s="533"/>
      <c r="Y19"/>
      <c r="Z19" s="470"/>
    </row>
    <row r="20" spans="1:26" ht="15.75" customHeight="1" thickBot="1">
      <c r="A20" s="501"/>
      <c r="B20" s="97"/>
      <c r="C20" s="502"/>
      <c r="D20" s="97"/>
      <c r="E20" s="502"/>
      <c r="F20" s="97"/>
      <c r="G20" s="502"/>
      <c r="H20" s="97"/>
      <c r="I20" s="500"/>
      <c r="J20" s="499"/>
      <c r="K20" s="500"/>
      <c r="L20" s="97"/>
      <c r="M20" s="97"/>
      <c r="N20" s="499"/>
      <c r="O20" s="97"/>
      <c r="P20" s="548"/>
      <c r="Q20" s="500"/>
      <c r="R20" s="469" t="s">
        <v>101</v>
      </c>
      <c r="S20"/>
      <c r="T20" s="532"/>
      <c r="U20" s="15"/>
      <c r="V20" s="532"/>
      <c r="W20" s="15"/>
      <c r="X20" s="533"/>
      <c r="Y20"/>
      <c r="Z20" s="470"/>
    </row>
    <row r="21" spans="1:26" ht="15.75" customHeight="1" thickBot="1">
      <c r="A21" s="503" t="s">
        <v>110</v>
      </c>
      <c r="B21" s="504">
        <v>1</v>
      </c>
      <c r="C21" s="505">
        <v>98.5</v>
      </c>
      <c r="D21" s="504">
        <v>1</v>
      </c>
      <c r="E21" s="505">
        <v>118</v>
      </c>
      <c r="F21" s="504">
        <v>0.5</v>
      </c>
      <c r="G21" s="505">
        <v>61.5</v>
      </c>
      <c r="H21" s="504">
        <v>6.5</v>
      </c>
      <c r="I21" s="506">
        <v>0</v>
      </c>
      <c r="J21" s="100"/>
      <c r="K21" s="506">
        <v>0</v>
      </c>
      <c r="L21" s="101"/>
      <c r="M21" s="101">
        <v>0</v>
      </c>
      <c r="N21" s="100">
        <v>0</v>
      </c>
      <c r="O21" s="101">
        <v>0</v>
      </c>
      <c r="P21" s="547">
        <f>SUM(B21,D21,F21,H21,J21,L21,N21)+1</f>
        <v>10</v>
      </c>
      <c r="Q21" s="550">
        <f t="shared" si="1"/>
        <v>278</v>
      </c>
      <c r="R21" s="469" t="s">
        <v>101</v>
      </c>
      <c r="S21"/>
      <c r="T21" s="532"/>
      <c r="U21" s="15"/>
      <c r="V21" s="532"/>
      <c r="W21" s="15"/>
      <c r="X21" s="533"/>
      <c r="Y21"/>
      <c r="Z21" s="470"/>
    </row>
    <row r="22" spans="1:26" ht="15.75" customHeight="1" thickBot="1">
      <c r="A22" s="507"/>
      <c r="B22" s="508"/>
      <c r="C22" s="509"/>
      <c r="D22" s="508"/>
      <c r="E22" s="502"/>
      <c r="F22" s="508"/>
      <c r="G22" s="502"/>
      <c r="H22" s="97"/>
      <c r="I22" s="500"/>
      <c r="J22" s="499"/>
      <c r="K22" s="500"/>
      <c r="L22" s="97"/>
      <c r="M22" s="97"/>
      <c r="N22" s="499"/>
      <c r="O22" s="97"/>
      <c r="P22" s="477">
        <f t="shared" si="0"/>
        <v>0</v>
      </c>
      <c r="Q22" s="486">
        <f t="shared" si="1"/>
        <v>0</v>
      </c>
      <c r="R22" s="469" t="s">
        <v>101</v>
      </c>
      <c r="S22"/>
      <c r="T22" s="436"/>
      <c r="U22" s="15"/>
      <c r="V22" s="436"/>
      <c r="W22" s="15"/>
      <c r="X22" s="510"/>
      <c r="Y22"/>
      <c r="Z22" s="470"/>
    </row>
    <row r="23" spans="1:26" ht="15.75" customHeight="1" thickBot="1">
      <c r="A23" s="476" t="s">
        <v>183</v>
      </c>
      <c r="B23" s="477"/>
      <c r="C23" s="502">
        <v>27</v>
      </c>
      <c r="D23" s="477"/>
      <c r="E23" s="478">
        <v>33</v>
      </c>
      <c r="F23" s="477"/>
      <c r="G23" s="478">
        <v>16</v>
      </c>
      <c r="H23" s="479"/>
      <c r="I23" s="480">
        <v>0</v>
      </c>
      <c r="J23" s="481"/>
      <c r="K23" s="480">
        <v>0</v>
      </c>
      <c r="L23" s="479"/>
      <c r="M23" s="479">
        <v>0</v>
      </c>
      <c r="N23" s="481"/>
      <c r="O23" s="478">
        <v>0</v>
      </c>
      <c r="P23" s="484">
        <f t="shared" si="0"/>
        <v>0</v>
      </c>
      <c r="Q23" s="486">
        <f t="shared" si="1"/>
        <v>76</v>
      </c>
      <c r="R23" s="469" t="s">
        <v>101</v>
      </c>
      <c r="S23"/>
      <c r="T23" s="534"/>
      <c r="U23" s="15"/>
      <c r="V23" s="534"/>
      <c r="W23" s="15"/>
      <c r="X23" s="534"/>
      <c r="Y23"/>
      <c r="Z23" s="470"/>
    </row>
    <row r="24" spans="1:26" ht="15.75" customHeight="1" thickBot="1">
      <c r="A24" s="476" t="s">
        <v>187</v>
      </c>
      <c r="B24" s="477"/>
      <c r="C24" s="511">
        <v>4</v>
      </c>
      <c r="D24" s="477"/>
      <c r="E24" s="478">
        <v>4</v>
      </c>
      <c r="F24" s="477"/>
      <c r="G24" s="478">
        <v>4</v>
      </c>
      <c r="H24" s="479"/>
      <c r="I24" s="480">
        <v>0</v>
      </c>
      <c r="J24" s="481"/>
      <c r="K24" s="480">
        <v>0</v>
      </c>
      <c r="L24" s="479"/>
      <c r="M24" s="479">
        <v>0</v>
      </c>
      <c r="N24" s="481"/>
      <c r="O24" s="478">
        <v>0</v>
      </c>
      <c r="P24" s="484">
        <f t="shared" si="0"/>
        <v>0</v>
      </c>
      <c r="Q24" s="486">
        <f t="shared" si="1"/>
        <v>12</v>
      </c>
      <c r="R24" s="469" t="s">
        <v>101</v>
      </c>
      <c r="S24"/>
      <c r="T24" s="534"/>
      <c r="U24" s="15"/>
      <c r="V24" s="534"/>
      <c r="W24" s="15"/>
      <c r="X24" s="534"/>
      <c r="Y24"/>
      <c r="Z24" s="470"/>
    </row>
    <row r="25" spans="1:26" ht="15.75" customHeight="1" thickBot="1">
      <c r="A25" s="476" t="s">
        <v>184</v>
      </c>
      <c r="B25" s="477"/>
      <c r="C25" s="478">
        <v>0</v>
      </c>
      <c r="D25" s="477"/>
      <c r="E25" s="478">
        <v>0</v>
      </c>
      <c r="F25" s="477"/>
      <c r="G25" s="478">
        <v>0</v>
      </c>
      <c r="H25" s="479"/>
      <c r="I25" s="480">
        <v>0</v>
      </c>
      <c r="J25" s="481"/>
      <c r="K25" s="480">
        <v>0</v>
      </c>
      <c r="L25" s="479"/>
      <c r="M25" s="479">
        <v>0</v>
      </c>
      <c r="N25" s="481"/>
      <c r="O25" s="478">
        <v>0</v>
      </c>
      <c r="P25" s="484">
        <f t="shared" si="0"/>
        <v>0</v>
      </c>
      <c r="Q25" s="486">
        <f t="shared" si="1"/>
        <v>0</v>
      </c>
      <c r="R25" s="469" t="s">
        <v>101</v>
      </c>
      <c r="S25"/>
      <c r="T25" s="436"/>
      <c r="U25" s="15"/>
      <c r="V25" s="436"/>
      <c r="W25" s="15"/>
      <c r="X25" s="436"/>
      <c r="Y25"/>
      <c r="Z25" s="470"/>
    </row>
    <row r="26" spans="1:26" ht="15.75" customHeight="1" thickBot="1">
      <c r="A26" s="476" t="s">
        <v>188</v>
      </c>
      <c r="B26" s="477"/>
      <c r="C26" s="478">
        <v>0</v>
      </c>
      <c r="D26" s="477"/>
      <c r="E26" s="478">
        <v>0</v>
      </c>
      <c r="F26" s="477"/>
      <c r="G26" s="478">
        <v>0</v>
      </c>
      <c r="H26" s="479"/>
      <c r="I26" s="480">
        <v>0</v>
      </c>
      <c r="J26" s="481"/>
      <c r="K26" s="480">
        <v>0</v>
      </c>
      <c r="L26" s="479"/>
      <c r="M26" s="479">
        <v>0</v>
      </c>
      <c r="N26" s="481"/>
      <c r="O26" s="478">
        <v>0</v>
      </c>
      <c r="P26" s="484">
        <f t="shared" si="0"/>
        <v>0</v>
      </c>
      <c r="Q26" s="486">
        <f t="shared" si="1"/>
        <v>0</v>
      </c>
      <c r="R26" s="469" t="s">
        <v>101</v>
      </c>
      <c r="S26"/>
      <c r="T26" s="436"/>
      <c r="U26" s="15"/>
      <c r="V26" s="436"/>
      <c r="W26" s="15"/>
      <c r="X26" s="436"/>
      <c r="Y26"/>
      <c r="Z26" s="470"/>
    </row>
    <row r="27" spans="1:26" ht="15.75" customHeight="1" thickBot="1">
      <c r="A27" s="476" t="s">
        <v>189</v>
      </c>
      <c r="B27" s="477"/>
      <c r="C27" s="478">
        <v>9</v>
      </c>
      <c r="D27" s="477"/>
      <c r="E27" s="478">
        <v>9</v>
      </c>
      <c r="F27" s="477"/>
      <c r="G27" s="478">
        <v>5</v>
      </c>
      <c r="H27" s="479"/>
      <c r="I27" s="480">
        <v>0</v>
      </c>
      <c r="J27" s="481"/>
      <c r="K27" s="480">
        <v>0</v>
      </c>
      <c r="L27" s="479"/>
      <c r="M27" s="479">
        <v>0</v>
      </c>
      <c r="N27" s="481"/>
      <c r="O27" s="478">
        <v>0</v>
      </c>
      <c r="P27" s="484">
        <f t="shared" si="0"/>
        <v>0</v>
      </c>
      <c r="Q27" s="486">
        <f t="shared" si="1"/>
        <v>23</v>
      </c>
      <c r="R27" s="469" t="s">
        <v>101</v>
      </c>
      <c r="S27"/>
      <c r="T27" s="436"/>
      <c r="U27" s="15"/>
      <c r="V27" s="436"/>
      <c r="W27" s="15"/>
      <c r="X27" s="436"/>
      <c r="Y27"/>
      <c r="Z27" s="470"/>
    </row>
    <row r="28" spans="1:26" ht="15.75" customHeight="1" thickBot="1">
      <c r="A28" s="476" t="s">
        <v>185</v>
      </c>
      <c r="B28" s="477"/>
      <c r="C28" s="478">
        <v>0</v>
      </c>
      <c r="D28" s="477"/>
      <c r="E28" s="478">
        <v>0</v>
      </c>
      <c r="F28" s="477"/>
      <c r="G28" s="478">
        <v>0</v>
      </c>
      <c r="H28" s="479"/>
      <c r="I28" s="480">
        <v>0</v>
      </c>
      <c r="J28" s="481"/>
      <c r="K28" s="480">
        <v>0</v>
      </c>
      <c r="L28" s="479"/>
      <c r="M28" s="479">
        <v>0</v>
      </c>
      <c r="N28" s="481"/>
      <c r="O28" s="478">
        <v>0</v>
      </c>
      <c r="P28" s="484">
        <f t="shared" si="0"/>
        <v>0</v>
      </c>
      <c r="Q28" s="486">
        <f t="shared" si="1"/>
        <v>0</v>
      </c>
      <c r="R28" s="469" t="s">
        <v>101</v>
      </c>
      <c r="S28"/>
      <c r="T28" s="534"/>
      <c r="U28" s="15"/>
      <c r="V28" s="534"/>
      <c r="W28" s="15"/>
      <c r="X28" s="534"/>
      <c r="Y28"/>
      <c r="Z28" s="470"/>
    </row>
    <row r="29" spans="1:26" ht="15.75" customHeight="1" thickBot="1">
      <c r="A29" s="476" t="s">
        <v>190</v>
      </c>
      <c r="B29" s="477"/>
      <c r="C29" s="478">
        <v>0</v>
      </c>
      <c r="D29" s="477"/>
      <c r="E29" s="478">
        <v>0</v>
      </c>
      <c r="F29" s="477"/>
      <c r="G29" s="478">
        <v>0</v>
      </c>
      <c r="H29" s="479"/>
      <c r="I29" s="480">
        <v>0</v>
      </c>
      <c r="J29" s="481"/>
      <c r="K29" s="480">
        <v>0</v>
      </c>
      <c r="L29" s="479"/>
      <c r="M29" s="479">
        <v>0</v>
      </c>
      <c r="N29" s="481"/>
      <c r="O29" s="478">
        <v>0</v>
      </c>
      <c r="P29" s="484">
        <f t="shared" si="0"/>
        <v>0</v>
      </c>
      <c r="Q29" s="486">
        <f t="shared" si="1"/>
        <v>0</v>
      </c>
      <c r="R29" s="469" t="s">
        <v>101</v>
      </c>
      <c r="S29"/>
      <c r="T29" s="534"/>
      <c r="U29" s="15"/>
      <c r="V29" s="534"/>
      <c r="W29" s="15"/>
      <c r="X29" s="535"/>
      <c r="Y29"/>
      <c r="Z29" s="470"/>
    </row>
    <row r="30" spans="1:26" ht="15.75" customHeight="1" thickBot="1">
      <c r="A30" s="476" t="s">
        <v>191</v>
      </c>
      <c r="B30" s="477"/>
      <c r="C30" s="478">
        <v>4</v>
      </c>
      <c r="D30" s="477"/>
      <c r="E30" s="478">
        <v>4</v>
      </c>
      <c r="F30" s="477"/>
      <c r="G30" s="478">
        <v>3</v>
      </c>
      <c r="H30" s="479"/>
      <c r="I30" s="480">
        <v>-1190</v>
      </c>
      <c r="J30" s="481"/>
      <c r="K30" s="480">
        <v>0</v>
      </c>
      <c r="L30" s="479"/>
      <c r="M30" s="479">
        <v>0</v>
      </c>
      <c r="N30" s="481"/>
      <c r="O30" s="478">
        <v>0</v>
      </c>
      <c r="P30" s="484">
        <f t="shared" si="0"/>
        <v>0</v>
      </c>
      <c r="Q30" s="486">
        <f t="shared" si="1"/>
        <v>-1179</v>
      </c>
      <c r="R30" s="469" t="s">
        <v>101</v>
      </c>
      <c r="S30"/>
      <c r="T30" s="532"/>
      <c r="U30" s="15"/>
      <c r="V30" s="532"/>
      <c r="W30" s="15"/>
      <c r="X30" s="534"/>
      <c r="Y30"/>
      <c r="Z30" s="470"/>
    </row>
    <row r="31" spans="1:26" ht="15.75" customHeight="1" thickBot="1">
      <c r="A31" s="476" t="s">
        <v>4</v>
      </c>
      <c r="B31" s="477"/>
      <c r="C31" s="478">
        <v>13</v>
      </c>
      <c r="D31" s="477"/>
      <c r="E31" s="478">
        <v>12</v>
      </c>
      <c r="F31" s="477"/>
      <c r="G31" s="478">
        <v>6</v>
      </c>
      <c r="H31" s="479"/>
      <c r="I31" s="480">
        <v>0</v>
      </c>
      <c r="J31" s="481"/>
      <c r="K31" s="480">
        <v>-158</v>
      </c>
      <c r="L31" s="479"/>
      <c r="M31" s="479">
        <v>0</v>
      </c>
      <c r="N31" s="481"/>
      <c r="O31" s="478">
        <v>0</v>
      </c>
      <c r="P31" s="484">
        <f t="shared" si="0"/>
        <v>0</v>
      </c>
      <c r="Q31" s="486">
        <f t="shared" si="1"/>
        <v>-127</v>
      </c>
      <c r="R31" s="469" t="s">
        <v>101</v>
      </c>
      <c r="S31"/>
      <c r="T31" s="532"/>
      <c r="U31" s="15"/>
      <c r="V31" s="532"/>
      <c r="W31" s="15"/>
      <c r="X31" s="534"/>
      <c r="Y31"/>
      <c r="Z31" s="470"/>
    </row>
    <row r="32" spans="1:26" ht="15.75" customHeight="1">
      <c r="A32" s="476" t="s">
        <v>192</v>
      </c>
      <c r="B32" s="477"/>
      <c r="C32" s="478">
        <v>0</v>
      </c>
      <c r="D32" s="477"/>
      <c r="E32" s="478">
        <v>0</v>
      </c>
      <c r="F32" s="477"/>
      <c r="G32" s="478">
        <v>0</v>
      </c>
      <c r="H32" s="479"/>
      <c r="I32" s="480">
        <v>0</v>
      </c>
      <c r="J32" s="481"/>
      <c r="K32" s="480">
        <v>0</v>
      </c>
      <c r="L32" s="479"/>
      <c r="M32" s="479">
        <v>0</v>
      </c>
      <c r="N32" s="481"/>
      <c r="O32" s="478">
        <v>0</v>
      </c>
      <c r="P32" s="484">
        <f t="shared" si="0"/>
        <v>0</v>
      </c>
      <c r="Q32" s="486">
        <f t="shared" si="1"/>
        <v>0</v>
      </c>
      <c r="R32" s="469" t="s">
        <v>101</v>
      </c>
      <c r="S32"/>
      <c r="T32" s="532"/>
      <c r="U32" s="15"/>
      <c r="V32" s="532"/>
      <c r="W32" s="15"/>
      <c r="X32" s="534"/>
      <c r="Y32"/>
      <c r="Z32" s="470"/>
    </row>
    <row r="33" spans="1:40" ht="15.75" customHeight="1">
      <c r="A33" s="476" t="s">
        <v>194</v>
      </c>
      <c r="B33" s="477"/>
      <c r="C33" s="478">
        <v>0</v>
      </c>
      <c r="D33" s="477"/>
      <c r="E33" s="478">
        <v>0</v>
      </c>
      <c r="F33" s="477"/>
      <c r="G33" s="478">
        <v>0</v>
      </c>
      <c r="H33" s="479"/>
      <c r="I33" s="480">
        <v>0</v>
      </c>
      <c r="J33" s="481"/>
      <c r="K33" s="480">
        <v>0</v>
      </c>
      <c r="L33" s="479"/>
      <c r="M33" s="479">
        <v>0</v>
      </c>
      <c r="N33" s="481"/>
      <c r="O33" s="478">
        <v>0</v>
      </c>
      <c r="P33" s="484">
        <f t="shared" si="0"/>
        <v>0</v>
      </c>
      <c r="Q33" s="486">
        <f t="shared" si="1"/>
        <v>0</v>
      </c>
      <c r="R33" s="469" t="s">
        <v>101</v>
      </c>
      <c r="S33" s="512"/>
      <c r="T33" s="524"/>
      <c r="U33" s="524"/>
      <c r="V33" s="524"/>
      <c r="W33" s="524"/>
      <c r="X33" s="524"/>
      <c r="Y33" s="512"/>
      <c r="Z33" s="512"/>
      <c r="AA33" s="512"/>
      <c r="AB33" s="513"/>
      <c r="AC33" s="513"/>
      <c r="AD33" s="513"/>
      <c r="AE33" s="513"/>
    </row>
    <row r="34" spans="1:40" ht="15.75" customHeight="1">
      <c r="A34" s="476" t="s">
        <v>193</v>
      </c>
      <c r="B34" s="477"/>
      <c r="C34" s="478">
        <v>1</v>
      </c>
      <c r="D34" s="477"/>
      <c r="E34" s="478">
        <v>1</v>
      </c>
      <c r="F34" s="477"/>
      <c r="G34" s="478">
        <v>1</v>
      </c>
      <c r="H34" s="479"/>
      <c r="I34" s="480">
        <v>0</v>
      </c>
      <c r="J34" s="481"/>
      <c r="K34" s="480">
        <v>0</v>
      </c>
      <c r="L34" s="479"/>
      <c r="M34" s="479">
        <v>0</v>
      </c>
      <c r="N34" s="481"/>
      <c r="O34" s="478">
        <v>0</v>
      </c>
      <c r="P34" s="484">
        <f t="shared" si="0"/>
        <v>0</v>
      </c>
      <c r="Q34" s="486">
        <f t="shared" si="1"/>
        <v>3</v>
      </c>
      <c r="R34" s="469" t="s">
        <v>101</v>
      </c>
      <c r="S34" s="512" t="s">
        <v>27</v>
      </c>
      <c r="T34" s="524"/>
      <c r="U34" s="524"/>
      <c r="V34" s="524"/>
      <c r="W34" s="524"/>
      <c r="X34" s="524"/>
      <c r="Y34" s="512"/>
      <c r="Z34" s="512"/>
      <c r="AA34" s="512"/>
      <c r="AB34" s="513"/>
      <c r="AC34" s="513"/>
      <c r="AD34" s="513"/>
      <c r="AE34" s="513"/>
    </row>
    <row r="35" spans="1:40" ht="15.75" customHeight="1">
      <c r="A35" s="476" t="s">
        <v>186</v>
      </c>
      <c r="B35" s="477"/>
      <c r="C35" s="478">
        <v>95</v>
      </c>
      <c r="D35" s="477"/>
      <c r="E35" s="478">
        <v>95</v>
      </c>
      <c r="F35" s="477"/>
      <c r="G35" s="478">
        <v>49</v>
      </c>
      <c r="H35" s="479"/>
      <c r="I35" s="480">
        <v>0</v>
      </c>
      <c r="J35" s="481"/>
      <c r="K35" s="480">
        <v>0</v>
      </c>
      <c r="L35" s="479"/>
      <c r="M35" s="479">
        <v>-59</v>
      </c>
      <c r="N35" s="481"/>
      <c r="O35" s="478">
        <v>-41</v>
      </c>
      <c r="P35" s="484">
        <f t="shared" si="0"/>
        <v>0</v>
      </c>
      <c r="Q35" s="486">
        <f t="shared" si="1"/>
        <v>139</v>
      </c>
      <c r="R35" s="469" t="s">
        <v>101</v>
      </c>
      <c r="S35" s="512"/>
      <c r="T35" s="512"/>
      <c r="U35" s="512"/>
      <c r="V35" s="512"/>
      <c r="W35" s="512"/>
      <c r="X35" s="512"/>
      <c r="Y35" s="512"/>
      <c r="Z35" s="512"/>
      <c r="AA35" s="512"/>
      <c r="AB35" s="513"/>
      <c r="AC35" s="513"/>
      <c r="AD35" s="513"/>
      <c r="AE35" s="513"/>
    </row>
    <row r="36" spans="1:40" ht="15.75" customHeight="1">
      <c r="A36" s="488" t="s">
        <v>62</v>
      </c>
      <c r="B36" s="508"/>
      <c r="C36" s="502">
        <v>22</v>
      </c>
      <c r="D36" s="508"/>
      <c r="E36" s="502">
        <v>22</v>
      </c>
      <c r="F36" s="508"/>
      <c r="G36" s="502">
        <v>11</v>
      </c>
      <c r="H36" s="97"/>
      <c r="I36" s="500">
        <v>0</v>
      </c>
      <c r="J36" s="492"/>
      <c r="K36" s="493">
        <v>0</v>
      </c>
      <c r="L36" s="494"/>
      <c r="M36" s="494">
        <v>0</v>
      </c>
      <c r="N36" s="492"/>
      <c r="O36" s="495">
        <v>0</v>
      </c>
      <c r="P36" s="484">
        <f t="shared" si="0"/>
        <v>0</v>
      </c>
      <c r="Q36" s="486">
        <f t="shared" si="1"/>
        <v>55</v>
      </c>
      <c r="R36" s="469" t="s">
        <v>101</v>
      </c>
      <c r="S36" s="512"/>
      <c r="T36" s="512"/>
      <c r="U36" s="512"/>
      <c r="V36" s="512"/>
      <c r="W36" s="512"/>
      <c r="X36" s="512"/>
      <c r="Y36" s="512"/>
      <c r="Z36" s="512"/>
      <c r="AA36" s="512"/>
      <c r="AB36" s="513"/>
      <c r="AC36" s="513"/>
      <c r="AD36" s="513"/>
      <c r="AE36" s="513"/>
    </row>
    <row r="37" spans="1:40" ht="15.75" customHeight="1" thickBot="1">
      <c r="A37" s="514" t="s">
        <v>370</v>
      </c>
      <c r="B37" s="515">
        <v>1</v>
      </c>
      <c r="C37" s="516">
        <v>273.5</v>
      </c>
      <c r="D37" s="517">
        <v>1</v>
      </c>
      <c r="E37" s="516">
        <v>298</v>
      </c>
      <c r="F37" s="517">
        <v>0.5</v>
      </c>
      <c r="G37" s="516">
        <v>156.5</v>
      </c>
      <c r="H37" s="518">
        <v>6.5</v>
      </c>
      <c r="I37" s="519">
        <v>-1190</v>
      </c>
      <c r="J37" s="520"/>
      <c r="K37" s="519">
        <v>-158</v>
      </c>
      <c r="L37" s="521"/>
      <c r="M37" s="522">
        <v>-59</v>
      </c>
      <c r="N37" s="520"/>
      <c r="O37" s="522">
        <v>-41</v>
      </c>
      <c r="P37" s="530">
        <v>10</v>
      </c>
      <c r="Q37" s="523">
        <f>SUM(C37,E37,G37,I37,K37,M37,O37)+1</f>
        <v>-719</v>
      </c>
      <c r="R37" s="469" t="s">
        <v>101</v>
      </c>
      <c r="S37" s="512"/>
      <c r="T37" s="512"/>
      <c r="U37" s="512"/>
      <c r="V37" s="512"/>
      <c r="W37" s="512"/>
      <c r="X37" s="512"/>
      <c r="Y37" s="512"/>
      <c r="Z37" s="512"/>
      <c r="AA37" s="512"/>
      <c r="AB37" s="513"/>
      <c r="AC37" s="513"/>
      <c r="AD37" s="513"/>
      <c r="AE37" s="513"/>
    </row>
    <row r="38" spans="1:40">
      <c r="A38" s="895"/>
      <c r="B38" s="895"/>
      <c r="C38" s="895"/>
      <c r="D38" s="895"/>
      <c r="E38" s="895"/>
      <c r="F38" s="896"/>
      <c r="G38" s="896"/>
      <c r="H38" s="896"/>
      <c r="I38" s="896"/>
      <c r="J38" s="896"/>
      <c r="K38" s="896"/>
      <c r="L38" s="896"/>
      <c r="M38" s="896"/>
      <c r="N38" s="896"/>
      <c r="O38" s="896"/>
      <c r="P38" s="896"/>
      <c r="Q38" s="897"/>
      <c r="R38" s="469" t="s">
        <v>101</v>
      </c>
      <c r="S38" s="512"/>
      <c r="T38" s="512"/>
      <c r="U38" s="512"/>
      <c r="V38" s="512"/>
      <c r="W38" s="512"/>
      <c r="X38" s="512"/>
      <c r="Y38" s="524"/>
      <c r="Z38" s="524"/>
      <c r="AA38" s="524"/>
      <c r="AB38" s="525"/>
      <c r="AC38" s="525"/>
      <c r="AD38" s="525"/>
      <c r="AE38" s="525"/>
      <c r="AF38" s="15"/>
    </row>
    <row r="39" spans="1:40">
      <c r="A39" s="16"/>
      <c r="B39" s="16"/>
      <c r="C39" s="16"/>
      <c r="D39" s="16"/>
      <c r="E39" s="16"/>
      <c r="F39" s="16"/>
      <c r="G39" s="16"/>
      <c r="H39" s="16"/>
      <c r="I39" s="16"/>
      <c r="J39" s="16"/>
      <c r="K39" s="16"/>
      <c r="L39" s="16"/>
      <c r="M39" s="16"/>
      <c r="N39" s="16"/>
      <c r="O39" s="16"/>
      <c r="P39" s="16"/>
      <c r="Q39" s="16"/>
      <c r="R39" s="469" t="s">
        <v>101</v>
      </c>
      <c r="S39" s="512"/>
      <c r="T39" s="512"/>
      <c r="U39" s="512"/>
      <c r="V39" s="512"/>
      <c r="W39" s="512"/>
      <c r="X39" s="512"/>
      <c r="Y39" s="524"/>
      <c r="Z39" s="524"/>
      <c r="AA39" s="524"/>
      <c r="AB39" s="525"/>
      <c r="AC39" s="525"/>
      <c r="AD39" s="525"/>
      <c r="AE39" s="525"/>
      <c r="AF39" s="15"/>
    </row>
    <row r="40" spans="1:40">
      <c r="C40"/>
      <c r="E40"/>
      <c r="G40"/>
      <c r="I40"/>
      <c r="K40"/>
      <c r="M40"/>
      <c r="O40"/>
      <c r="Q40"/>
      <c r="R40" s="469" t="s">
        <v>101</v>
      </c>
      <c r="S40" s="512"/>
      <c r="T40" s="512"/>
      <c r="U40" s="512"/>
      <c r="V40" s="512"/>
      <c r="W40" s="512"/>
      <c r="X40" s="512"/>
      <c r="Y40" s="512"/>
      <c r="Z40" s="512"/>
      <c r="AA40" s="512"/>
      <c r="AB40" s="513"/>
      <c r="AC40" s="513"/>
      <c r="AD40" s="513"/>
      <c r="AE40" s="513"/>
    </row>
    <row r="41" spans="1:40" ht="18.75">
      <c r="A41" s="902"/>
      <c r="B41" s="902"/>
      <c r="C41" s="902"/>
      <c r="D41" s="902"/>
      <c r="E41" s="902"/>
      <c r="F41" s="902"/>
      <c r="G41" s="902"/>
      <c r="H41" s="53"/>
      <c r="I41" s="53"/>
      <c r="J41" s="53"/>
      <c r="K41" s="53"/>
      <c r="L41" s="53"/>
      <c r="M41" s="53"/>
      <c r="N41" s="53"/>
      <c r="O41" s="53"/>
      <c r="P41" s="53"/>
      <c r="Q41" s="53"/>
      <c r="R41" s="469" t="s">
        <v>101</v>
      </c>
      <c r="S41" s="512"/>
      <c r="T41" s="512"/>
      <c r="U41" s="512"/>
      <c r="V41" s="512"/>
      <c r="W41" s="512"/>
      <c r="X41" s="512"/>
      <c r="Y41" s="512"/>
      <c r="Z41" s="512"/>
      <c r="AA41" s="512"/>
      <c r="AB41" s="513"/>
      <c r="AC41" s="513"/>
      <c r="AD41" s="513"/>
      <c r="AE41" s="513"/>
    </row>
    <row r="42" spans="1:40" ht="18.75">
      <c r="A42" s="526"/>
      <c r="B42" s="526"/>
      <c r="C42" s="526"/>
      <c r="D42" s="53"/>
      <c r="E42" s="53"/>
      <c r="F42" s="53"/>
      <c r="G42" s="53"/>
      <c r="H42" s="53"/>
      <c r="I42" s="53"/>
      <c r="J42" s="53"/>
      <c r="K42" s="53"/>
      <c r="L42" s="53"/>
      <c r="M42" s="53"/>
      <c r="N42" s="53"/>
      <c r="O42" s="53"/>
      <c r="P42" s="53"/>
      <c r="Q42" s="53"/>
      <c r="R42" s="469" t="s">
        <v>125</v>
      </c>
      <c r="S42" s="512"/>
      <c r="T42" s="512"/>
      <c r="U42" s="512"/>
      <c r="V42" s="512"/>
      <c r="W42" s="512"/>
      <c r="X42" s="512"/>
      <c r="Y42" s="512"/>
      <c r="Z42" s="512"/>
      <c r="AA42" s="512"/>
      <c r="AB42" s="513"/>
      <c r="AC42" s="513"/>
      <c r="AD42" s="513"/>
      <c r="AE42" s="513"/>
    </row>
    <row r="43" spans="1:40" ht="18.75">
      <c r="A43" s="890"/>
      <c r="B43" s="890"/>
      <c r="C43" s="890"/>
      <c r="D43" s="890"/>
      <c r="E43" s="890"/>
      <c r="F43" s="663"/>
      <c r="G43" s="663"/>
      <c r="H43" s="51"/>
      <c r="I43" s="51"/>
      <c r="J43" s="51"/>
      <c r="K43" s="51"/>
      <c r="L43" s="51"/>
      <c r="M43" s="51"/>
      <c r="N43" s="51"/>
      <c r="O43" s="51"/>
      <c r="P43" s="51"/>
      <c r="Q43" s="51"/>
      <c r="R43" s="469"/>
      <c r="S43" s="524"/>
      <c r="T43" s="524"/>
      <c r="U43" s="524"/>
      <c r="V43" s="524"/>
      <c r="W43" s="524"/>
      <c r="X43" s="524"/>
      <c r="Y43" s="512"/>
      <c r="Z43" s="512"/>
      <c r="AA43" s="512"/>
      <c r="AB43" s="513"/>
      <c r="AC43" s="513"/>
      <c r="AD43" s="513"/>
      <c r="AE43" s="513"/>
    </row>
    <row r="44" spans="1:40">
      <c r="A44" s="46"/>
      <c r="B44" s="46"/>
      <c r="C44" s="46"/>
      <c r="D44" s="46"/>
      <c r="E44" s="46"/>
      <c r="F44" s="46"/>
      <c r="G44" s="46"/>
      <c r="I44"/>
      <c r="K44"/>
      <c r="M44"/>
      <c r="O44"/>
      <c r="Q44"/>
      <c r="R44" s="527"/>
      <c r="S44" s="524"/>
      <c r="T44" s="524"/>
      <c r="U44" s="524"/>
      <c r="V44" s="524"/>
      <c r="W44" s="524"/>
      <c r="X44" s="524"/>
      <c r="Y44" s="512"/>
      <c r="Z44" s="512"/>
      <c r="AA44" s="512"/>
      <c r="AB44" s="513"/>
      <c r="AC44" s="513"/>
      <c r="AD44" s="513"/>
      <c r="AE44" s="513"/>
      <c r="AG44" s="15"/>
      <c r="AH44" s="15"/>
      <c r="AI44" s="15"/>
      <c r="AJ44" s="15"/>
      <c r="AK44" s="15"/>
      <c r="AL44" s="15"/>
      <c r="AM44" s="15"/>
      <c r="AN44" s="15"/>
    </row>
    <row r="45" spans="1:40">
      <c r="A45" s="46"/>
      <c r="B45" s="46"/>
      <c r="C45" s="46"/>
      <c r="D45" s="46"/>
      <c r="E45" s="46"/>
      <c r="F45" s="46"/>
      <c r="G45" s="46"/>
      <c r="I45"/>
      <c r="K45"/>
      <c r="M45"/>
      <c r="O45"/>
      <c r="Q45"/>
      <c r="R45" s="528"/>
      <c r="S45" s="512"/>
      <c r="T45" s="512"/>
      <c r="U45" s="512"/>
      <c r="V45" s="512"/>
      <c r="W45" s="512"/>
      <c r="X45" s="512"/>
      <c r="Y45" s="512"/>
      <c r="Z45" s="512"/>
      <c r="AA45" s="512"/>
      <c r="AB45" s="513"/>
      <c r="AC45" s="513"/>
      <c r="AD45" s="513"/>
      <c r="AE45" s="513"/>
      <c r="AG45" s="15"/>
      <c r="AH45" s="15"/>
      <c r="AI45" s="15"/>
      <c r="AJ45" s="15"/>
      <c r="AK45" s="15"/>
      <c r="AL45" s="15"/>
      <c r="AM45" s="15"/>
      <c r="AN45" s="15"/>
    </row>
    <row r="46" spans="1:40">
      <c r="A46" s="46"/>
      <c r="B46" s="46"/>
      <c r="C46" s="46"/>
      <c r="D46" s="46"/>
      <c r="E46" s="46"/>
      <c r="F46" s="46"/>
      <c r="G46" s="46"/>
      <c r="I46"/>
      <c r="K46"/>
      <c r="M46"/>
      <c r="O46"/>
      <c r="Q46" s="529"/>
      <c r="R46" s="528"/>
      <c r="S46" s="512"/>
      <c r="T46" s="512"/>
      <c r="U46" s="512"/>
      <c r="V46" s="512"/>
      <c r="W46" s="512"/>
      <c r="X46" s="512"/>
      <c r="Y46" s="512"/>
      <c r="Z46" s="512"/>
      <c r="AA46" s="512"/>
      <c r="AB46" s="513"/>
      <c r="AC46" s="513"/>
      <c r="AD46" s="513"/>
      <c r="AE46" s="513"/>
    </row>
    <row r="47" spans="1:40">
      <c r="A47" s="46"/>
      <c r="B47" s="46"/>
      <c r="C47" s="46"/>
      <c r="D47" s="46"/>
      <c r="E47" s="46"/>
      <c r="F47" s="46"/>
      <c r="G47" s="46"/>
      <c r="I47"/>
      <c r="K47"/>
      <c r="M47"/>
      <c r="O47"/>
      <c r="Q47"/>
      <c r="R47" s="528"/>
      <c r="S47" s="512"/>
      <c r="T47" s="512"/>
      <c r="U47" s="512"/>
      <c r="V47" s="512"/>
      <c r="W47" s="512"/>
      <c r="X47" s="512"/>
      <c r="Y47" s="512"/>
      <c r="Z47" s="512"/>
      <c r="AA47" s="512"/>
      <c r="AB47" s="513"/>
      <c r="AC47" s="513"/>
      <c r="AD47" s="513"/>
      <c r="AE47" s="513"/>
    </row>
    <row r="48" spans="1:40">
      <c r="A48" s="46"/>
      <c r="B48" s="46"/>
      <c r="C48" s="46"/>
      <c r="D48" s="46"/>
      <c r="E48" s="46"/>
      <c r="F48" s="46"/>
      <c r="G48" s="46"/>
      <c r="I48"/>
      <c r="K48"/>
      <c r="M48"/>
      <c r="O48"/>
      <c r="Q48"/>
      <c r="R48" s="528"/>
      <c r="S48" s="512"/>
      <c r="T48" s="512"/>
      <c r="U48" s="512"/>
      <c r="V48" s="512"/>
      <c r="W48" s="512"/>
      <c r="X48" s="512"/>
      <c r="Y48" s="512"/>
      <c r="Z48" s="512"/>
      <c r="AA48" s="512"/>
      <c r="AB48" s="513"/>
      <c r="AC48" s="513"/>
      <c r="AD48" s="513"/>
      <c r="AE48" s="513"/>
    </row>
    <row r="49" spans="1:33" ht="141.75" customHeight="1">
      <c r="A49" s="46"/>
      <c r="B49" s="46"/>
      <c r="C49" s="46"/>
      <c r="D49" s="46"/>
      <c r="E49" s="46"/>
      <c r="F49" s="46"/>
      <c r="G49" s="46"/>
      <c r="H49" s="535"/>
      <c r="I49" s="15"/>
      <c r="J49" s="535"/>
      <c r="K49" s="15"/>
      <c r="L49" s="535"/>
      <c r="M49" s="15"/>
      <c r="N49" s="535"/>
      <c r="O49" s="15"/>
      <c r="P49" s="535"/>
      <c r="Q49" s="15"/>
      <c r="R49" s="535"/>
      <c r="S49" s="15"/>
      <c r="T49" s="535"/>
      <c r="U49" s="15"/>
      <c r="V49" s="535"/>
      <c r="W49" s="15"/>
      <c r="X49" s="535"/>
      <c r="Y49" s="15"/>
      <c r="Z49" s="536"/>
      <c r="AA49" s="15"/>
      <c r="AB49" s="15"/>
      <c r="AC49" s="15"/>
      <c r="AD49" s="15"/>
      <c r="AE49" s="15"/>
      <c r="AF49" s="15"/>
      <c r="AG49" s="15"/>
    </row>
    <row r="50" spans="1:33" ht="15.75">
      <c r="A50" s="46"/>
      <c r="B50" s="46"/>
      <c r="C50" s="46"/>
      <c r="D50" s="46"/>
      <c r="E50" s="46"/>
      <c r="F50" s="46"/>
      <c r="G50" s="46"/>
      <c r="H50" s="15"/>
      <c r="I50" s="97"/>
      <c r="J50" s="15"/>
      <c r="K50" s="97"/>
      <c r="L50" s="15"/>
      <c r="M50" s="97"/>
      <c r="N50" s="15"/>
      <c r="O50" s="97"/>
      <c r="P50" s="15"/>
      <c r="Q50" s="97"/>
      <c r="R50" s="15"/>
      <c r="S50" s="97"/>
      <c r="T50" s="15"/>
      <c r="U50" s="97"/>
      <c r="V50" s="15"/>
      <c r="W50" s="97"/>
      <c r="X50" s="15"/>
      <c r="Y50" s="97"/>
      <c r="Z50" s="536"/>
      <c r="AA50" s="15"/>
      <c r="AB50" s="15"/>
      <c r="AC50" s="15"/>
      <c r="AD50" s="15"/>
      <c r="AE50" s="15"/>
      <c r="AF50" s="15"/>
      <c r="AG50" s="15"/>
    </row>
    <row r="51" spans="1:33" ht="15.75">
      <c r="A51" s="46"/>
      <c r="B51" s="46"/>
      <c r="C51" s="46"/>
      <c r="D51" s="46"/>
      <c r="E51" s="46"/>
      <c r="F51" s="46"/>
      <c r="G51" s="46"/>
      <c r="H51" s="15"/>
      <c r="I51" s="97"/>
      <c r="J51" s="15"/>
      <c r="K51" s="97"/>
      <c r="L51" s="15"/>
      <c r="M51" s="97"/>
      <c r="N51" s="15"/>
      <c r="O51" s="97"/>
      <c r="P51" s="15"/>
      <c r="Q51" s="97"/>
      <c r="R51" s="15"/>
      <c r="S51" s="97"/>
      <c r="T51" s="15"/>
      <c r="U51" s="97"/>
      <c r="V51" s="15"/>
      <c r="W51" s="97"/>
      <c r="X51" s="15"/>
      <c r="Y51" s="97"/>
      <c r="Z51" s="536"/>
      <c r="AA51" s="15"/>
      <c r="AB51" s="15"/>
      <c r="AC51" s="15"/>
      <c r="AD51" s="15"/>
      <c r="AE51" s="15"/>
      <c r="AF51" s="15"/>
      <c r="AG51" s="15"/>
    </row>
    <row r="52" spans="1:33" ht="15.75">
      <c r="A52" s="46"/>
      <c r="B52" s="46"/>
      <c r="C52" s="46"/>
      <c r="D52" s="46"/>
      <c r="E52" s="46"/>
      <c r="F52" s="46"/>
      <c r="G52" s="46"/>
      <c r="H52" s="15"/>
      <c r="I52" s="97"/>
      <c r="J52" s="15"/>
      <c r="K52" s="97"/>
      <c r="L52" s="15"/>
      <c r="M52" s="97"/>
      <c r="N52" s="15"/>
      <c r="O52" s="97"/>
      <c r="P52" s="15"/>
      <c r="Q52" s="97"/>
      <c r="R52" s="15"/>
      <c r="S52" s="97"/>
      <c r="T52" s="15"/>
      <c r="U52" s="97"/>
      <c r="V52" s="15"/>
      <c r="W52" s="97"/>
      <c r="X52" s="15"/>
      <c r="Y52" s="15"/>
      <c r="Z52" s="536"/>
      <c r="AA52" s="15"/>
      <c r="AB52" s="15"/>
      <c r="AC52" s="15"/>
      <c r="AD52" s="15"/>
      <c r="AE52" s="15"/>
      <c r="AF52" s="15"/>
      <c r="AG52" s="15"/>
    </row>
    <row r="53" spans="1:33" ht="15.75">
      <c r="A53" s="46"/>
      <c r="B53" s="46"/>
      <c r="C53" s="46"/>
      <c r="D53" s="46"/>
      <c r="E53" s="46"/>
      <c r="F53" s="46"/>
      <c r="G53" s="46"/>
      <c r="H53" s="15"/>
      <c r="I53" s="97"/>
      <c r="J53" s="15"/>
      <c r="K53" s="97"/>
      <c r="L53" s="15"/>
      <c r="M53" s="97"/>
      <c r="N53" s="15"/>
      <c r="O53" s="97"/>
      <c r="P53" s="15"/>
      <c r="Q53" s="97"/>
      <c r="R53" s="15"/>
      <c r="S53" s="97"/>
      <c r="T53" s="15"/>
      <c r="U53" s="97"/>
      <c r="V53" s="15"/>
      <c r="W53" s="97"/>
      <c r="X53" s="15"/>
      <c r="Y53" s="97"/>
      <c r="Z53" s="536"/>
      <c r="AA53" s="15"/>
      <c r="AB53" s="15"/>
      <c r="AC53" s="15"/>
      <c r="AD53" s="15"/>
      <c r="AE53" s="15"/>
      <c r="AF53" s="15"/>
      <c r="AG53" s="15"/>
    </row>
    <row r="54" spans="1:33" ht="15.75">
      <c r="A54" s="46"/>
      <c r="B54" s="46"/>
      <c r="C54" s="46"/>
      <c r="D54" s="46"/>
      <c r="E54" s="46"/>
      <c r="F54" s="46"/>
      <c r="G54" s="46"/>
      <c r="H54" s="15"/>
      <c r="I54" s="97"/>
      <c r="J54" s="15"/>
      <c r="K54" s="97"/>
      <c r="L54" s="15"/>
      <c r="M54" s="97"/>
      <c r="N54" s="15"/>
      <c r="O54" s="97"/>
      <c r="P54" s="15"/>
      <c r="Q54" s="97"/>
      <c r="R54" s="15"/>
      <c r="S54" s="97"/>
      <c r="T54" s="15"/>
      <c r="U54" s="97"/>
      <c r="V54" s="15"/>
      <c r="W54" s="97"/>
      <c r="X54" s="15"/>
      <c r="Y54" s="97"/>
      <c r="Z54" s="536"/>
      <c r="AA54" s="15"/>
      <c r="AB54" s="15"/>
      <c r="AC54" s="15"/>
      <c r="AD54" s="15"/>
      <c r="AE54" s="15"/>
      <c r="AF54" s="15"/>
      <c r="AG54" s="15"/>
    </row>
    <row r="55" spans="1:33" ht="15.75">
      <c r="A55" s="46"/>
      <c r="B55" s="46"/>
      <c r="C55" s="46"/>
      <c r="D55" s="46"/>
      <c r="E55" s="46"/>
      <c r="F55" s="46"/>
      <c r="G55" s="46"/>
      <c r="H55" s="15"/>
      <c r="I55" s="97"/>
      <c r="J55" s="15"/>
      <c r="K55" s="97"/>
      <c r="L55" s="15"/>
      <c r="M55" s="97"/>
      <c r="N55" s="15"/>
      <c r="O55" s="97"/>
      <c r="P55" s="15"/>
      <c r="Q55" s="97"/>
      <c r="R55" s="15"/>
      <c r="S55" s="97"/>
      <c r="T55" s="15"/>
      <c r="U55" s="97"/>
      <c r="V55" s="15"/>
      <c r="W55" s="97"/>
      <c r="X55" s="15"/>
      <c r="Y55" s="97"/>
      <c r="Z55" s="536"/>
      <c r="AA55" s="15"/>
      <c r="AB55" s="15"/>
      <c r="AC55" s="15"/>
      <c r="AD55" s="15"/>
      <c r="AE55" s="15"/>
      <c r="AF55" s="15"/>
      <c r="AG55" s="15"/>
    </row>
    <row r="56" spans="1:33" ht="15.75">
      <c r="A56" s="46"/>
      <c r="B56" s="46"/>
      <c r="C56" s="46"/>
      <c r="D56" s="46"/>
      <c r="E56" s="46"/>
      <c r="F56" s="46"/>
      <c r="G56" s="46"/>
      <c r="H56" s="15"/>
      <c r="I56" s="97"/>
      <c r="J56" s="15"/>
      <c r="K56" s="97"/>
      <c r="L56" s="15"/>
      <c r="M56" s="97"/>
      <c r="N56" s="15"/>
      <c r="O56" s="97"/>
      <c r="P56" s="15"/>
      <c r="Q56" s="97"/>
      <c r="R56" s="15"/>
      <c r="S56" s="97"/>
      <c r="T56" s="15"/>
      <c r="U56" s="97"/>
      <c r="V56" s="15"/>
      <c r="W56" s="97"/>
      <c r="X56" s="15"/>
      <c r="Y56" s="97"/>
      <c r="Z56" s="536"/>
      <c r="AA56" s="15"/>
      <c r="AB56" s="15"/>
      <c r="AC56" s="15"/>
      <c r="AD56" s="15"/>
      <c r="AE56" s="15"/>
      <c r="AF56" s="15"/>
      <c r="AG56" s="15"/>
    </row>
    <row r="57" spans="1:33" ht="15.75">
      <c r="A57" s="46"/>
      <c r="B57" s="46"/>
      <c r="C57" s="46"/>
      <c r="D57" s="46"/>
      <c r="E57" s="46"/>
      <c r="F57" s="46"/>
      <c r="G57" s="46"/>
      <c r="H57" s="15"/>
      <c r="I57" s="97"/>
      <c r="J57" s="15"/>
      <c r="K57" s="97"/>
      <c r="L57" s="15"/>
      <c r="M57" s="97"/>
      <c r="N57" s="15"/>
      <c r="O57" s="97"/>
      <c r="P57" s="15"/>
      <c r="Q57" s="97"/>
      <c r="R57" s="15"/>
      <c r="S57" s="97"/>
      <c r="T57" s="15"/>
      <c r="U57" s="97"/>
      <c r="V57" s="15"/>
      <c r="W57" s="97"/>
      <c r="X57" s="15"/>
      <c r="Y57" s="97"/>
      <c r="Z57" s="536"/>
      <c r="AA57" s="15"/>
      <c r="AB57" s="15"/>
      <c r="AC57" s="15"/>
      <c r="AD57" s="15"/>
      <c r="AE57" s="15"/>
      <c r="AF57" s="15"/>
      <c r="AG57" s="15"/>
    </row>
    <row r="58" spans="1:33" ht="15.75">
      <c r="A58" s="46"/>
      <c r="B58" s="46"/>
      <c r="C58" s="46"/>
      <c r="D58" s="46"/>
      <c r="E58" s="46"/>
      <c r="F58" s="46"/>
      <c r="G58" s="46"/>
      <c r="H58" s="15"/>
      <c r="I58" s="97"/>
      <c r="J58" s="15"/>
      <c r="K58" s="97"/>
      <c r="L58" s="15"/>
      <c r="M58" s="97"/>
      <c r="N58" s="15"/>
      <c r="O58" s="97"/>
      <c r="P58" s="15"/>
      <c r="Q58" s="97"/>
      <c r="R58" s="15"/>
      <c r="S58" s="97"/>
      <c r="T58" s="15"/>
      <c r="U58" s="97"/>
      <c r="V58" s="15"/>
      <c r="W58" s="97"/>
      <c r="X58" s="15"/>
      <c r="Y58" s="97"/>
      <c r="Z58" s="536"/>
      <c r="AA58" s="15"/>
      <c r="AB58" s="15"/>
      <c r="AC58" s="15"/>
      <c r="AD58" s="15"/>
      <c r="AE58" s="15"/>
      <c r="AF58" s="15"/>
      <c r="AG58" s="15"/>
    </row>
    <row r="59" spans="1:33" ht="15.75">
      <c r="A59" s="46"/>
      <c r="B59" s="46"/>
      <c r="C59" s="46"/>
      <c r="D59" s="46"/>
      <c r="E59" s="46"/>
      <c r="F59" s="46"/>
      <c r="G59" s="46"/>
      <c r="H59" s="15"/>
      <c r="I59" s="97"/>
      <c r="J59" s="15"/>
      <c r="K59" s="97"/>
      <c r="L59" s="15"/>
      <c r="M59" s="97"/>
      <c r="N59" s="15"/>
      <c r="O59" s="97"/>
      <c r="P59" s="15"/>
      <c r="Q59" s="97"/>
      <c r="R59" s="15"/>
      <c r="S59" s="97"/>
      <c r="T59" s="15"/>
      <c r="U59" s="97"/>
      <c r="V59" s="15"/>
      <c r="W59" s="97"/>
      <c r="X59" s="15"/>
      <c r="Y59" s="97"/>
      <c r="Z59" s="536"/>
      <c r="AA59" s="15"/>
      <c r="AB59" s="15"/>
      <c r="AC59" s="15"/>
      <c r="AD59" s="15"/>
      <c r="AE59" s="15"/>
      <c r="AF59" s="15"/>
      <c r="AG59" s="15"/>
    </row>
    <row r="60" spans="1:33" ht="15.75">
      <c r="A60" s="46"/>
      <c r="B60" s="46"/>
      <c r="C60" s="46"/>
      <c r="D60" s="46"/>
      <c r="E60" s="46"/>
      <c r="F60" s="46"/>
      <c r="G60" s="46"/>
      <c r="H60" s="15"/>
      <c r="I60" s="97"/>
      <c r="J60" s="15"/>
      <c r="K60" s="97"/>
      <c r="L60" s="15"/>
      <c r="M60" s="97"/>
      <c r="N60" s="15"/>
      <c r="O60" s="97"/>
      <c r="P60" s="15"/>
      <c r="Q60" s="97"/>
      <c r="R60" s="15"/>
      <c r="S60" s="97"/>
      <c r="T60" s="15"/>
      <c r="U60" s="97"/>
      <c r="V60" s="15"/>
      <c r="W60" s="97"/>
      <c r="X60" s="15"/>
      <c r="Y60" s="97"/>
      <c r="Z60" s="536"/>
      <c r="AA60" s="15"/>
      <c r="AB60" s="15"/>
      <c r="AC60" s="15"/>
      <c r="AD60" s="15"/>
      <c r="AE60" s="15"/>
      <c r="AF60" s="15"/>
      <c r="AG60" s="15"/>
    </row>
    <row r="61" spans="1:33" ht="15.75">
      <c r="A61" s="46"/>
      <c r="B61" s="46"/>
      <c r="C61" s="46"/>
      <c r="D61" s="46"/>
      <c r="E61" s="46"/>
      <c r="F61" s="46"/>
      <c r="G61" s="46"/>
      <c r="H61" s="15"/>
      <c r="I61" s="97"/>
      <c r="J61" s="15"/>
      <c r="K61" s="97"/>
      <c r="L61" s="15"/>
      <c r="M61" s="97"/>
      <c r="N61" s="15"/>
      <c r="O61" s="97"/>
      <c r="P61" s="15"/>
      <c r="Q61" s="97"/>
      <c r="R61" s="15"/>
      <c r="S61" s="97"/>
      <c r="T61" s="15"/>
      <c r="U61" s="97"/>
      <c r="V61" s="15"/>
      <c r="W61" s="97"/>
      <c r="X61" s="15"/>
      <c r="Y61" s="97"/>
      <c r="Z61" s="536"/>
      <c r="AA61" s="15"/>
      <c r="AB61" s="15"/>
      <c r="AC61" s="15"/>
      <c r="AD61" s="15"/>
      <c r="AE61" s="15"/>
      <c r="AF61" s="15"/>
      <c r="AG61" s="15"/>
    </row>
    <row r="62" spans="1:33" ht="15.75">
      <c r="A62" s="46"/>
      <c r="B62" s="46"/>
      <c r="C62" s="46"/>
      <c r="D62" s="46"/>
      <c r="E62" s="46"/>
      <c r="F62" s="46"/>
      <c r="G62" s="46"/>
      <c r="H62" s="15"/>
      <c r="I62" s="97"/>
      <c r="J62" s="15"/>
      <c r="K62" s="97"/>
      <c r="L62" s="15"/>
      <c r="M62" s="97"/>
      <c r="N62" s="15"/>
      <c r="O62" s="97"/>
      <c r="P62" s="15"/>
      <c r="Q62" s="97"/>
      <c r="R62" s="15"/>
      <c r="S62" s="97"/>
      <c r="T62" s="15"/>
      <c r="U62" s="97"/>
      <c r="V62" s="15"/>
      <c r="W62" s="97"/>
      <c r="X62" s="15"/>
      <c r="Y62" s="97"/>
      <c r="Z62" s="536"/>
      <c r="AA62" s="15"/>
      <c r="AB62" s="15"/>
      <c r="AC62" s="15"/>
      <c r="AD62" s="15"/>
      <c r="AE62" s="15"/>
      <c r="AF62" s="15"/>
      <c r="AG62" s="15"/>
    </row>
    <row r="63" spans="1:33" ht="15.75">
      <c r="A63" s="46"/>
      <c r="B63" s="46"/>
      <c r="C63" s="46"/>
      <c r="D63" s="46"/>
      <c r="E63" s="46"/>
      <c r="F63" s="46"/>
      <c r="G63" s="46"/>
      <c r="H63" s="15"/>
      <c r="I63" s="97"/>
      <c r="J63" s="15"/>
      <c r="K63" s="97"/>
      <c r="L63" s="15"/>
      <c r="M63" s="97"/>
      <c r="N63" s="15"/>
      <c r="O63" s="97"/>
      <c r="P63" s="15"/>
      <c r="Q63" s="97"/>
      <c r="R63" s="15"/>
      <c r="S63" s="97"/>
      <c r="T63" s="15"/>
      <c r="U63" s="97"/>
      <c r="V63" s="15"/>
      <c r="W63" s="97"/>
      <c r="X63" s="15"/>
      <c r="Y63" s="97"/>
      <c r="Z63" s="536"/>
      <c r="AA63" s="15"/>
      <c r="AB63" s="15"/>
      <c r="AC63" s="15"/>
      <c r="AD63" s="15"/>
      <c r="AE63" s="15"/>
      <c r="AF63" s="15"/>
      <c r="AG63" s="15"/>
    </row>
    <row r="64" spans="1:33" ht="15.75">
      <c r="A64" s="46"/>
      <c r="B64" s="46"/>
      <c r="C64" s="46"/>
      <c r="D64" s="46"/>
      <c r="E64" s="46"/>
      <c r="F64" s="46"/>
      <c r="G64" s="46"/>
      <c r="H64" s="15"/>
      <c r="I64" s="97"/>
      <c r="J64" s="15"/>
      <c r="K64" s="97"/>
      <c r="L64" s="15"/>
      <c r="M64" s="97"/>
      <c r="N64" s="15"/>
      <c r="O64" s="97"/>
      <c r="P64" s="15"/>
      <c r="Q64" s="97"/>
      <c r="R64" s="15"/>
      <c r="S64" s="97"/>
      <c r="T64" s="15"/>
      <c r="U64" s="97"/>
      <c r="V64" s="15"/>
      <c r="W64" s="97"/>
      <c r="X64" s="15"/>
      <c r="Y64" s="97"/>
      <c r="Z64" s="536"/>
      <c r="AA64" s="15"/>
      <c r="AB64" s="15"/>
      <c r="AC64" s="15"/>
      <c r="AD64" s="15"/>
      <c r="AE64" s="15"/>
      <c r="AF64" s="15"/>
      <c r="AG64" s="15"/>
    </row>
    <row r="65" spans="1:33" ht="15.75">
      <c r="A65" s="46"/>
      <c r="B65" s="46"/>
      <c r="C65" s="46"/>
      <c r="D65" s="46"/>
      <c r="E65" s="46"/>
      <c r="F65" s="46"/>
      <c r="G65" s="46"/>
      <c r="H65" s="15"/>
      <c r="I65" s="97"/>
      <c r="J65" s="15"/>
      <c r="K65" s="97"/>
      <c r="L65" s="15"/>
      <c r="M65" s="97"/>
      <c r="N65" s="15"/>
      <c r="O65" s="97"/>
      <c r="P65" s="15"/>
      <c r="Q65" s="97"/>
      <c r="R65" s="15"/>
      <c r="S65" s="97"/>
      <c r="T65" s="15"/>
      <c r="U65" s="97"/>
      <c r="V65" s="15"/>
      <c r="W65" s="97"/>
      <c r="X65" s="15"/>
      <c r="Y65" s="97"/>
      <c r="Z65" s="536"/>
      <c r="AA65" s="15"/>
      <c r="AB65" s="15"/>
      <c r="AC65" s="15"/>
      <c r="AD65" s="15"/>
      <c r="AE65" s="15"/>
      <c r="AF65" s="15"/>
      <c r="AG65" s="15"/>
    </row>
    <row r="66" spans="1:33" ht="15.75">
      <c r="A66" s="46"/>
      <c r="B66" s="46"/>
      <c r="C66" s="46"/>
      <c r="D66" s="46"/>
      <c r="E66" s="46"/>
      <c r="F66" s="46"/>
      <c r="G66" s="46"/>
      <c r="H66" s="15"/>
      <c r="I66" s="97"/>
      <c r="J66" s="15"/>
      <c r="K66" s="97"/>
      <c r="L66" s="15"/>
      <c r="M66" s="97"/>
      <c r="N66" s="15"/>
      <c r="O66" s="97"/>
      <c r="P66" s="15"/>
      <c r="Q66" s="97"/>
      <c r="R66" s="15"/>
      <c r="S66" s="97"/>
      <c r="T66" s="15"/>
      <c r="U66" s="97"/>
      <c r="V66" s="15"/>
      <c r="W66" s="97"/>
      <c r="X66" s="15"/>
      <c r="Y66" s="97"/>
      <c r="Z66" s="536"/>
      <c r="AA66" s="15"/>
      <c r="AB66" s="15"/>
      <c r="AC66" s="15"/>
      <c r="AD66" s="15"/>
      <c r="AE66" s="15"/>
      <c r="AF66" s="15"/>
      <c r="AG66" s="15"/>
    </row>
    <row r="67" spans="1:33" ht="15.75">
      <c r="A67" s="46"/>
      <c r="B67" s="46"/>
      <c r="C67" s="46"/>
      <c r="D67" s="46"/>
      <c r="E67" s="46"/>
      <c r="F67" s="46"/>
      <c r="G67" s="46"/>
      <c r="H67" s="15"/>
      <c r="I67" s="97"/>
      <c r="J67" s="15"/>
      <c r="K67" s="97"/>
      <c r="L67" s="15"/>
      <c r="M67" s="97"/>
      <c r="N67" s="15"/>
      <c r="O67" s="97"/>
      <c r="P67" s="15"/>
      <c r="Q67" s="97"/>
      <c r="R67" s="15"/>
      <c r="S67" s="97"/>
      <c r="T67" s="15"/>
      <c r="U67" s="97"/>
      <c r="V67" s="15"/>
      <c r="W67" s="97"/>
      <c r="X67" s="15"/>
      <c r="Y67" s="97"/>
      <c r="Z67" s="536"/>
      <c r="AA67" s="15"/>
      <c r="AB67" s="15"/>
      <c r="AC67" s="15"/>
      <c r="AD67" s="15"/>
      <c r="AE67" s="15"/>
      <c r="AF67" s="15"/>
      <c r="AG67" s="15"/>
    </row>
    <row r="68" spans="1:33" ht="15.75">
      <c r="A68" s="46"/>
      <c r="B68" s="46"/>
      <c r="C68" s="46"/>
      <c r="D68" s="46"/>
      <c r="E68" s="46"/>
      <c r="F68" s="46"/>
      <c r="G68" s="46"/>
      <c r="H68" s="15"/>
      <c r="I68" s="97"/>
      <c r="J68" s="15"/>
      <c r="K68" s="97"/>
      <c r="L68" s="15"/>
      <c r="M68" s="97"/>
      <c r="N68" s="15"/>
      <c r="O68" s="97"/>
      <c r="P68" s="15"/>
      <c r="Q68" s="97"/>
      <c r="R68" s="15"/>
      <c r="S68" s="97"/>
      <c r="T68" s="15"/>
      <c r="U68" s="97"/>
      <c r="V68" s="15"/>
      <c r="W68" s="97"/>
      <c r="X68" s="15"/>
      <c r="Y68" s="97"/>
      <c r="Z68" s="536"/>
      <c r="AA68" s="15"/>
      <c r="AB68" s="15"/>
      <c r="AC68" s="15"/>
      <c r="AD68" s="15"/>
      <c r="AE68" s="15"/>
      <c r="AF68" s="15"/>
      <c r="AG68" s="15"/>
    </row>
    <row r="69" spans="1:33" ht="15.75">
      <c r="A69" s="46"/>
      <c r="B69" s="46"/>
      <c r="C69" s="46"/>
      <c r="D69" s="46"/>
      <c r="E69" s="46"/>
      <c r="F69" s="46"/>
      <c r="G69" s="46"/>
      <c r="H69" s="15"/>
      <c r="I69" s="97"/>
      <c r="J69" s="15"/>
      <c r="K69" s="97"/>
      <c r="L69" s="15"/>
      <c r="M69" s="97"/>
      <c r="N69" s="15"/>
      <c r="O69" s="97"/>
      <c r="P69" s="15"/>
      <c r="Q69" s="97"/>
      <c r="R69" s="15"/>
      <c r="S69" s="97"/>
      <c r="T69" s="15"/>
      <c r="U69" s="97"/>
      <c r="V69" s="15"/>
      <c r="W69" s="97"/>
      <c r="X69" s="15"/>
      <c r="Y69" s="97"/>
      <c r="Z69" s="536"/>
      <c r="AA69" s="15"/>
      <c r="AB69" s="15"/>
      <c r="AC69" s="15"/>
      <c r="AD69" s="15"/>
      <c r="AE69" s="15"/>
      <c r="AF69" s="15"/>
      <c r="AG69" s="15"/>
    </row>
    <row r="70" spans="1:33" ht="15.75">
      <c r="A70" s="46"/>
      <c r="B70" s="46"/>
      <c r="C70" s="46"/>
      <c r="D70" s="46"/>
      <c r="E70" s="46"/>
      <c r="F70" s="46"/>
      <c r="G70" s="46"/>
      <c r="H70" s="15"/>
      <c r="I70" s="97"/>
      <c r="J70" s="15"/>
      <c r="K70" s="97"/>
      <c r="L70" s="15"/>
      <c r="M70" s="97"/>
      <c r="N70" s="15"/>
      <c r="O70" s="97"/>
      <c r="P70" s="15"/>
      <c r="Q70" s="97"/>
      <c r="R70" s="15"/>
      <c r="S70" s="97"/>
      <c r="T70" s="15"/>
      <c r="U70" s="97"/>
      <c r="V70" s="15"/>
      <c r="W70" s="97"/>
      <c r="X70" s="15"/>
      <c r="Y70" s="97"/>
      <c r="Z70" s="536"/>
      <c r="AA70" s="15"/>
      <c r="AB70" s="15"/>
      <c r="AC70" s="15"/>
      <c r="AD70" s="15"/>
      <c r="AE70" s="15"/>
      <c r="AF70" s="15"/>
      <c r="AG70" s="15"/>
    </row>
    <row r="71" spans="1:33" ht="15.75">
      <c r="A71" s="46"/>
      <c r="B71" s="46"/>
      <c r="C71" s="46"/>
      <c r="D71" s="46"/>
      <c r="E71" s="46"/>
      <c r="F71" s="46"/>
      <c r="G71" s="46"/>
      <c r="H71" s="15"/>
      <c r="I71" s="97"/>
      <c r="J71" s="15"/>
      <c r="K71" s="97"/>
      <c r="L71" s="15"/>
      <c r="M71" s="97"/>
      <c r="N71" s="15"/>
      <c r="O71" s="97"/>
      <c r="P71" s="15"/>
      <c r="Q71" s="97"/>
      <c r="R71" s="15"/>
      <c r="S71" s="97"/>
      <c r="T71" s="15"/>
      <c r="U71" s="97"/>
      <c r="V71" s="15"/>
      <c r="W71" s="97"/>
      <c r="X71" s="15"/>
      <c r="Y71" s="97"/>
      <c r="Z71" s="536"/>
      <c r="AA71" s="15"/>
      <c r="AB71" s="15"/>
      <c r="AC71" s="15"/>
      <c r="AD71" s="15"/>
      <c r="AE71" s="15"/>
      <c r="AF71" s="15"/>
      <c r="AG71" s="15"/>
    </row>
    <row r="72" spans="1:33" ht="15.75">
      <c r="A72" s="46"/>
      <c r="B72" s="46"/>
      <c r="C72" s="46"/>
      <c r="D72" s="46"/>
      <c r="E72" s="46"/>
      <c r="F72" s="46"/>
      <c r="G72" s="46"/>
      <c r="H72" s="15"/>
      <c r="I72" s="97"/>
      <c r="J72" s="15"/>
      <c r="K72" s="97"/>
      <c r="L72" s="15"/>
      <c r="M72" s="97"/>
      <c r="N72" s="15"/>
      <c r="O72" s="97"/>
      <c r="P72" s="15"/>
      <c r="Q72" s="97"/>
      <c r="R72" s="15"/>
      <c r="S72" s="97"/>
      <c r="T72" s="15"/>
      <c r="U72" s="97"/>
      <c r="V72" s="15"/>
      <c r="W72" s="97"/>
      <c r="X72" s="15"/>
      <c r="Y72" s="97"/>
      <c r="Z72" s="536"/>
      <c r="AA72" s="15"/>
      <c r="AB72" s="15"/>
      <c r="AC72" s="15"/>
      <c r="AD72" s="15"/>
      <c r="AE72" s="15"/>
      <c r="AF72" s="15"/>
      <c r="AG72" s="15"/>
    </row>
    <row r="73" spans="1:33" ht="15.75">
      <c r="A73" s="46"/>
      <c r="B73" s="46"/>
      <c r="C73" s="46"/>
      <c r="D73" s="46"/>
      <c r="E73" s="46"/>
      <c r="F73" s="46"/>
      <c r="G73" s="46"/>
      <c r="H73" s="15"/>
      <c r="I73" s="97"/>
      <c r="J73" s="15"/>
      <c r="K73" s="97"/>
      <c r="L73" s="15"/>
      <c r="M73" s="97"/>
      <c r="N73" s="15"/>
      <c r="O73" s="97"/>
      <c r="P73" s="15"/>
      <c r="Q73" s="97"/>
      <c r="R73" s="15"/>
      <c r="S73" s="97"/>
      <c r="T73" s="15"/>
      <c r="U73" s="97"/>
      <c r="V73" s="15"/>
      <c r="W73" s="97"/>
      <c r="X73" s="15"/>
      <c r="Y73" s="97"/>
      <c r="Z73" s="536"/>
      <c r="AA73" s="15"/>
      <c r="AB73" s="15"/>
      <c r="AC73" s="15"/>
      <c r="AD73" s="15"/>
      <c r="AE73" s="15"/>
      <c r="AF73" s="15"/>
      <c r="AG73" s="15"/>
    </row>
    <row r="74" spans="1:33" ht="15.75">
      <c r="A74" s="46"/>
      <c r="B74" s="46"/>
      <c r="C74" s="46"/>
      <c r="D74" s="46"/>
      <c r="E74" s="46"/>
      <c r="F74" s="46"/>
      <c r="G74" s="46"/>
      <c r="H74" s="15"/>
      <c r="I74" s="97"/>
      <c r="J74" s="15"/>
      <c r="K74" s="97"/>
      <c r="L74" s="15"/>
      <c r="M74" s="97"/>
      <c r="N74" s="15"/>
      <c r="O74" s="97"/>
      <c r="P74" s="15"/>
      <c r="Q74" s="97"/>
      <c r="R74" s="15"/>
      <c r="S74" s="97"/>
      <c r="T74" s="15"/>
      <c r="U74" s="97"/>
      <c r="V74" s="15"/>
      <c r="W74" s="97"/>
      <c r="X74" s="15"/>
      <c r="Y74" s="97"/>
      <c r="Z74" s="536"/>
      <c r="AA74" s="15"/>
      <c r="AB74" s="15"/>
      <c r="AC74" s="15"/>
      <c r="AD74" s="15"/>
      <c r="AE74" s="15"/>
      <c r="AF74" s="15"/>
      <c r="AG74" s="15"/>
    </row>
    <row r="75" spans="1:33" ht="15.75">
      <c r="A75" s="46"/>
      <c r="B75" s="46"/>
      <c r="C75" s="46"/>
      <c r="D75" s="46"/>
      <c r="E75" s="46"/>
      <c r="F75" s="46"/>
      <c r="G75" s="46"/>
      <c r="H75" s="15"/>
      <c r="I75" s="97"/>
      <c r="J75" s="15"/>
      <c r="K75" s="97"/>
      <c r="L75" s="15"/>
      <c r="M75" s="97"/>
      <c r="N75" s="15"/>
      <c r="O75" s="97"/>
      <c r="P75" s="15"/>
      <c r="Q75" s="97"/>
      <c r="R75" s="15"/>
      <c r="S75" s="97"/>
      <c r="T75" s="15"/>
      <c r="U75" s="97"/>
      <c r="V75" s="15"/>
      <c r="W75" s="97"/>
      <c r="X75" s="15"/>
      <c r="Y75" s="97"/>
      <c r="Z75" s="536"/>
      <c r="AA75" s="15"/>
      <c r="AB75" s="15"/>
      <c r="AC75" s="15"/>
      <c r="AD75" s="15"/>
      <c r="AE75" s="15"/>
      <c r="AF75" s="15"/>
      <c r="AG75" s="15"/>
    </row>
    <row r="76" spans="1:33" ht="15.75">
      <c r="A76" s="46"/>
      <c r="B76" s="46"/>
      <c r="C76" s="46"/>
      <c r="D76" s="46"/>
      <c r="E76" s="46"/>
      <c r="F76" s="46"/>
      <c r="G76" s="46"/>
      <c r="H76" s="15"/>
      <c r="I76" s="97"/>
      <c r="J76" s="15"/>
      <c r="K76" s="97"/>
      <c r="L76" s="15"/>
      <c r="M76" s="97"/>
      <c r="N76" s="15"/>
      <c r="O76" s="97"/>
      <c r="P76" s="15"/>
      <c r="Q76" s="97"/>
      <c r="R76" s="15"/>
      <c r="S76" s="97"/>
      <c r="T76" s="15"/>
      <c r="U76" s="97"/>
      <c r="V76" s="15"/>
      <c r="W76" s="97"/>
      <c r="X76" s="15"/>
      <c r="Y76" s="97"/>
      <c r="Z76" s="536"/>
      <c r="AA76" s="15"/>
      <c r="AB76" s="15"/>
      <c r="AC76" s="15"/>
      <c r="AD76" s="15"/>
      <c r="AE76" s="15"/>
      <c r="AF76" s="15"/>
      <c r="AG76" s="15"/>
    </row>
    <row r="77" spans="1:33" ht="15.75">
      <c r="A77" s="46"/>
      <c r="B77" s="46"/>
      <c r="C77" s="46"/>
      <c r="D77" s="46"/>
      <c r="E77" s="46"/>
      <c r="F77" s="46"/>
      <c r="G77" s="46"/>
      <c r="H77" s="15"/>
      <c r="I77" s="97"/>
      <c r="J77" s="15"/>
      <c r="K77" s="97"/>
      <c r="L77" s="15"/>
      <c r="M77" s="97"/>
      <c r="N77" s="15"/>
      <c r="O77" s="97"/>
      <c r="P77" s="15"/>
      <c r="Q77" s="97"/>
      <c r="R77" s="15"/>
      <c r="S77" s="97"/>
      <c r="T77" s="15"/>
      <c r="U77" s="97"/>
      <c r="V77" s="15"/>
      <c r="W77" s="97"/>
      <c r="X77" s="15"/>
      <c r="Y77" s="97"/>
      <c r="Z77" s="536"/>
      <c r="AA77" s="15"/>
      <c r="AB77" s="15"/>
      <c r="AC77" s="15"/>
      <c r="AD77" s="15"/>
      <c r="AE77" s="15"/>
      <c r="AF77" s="15"/>
      <c r="AG77" s="15"/>
    </row>
    <row r="78" spans="1:33" ht="15.75">
      <c r="A78" s="46"/>
      <c r="B78" s="46"/>
      <c r="C78" s="46"/>
      <c r="D78" s="46"/>
      <c r="E78" s="46"/>
      <c r="F78" s="46"/>
      <c r="G78" s="46"/>
      <c r="H78" s="15"/>
      <c r="I78" s="97"/>
      <c r="J78" s="15"/>
      <c r="K78" s="97"/>
      <c r="L78" s="15"/>
      <c r="M78" s="97"/>
      <c r="N78" s="15"/>
      <c r="O78" s="97"/>
      <c r="P78" s="15"/>
      <c r="Q78" s="97"/>
      <c r="R78" s="15"/>
      <c r="S78" s="97"/>
      <c r="T78" s="15"/>
      <c r="U78" s="97"/>
      <c r="V78" s="15"/>
      <c r="W78" s="97"/>
      <c r="X78" s="15"/>
      <c r="Y78" s="97"/>
      <c r="Z78" s="536"/>
      <c r="AA78" s="15"/>
      <c r="AB78" s="15"/>
      <c r="AC78" s="15"/>
      <c r="AD78" s="15"/>
      <c r="AE78" s="15"/>
      <c r="AF78" s="15"/>
      <c r="AG78" s="15"/>
    </row>
    <row r="79" spans="1:33" ht="15.75">
      <c r="A79" s="46"/>
      <c r="B79" s="46"/>
      <c r="C79" s="46"/>
      <c r="D79" s="46"/>
      <c r="E79" s="46"/>
      <c r="F79" s="46"/>
      <c r="G79" s="46"/>
      <c r="H79" s="15"/>
      <c r="I79" s="97"/>
      <c r="J79" s="15"/>
      <c r="K79" s="97"/>
      <c r="L79" s="15"/>
      <c r="M79" s="97"/>
      <c r="N79" s="15"/>
      <c r="O79" s="97"/>
      <c r="P79" s="15"/>
      <c r="Q79" s="97"/>
      <c r="R79" s="15"/>
      <c r="S79" s="97"/>
      <c r="T79" s="15"/>
      <c r="U79" s="97"/>
      <c r="V79" s="15"/>
      <c r="W79" s="97"/>
      <c r="X79" s="15"/>
      <c r="Y79" s="97"/>
      <c r="Z79" s="536"/>
      <c r="AA79" s="15"/>
      <c r="AB79" s="15"/>
      <c r="AC79" s="15"/>
      <c r="AD79" s="15"/>
      <c r="AE79" s="15"/>
      <c r="AF79" s="15"/>
      <c r="AG79" s="15"/>
    </row>
    <row r="80" spans="1:33" ht="15.75">
      <c r="A80" s="46"/>
      <c r="B80" s="46"/>
      <c r="C80" s="46"/>
      <c r="D80" s="46"/>
      <c r="E80" s="46"/>
      <c r="F80" s="46"/>
      <c r="G80" s="46"/>
      <c r="H80" s="15"/>
      <c r="I80" s="97"/>
      <c r="J80" s="15"/>
      <c r="K80" s="97"/>
      <c r="L80" s="15"/>
      <c r="M80" s="97"/>
      <c r="N80" s="15"/>
      <c r="O80" s="97"/>
      <c r="P80" s="15"/>
      <c r="Q80" s="97"/>
      <c r="R80" s="15"/>
      <c r="S80" s="97"/>
      <c r="T80" s="15"/>
      <c r="U80" s="97"/>
      <c r="V80" s="15"/>
      <c r="W80" s="97"/>
      <c r="X80" s="15"/>
      <c r="Y80" s="97"/>
      <c r="Z80" s="536"/>
      <c r="AA80" s="15"/>
      <c r="AB80" s="15"/>
      <c r="AC80" s="15"/>
      <c r="AD80" s="15"/>
      <c r="AE80" s="15"/>
      <c r="AF80" s="15"/>
      <c r="AG80" s="15"/>
    </row>
    <row r="81" spans="1:33" ht="15.75">
      <c r="A81" s="46"/>
      <c r="B81" s="46"/>
      <c r="C81" s="46"/>
      <c r="D81" s="46"/>
      <c r="E81" s="46"/>
      <c r="F81" s="46"/>
      <c r="G81" s="46"/>
      <c r="H81" s="15"/>
      <c r="I81" s="97"/>
      <c r="J81" s="15"/>
      <c r="K81" s="97"/>
      <c r="L81" s="15"/>
      <c r="M81" s="97"/>
      <c r="N81" s="15"/>
      <c r="O81" s="97"/>
      <c r="P81" s="15"/>
      <c r="Q81" s="97"/>
      <c r="R81" s="15"/>
      <c r="S81" s="97"/>
      <c r="T81" s="15"/>
      <c r="U81" s="97"/>
      <c r="V81" s="15"/>
      <c r="W81" s="97"/>
      <c r="X81" s="15"/>
      <c r="Y81" s="97"/>
      <c r="Z81" s="536"/>
      <c r="AA81" s="15"/>
      <c r="AB81" s="15"/>
      <c r="AC81" s="15"/>
      <c r="AD81" s="15"/>
      <c r="AE81" s="15"/>
      <c r="AF81" s="15"/>
      <c r="AG81" s="15"/>
    </row>
    <row r="82" spans="1:33" ht="15.75">
      <c r="A82" s="46"/>
      <c r="B82" s="46"/>
      <c r="C82" s="46"/>
      <c r="D82" s="46"/>
      <c r="E82" s="46"/>
      <c r="F82" s="46"/>
      <c r="G82" s="46"/>
      <c r="H82" s="15"/>
      <c r="I82" s="97"/>
      <c r="J82" s="15"/>
      <c r="K82" s="97"/>
      <c r="L82" s="15"/>
      <c r="M82" s="97"/>
      <c r="N82" s="15"/>
      <c r="O82" s="97"/>
      <c r="P82" s="15"/>
      <c r="Q82" s="97"/>
      <c r="R82" s="15"/>
      <c r="S82" s="97"/>
      <c r="T82" s="15"/>
      <c r="U82" s="97"/>
      <c r="V82" s="15"/>
      <c r="W82" s="97"/>
      <c r="X82" s="15"/>
      <c r="Y82" s="97"/>
      <c r="Z82" s="536"/>
      <c r="AA82" s="15"/>
      <c r="AB82" s="15"/>
      <c r="AC82" s="15"/>
      <c r="AD82" s="15"/>
      <c r="AE82" s="15"/>
      <c r="AF82" s="15"/>
      <c r="AG82" s="15"/>
    </row>
    <row r="83" spans="1:33" ht="15.75">
      <c r="A83" s="46"/>
      <c r="B83" s="46"/>
      <c r="C83" s="46"/>
      <c r="D83" s="46"/>
      <c r="E83" s="46"/>
      <c r="F83" s="46"/>
      <c r="G83" s="46"/>
      <c r="H83" s="15"/>
      <c r="I83" s="97"/>
      <c r="J83" s="15"/>
      <c r="K83" s="97"/>
      <c r="L83" s="15"/>
      <c r="M83" s="97"/>
      <c r="N83" s="15"/>
      <c r="O83" s="97"/>
      <c r="P83" s="15"/>
      <c r="Q83" s="97"/>
      <c r="R83" s="15"/>
      <c r="S83" s="97"/>
      <c r="T83" s="15"/>
      <c r="U83" s="97"/>
      <c r="V83" s="15"/>
      <c r="W83" s="97"/>
      <c r="X83" s="15"/>
      <c r="Y83" s="97"/>
      <c r="Z83" s="536"/>
      <c r="AA83" s="15"/>
      <c r="AB83" s="15"/>
      <c r="AC83" s="15"/>
      <c r="AD83" s="15"/>
      <c r="AE83" s="15"/>
      <c r="AF83" s="15"/>
      <c r="AG83" s="15"/>
    </row>
    <row r="84" spans="1:33" ht="15.75">
      <c r="A84" s="46"/>
      <c r="B84" s="46"/>
      <c r="C84" s="46"/>
      <c r="D84" s="46"/>
      <c r="E84" s="46"/>
      <c r="F84" s="46"/>
      <c r="G84" s="46"/>
      <c r="H84" s="15"/>
      <c r="I84" s="97"/>
      <c r="J84" s="15"/>
      <c r="K84" s="97"/>
      <c r="L84" s="15"/>
      <c r="M84" s="97"/>
      <c r="N84" s="15"/>
      <c r="O84" s="97"/>
      <c r="P84" s="15"/>
      <c r="Q84" s="97"/>
      <c r="R84" s="15"/>
      <c r="S84" s="97"/>
      <c r="T84" s="15"/>
      <c r="U84" s="97"/>
      <c r="V84" s="15"/>
      <c r="W84" s="97"/>
      <c r="X84" s="15"/>
      <c r="Y84" s="97"/>
      <c r="Z84" s="536"/>
      <c r="AA84" s="15"/>
      <c r="AB84" s="15"/>
      <c r="AC84" s="15"/>
      <c r="AD84" s="15"/>
      <c r="AE84" s="15"/>
      <c r="AF84" s="15"/>
      <c r="AG84" s="15"/>
    </row>
    <row r="85" spans="1:33" ht="15.75">
      <c r="A85" s="46"/>
      <c r="B85" s="46"/>
      <c r="C85" s="46"/>
      <c r="D85" s="46"/>
      <c r="E85" s="46"/>
      <c r="F85" s="46"/>
      <c r="G85" s="46"/>
      <c r="H85" s="15"/>
      <c r="I85" s="97"/>
      <c r="J85" s="15"/>
      <c r="K85" s="97"/>
      <c r="L85" s="15"/>
      <c r="M85" s="97"/>
      <c r="N85" s="15"/>
      <c r="O85" s="97"/>
      <c r="P85" s="15"/>
      <c r="Q85" s="97"/>
      <c r="R85" s="15"/>
      <c r="S85" s="97"/>
      <c r="T85" s="15"/>
      <c r="U85" s="97"/>
      <c r="V85" s="15"/>
      <c r="W85" s="97"/>
      <c r="X85" s="15"/>
      <c r="Y85" s="97"/>
      <c r="Z85" s="536"/>
      <c r="AA85" s="15"/>
      <c r="AB85" s="15"/>
      <c r="AC85" s="15"/>
      <c r="AD85" s="15"/>
      <c r="AE85" s="15"/>
      <c r="AF85" s="15"/>
      <c r="AG85" s="15"/>
    </row>
    <row r="86" spans="1:33" ht="15.75">
      <c r="A86" s="46"/>
      <c r="B86" s="46"/>
      <c r="C86" s="46"/>
      <c r="D86" s="46"/>
      <c r="E86" s="46"/>
      <c r="F86" s="46"/>
      <c r="G86" s="46"/>
      <c r="H86" s="15"/>
      <c r="I86" s="97"/>
      <c r="J86" s="15"/>
      <c r="K86" s="97"/>
      <c r="L86" s="15"/>
      <c r="M86" s="97"/>
      <c r="N86" s="15"/>
      <c r="O86" s="97"/>
      <c r="P86" s="15"/>
      <c r="Q86" s="97"/>
      <c r="R86" s="15"/>
      <c r="S86" s="97"/>
      <c r="T86" s="15"/>
      <c r="U86" s="97"/>
      <c r="V86" s="15"/>
      <c r="W86" s="97"/>
      <c r="X86" s="15"/>
      <c r="Y86" s="97"/>
      <c r="Z86" s="536"/>
      <c r="AA86" s="15"/>
      <c r="AB86" s="15"/>
      <c r="AC86" s="15"/>
      <c r="AD86" s="15"/>
      <c r="AE86" s="15"/>
      <c r="AF86" s="15"/>
      <c r="AG86" s="15"/>
    </row>
    <row r="87" spans="1:33" ht="15.75">
      <c r="A87" s="46"/>
      <c r="B87" s="46"/>
      <c r="C87" s="46"/>
      <c r="D87" s="46"/>
      <c r="E87" s="46"/>
      <c r="F87" s="46"/>
      <c r="G87" s="46"/>
      <c r="H87" s="15"/>
      <c r="I87" s="97"/>
      <c r="J87" s="15"/>
      <c r="K87" s="97"/>
      <c r="L87" s="15"/>
      <c r="M87" s="97"/>
      <c r="N87" s="15"/>
      <c r="O87" s="97"/>
      <c r="P87" s="15"/>
      <c r="Q87" s="97"/>
      <c r="R87" s="15"/>
      <c r="S87" s="97"/>
      <c r="T87" s="15"/>
      <c r="U87" s="97"/>
      <c r="V87" s="15"/>
      <c r="W87" s="97"/>
      <c r="X87" s="15"/>
      <c r="Y87" s="97"/>
      <c r="Z87" s="536"/>
      <c r="AA87" s="15"/>
      <c r="AB87" s="15"/>
      <c r="AC87" s="15"/>
      <c r="AD87" s="15"/>
      <c r="AE87" s="15"/>
      <c r="AF87" s="15"/>
      <c r="AG87" s="15"/>
    </row>
    <row r="88" spans="1:33" ht="15.75">
      <c r="A88" s="46"/>
      <c r="B88" s="46"/>
      <c r="C88" s="46"/>
      <c r="D88" s="46"/>
      <c r="E88" s="46"/>
      <c r="F88" s="46"/>
      <c r="G88" s="46"/>
      <c r="H88" s="15"/>
      <c r="I88" s="97"/>
      <c r="J88" s="15"/>
      <c r="K88" s="97"/>
      <c r="L88" s="15"/>
      <c r="M88" s="97"/>
      <c r="N88" s="15"/>
      <c r="O88" s="97"/>
      <c r="P88" s="15"/>
      <c r="Q88" s="97"/>
      <c r="R88" s="15"/>
      <c r="S88" s="97"/>
      <c r="T88" s="15"/>
      <c r="U88" s="97"/>
      <c r="V88" s="15"/>
      <c r="W88" s="97"/>
      <c r="X88" s="15"/>
      <c r="Y88" s="97"/>
      <c r="Z88" s="536"/>
      <c r="AA88" s="15"/>
      <c r="AB88" s="15"/>
      <c r="AC88" s="15"/>
      <c r="AD88" s="15"/>
      <c r="AE88" s="15"/>
      <c r="AF88" s="15"/>
      <c r="AG88" s="15"/>
    </row>
    <row r="89" spans="1:33" ht="15.75">
      <c r="A89" s="46"/>
      <c r="B89" s="46"/>
      <c r="C89" s="46"/>
      <c r="D89" s="46"/>
      <c r="E89" s="46"/>
      <c r="F89" s="46"/>
      <c r="G89" s="46"/>
      <c r="H89" s="15"/>
      <c r="I89" s="97"/>
      <c r="J89" s="15"/>
      <c r="K89" s="97"/>
      <c r="L89" s="15"/>
      <c r="M89" s="97"/>
      <c r="N89" s="15"/>
      <c r="O89" s="97"/>
      <c r="P89" s="15"/>
      <c r="Q89" s="97"/>
      <c r="R89" s="15"/>
      <c r="S89" s="97"/>
      <c r="T89" s="15"/>
      <c r="U89" s="97"/>
      <c r="V89" s="15"/>
      <c r="W89" s="97"/>
      <c r="X89" s="15"/>
      <c r="Y89" s="97"/>
      <c r="Z89" s="536"/>
      <c r="AA89" s="15"/>
      <c r="AB89" s="15"/>
      <c r="AC89" s="15"/>
      <c r="AD89" s="15"/>
      <c r="AE89" s="15"/>
      <c r="AF89" s="15"/>
      <c r="AG89" s="15"/>
    </row>
    <row r="90" spans="1:33" ht="15.75">
      <c r="A90" s="46"/>
      <c r="B90" s="46"/>
      <c r="C90" s="46"/>
      <c r="D90" s="46"/>
      <c r="E90" s="46"/>
      <c r="F90" s="46"/>
      <c r="G90" s="46"/>
      <c r="H90" s="15"/>
      <c r="I90" s="97"/>
      <c r="J90" s="15"/>
      <c r="K90" s="97"/>
      <c r="L90" s="15"/>
      <c r="M90" s="97"/>
      <c r="N90" s="15"/>
      <c r="O90" s="97"/>
      <c r="P90" s="15"/>
      <c r="Q90" s="97"/>
      <c r="R90" s="15"/>
      <c r="S90" s="97"/>
      <c r="T90" s="15"/>
      <c r="U90" s="97"/>
      <c r="V90" s="15"/>
      <c r="W90" s="97"/>
      <c r="X90" s="15"/>
      <c r="Y90" s="97"/>
      <c r="Z90" s="536"/>
      <c r="AA90" s="15"/>
      <c r="AB90" s="15"/>
      <c r="AC90" s="15"/>
      <c r="AD90" s="15"/>
      <c r="AE90" s="15"/>
      <c r="AF90" s="15"/>
      <c r="AG90" s="15"/>
    </row>
    <row r="91" spans="1:33" ht="15.75">
      <c r="A91" s="46"/>
      <c r="B91" s="46"/>
      <c r="C91" s="46"/>
      <c r="D91" s="46"/>
      <c r="E91" s="46"/>
      <c r="F91" s="46"/>
      <c r="G91" s="46"/>
      <c r="H91" s="15"/>
      <c r="I91" s="97"/>
      <c r="J91" s="15"/>
      <c r="K91" s="97"/>
      <c r="L91" s="15"/>
      <c r="M91" s="97"/>
      <c r="N91" s="15"/>
      <c r="O91" s="97"/>
      <c r="P91" s="15"/>
      <c r="Q91" s="97"/>
      <c r="R91" s="15"/>
      <c r="S91" s="97"/>
      <c r="T91" s="15"/>
      <c r="U91" s="97"/>
      <c r="V91" s="15"/>
      <c r="W91" s="97"/>
      <c r="X91" s="15"/>
      <c r="Y91" s="97"/>
      <c r="Z91" s="536"/>
      <c r="AA91" s="15"/>
      <c r="AB91" s="15"/>
      <c r="AC91" s="15"/>
      <c r="AD91" s="15"/>
      <c r="AE91" s="15"/>
      <c r="AF91" s="15"/>
      <c r="AG91" s="15"/>
    </row>
    <row r="92" spans="1:33" ht="15.75">
      <c r="A92" s="46"/>
      <c r="B92" s="46"/>
      <c r="C92" s="46"/>
      <c r="D92" s="46"/>
      <c r="E92" s="46"/>
      <c r="F92" s="46"/>
      <c r="G92" s="46"/>
      <c r="H92" s="15"/>
      <c r="I92" s="97"/>
      <c r="J92" s="15"/>
      <c r="K92" s="97"/>
      <c r="L92" s="15"/>
      <c r="M92" s="97"/>
      <c r="N92" s="15"/>
      <c r="O92" s="97"/>
      <c r="P92" s="15"/>
      <c r="Q92" s="97"/>
      <c r="R92" s="15"/>
      <c r="S92" s="97"/>
      <c r="T92" s="15"/>
      <c r="U92" s="97"/>
      <c r="V92" s="15"/>
      <c r="W92" s="97"/>
      <c r="X92" s="15"/>
      <c r="Y92" s="97"/>
      <c r="Z92" s="536"/>
      <c r="AA92" s="15"/>
      <c r="AB92" s="15"/>
      <c r="AC92" s="15"/>
      <c r="AD92" s="15"/>
      <c r="AE92" s="15"/>
      <c r="AF92" s="15"/>
      <c r="AG92" s="15"/>
    </row>
    <row r="93" spans="1:33" ht="15.75">
      <c r="A93" s="46"/>
      <c r="B93" s="46"/>
      <c r="C93" s="46"/>
      <c r="D93" s="46"/>
      <c r="E93" s="46"/>
      <c r="F93" s="46"/>
      <c r="G93" s="46"/>
      <c r="H93" s="15"/>
      <c r="I93" s="97"/>
      <c r="J93" s="15"/>
      <c r="K93" s="97"/>
      <c r="L93" s="15"/>
      <c r="M93" s="97"/>
      <c r="N93" s="15"/>
      <c r="O93" s="97"/>
      <c r="P93" s="15"/>
      <c r="Q93" s="97"/>
      <c r="R93" s="15"/>
      <c r="S93" s="97"/>
      <c r="T93" s="15"/>
      <c r="U93" s="97"/>
      <c r="V93" s="15"/>
      <c r="W93" s="97"/>
      <c r="X93" s="15"/>
      <c r="Y93" s="97"/>
      <c r="Z93" s="536"/>
      <c r="AA93" s="15"/>
      <c r="AB93" s="15"/>
      <c r="AC93" s="15"/>
      <c r="AD93" s="15"/>
      <c r="AE93" s="15"/>
      <c r="AF93" s="15"/>
      <c r="AG93" s="15"/>
    </row>
    <row r="94" spans="1:33">
      <c r="H94" s="15"/>
      <c r="I94" s="43"/>
      <c r="J94" s="15"/>
      <c r="K94" s="43"/>
      <c r="L94" s="15"/>
      <c r="M94" s="43"/>
      <c r="N94" s="15"/>
      <c r="O94" s="43"/>
      <c r="P94" s="15"/>
      <c r="Q94" s="43"/>
      <c r="R94" s="15"/>
      <c r="S94" s="43"/>
      <c r="T94" s="15"/>
      <c r="U94" s="43"/>
      <c r="V94" s="15"/>
      <c r="W94" s="43"/>
      <c r="X94" s="15"/>
      <c r="Y94" s="43"/>
      <c r="Z94" s="537"/>
      <c r="AA94" s="15"/>
      <c r="AB94" s="15"/>
      <c r="AC94" s="15"/>
      <c r="AD94" s="15"/>
      <c r="AE94" s="15"/>
      <c r="AF94" s="15"/>
      <c r="AG94" s="15"/>
    </row>
    <row r="95" spans="1:33">
      <c r="H95" s="15"/>
      <c r="I95" s="43"/>
      <c r="J95" s="15"/>
      <c r="K95" s="43"/>
      <c r="L95" s="15"/>
      <c r="M95" s="43"/>
      <c r="N95" s="15"/>
      <c r="O95" s="43"/>
      <c r="P95" s="15"/>
      <c r="Q95" s="43"/>
      <c r="R95" s="15"/>
      <c r="S95" s="43"/>
      <c r="T95" s="15"/>
      <c r="U95" s="43"/>
      <c r="V95" s="15"/>
      <c r="W95" s="43"/>
      <c r="X95" s="15"/>
      <c r="Y95" s="43"/>
      <c r="Z95" s="537"/>
      <c r="AA95" s="15"/>
      <c r="AB95" s="15"/>
      <c r="AC95" s="15"/>
      <c r="AD95" s="15"/>
      <c r="AE95" s="15"/>
      <c r="AF95" s="15"/>
      <c r="AG95" s="15"/>
    </row>
    <row r="96" spans="1:33">
      <c r="H96" s="15"/>
      <c r="I96" s="43"/>
      <c r="J96" s="15"/>
      <c r="K96" s="43"/>
      <c r="L96" s="15"/>
      <c r="M96" s="43"/>
      <c r="N96" s="15"/>
      <c r="O96" s="43"/>
      <c r="P96" s="15"/>
      <c r="Q96" s="43"/>
      <c r="R96" s="15"/>
      <c r="S96" s="43"/>
      <c r="T96" s="15"/>
      <c r="U96" s="43"/>
      <c r="V96" s="15"/>
      <c r="W96" s="43"/>
      <c r="X96" s="15"/>
      <c r="Y96" s="43"/>
      <c r="Z96" s="537"/>
      <c r="AA96" s="15"/>
      <c r="AB96" s="15"/>
      <c r="AC96" s="15"/>
      <c r="AD96" s="15"/>
      <c r="AE96" s="15"/>
      <c r="AF96" s="15"/>
      <c r="AG96" s="15"/>
    </row>
    <row r="97" spans="8:33">
      <c r="H97" s="15"/>
      <c r="I97" s="43"/>
      <c r="J97" s="15"/>
      <c r="K97" s="43"/>
      <c r="L97" s="15"/>
      <c r="M97" s="43"/>
      <c r="N97" s="15"/>
      <c r="O97" s="43"/>
      <c r="P97" s="15"/>
      <c r="Q97" s="43"/>
      <c r="R97" s="15"/>
      <c r="S97" s="43"/>
      <c r="T97" s="15"/>
      <c r="U97" s="43"/>
      <c r="V97" s="15"/>
      <c r="W97" s="43"/>
      <c r="X97" s="15"/>
      <c r="Y97" s="43"/>
      <c r="Z97" s="537"/>
      <c r="AA97" s="15"/>
      <c r="AB97" s="15"/>
      <c r="AC97" s="15"/>
      <c r="AD97" s="15"/>
      <c r="AE97" s="15"/>
      <c r="AF97" s="15"/>
      <c r="AG97" s="15"/>
    </row>
    <row r="98" spans="8:33">
      <c r="H98" s="15"/>
      <c r="I98" s="43"/>
      <c r="J98" s="15"/>
      <c r="K98" s="43"/>
      <c r="L98" s="15"/>
      <c r="M98" s="43"/>
      <c r="N98" s="15"/>
      <c r="O98" s="43"/>
      <c r="P98" s="15"/>
      <c r="Q98" s="43"/>
      <c r="R98" s="15"/>
      <c r="S98" s="43"/>
      <c r="T98" s="15"/>
      <c r="U98" s="43"/>
      <c r="V98" s="15"/>
      <c r="W98" s="43"/>
      <c r="X98" s="15"/>
      <c r="Y98" s="43"/>
      <c r="Z98" s="537"/>
      <c r="AA98" s="15"/>
      <c r="AB98" s="15"/>
      <c r="AC98" s="15"/>
      <c r="AD98" s="15"/>
      <c r="AE98" s="15"/>
      <c r="AF98" s="15"/>
      <c r="AG98" s="15"/>
    </row>
    <row r="99" spans="8:33">
      <c r="H99" s="15"/>
      <c r="I99" s="43"/>
      <c r="J99" s="15"/>
      <c r="K99" s="43"/>
      <c r="L99" s="15"/>
      <c r="M99" s="43"/>
      <c r="N99" s="15"/>
      <c r="O99" s="43"/>
      <c r="P99" s="15"/>
      <c r="Q99" s="43"/>
      <c r="R99" s="15"/>
      <c r="S99" s="43"/>
      <c r="T99" s="15"/>
      <c r="U99" s="43"/>
      <c r="V99" s="15"/>
      <c r="W99" s="43"/>
      <c r="X99" s="15"/>
      <c r="Y99" s="43"/>
      <c r="Z99" s="537"/>
      <c r="AA99" s="15"/>
      <c r="AB99" s="15"/>
      <c r="AC99" s="15"/>
      <c r="AD99" s="15"/>
      <c r="AE99" s="15"/>
      <c r="AF99" s="15"/>
      <c r="AG99" s="15"/>
    </row>
    <row r="100" spans="8:33">
      <c r="H100" s="15"/>
      <c r="I100" s="43"/>
      <c r="J100" s="15"/>
      <c r="K100" s="43"/>
      <c r="L100" s="15"/>
      <c r="M100" s="43"/>
      <c r="N100" s="15"/>
      <c r="O100" s="43"/>
      <c r="P100" s="15"/>
      <c r="Q100" s="43"/>
      <c r="R100" s="15"/>
      <c r="S100" s="43"/>
      <c r="T100" s="15"/>
      <c r="U100" s="43"/>
      <c r="V100" s="15"/>
      <c r="W100" s="43"/>
      <c r="X100" s="15"/>
      <c r="Y100" s="43"/>
      <c r="Z100" s="537"/>
      <c r="AA100" s="15"/>
      <c r="AB100" s="15"/>
      <c r="AC100" s="15"/>
      <c r="AD100" s="15"/>
      <c r="AE100" s="15"/>
      <c r="AF100" s="15"/>
      <c r="AG100" s="15"/>
    </row>
    <row r="101" spans="8:33">
      <c r="H101" s="15"/>
      <c r="I101" s="43"/>
      <c r="J101" s="15"/>
      <c r="K101" s="43"/>
      <c r="L101" s="15"/>
      <c r="M101" s="43"/>
      <c r="N101" s="15"/>
      <c r="O101" s="43"/>
      <c r="P101" s="15"/>
      <c r="Q101" s="43"/>
      <c r="R101" s="15"/>
      <c r="S101" s="43"/>
      <c r="T101" s="15"/>
      <c r="U101" s="43"/>
      <c r="V101" s="15"/>
      <c r="W101" s="43"/>
      <c r="X101" s="15"/>
      <c r="Y101" s="43"/>
      <c r="Z101" s="537"/>
      <c r="AA101" s="15"/>
      <c r="AB101" s="15"/>
      <c r="AC101" s="15"/>
      <c r="AD101" s="15"/>
      <c r="AE101" s="15"/>
      <c r="AF101" s="15"/>
      <c r="AG101" s="15"/>
    </row>
    <row r="102" spans="8:33">
      <c r="H102" s="15"/>
      <c r="I102" s="43"/>
      <c r="J102" s="15"/>
      <c r="K102" s="43"/>
      <c r="L102" s="15"/>
      <c r="M102" s="43"/>
      <c r="N102" s="15"/>
      <c r="O102" s="43"/>
      <c r="P102" s="15"/>
      <c r="Q102" s="43"/>
      <c r="R102" s="15"/>
      <c r="S102" s="43"/>
      <c r="T102" s="15"/>
      <c r="U102" s="43"/>
      <c r="V102" s="15"/>
      <c r="W102" s="43"/>
      <c r="X102" s="15"/>
      <c r="Y102" s="43"/>
      <c r="Z102" s="537"/>
      <c r="AA102" s="15"/>
      <c r="AB102" s="15"/>
      <c r="AC102" s="15"/>
      <c r="AD102" s="15"/>
      <c r="AE102" s="15"/>
      <c r="AF102" s="15"/>
      <c r="AG102" s="15"/>
    </row>
    <row r="103" spans="8:33">
      <c r="H103" s="15"/>
      <c r="I103" s="43"/>
      <c r="J103" s="15"/>
      <c r="K103" s="43"/>
      <c r="L103" s="15"/>
      <c r="M103" s="43"/>
      <c r="N103" s="15"/>
      <c r="O103" s="43"/>
      <c r="P103" s="15"/>
      <c r="Q103" s="43"/>
      <c r="R103" s="15"/>
      <c r="S103" s="43"/>
      <c r="T103" s="15"/>
      <c r="U103" s="43"/>
      <c r="V103" s="15"/>
      <c r="W103" s="43"/>
      <c r="X103" s="15"/>
      <c r="Y103" s="43"/>
      <c r="Z103" s="537"/>
      <c r="AA103" s="15"/>
      <c r="AB103" s="15"/>
      <c r="AC103" s="15"/>
      <c r="AD103" s="15"/>
      <c r="AE103" s="15"/>
      <c r="AF103" s="15"/>
      <c r="AG103" s="15"/>
    </row>
    <row r="104" spans="8:33">
      <c r="H104" s="15"/>
      <c r="I104" s="43"/>
      <c r="J104" s="15"/>
      <c r="K104" s="43"/>
      <c r="L104" s="15"/>
      <c r="M104" s="43"/>
      <c r="N104" s="15"/>
      <c r="O104" s="43"/>
      <c r="P104" s="15"/>
      <c r="Q104" s="43"/>
      <c r="R104" s="15"/>
      <c r="S104" s="43"/>
      <c r="T104" s="15"/>
      <c r="U104" s="43"/>
      <c r="V104" s="15"/>
      <c r="W104" s="43"/>
      <c r="X104" s="15"/>
      <c r="Y104" s="43"/>
      <c r="Z104" s="537"/>
      <c r="AA104" s="15"/>
      <c r="AB104" s="15"/>
      <c r="AC104" s="15"/>
      <c r="AD104" s="15"/>
      <c r="AE104" s="15"/>
      <c r="AF104" s="15"/>
      <c r="AG104" s="15"/>
    </row>
    <row r="105" spans="8:33">
      <c r="H105" s="15"/>
      <c r="I105" s="43"/>
      <c r="J105" s="15"/>
      <c r="K105" s="43"/>
      <c r="L105" s="15"/>
      <c r="M105" s="43"/>
      <c r="N105" s="15"/>
      <c r="O105" s="43"/>
      <c r="P105" s="15"/>
      <c r="Q105" s="43"/>
      <c r="R105" s="15"/>
      <c r="S105" s="43"/>
      <c r="T105" s="15"/>
      <c r="U105" s="43"/>
      <c r="V105" s="15"/>
      <c r="W105" s="43"/>
      <c r="X105" s="15"/>
      <c r="Y105" s="43"/>
      <c r="Z105" s="537"/>
      <c r="AA105" s="15"/>
      <c r="AB105" s="15"/>
      <c r="AC105" s="15"/>
      <c r="AD105" s="15"/>
      <c r="AE105" s="15"/>
      <c r="AF105" s="15"/>
      <c r="AG105" s="15"/>
    </row>
    <row r="106" spans="8:33">
      <c r="H106" s="15"/>
      <c r="I106" s="43"/>
      <c r="J106" s="15"/>
      <c r="K106" s="43"/>
      <c r="L106" s="15"/>
      <c r="M106" s="43"/>
      <c r="N106" s="15"/>
      <c r="O106" s="43"/>
      <c r="P106" s="15"/>
      <c r="Q106" s="43"/>
      <c r="R106" s="15"/>
      <c r="S106" s="43"/>
      <c r="T106" s="15"/>
      <c r="U106" s="43"/>
      <c r="V106" s="15"/>
      <c r="W106" s="43"/>
      <c r="X106" s="15"/>
      <c r="Y106" s="43"/>
      <c r="Z106" s="537"/>
      <c r="AA106" s="15"/>
      <c r="AB106" s="15"/>
      <c r="AC106" s="15"/>
      <c r="AD106" s="15"/>
      <c r="AE106" s="15"/>
      <c r="AF106" s="15"/>
      <c r="AG106" s="15"/>
    </row>
    <row r="107" spans="8:33">
      <c r="H107" s="15"/>
      <c r="I107" s="43"/>
      <c r="J107" s="15"/>
      <c r="K107" s="43"/>
      <c r="L107" s="15"/>
      <c r="M107" s="43"/>
      <c r="N107" s="15"/>
      <c r="O107" s="43"/>
      <c r="P107" s="15"/>
      <c r="Q107" s="43"/>
      <c r="R107" s="15"/>
      <c r="S107" s="43"/>
      <c r="T107" s="15"/>
      <c r="U107" s="43"/>
      <c r="V107" s="15"/>
      <c r="W107" s="43"/>
      <c r="X107" s="15"/>
      <c r="Y107" s="43"/>
      <c r="Z107" s="537"/>
      <c r="AA107" s="15"/>
      <c r="AB107" s="15"/>
      <c r="AC107" s="15"/>
      <c r="AD107" s="15"/>
      <c r="AE107" s="15"/>
      <c r="AF107" s="15"/>
      <c r="AG107" s="15"/>
    </row>
    <row r="108" spans="8:33">
      <c r="H108" s="15"/>
      <c r="I108" s="43"/>
      <c r="J108" s="15"/>
      <c r="K108" s="43"/>
      <c r="L108" s="15"/>
      <c r="M108" s="43"/>
      <c r="N108" s="15"/>
      <c r="O108" s="43"/>
      <c r="P108" s="15"/>
      <c r="Q108" s="43"/>
      <c r="R108" s="15"/>
      <c r="S108" s="43"/>
      <c r="T108" s="15"/>
      <c r="U108" s="43"/>
      <c r="V108" s="15"/>
      <c r="W108" s="43"/>
      <c r="X108" s="15"/>
      <c r="Y108" s="43"/>
      <c r="Z108" s="537"/>
      <c r="AA108" s="15"/>
      <c r="AB108" s="15"/>
      <c r="AC108" s="15"/>
      <c r="AD108" s="15"/>
      <c r="AE108" s="15"/>
      <c r="AF108" s="15"/>
      <c r="AG108" s="15"/>
    </row>
    <row r="109" spans="8:33">
      <c r="H109" s="15"/>
      <c r="I109" s="43"/>
      <c r="J109" s="15"/>
      <c r="K109" s="43"/>
      <c r="L109" s="15"/>
      <c r="M109" s="43"/>
      <c r="N109" s="15"/>
      <c r="O109" s="43"/>
      <c r="P109" s="15"/>
      <c r="Q109" s="43"/>
      <c r="R109" s="15"/>
      <c r="S109" s="43"/>
      <c r="T109" s="15"/>
      <c r="U109" s="43"/>
      <c r="V109" s="15"/>
      <c r="W109" s="43"/>
      <c r="X109" s="15"/>
      <c r="Y109" s="43"/>
      <c r="Z109" s="537"/>
      <c r="AA109" s="15"/>
      <c r="AB109" s="15"/>
      <c r="AC109" s="15"/>
      <c r="AD109" s="15"/>
      <c r="AE109" s="15"/>
      <c r="AF109" s="15"/>
      <c r="AG109" s="15"/>
    </row>
    <row r="110" spans="8:33">
      <c r="H110" s="15"/>
      <c r="I110" s="43"/>
      <c r="J110" s="15"/>
      <c r="K110" s="43"/>
      <c r="L110" s="15"/>
      <c r="M110" s="43"/>
      <c r="N110" s="15"/>
      <c r="O110" s="43"/>
      <c r="P110" s="15"/>
      <c r="Q110" s="43"/>
      <c r="R110" s="15"/>
      <c r="S110" s="43"/>
      <c r="T110" s="15"/>
      <c r="U110" s="43"/>
      <c r="V110" s="15"/>
      <c r="W110" s="43"/>
      <c r="X110" s="15"/>
      <c r="Y110" s="43"/>
      <c r="Z110" s="537"/>
      <c r="AA110" s="15"/>
      <c r="AB110" s="15"/>
      <c r="AC110" s="15"/>
      <c r="AD110" s="15"/>
      <c r="AE110" s="15"/>
      <c r="AF110" s="15"/>
      <c r="AG110" s="15"/>
    </row>
    <row r="111" spans="8:33">
      <c r="H111" s="15"/>
      <c r="I111" s="43"/>
      <c r="J111" s="15"/>
      <c r="K111" s="43"/>
      <c r="L111" s="15"/>
      <c r="M111" s="43"/>
      <c r="N111" s="15"/>
      <c r="O111" s="43"/>
      <c r="P111" s="15"/>
      <c r="Q111" s="43"/>
      <c r="R111" s="15"/>
      <c r="S111" s="43"/>
      <c r="T111" s="15"/>
      <c r="U111" s="43"/>
      <c r="V111" s="15"/>
      <c r="W111" s="43"/>
      <c r="X111" s="15"/>
      <c r="Y111" s="43"/>
      <c r="Z111" s="537"/>
      <c r="AA111" s="15"/>
      <c r="AB111" s="15"/>
      <c r="AC111" s="15"/>
      <c r="AD111" s="15"/>
      <c r="AE111" s="15"/>
      <c r="AF111" s="15"/>
      <c r="AG111" s="15"/>
    </row>
    <row r="112" spans="8:33">
      <c r="H112" s="15"/>
      <c r="I112" s="43"/>
      <c r="J112" s="15"/>
      <c r="K112" s="43"/>
      <c r="L112" s="15"/>
      <c r="M112" s="43"/>
      <c r="N112" s="15"/>
      <c r="O112" s="43"/>
      <c r="P112" s="15"/>
      <c r="Q112" s="43"/>
      <c r="R112" s="15"/>
      <c r="S112" s="43"/>
      <c r="T112" s="15"/>
      <c r="U112" s="43"/>
      <c r="V112" s="15"/>
      <c r="W112" s="43"/>
      <c r="X112" s="15"/>
      <c r="Y112" s="43"/>
      <c r="Z112" s="537"/>
      <c r="AA112" s="15"/>
      <c r="AB112" s="15"/>
      <c r="AC112" s="15"/>
      <c r="AD112" s="15"/>
      <c r="AE112" s="15"/>
      <c r="AF112" s="15"/>
      <c r="AG112" s="15"/>
    </row>
    <row r="113" spans="8:33">
      <c r="H113" s="15"/>
      <c r="I113" s="43"/>
      <c r="J113" s="15"/>
      <c r="K113" s="43"/>
      <c r="L113" s="15"/>
      <c r="M113" s="43"/>
      <c r="N113" s="15"/>
      <c r="O113" s="43"/>
      <c r="P113" s="15"/>
      <c r="Q113" s="43"/>
      <c r="R113" s="15"/>
      <c r="S113" s="43"/>
      <c r="T113" s="15"/>
      <c r="U113" s="43"/>
      <c r="V113" s="15"/>
      <c r="W113" s="43"/>
      <c r="X113" s="15"/>
      <c r="Y113" s="43"/>
      <c r="Z113" s="537"/>
      <c r="AA113" s="15"/>
      <c r="AB113" s="15"/>
      <c r="AC113" s="15"/>
      <c r="AD113" s="15"/>
      <c r="AE113" s="15"/>
      <c r="AF113" s="15"/>
      <c r="AG113" s="15"/>
    </row>
    <row r="114" spans="8:33">
      <c r="H114" s="15"/>
      <c r="I114" s="43"/>
      <c r="J114" s="15"/>
      <c r="K114" s="43"/>
      <c r="L114" s="15"/>
      <c r="M114" s="43"/>
      <c r="N114" s="15"/>
      <c r="O114" s="43"/>
      <c r="P114" s="15"/>
      <c r="Q114" s="43"/>
      <c r="R114" s="15"/>
      <c r="S114" s="43"/>
      <c r="T114" s="15"/>
      <c r="U114" s="43"/>
      <c r="V114" s="15"/>
      <c r="W114" s="43"/>
      <c r="X114" s="15"/>
      <c r="Y114" s="43"/>
      <c r="Z114" s="537"/>
      <c r="AA114" s="15"/>
      <c r="AB114" s="15"/>
      <c r="AC114" s="15"/>
      <c r="AD114" s="15"/>
      <c r="AE114" s="15"/>
      <c r="AF114" s="15"/>
      <c r="AG114" s="15"/>
    </row>
    <row r="115" spans="8:33">
      <c r="H115" s="15"/>
      <c r="I115" s="43"/>
      <c r="J115" s="15"/>
      <c r="K115" s="43"/>
      <c r="L115" s="15"/>
      <c r="M115" s="43"/>
      <c r="N115" s="15"/>
      <c r="O115" s="43"/>
      <c r="P115" s="15"/>
      <c r="Q115" s="43"/>
      <c r="R115" s="15"/>
      <c r="S115" s="43"/>
      <c r="T115" s="15"/>
      <c r="U115" s="43"/>
      <c r="V115" s="15"/>
      <c r="W115" s="43"/>
      <c r="X115" s="15"/>
      <c r="Y115" s="43"/>
      <c r="Z115" s="537"/>
      <c r="AA115" s="15"/>
      <c r="AB115" s="15"/>
      <c r="AC115" s="15"/>
      <c r="AD115" s="15"/>
      <c r="AE115" s="15"/>
      <c r="AF115" s="15"/>
      <c r="AG115" s="15"/>
    </row>
    <row r="116" spans="8:33">
      <c r="H116" s="15"/>
      <c r="I116" s="43"/>
      <c r="J116" s="15"/>
      <c r="K116" s="43"/>
      <c r="L116" s="15"/>
      <c r="M116" s="43"/>
      <c r="N116" s="15"/>
      <c r="O116" s="43"/>
      <c r="P116" s="15"/>
      <c r="Q116" s="43"/>
      <c r="R116" s="15"/>
      <c r="S116" s="43"/>
      <c r="T116" s="15"/>
      <c r="U116" s="43"/>
      <c r="V116" s="15"/>
      <c r="W116" s="43"/>
      <c r="X116" s="15"/>
      <c r="Y116" s="43"/>
      <c r="Z116" s="537"/>
      <c r="AA116" s="15"/>
      <c r="AB116" s="15"/>
      <c r="AC116" s="15"/>
      <c r="AD116" s="15"/>
      <c r="AE116" s="15"/>
      <c r="AF116" s="15"/>
      <c r="AG116" s="15"/>
    </row>
    <row r="117" spans="8:33">
      <c r="H117" s="15"/>
      <c r="I117" s="43"/>
      <c r="J117" s="15"/>
      <c r="K117" s="43"/>
      <c r="L117" s="15"/>
      <c r="M117" s="43"/>
      <c r="N117" s="15"/>
      <c r="O117" s="43"/>
      <c r="P117" s="15"/>
      <c r="Q117" s="43"/>
      <c r="R117" s="15"/>
      <c r="S117" s="43"/>
      <c r="T117" s="15"/>
      <c r="U117" s="43"/>
      <c r="V117" s="15"/>
      <c r="W117" s="43"/>
      <c r="X117" s="15"/>
      <c r="Y117" s="43"/>
      <c r="Z117" s="537"/>
      <c r="AA117" s="15"/>
      <c r="AB117" s="15"/>
      <c r="AC117" s="15"/>
      <c r="AD117" s="15"/>
      <c r="AE117" s="15"/>
      <c r="AF117" s="15"/>
      <c r="AG117" s="15"/>
    </row>
    <row r="118" spans="8:33">
      <c r="H118" s="15"/>
      <c r="I118" s="43"/>
      <c r="J118" s="15"/>
      <c r="K118" s="43"/>
      <c r="L118" s="15"/>
      <c r="M118" s="43"/>
      <c r="N118" s="15"/>
      <c r="O118" s="43"/>
      <c r="P118" s="15"/>
      <c r="Q118" s="43"/>
      <c r="R118" s="15"/>
      <c r="S118" s="43"/>
      <c r="T118" s="15"/>
      <c r="U118" s="43"/>
      <c r="V118" s="15"/>
      <c r="W118" s="43"/>
      <c r="X118" s="15"/>
      <c r="Y118" s="43"/>
      <c r="Z118" s="537"/>
      <c r="AA118" s="15"/>
      <c r="AB118" s="15"/>
      <c r="AC118" s="15"/>
      <c r="AD118" s="15"/>
      <c r="AE118" s="15"/>
      <c r="AF118" s="15"/>
      <c r="AG118" s="15"/>
    </row>
    <row r="119" spans="8:33">
      <c r="H119" s="15"/>
      <c r="I119" s="43"/>
      <c r="J119" s="15"/>
      <c r="K119" s="43"/>
      <c r="L119" s="15"/>
      <c r="M119" s="43"/>
      <c r="N119" s="15"/>
      <c r="O119" s="43"/>
      <c r="P119" s="15"/>
      <c r="Q119" s="43"/>
      <c r="R119" s="15"/>
      <c r="S119" s="43"/>
      <c r="T119" s="15"/>
      <c r="U119" s="43"/>
      <c r="V119" s="15"/>
      <c r="W119" s="43"/>
      <c r="X119" s="15"/>
      <c r="Y119" s="43"/>
      <c r="Z119" s="537"/>
      <c r="AA119" s="15"/>
      <c r="AB119" s="15"/>
      <c r="AC119" s="15"/>
      <c r="AD119" s="15"/>
      <c r="AE119" s="15"/>
      <c r="AF119" s="15"/>
      <c r="AG119" s="15"/>
    </row>
    <row r="120" spans="8:33">
      <c r="H120" s="15"/>
      <c r="I120" s="43"/>
      <c r="J120" s="15"/>
      <c r="K120" s="43"/>
      <c r="L120" s="15"/>
      <c r="M120" s="43"/>
      <c r="N120" s="15"/>
      <c r="O120" s="43"/>
      <c r="P120" s="15"/>
      <c r="Q120" s="43"/>
      <c r="R120" s="15"/>
      <c r="S120" s="43"/>
      <c r="T120" s="15"/>
      <c r="U120" s="43"/>
      <c r="V120" s="15"/>
      <c r="W120" s="43"/>
      <c r="X120" s="15"/>
      <c r="Y120" s="43"/>
      <c r="Z120" s="537"/>
      <c r="AA120" s="15"/>
      <c r="AB120" s="15"/>
      <c r="AC120" s="15"/>
      <c r="AD120" s="15"/>
      <c r="AE120" s="15"/>
      <c r="AF120" s="15"/>
      <c r="AG120" s="15"/>
    </row>
    <row r="121" spans="8:33">
      <c r="H121" s="15"/>
      <c r="I121" s="43"/>
      <c r="J121" s="15"/>
      <c r="K121" s="43"/>
      <c r="L121" s="15"/>
      <c r="M121" s="43"/>
      <c r="N121" s="15"/>
      <c r="O121" s="43"/>
      <c r="P121" s="15"/>
      <c r="Q121" s="43"/>
      <c r="R121" s="15"/>
      <c r="S121" s="43"/>
      <c r="T121" s="15"/>
      <c r="U121" s="43"/>
      <c r="V121" s="15"/>
      <c r="W121" s="43"/>
      <c r="X121" s="15"/>
      <c r="Y121" s="43"/>
      <c r="Z121" s="537"/>
      <c r="AA121" s="15"/>
      <c r="AB121" s="15"/>
      <c r="AC121" s="15"/>
      <c r="AD121" s="15"/>
      <c r="AE121" s="15"/>
      <c r="AF121" s="15"/>
      <c r="AG121" s="15"/>
    </row>
    <row r="122" spans="8:33">
      <c r="H122" s="15"/>
      <c r="I122" s="43"/>
      <c r="J122" s="15"/>
      <c r="K122" s="43"/>
      <c r="L122" s="15"/>
      <c r="M122" s="43"/>
      <c r="N122" s="15"/>
      <c r="O122" s="43"/>
      <c r="P122" s="15"/>
      <c r="Q122" s="43"/>
      <c r="R122" s="15"/>
      <c r="S122" s="43"/>
      <c r="T122" s="15"/>
      <c r="U122" s="43"/>
      <c r="V122" s="15"/>
      <c r="W122" s="43"/>
      <c r="X122" s="15"/>
      <c r="Y122" s="43"/>
      <c r="Z122" s="537"/>
      <c r="AA122" s="15"/>
      <c r="AB122" s="15"/>
      <c r="AC122" s="15"/>
      <c r="AD122" s="15"/>
      <c r="AE122" s="15"/>
      <c r="AF122" s="15"/>
      <c r="AG122" s="15"/>
    </row>
    <row r="123" spans="8:33">
      <c r="H123" s="15"/>
      <c r="I123" s="43"/>
      <c r="J123" s="15"/>
      <c r="K123" s="43"/>
      <c r="L123" s="15"/>
      <c r="M123" s="43"/>
      <c r="N123" s="15"/>
      <c r="O123" s="43"/>
      <c r="P123" s="15"/>
      <c r="Q123" s="43"/>
      <c r="R123" s="15"/>
      <c r="S123" s="43"/>
      <c r="T123" s="15"/>
      <c r="U123" s="43"/>
      <c r="V123" s="15"/>
      <c r="W123" s="43"/>
      <c r="X123" s="15"/>
      <c r="Y123" s="43"/>
      <c r="Z123" s="537"/>
      <c r="AA123" s="15"/>
      <c r="AB123" s="15"/>
      <c r="AC123" s="15"/>
      <c r="AD123" s="15"/>
      <c r="AE123" s="15"/>
      <c r="AF123" s="15"/>
      <c r="AG123" s="15"/>
    </row>
    <row r="124" spans="8:33">
      <c r="H124" s="15"/>
      <c r="I124" s="43"/>
      <c r="J124" s="15"/>
      <c r="K124" s="43"/>
      <c r="L124" s="15"/>
      <c r="M124" s="43"/>
      <c r="N124" s="15"/>
      <c r="O124" s="43"/>
      <c r="P124" s="15"/>
      <c r="Q124" s="43"/>
      <c r="R124" s="15"/>
      <c r="S124" s="43"/>
      <c r="T124" s="15"/>
      <c r="U124" s="43"/>
      <c r="V124" s="15"/>
      <c r="W124" s="43"/>
      <c r="X124" s="15"/>
      <c r="Y124" s="43"/>
      <c r="Z124" s="537"/>
      <c r="AA124" s="15"/>
      <c r="AB124" s="15"/>
      <c r="AC124" s="15"/>
      <c r="AD124" s="15"/>
      <c r="AE124" s="15"/>
      <c r="AF124" s="15"/>
      <c r="AG124" s="15"/>
    </row>
    <row r="125" spans="8:33">
      <c r="H125" s="15"/>
      <c r="I125" s="43"/>
      <c r="J125" s="15"/>
      <c r="K125" s="43"/>
      <c r="L125" s="15"/>
      <c r="M125" s="43"/>
      <c r="N125" s="15"/>
      <c r="O125" s="43"/>
      <c r="P125" s="15"/>
      <c r="Q125" s="43"/>
      <c r="R125" s="15"/>
      <c r="S125" s="43"/>
      <c r="T125" s="15"/>
      <c r="U125" s="43"/>
      <c r="V125" s="15"/>
      <c r="W125" s="43"/>
      <c r="X125" s="15"/>
      <c r="Y125" s="43"/>
      <c r="Z125" s="537"/>
      <c r="AA125" s="15"/>
      <c r="AB125" s="15"/>
      <c r="AC125" s="15"/>
      <c r="AD125" s="15"/>
      <c r="AE125" s="15"/>
      <c r="AF125" s="15"/>
      <c r="AG125" s="15"/>
    </row>
    <row r="126" spans="8:33">
      <c r="H126" s="15"/>
      <c r="I126" s="43"/>
      <c r="J126" s="15"/>
      <c r="K126" s="43"/>
      <c r="L126" s="15"/>
      <c r="M126" s="43"/>
      <c r="N126" s="15"/>
      <c r="O126" s="43"/>
      <c r="P126" s="15"/>
      <c r="Q126" s="43"/>
      <c r="R126" s="15"/>
      <c r="S126" s="43"/>
      <c r="T126" s="15"/>
      <c r="U126" s="43"/>
      <c r="V126" s="15"/>
      <c r="W126" s="43"/>
      <c r="X126" s="15"/>
      <c r="Y126" s="43"/>
      <c r="Z126" s="537"/>
      <c r="AA126" s="15"/>
      <c r="AB126" s="15"/>
      <c r="AC126" s="15"/>
      <c r="AD126" s="15"/>
      <c r="AE126" s="15"/>
      <c r="AF126" s="15"/>
      <c r="AG126" s="15"/>
    </row>
    <row r="127" spans="8:33">
      <c r="H127" s="15"/>
      <c r="I127" s="43"/>
      <c r="J127" s="15"/>
      <c r="K127" s="43"/>
      <c r="L127" s="15"/>
      <c r="M127" s="43"/>
      <c r="N127" s="15"/>
      <c r="O127" s="43"/>
      <c r="P127" s="15"/>
      <c r="Q127" s="43"/>
      <c r="R127" s="15"/>
      <c r="S127" s="43"/>
      <c r="T127" s="15"/>
      <c r="U127" s="43"/>
      <c r="V127" s="15"/>
      <c r="W127" s="43"/>
      <c r="X127" s="15"/>
      <c r="Y127" s="43"/>
      <c r="Z127" s="537"/>
      <c r="AA127" s="15"/>
      <c r="AB127" s="15"/>
      <c r="AC127" s="15"/>
      <c r="AD127" s="15"/>
      <c r="AE127" s="15"/>
      <c r="AF127" s="15"/>
      <c r="AG127" s="15"/>
    </row>
    <row r="128" spans="8:33">
      <c r="H128" s="15"/>
      <c r="I128" s="43"/>
      <c r="J128" s="15"/>
      <c r="K128" s="43"/>
      <c r="L128" s="15"/>
      <c r="M128" s="43"/>
      <c r="N128" s="15"/>
      <c r="O128" s="43"/>
      <c r="P128" s="15"/>
      <c r="Q128" s="43"/>
      <c r="R128" s="15"/>
      <c r="S128" s="43"/>
      <c r="T128" s="15"/>
      <c r="U128" s="43"/>
      <c r="V128" s="15"/>
      <c r="W128" s="43"/>
      <c r="X128" s="15"/>
      <c r="Y128" s="43"/>
      <c r="Z128" s="537"/>
      <c r="AA128" s="15"/>
      <c r="AB128" s="15"/>
      <c r="AC128" s="15"/>
      <c r="AD128" s="15"/>
      <c r="AE128" s="15"/>
      <c r="AF128" s="15"/>
      <c r="AG128" s="15"/>
    </row>
    <row r="129" spans="8:33">
      <c r="H129" s="15"/>
      <c r="I129" s="43"/>
      <c r="J129" s="15"/>
      <c r="K129" s="43"/>
      <c r="L129" s="15"/>
      <c r="M129" s="43"/>
      <c r="N129" s="15"/>
      <c r="O129" s="43"/>
      <c r="P129" s="15"/>
      <c r="Q129" s="43"/>
      <c r="R129" s="15"/>
      <c r="S129" s="43"/>
      <c r="T129" s="15"/>
      <c r="U129" s="43"/>
      <c r="V129" s="15"/>
      <c r="W129" s="43"/>
      <c r="X129" s="15"/>
      <c r="Y129" s="43"/>
      <c r="Z129" s="537"/>
      <c r="AA129" s="15"/>
      <c r="AB129" s="15"/>
      <c r="AC129" s="15"/>
      <c r="AD129" s="15"/>
      <c r="AE129" s="15"/>
      <c r="AF129" s="15"/>
      <c r="AG129" s="15"/>
    </row>
    <row r="130" spans="8:33">
      <c r="H130" s="15"/>
      <c r="I130" s="43"/>
      <c r="J130" s="15"/>
      <c r="K130" s="43"/>
      <c r="L130" s="15"/>
      <c r="M130" s="43"/>
      <c r="N130" s="15"/>
      <c r="O130" s="43"/>
      <c r="P130" s="15"/>
      <c r="Q130" s="43"/>
      <c r="R130" s="15"/>
      <c r="S130" s="43"/>
      <c r="T130" s="15"/>
      <c r="U130" s="43"/>
      <c r="V130" s="15"/>
      <c r="W130" s="43"/>
      <c r="X130" s="15"/>
      <c r="Y130" s="43"/>
      <c r="Z130" s="537"/>
      <c r="AA130" s="15"/>
      <c r="AB130" s="15"/>
      <c r="AC130" s="15"/>
      <c r="AD130" s="15"/>
      <c r="AE130" s="15"/>
      <c r="AF130" s="15"/>
      <c r="AG130" s="15"/>
    </row>
    <row r="131" spans="8:33">
      <c r="H131" s="15"/>
      <c r="I131" s="43"/>
      <c r="J131" s="15"/>
      <c r="K131" s="43"/>
      <c r="L131" s="15"/>
      <c r="M131" s="43"/>
      <c r="N131" s="15"/>
      <c r="O131" s="43"/>
      <c r="P131" s="15"/>
      <c r="Q131" s="43"/>
      <c r="R131" s="15"/>
      <c r="S131" s="43"/>
      <c r="T131" s="15"/>
      <c r="U131" s="43"/>
      <c r="V131" s="15"/>
      <c r="W131" s="43"/>
      <c r="X131" s="15"/>
      <c r="Y131" s="43"/>
      <c r="Z131" s="537"/>
      <c r="AA131" s="15"/>
      <c r="AB131" s="15"/>
      <c r="AC131" s="15"/>
      <c r="AD131" s="15"/>
      <c r="AE131" s="15"/>
      <c r="AF131" s="15"/>
      <c r="AG131" s="15"/>
    </row>
    <row r="132" spans="8:33">
      <c r="H132" s="15"/>
      <c r="I132" s="43"/>
      <c r="J132" s="15"/>
      <c r="K132" s="43"/>
      <c r="L132" s="15"/>
      <c r="M132" s="43"/>
      <c r="N132" s="15"/>
      <c r="O132" s="43"/>
      <c r="P132" s="15"/>
      <c r="Q132" s="43"/>
      <c r="R132" s="15"/>
      <c r="S132" s="43"/>
      <c r="T132" s="15"/>
      <c r="U132" s="43"/>
      <c r="V132" s="15"/>
      <c r="W132" s="43"/>
      <c r="X132" s="15"/>
      <c r="Y132" s="43"/>
      <c r="Z132" s="537"/>
      <c r="AA132" s="15"/>
      <c r="AB132" s="15"/>
      <c r="AC132" s="15"/>
      <c r="AD132" s="15"/>
      <c r="AE132" s="15"/>
      <c r="AF132" s="15"/>
      <c r="AG132" s="15"/>
    </row>
    <row r="133" spans="8:33">
      <c r="H133" s="15"/>
      <c r="I133" s="43"/>
      <c r="J133" s="15"/>
      <c r="K133" s="43"/>
      <c r="L133" s="15"/>
      <c r="M133" s="43"/>
      <c r="N133" s="15"/>
      <c r="O133" s="43"/>
      <c r="P133" s="15"/>
      <c r="Q133" s="43"/>
      <c r="R133" s="15"/>
      <c r="S133" s="43"/>
      <c r="T133" s="15"/>
      <c r="U133" s="43"/>
      <c r="V133" s="15"/>
      <c r="W133" s="43"/>
      <c r="X133" s="15"/>
      <c r="Y133" s="43"/>
      <c r="Z133" s="537"/>
      <c r="AA133" s="15"/>
      <c r="AB133" s="15"/>
      <c r="AC133" s="15"/>
      <c r="AD133" s="15"/>
      <c r="AE133" s="15"/>
      <c r="AF133" s="15"/>
      <c r="AG133" s="15"/>
    </row>
    <row r="134" spans="8:33">
      <c r="H134" s="15"/>
      <c r="I134" s="43"/>
      <c r="J134" s="15"/>
      <c r="K134" s="43"/>
      <c r="L134" s="15"/>
      <c r="M134" s="43"/>
      <c r="N134" s="15"/>
      <c r="O134" s="43"/>
      <c r="P134" s="15"/>
      <c r="Q134" s="43"/>
      <c r="R134" s="15"/>
      <c r="S134" s="43"/>
      <c r="T134" s="15"/>
      <c r="U134" s="43"/>
      <c r="V134" s="15"/>
      <c r="W134" s="43"/>
      <c r="X134" s="15"/>
      <c r="Y134" s="43"/>
      <c r="Z134" s="537"/>
      <c r="AA134" s="15"/>
      <c r="AB134" s="15"/>
      <c r="AC134" s="15"/>
      <c r="AD134" s="15"/>
      <c r="AE134" s="15"/>
      <c r="AF134" s="15"/>
      <c r="AG134" s="15"/>
    </row>
    <row r="135" spans="8:33">
      <c r="H135" s="15"/>
      <c r="I135" s="43"/>
      <c r="J135" s="15"/>
      <c r="K135" s="43"/>
      <c r="L135" s="15"/>
      <c r="M135" s="43"/>
      <c r="N135" s="15"/>
      <c r="O135" s="43"/>
      <c r="P135" s="15"/>
      <c r="Q135" s="43"/>
      <c r="R135" s="15"/>
      <c r="S135" s="43"/>
      <c r="T135" s="15"/>
      <c r="U135" s="43"/>
      <c r="V135" s="15"/>
      <c r="W135" s="43"/>
      <c r="X135" s="15"/>
      <c r="Y135" s="43"/>
      <c r="Z135" s="537"/>
      <c r="AA135" s="15"/>
      <c r="AB135" s="15"/>
      <c r="AC135" s="15"/>
      <c r="AD135" s="15"/>
      <c r="AE135" s="15"/>
      <c r="AF135" s="15"/>
      <c r="AG135" s="15"/>
    </row>
    <row r="136" spans="8:33">
      <c r="H136" s="15"/>
      <c r="I136" s="43"/>
      <c r="J136" s="15"/>
      <c r="K136" s="43"/>
      <c r="L136" s="15"/>
      <c r="M136" s="43"/>
      <c r="N136" s="15"/>
      <c r="O136" s="43"/>
      <c r="P136" s="15"/>
      <c r="Q136" s="43"/>
      <c r="R136" s="15"/>
      <c r="S136" s="43"/>
      <c r="T136" s="15"/>
      <c r="U136" s="43"/>
      <c r="V136" s="15"/>
      <c r="W136" s="43"/>
      <c r="X136" s="15"/>
      <c r="Y136" s="43"/>
      <c r="Z136" s="537"/>
      <c r="AA136" s="15"/>
      <c r="AB136" s="15"/>
      <c r="AC136" s="15"/>
      <c r="AD136" s="15"/>
      <c r="AE136" s="15"/>
      <c r="AF136" s="15"/>
      <c r="AG136" s="15"/>
    </row>
    <row r="137" spans="8:33">
      <c r="H137" s="15"/>
      <c r="I137" s="43"/>
      <c r="J137" s="15"/>
      <c r="K137" s="43"/>
      <c r="L137" s="15"/>
      <c r="M137" s="43"/>
      <c r="N137" s="15"/>
      <c r="O137" s="43"/>
      <c r="P137" s="15"/>
      <c r="Q137" s="43"/>
      <c r="R137" s="15"/>
      <c r="S137" s="43"/>
      <c r="T137" s="15"/>
      <c r="U137" s="43"/>
      <c r="V137" s="15"/>
      <c r="W137" s="43"/>
      <c r="X137" s="15"/>
      <c r="Y137" s="43"/>
      <c r="Z137" s="537"/>
      <c r="AA137" s="15"/>
      <c r="AB137" s="15"/>
      <c r="AC137" s="15"/>
      <c r="AD137" s="15"/>
      <c r="AE137" s="15"/>
      <c r="AF137" s="15"/>
      <c r="AG137" s="15"/>
    </row>
    <row r="138" spans="8:33">
      <c r="H138" s="15"/>
      <c r="I138" s="43"/>
      <c r="J138" s="15"/>
      <c r="K138" s="43"/>
      <c r="L138" s="15"/>
      <c r="M138" s="43"/>
      <c r="N138" s="15"/>
      <c r="O138" s="43"/>
      <c r="P138" s="15"/>
      <c r="Q138" s="43"/>
      <c r="R138" s="15"/>
      <c r="S138" s="43"/>
      <c r="T138" s="15"/>
      <c r="U138" s="43"/>
      <c r="V138" s="15"/>
      <c r="W138" s="43"/>
      <c r="X138" s="15"/>
      <c r="Y138" s="43"/>
      <c r="Z138" s="537"/>
      <c r="AA138" s="15"/>
      <c r="AB138" s="15"/>
      <c r="AC138" s="15"/>
      <c r="AD138" s="15"/>
      <c r="AE138" s="15"/>
      <c r="AF138" s="15"/>
      <c r="AG138" s="15"/>
    </row>
    <row r="139" spans="8:33">
      <c r="H139" s="15"/>
      <c r="I139" s="43"/>
      <c r="J139" s="15"/>
      <c r="K139" s="43"/>
      <c r="L139" s="15"/>
      <c r="M139" s="43"/>
      <c r="N139" s="15"/>
      <c r="O139" s="43"/>
      <c r="P139" s="15"/>
      <c r="Q139" s="43"/>
      <c r="R139" s="15"/>
      <c r="S139" s="43"/>
      <c r="T139" s="15"/>
      <c r="U139" s="43"/>
      <c r="V139" s="15"/>
      <c r="W139" s="43"/>
      <c r="X139" s="15"/>
      <c r="Y139" s="43"/>
      <c r="Z139" s="537"/>
      <c r="AA139" s="15"/>
      <c r="AB139" s="15"/>
      <c r="AC139" s="15"/>
      <c r="AD139" s="15"/>
      <c r="AE139" s="15"/>
      <c r="AF139" s="15"/>
      <c r="AG139" s="15"/>
    </row>
    <row r="140" spans="8:33">
      <c r="H140" s="15"/>
      <c r="I140" s="43"/>
      <c r="J140" s="15"/>
      <c r="K140" s="43"/>
      <c r="L140" s="15"/>
      <c r="M140" s="43"/>
      <c r="N140" s="15"/>
      <c r="O140" s="43"/>
      <c r="P140" s="15"/>
      <c r="Q140" s="43"/>
      <c r="R140" s="15"/>
      <c r="S140" s="43"/>
      <c r="T140" s="15"/>
      <c r="U140" s="43"/>
      <c r="V140" s="15"/>
      <c r="W140" s="43"/>
      <c r="X140" s="15"/>
      <c r="Y140" s="43"/>
      <c r="Z140" s="537"/>
      <c r="AA140" s="15"/>
      <c r="AB140" s="15"/>
      <c r="AC140" s="15"/>
      <c r="AD140" s="15"/>
      <c r="AE140" s="15"/>
      <c r="AF140" s="15"/>
      <c r="AG140" s="15"/>
    </row>
    <row r="141" spans="8:33">
      <c r="H141" s="15"/>
      <c r="I141" s="43"/>
      <c r="J141" s="15"/>
      <c r="K141" s="43"/>
      <c r="L141" s="15"/>
      <c r="M141" s="43"/>
      <c r="N141" s="15"/>
      <c r="O141" s="43"/>
      <c r="P141" s="15"/>
      <c r="Q141" s="43"/>
      <c r="R141" s="15"/>
      <c r="S141" s="43"/>
      <c r="T141" s="15"/>
      <c r="U141" s="43"/>
      <c r="V141" s="15"/>
      <c r="W141" s="43"/>
      <c r="X141" s="15"/>
      <c r="Y141" s="43"/>
      <c r="Z141" s="537"/>
      <c r="AA141" s="15"/>
      <c r="AB141" s="15"/>
      <c r="AC141" s="15"/>
      <c r="AD141" s="15"/>
      <c r="AE141" s="15"/>
      <c r="AF141" s="15"/>
      <c r="AG141" s="15"/>
    </row>
    <row r="142" spans="8:33">
      <c r="H142" s="15"/>
      <c r="I142" s="43"/>
      <c r="J142" s="15"/>
      <c r="K142" s="43"/>
      <c r="L142" s="15"/>
      <c r="M142" s="43"/>
      <c r="N142" s="15"/>
      <c r="O142" s="43"/>
      <c r="P142" s="15"/>
      <c r="Q142" s="43"/>
      <c r="R142" s="15"/>
      <c r="S142" s="43"/>
      <c r="T142" s="15"/>
      <c r="U142" s="43"/>
      <c r="V142" s="15"/>
      <c r="W142" s="43"/>
      <c r="X142" s="15"/>
      <c r="Y142" s="43"/>
      <c r="Z142" s="537"/>
      <c r="AA142" s="15"/>
      <c r="AB142" s="15"/>
      <c r="AC142" s="15"/>
      <c r="AD142" s="15"/>
      <c r="AE142" s="15"/>
      <c r="AF142" s="15"/>
      <c r="AG142" s="15"/>
    </row>
    <row r="143" spans="8:33">
      <c r="H143" s="15"/>
      <c r="I143" s="43"/>
      <c r="J143" s="15"/>
      <c r="K143" s="43"/>
      <c r="L143" s="15"/>
      <c r="M143" s="43"/>
      <c r="N143" s="15"/>
      <c r="O143" s="43"/>
      <c r="P143" s="15"/>
      <c r="Q143" s="43"/>
      <c r="R143" s="15"/>
      <c r="S143" s="43"/>
      <c r="T143" s="15"/>
      <c r="U143" s="43"/>
      <c r="V143" s="15"/>
      <c r="W143" s="43"/>
      <c r="X143" s="15"/>
      <c r="Y143" s="43"/>
      <c r="Z143" s="537"/>
      <c r="AA143" s="15"/>
      <c r="AB143" s="15"/>
      <c r="AC143" s="15"/>
      <c r="AD143" s="15"/>
      <c r="AE143" s="15"/>
      <c r="AF143" s="15"/>
      <c r="AG143" s="15"/>
    </row>
    <row r="144" spans="8:33">
      <c r="H144" s="15"/>
      <c r="I144" s="43"/>
      <c r="J144" s="15"/>
      <c r="K144" s="43"/>
      <c r="L144" s="15"/>
      <c r="M144" s="43"/>
      <c r="N144" s="15"/>
      <c r="O144" s="43"/>
      <c r="P144" s="15"/>
      <c r="Q144" s="43"/>
      <c r="R144" s="15"/>
      <c r="S144" s="43"/>
      <c r="T144" s="15"/>
      <c r="U144" s="43"/>
      <c r="V144" s="15"/>
      <c r="W144" s="43"/>
      <c r="X144" s="15"/>
      <c r="Y144" s="43"/>
      <c r="Z144" s="537"/>
      <c r="AA144" s="15"/>
      <c r="AB144" s="15"/>
      <c r="AC144" s="15"/>
      <c r="AD144" s="15"/>
      <c r="AE144" s="15"/>
      <c r="AF144" s="15"/>
      <c r="AG144" s="15"/>
    </row>
    <row r="145" spans="8:33">
      <c r="H145" s="15"/>
      <c r="I145" s="43"/>
      <c r="J145" s="15"/>
      <c r="K145" s="43"/>
      <c r="L145" s="15"/>
      <c r="M145" s="43"/>
      <c r="N145" s="15"/>
      <c r="O145" s="43"/>
      <c r="P145" s="15"/>
      <c r="Q145" s="43"/>
      <c r="R145" s="15"/>
      <c r="S145" s="43"/>
      <c r="T145" s="15"/>
      <c r="U145" s="43"/>
      <c r="V145" s="15"/>
      <c r="W145" s="43"/>
      <c r="X145" s="15"/>
      <c r="Y145" s="43"/>
      <c r="Z145" s="537"/>
      <c r="AA145" s="15"/>
      <c r="AB145" s="15"/>
      <c r="AC145" s="15"/>
      <c r="AD145" s="15"/>
      <c r="AE145" s="15"/>
      <c r="AF145" s="15"/>
      <c r="AG145" s="15"/>
    </row>
    <row r="146" spans="8:33">
      <c r="H146" s="15"/>
      <c r="I146" s="43"/>
      <c r="J146" s="15"/>
      <c r="K146" s="43"/>
      <c r="L146" s="15"/>
      <c r="M146" s="43"/>
      <c r="N146" s="15"/>
      <c r="O146" s="43"/>
      <c r="P146" s="15"/>
      <c r="Q146" s="43"/>
      <c r="R146" s="15"/>
      <c r="S146" s="43"/>
      <c r="T146" s="15"/>
      <c r="U146" s="43"/>
      <c r="V146" s="15"/>
      <c r="W146" s="43"/>
      <c r="X146" s="15"/>
      <c r="Y146" s="43"/>
      <c r="Z146" s="537"/>
      <c r="AA146" s="15"/>
      <c r="AB146" s="15"/>
      <c r="AC146" s="15"/>
      <c r="AD146" s="15"/>
      <c r="AE146" s="15"/>
      <c r="AF146" s="15"/>
      <c r="AG146" s="15"/>
    </row>
    <row r="147" spans="8:33">
      <c r="H147" s="15"/>
      <c r="I147" s="43"/>
      <c r="J147" s="15"/>
      <c r="K147" s="43"/>
      <c r="L147" s="15"/>
      <c r="M147" s="43"/>
      <c r="N147" s="15"/>
      <c r="O147" s="43"/>
      <c r="P147" s="15"/>
      <c r="Q147" s="43"/>
      <c r="R147" s="15"/>
      <c r="S147" s="43"/>
      <c r="T147" s="15"/>
      <c r="U147" s="43"/>
      <c r="V147" s="15"/>
      <c r="W147" s="43"/>
      <c r="X147" s="15"/>
      <c r="Y147" s="43"/>
      <c r="Z147" s="537"/>
      <c r="AA147" s="15"/>
      <c r="AB147" s="15"/>
      <c r="AC147" s="15"/>
      <c r="AD147" s="15"/>
      <c r="AE147" s="15"/>
      <c r="AF147" s="15"/>
      <c r="AG147" s="15"/>
    </row>
    <row r="148" spans="8:33">
      <c r="H148" s="15"/>
      <c r="I148" s="43"/>
      <c r="J148" s="15"/>
      <c r="K148" s="43"/>
      <c r="L148" s="15"/>
      <c r="M148" s="43"/>
      <c r="N148" s="15"/>
      <c r="O148" s="43"/>
      <c r="P148" s="15"/>
      <c r="Q148" s="43"/>
      <c r="R148" s="15"/>
      <c r="S148" s="43"/>
      <c r="T148" s="15"/>
      <c r="U148" s="43"/>
      <c r="V148" s="15"/>
      <c r="W148" s="43"/>
      <c r="X148" s="15"/>
      <c r="Y148" s="43"/>
      <c r="Z148" s="537"/>
      <c r="AA148" s="15"/>
      <c r="AB148" s="15"/>
      <c r="AC148" s="15"/>
      <c r="AD148" s="15"/>
      <c r="AE148" s="15"/>
      <c r="AF148" s="15"/>
      <c r="AG148" s="15"/>
    </row>
    <row r="149" spans="8:33">
      <c r="H149" s="15"/>
      <c r="I149" s="43"/>
      <c r="J149" s="15"/>
      <c r="K149" s="43"/>
      <c r="L149" s="15"/>
      <c r="M149" s="43"/>
      <c r="N149" s="15"/>
      <c r="O149" s="43"/>
      <c r="P149" s="15"/>
      <c r="Q149" s="43"/>
      <c r="R149" s="15"/>
      <c r="S149" s="43"/>
      <c r="T149" s="15"/>
      <c r="U149" s="43"/>
      <c r="V149" s="15"/>
      <c r="W149" s="43"/>
      <c r="X149" s="15"/>
      <c r="Y149" s="43"/>
      <c r="Z149" s="537"/>
      <c r="AA149" s="15"/>
      <c r="AB149" s="15"/>
      <c r="AC149" s="15"/>
      <c r="AD149" s="15"/>
      <c r="AE149" s="15"/>
      <c r="AF149" s="15"/>
      <c r="AG149" s="15"/>
    </row>
    <row r="150" spans="8:33">
      <c r="H150" s="15"/>
      <c r="I150" s="43"/>
      <c r="J150" s="15"/>
      <c r="K150" s="43"/>
      <c r="L150" s="15"/>
      <c r="M150" s="43"/>
      <c r="N150" s="15"/>
      <c r="O150" s="43"/>
      <c r="P150" s="15"/>
      <c r="Q150" s="43"/>
      <c r="R150" s="15"/>
      <c r="S150" s="43"/>
      <c r="T150" s="15"/>
      <c r="U150" s="43"/>
      <c r="V150" s="15"/>
      <c r="W150" s="43"/>
      <c r="X150" s="15"/>
      <c r="Y150" s="43"/>
      <c r="Z150" s="537"/>
      <c r="AA150" s="15"/>
      <c r="AB150" s="15"/>
      <c r="AC150" s="15"/>
      <c r="AD150" s="15"/>
      <c r="AE150" s="15"/>
      <c r="AF150" s="15"/>
      <c r="AG150" s="15"/>
    </row>
    <row r="151" spans="8:33">
      <c r="H151" s="15"/>
      <c r="I151" s="43"/>
      <c r="J151" s="15"/>
      <c r="K151" s="43"/>
      <c r="L151" s="15"/>
      <c r="M151" s="43"/>
      <c r="N151" s="15"/>
      <c r="O151" s="43"/>
      <c r="P151" s="15"/>
      <c r="Q151" s="43"/>
      <c r="R151" s="15"/>
      <c r="S151" s="43"/>
      <c r="T151" s="15"/>
      <c r="U151" s="43"/>
      <c r="V151" s="15"/>
      <c r="W151" s="43"/>
      <c r="X151" s="15"/>
      <c r="Y151" s="43"/>
      <c r="Z151" s="537"/>
      <c r="AA151" s="15"/>
      <c r="AB151" s="15"/>
      <c r="AC151" s="15"/>
      <c r="AD151" s="15"/>
      <c r="AE151" s="15"/>
      <c r="AF151" s="15"/>
      <c r="AG151" s="15"/>
    </row>
    <row r="152" spans="8:33">
      <c r="H152" s="15"/>
      <c r="I152" s="43"/>
      <c r="J152" s="15"/>
      <c r="K152" s="43"/>
      <c r="L152" s="15"/>
      <c r="M152" s="43"/>
      <c r="N152" s="15"/>
      <c r="O152" s="43"/>
      <c r="P152" s="15"/>
      <c r="Q152" s="43"/>
      <c r="R152" s="15"/>
      <c r="S152" s="43"/>
      <c r="T152" s="15"/>
      <c r="U152" s="43"/>
      <c r="V152" s="15"/>
      <c r="W152" s="43"/>
      <c r="X152" s="15"/>
      <c r="Y152" s="43"/>
      <c r="Z152" s="537"/>
      <c r="AA152" s="15"/>
      <c r="AB152" s="15"/>
      <c r="AC152" s="15"/>
      <c r="AD152" s="15"/>
      <c r="AE152" s="15"/>
      <c r="AF152" s="15"/>
      <c r="AG152" s="15"/>
    </row>
    <row r="153" spans="8:33">
      <c r="H153" s="15"/>
      <c r="I153" s="43"/>
      <c r="J153" s="15"/>
      <c r="K153" s="43"/>
      <c r="L153" s="15"/>
      <c r="M153" s="43"/>
      <c r="N153" s="15"/>
      <c r="O153" s="43"/>
      <c r="P153" s="15"/>
      <c r="Q153" s="43"/>
      <c r="R153" s="15"/>
      <c r="S153" s="43"/>
      <c r="T153" s="15"/>
      <c r="U153" s="43"/>
      <c r="V153" s="15"/>
      <c r="W153" s="43"/>
      <c r="X153" s="15"/>
      <c r="Y153" s="43"/>
      <c r="Z153" s="537"/>
      <c r="AA153" s="15"/>
      <c r="AB153" s="15"/>
      <c r="AC153" s="15"/>
      <c r="AD153" s="15"/>
      <c r="AE153" s="15"/>
      <c r="AF153" s="15"/>
      <c r="AG153" s="15"/>
    </row>
    <row r="154" spans="8:33">
      <c r="H154" s="15"/>
      <c r="I154" s="43"/>
      <c r="J154" s="15"/>
      <c r="K154" s="43"/>
      <c r="L154" s="15"/>
      <c r="M154" s="43"/>
      <c r="N154" s="15"/>
      <c r="O154" s="43"/>
      <c r="P154" s="15"/>
      <c r="Q154" s="43"/>
      <c r="R154" s="15"/>
      <c r="S154" s="43"/>
      <c r="T154" s="15"/>
      <c r="U154" s="43"/>
      <c r="V154" s="15"/>
      <c r="W154" s="43"/>
      <c r="X154" s="15"/>
      <c r="Y154" s="43"/>
      <c r="Z154" s="537"/>
      <c r="AA154" s="15"/>
      <c r="AB154" s="15"/>
      <c r="AC154" s="15"/>
      <c r="AD154" s="15"/>
      <c r="AE154" s="15"/>
      <c r="AF154" s="15"/>
      <c r="AG154" s="15"/>
    </row>
    <row r="155" spans="8:33">
      <c r="H155" s="15"/>
      <c r="I155" s="43"/>
      <c r="J155" s="15"/>
      <c r="K155" s="43"/>
      <c r="L155" s="15"/>
      <c r="M155" s="43"/>
      <c r="N155" s="15"/>
      <c r="O155" s="43"/>
      <c r="P155" s="15"/>
      <c r="Q155" s="43"/>
      <c r="R155" s="15"/>
      <c r="S155" s="43"/>
      <c r="T155" s="15"/>
      <c r="U155" s="43"/>
      <c r="V155" s="15"/>
      <c r="W155" s="43"/>
      <c r="X155" s="15"/>
      <c r="Y155" s="43"/>
      <c r="Z155" s="537"/>
      <c r="AA155" s="15"/>
      <c r="AB155" s="15"/>
      <c r="AC155" s="15"/>
      <c r="AD155" s="15"/>
      <c r="AE155" s="15"/>
      <c r="AF155" s="15"/>
      <c r="AG155" s="15"/>
    </row>
    <row r="156" spans="8:33">
      <c r="H156" s="15"/>
      <c r="I156" s="43"/>
      <c r="J156" s="15"/>
      <c r="K156" s="43"/>
      <c r="L156" s="15"/>
      <c r="M156" s="43"/>
      <c r="N156" s="15"/>
      <c r="O156" s="43"/>
      <c r="P156" s="15"/>
      <c r="Q156" s="43"/>
      <c r="R156" s="15"/>
      <c r="S156" s="43"/>
      <c r="T156" s="15"/>
      <c r="U156" s="43"/>
      <c r="V156" s="15"/>
      <c r="W156" s="43"/>
      <c r="X156" s="15"/>
      <c r="Y156" s="43"/>
      <c r="Z156" s="537"/>
      <c r="AA156" s="15"/>
      <c r="AB156" s="15"/>
      <c r="AC156" s="15"/>
      <c r="AD156" s="15"/>
      <c r="AE156" s="15"/>
      <c r="AF156" s="15"/>
      <c r="AG156" s="15"/>
    </row>
    <row r="157" spans="8:33">
      <c r="H157" s="15"/>
      <c r="I157" s="43"/>
      <c r="J157" s="15"/>
      <c r="K157" s="43"/>
      <c r="L157" s="15"/>
      <c r="M157" s="43"/>
      <c r="N157" s="15"/>
      <c r="O157" s="43"/>
      <c r="P157" s="15"/>
      <c r="Q157" s="43"/>
      <c r="R157" s="15"/>
      <c r="S157" s="43"/>
      <c r="T157" s="15"/>
      <c r="U157" s="43"/>
      <c r="V157" s="15"/>
      <c r="W157" s="43"/>
      <c r="X157" s="15"/>
      <c r="Y157" s="43"/>
      <c r="Z157" s="537"/>
      <c r="AA157" s="15"/>
      <c r="AB157" s="15"/>
      <c r="AC157" s="15"/>
      <c r="AD157" s="15"/>
      <c r="AE157" s="15"/>
      <c r="AF157" s="15"/>
      <c r="AG157" s="15"/>
    </row>
    <row r="158" spans="8:33">
      <c r="H158" s="15"/>
      <c r="I158" s="43"/>
      <c r="J158" s="15"/>
      <c r="K158" s="43"/>
      <c r="L158" s="15"/>
      <c r="M158" s="43"/>
      <c r="N158" s="15"/>
      <c r="O158" s="43"/>
      <c r="P158" s="15"/>
      <c r="Q158" s="43"/>
      <c r="R158" s="15"/>
      <c r="S158" s="43"/>
      <c r="T158" s="15"/>
      <c r="U158" s="43"/>
      <c r="V158" s="15"/>
      <c r="W158" s="43"/>
      <c r="X158" s="15"/>
      <c r="Y158" s="43"/>
      <c r="Z158" s="537"/>
      <c r="AA158" s="15"/>
      <c r="AB158" s="15"/>
      <c r="AC158" s="15"/>
      <c r="AD158" s="15"/>
      <c r="AE158" s="15"/>
      <c r="AF158" s="15"/>
      <c r="AG158" s="15"/>
    </row>
    <row r="159" spans="8:33">
      <c r="H159" s="15"/>
      <c r="I159" s="43"/>
      <c r="J159" s="15"/>
      <c r="K159" s="43"/>
      <c r="L159" s="15"/>
      <c r="M159" s="43"/>
      <c r="N159" s="15"/>
      <c r="O159" s="43"/>
      <c r="P159" s="15"/>
      <c r="Q159" s="43"/>
      <c r="R159" s="15"/>
      <c r="S159" s="43"/>
      <c r="T159" s="15"/>
      <c r="U159" s="43"/>
      <c r="V159" s="15"/>
      <c r="W159" s="43"/>
      <c r="X159" s="15"/>
      <c r="Y159" s="43"/>
      <c r="Z159" s="537"/>
      <c r="AA159" s="15"/>
      <c r="AB159" s="15"/>
      <c r="AC159" s="15"/>
      <c r="AD159" s="15"/>
      <c r="AE159" s="15"/>
      <c r="AF159" s="15"/>
      <c r="AG159" s="15"/>
    </row>
    <row r="160" spans="8:33">
      <c r="H160" s="15"/>
      <c r="I160" s="43"/>
      <c r="J160" s="15"/>
      <c r="K160" s="43"/>
      <c r="L160" s="15"/>
      <c r="M160" s="43"/>
      <c r="N160" s="15"/>
      <c r="O160" s="43"/>
      <c r="P160" s="15"/>
      <c r="Q160" s="43"/>
      <c r="R160" s="15"/>
      <c r="S160" s="43"/>
      <c r="T160" s="15"/>
      <c r="U160" s="43"/>
      <c r="V160" s="15"/>
      <c r="W160" s="43"/>
      <c r="X160" s="15"/>
      <c r="Y160" s="43"/>
      <c r="Z160" s="537"/>
      <c r="AA160" s="15"/>
      <c r="AB160" s="15"/>
      <c r="AC160" s="15"/>
      <c r="AD160" s="15"/>
      <c r="AE160" s="15"/>
      <c r="AF160" s="15"/>
      <c r="AG160" s="15"/>
    </row>
    <row r="161" spans="8:33">
      <c r="H161" s="15"/>
      <c r="I161" s="43"/>
      <c r="J161" s="15"/>
      <c r="K161" s="43"/>
      <c r="L161" s="15"/>
      <c r="M161" s="43"/>
      <c r="N161" s="15"/>
      <c r="O161" s="43"/>
      <c r="P161" s="15"/>
      <c r="Q161" s="43"/>
      <c r="R161" s="15"/>
      <c r="S161" s="43"/>
      <c r="T161" s="15"/>
      <c r="U161" s="43"/>
      <c r="V161" s="15"/>
      <c r="W161" s="43"/>
      <c r="X161" s="15"/>
      <c r="Y161" s="43"/>
      <c r="Z161" s="537"/>
      <c r="AA161" s="15"/>
      <c r="AB161" s="15"/>
      <c r="AC161" s="15"/>
      <c r="AD161" s="15"/>
      <c r="AE161" s="15"/>
      <c r="AF161" s="15"/>
      <c r="AG161" s="15"/>
    </row>
    <row r="162" spans="8:33">
      <c r="H162" s="15"/>
      <c r="I162" s="43"/>
      <c r="J162" s="15"/>
      <c r="K162" s="43"/>
      <c r="L162" s="15"/>
      <c r="M162" s="43"/>
      <c r="N162" s="15"/>
      <c r="O162" s="43"/>
      <c r="P162" s="15"/>
      <c r="Q162" s="43"/>
      <c r="R162" s="15"/>
      <c r="S162" s="43"/>
      <c r="T162" s="15"/>
      <c r="U162" s="43"/>
      <c r="V162" s="15"/>
      <c r="W162" s="43"/>
      <c r="X162" s="15"/>
      <c r="Y162" s="43"/>
      <c r="Z162" s="537"/>
      <c r="AA162" s="15"/>
      <c r="AB162" s="15"/>
      <c r="AC162" s="15"/>
      <c r="AD162" s="15"/>
      <c r="AE162" s="15"/>
      <c r="AF162" s="15"/>
      <c r="AG162" s="15"/>
    </row>
    <row r="163" spans="8:33">
      <c r="H163" s="15"/>
      <c r="I163" s="43"/>
      <c r="J163" s="15"/>
      <c r="K163" s="43"/>
      <c r="L163" s="15"/>
      <c r="M163" s="43"/>
      <c r="N163" s="15"/>
      <c r="O163" s="43"/>
      <c r="P163" s="15"/>
      <c r="Q163" s="43"/>
      <c r="R163" s="15"/>
      <c r="S163" s="43"/>
      <c r="T163" s="15"/>
      <c r="U163" s="43"/>
      <c r="V163" s="15"/>
      <c r="W163" s="43"/>
      <c r="X163" s="15"/>
      <c r="Y163" s="43"/>
      <c r="Z163" s="537"/>
      <c r="AA163" s="15"/>
      <c r="AB163" s="15"/>
      <c r="AC163" s="15"/>
      <c r="AD163" s="15"/>
      <c r="AE163" s="15"/>
      <c r="AF163" s="15"/>
      <c r="AG163" s="15"/>
    </row>
    <row r="164" spans="8:33">
      <c r="H164" s="15"/>
      <c r="I164" s="43"/>
      <c r="J164" s="15"/>
      <c r="K164" s="43"/>
      <c r="L164" s="15"/>
      <c r="M164" s="43"/>
      <c r="N164" s="15"/>
      <c r="O164" s="43"/>
      <c r="P164" s="15"/>
      <c r="Q164" s="43"/>
      <c r="R164" s="15"/>
      <c r="S164" s="43"/>
      <c r="T164" s="15"/>
      <c r="U164" s="43"/>
      <c r="V164" s="15"/>
      <c r="W164" s="43"/>
      <c r="X164" s="15"/>
      <c r="Y164" s="43"/>
      <c r="Z164" s="537"/>
      <c r="AA164" s="15"/>
      <c r="AB164" s="15"/>
      <c r="AC164" s="15"/>
      <c r="AD164" s="15"/>
      <c r="AE164" s="15"/>
      <c r="AF164" s="15"/>
      <c r="AG164" s="15"/>
    </row>
    <row r="165" spans="8:33">
      <c r="H165" s="15"/>
      <c r="I165" s="43"/>
      <c r="J165" s="15"/>
      <c r="K165" s="43"/>
      <c r="L165" s="15"/>
      <c r="M165" s="43"/>
      <c r="N165" s="15"/>
      <c r="O165" s="43"/>
      <c r="P165" s="15"/>
      <c r="Q165" s="43"/>
      <c r="R165" s="15"/>
      <c r="S165" s="43"/>
      <c r="T165" s="15"/>
      <c r="U165" s="43"/>
      <c r="V165" s="15"/>
      <c r="W165" s="43"/>
      <c r="X165" s="15"/>
      <c r="Y165" s="43"/>
      <c r="Z165" s="537"/>
      <c r="AA165" s="15"/>
      <c r="AB165" s="15"/>
      <c r="AC165" s="15"/>
      <c r="AD165" s="15"/>
      <c r="AE165" s="15"/>
      <c r="AF165" s="15"/>
      <c r="AG165" s="15"/>
    </row>
    <row r="166" spans="8:33">
      <c r="H166" s="15"/>
      <c r="I166" s="43"/>
      <c r="J166" s="15"/>
      <c r="K166" s="43"/>
      <c r="L166" s="15"/>
      <c r="M166" s="43"/>
      <c r="N166" s="15"/>
      <c r="O166" s="43"/>
      <c r="P166" s="15"/>
      <c r="Q166" s="43"/>
      <c r="R166" s="15"/>
      <c r="S166" s="43"/>
      <c r="T166" s="15"/>
      <c r="U166" s="43"/>
      <c r="V166" s="15"/>
      <c r="W166" s="43"/>
      <c r="X166" s="15"/>
      <c r="Y166" s="43"/>
      <c r="Z166" s="537"/>
      <c r="AA166" s="15"/>
      <c r="AB166" s="15"/>
      <c r="AC166" s="15"/>
      <c r="AD166" s="15"/>
      <c r="AE166" s="15"/>
      <c r="AF166" s="15"/>
      <c r="AG166" s="15"/>
    </row>
    <row r="167" spans="8:33">
      <c r="H167" s="15"/>
      <c r="I167" s="43"/>
      <c r="J167" s="15"/>
      <c r="K167" s="43"/>
      <c r="L167" s="15"/>
      <c r="M167" s="43"/>
      <c r="N167" s="15"/>
      <c r="O167" s="43"/>
      <c r="P167" s="15"/>
      <c r="Q167" s="43"/>
      <c r="R167" s="15"/>
      <c r="S167" s="43"/>
      <c r="T167" s="15"/>
      <c r="U167" s="43"/>
      <c r="V167" s="15"/>
      <c r="W167" s="43"/>
      <c r="X167" s="15"/>
      <c r="Y167" s="43"/>
      <c r="Z167" s="537"/>
      <c r="AA167" s="15"/>
      <c r="AB167" s="15"/>
      <c r="AC167" s="15"/>
      <c r="AD167" s="15"/>
      <c r="AE167" s="15"/>
      <c r="AF167" s="15"/>
      <c r="AG167" s="15"/>
    </row>
    <row r="168" spans="8:33">
      <c r="H168" s="15"/>
      <c r="I168" s="43"/>
      <c r="J168" s="15"/>
      <c r="K168" s="43"/>
      <c r="L168" s="15"/>
      <c r="M168" s="43"/>
      <c r="N168" s="15"/>
      <c r="O168" s="43"/>
      <c r="P168" s="15"/>
      <c r="Q168" s="43"/>
      <c r="R168" s="15"/>
      <c r="S168" s="43"/>
      <c r="T168" s="15"/>
      <c r="U168" s="43"/>
      <c r="V168" s="15"/>
      <c r="W168" s="43"/>
      <c r="X168" s="15"/>
      <c r="Y168" s="43"/>
      <c r="Z168" s="537"/>
      <c r="AA168" s="15"/>
      <c r="AB168" s="15"/>
      <c r="AC168" s="15"/>
      <c r="AD168" s="15"/>
      <c r="AE168" s="15"/>
      <c r="AF168" s="15"/>
      <c r="AG168" s="15"/>
    </row>
    <row r="169" spans="8:33">
      <c r="H169" s="15"/>
      <c r="I169" s="43"/>
      <c r="J169" s="15"/>
      <c r="K169" s="43"/>
      <c r="L169" s="15"/>
      <c r="M169" s="43"/>
      <c r="N169" s="15"/>
      <c r="O169" s="43"/>
      <c r="P169" s="15"/>
      <c r="Q169" s="43"/>
      <c r="R169" s="15"/>
      <c r="S169" s="43"/>
      <c r="T169" s="15"/>
      <c r="U169" s="43"/>
      <c r="V169" s="15"/>
      <c r="W169" s="43"/>
      <c r="X169" s="15"/>
      <c r="Y169" s="43"/>
      <c r="Z169" s="537"/>
      <c r="AA169" s="15"/>
      <c r="AB169" s="15"/>
      <c r="AC169" s="15"/>
      <c r="AD169" s="15"/>
      <c r="AE169" s="15"/>
      <c r="AF169" s="15"/>
      <c r="AG169" s="15"/>
    </row>
    <row r="170" spans="8:33">
      <c r="H170" s="15"/>
      <c r="I170" s="43"/>
      <c r="J170" s="15"/>
      <c r="K170" s="43"/>
      <c r="L170" s="15"/>
      <c r="M170" s="43"/>
      <c r="N170" s="15"/>
      <c r="O170" s="43"/>
      <c r="P170" s="15"/>
      <c r="Q170" s="43"/>
      <c r="R170" s="15"/>
      <c r="S170" s="43"/>
      <c r="T170" s="15"/>
      <c r="U170" s="43"/>
      <c r="V170" s="15"/>
      <c r="W170" s="43"/>
      <c r="X170" s="15"/>
      <c r="Y170" s="43"/>
      <c r="Z170" s="537"/>
      <c r="AA170" s="15"/>
      <c r="AB170" s="15"/>
      <c r="AC170" s="15"/>
      <c r="AD170" s="15"/>
      <c r="AE170" s="15"/>
      <c r="AF170" s="15"/>
      <c r="AG170" s="15"/>
    </row>
    <row r="171" spans="8:33">
      <c r="H171" s="15"/>
      <c r="I171" s="43"/>
      <c r="J171" s="15"/>
      <c r="K171" s="43"/>
      <c r="L171" s="15"/>
      <c r="M171" s="43"/>
      <c r="N171" s="15"/>
      <c r="O171" s="43"/>
      <c r="P171" s="15"/>
      <c r="Q171" s="43"/>
      <c r="R171" s="15"/>
      <c r="S171" s="43"/>
      <c r="T171" s="15"/>
      <c r="U171" s="43"/>
      <c r="V171" s="15"/>
      <c r="W171" s="43"/>
      <c r="X171" s="15"/>
      <c r="Y171" s="43"/>
      <c r="Z171" s="537"/>
      <c r="AA171" s="15"/>
      <c r="AB171" s="15"/>
      <c r="AC171" s="15"/>
      <c r="AD171" s="15"/>
      <c r="AE171" s="15"/>
      <c r="AF171" s="15"/>
      <c r="AG171" s="15"/>
    </row>
    <row r="172" spans="8:33">
      <c r="H172" s="15"/>
      <c r="I172" s="43"/>
      <c r="J172" s="15"/>
      <c r="K172" s="43"/>
      <c r="L172" s="15"/>
      <c r="M172" s="43"/>
      <c r="N172" s="15"/>
      <c r="O172" s="43"/>
      <c r="P172" s="15"/>
      <c r="Q172" s="43"/>
      <c r="R172" s="15"/>
      <c r="S172" s="43"/>
      <c r="T172" s="15"/>
      <c r="U172" s="43"/>
      <c r="V172" s="15"/>
      <c r="W172" s="43"/>
      <c r="X172" s="15"/>
      <c r="Y172" s="43"/>
      <c r="Z172" s="537"/>
      <c r="AA172" s="15"/>
      <c r="AB172" s="15"/>
      <c r="AC172" s="15"/>
      <c r="AD172" s="15"/>
      <c r="AE172" s="15"/>
      <c r="AF172" s="15"/>
      <c r="AG172" s="15"/>
    </row>
    <row r="173" spans="8:33">
      <c r="H173" s="15"/>
      <c r="I173" s="43"/>
      <c r="J173" s="15"/>
      <c r="K173" s="43"/>
      <c r="L173" s="15"/>
      <c r="M173" s="43"/>
      <c r="N173" s="15"/>
      <c r="O173" s="43"/>
      <c r="P173" s="15"/>
      <c r="Q173" s="43"/>
      <c r="R173" s="15"/>
      <c r="S173" s="43"/>
      <c r="T173" s="15"/>
      <c r="U173" s="43"/>
      <c r="V173" s="15"/>
      <c r="W173" s="43"/>
      <c r="X173" s="15"/>
      <c r="Y173" s="43"/>
      <c r="Z173" s="537"/>
      <c r="AA173" s="15"/>
      <c r="AB173" s="15"/>
      <c r="AC173" s="15"/>
      <c r="AD173" s="15"/>
      <c r="AE173" s="15"/>
      <c r="AF173" s="15"/>
      <c r="AG173" s="15"/>
    </row>
    <row r="174" spans="8:33">
      <c r="H174" s="15"/>
      <c r="I174" s="43"/>
      <c r="J174" s="15"/>
      <c r="K174" s="43"/>
      <c r="L174" s="15"/>
      <c r="M174" s="43"/>
      <c r="N174" s="15"/>
      <c r="O174" s="43"/>
      <c r="P174" s="15"/>
      <c r="Q174" s="43"/>
      <c r="R174" s="15"/>
      <c r="S174" s="43"/>
      <c r="T174" s="15"/>
      <c r="U174" s="43"/>
      <c r="V174" s="15"/>
      <c r="W174" s="43"/>
      <c r="X174" s="15"/>
      <c r="Y174" s="43"/>
      <c r="Z174" s="537"/>
      <c r="AA174" s="15"/>
      <c r="AB174" s="15"/>
      <c r="AC174" s="15"/>
      <c r="AD174" s="15"/>
      <c r="AE174" s="15"/>
      <c r="AF174" s="15"/>
      <c r="AG174" s="15"/>
    </row>
    <row r="175" spans="8:33">
      <c r="H175" s="15"/>
      <c r="I175" s="43"/>
      <c r="J175" s="15"/>
      <c r="K175" s="43"/>
      <c r="L175" s="15"/>
      <c r="M175" s="43"/>
      <c r="N175" s="15"/>
      <c r="O175" s="43"/>
      <c r="P175" s="15"/>
      <c r="Q175" s="43"/>
      <c r="R175" s="15"/>
      <c r="S175" s="43"/>
      <c r="T175" s="15"/>
      <c r="U175" s="43"/>
      <c r="V175" s="15"/>
      <c r="W175" s="43"/>
      <c r="X175" s="15"/>
      <c r="Y175" s="43"/>
      <c r="Z175" s="537"/>
      <c r="AA175" s="15"/>
      <c r="AB175" s="15"/>
      <c r="AC175" s="15"/>
      <c r="AD175" s="15"/>
      <c r="AE175" s="15"/>
      <c r="AF175" s="15"/>
      <c r="AG175" s="15"/>
    </row>
    <row r="176" spans="8:33">
      <c r="H176" s="15"/>
      <c r="I176" s="43"/>
      <c r="J176" s="15"/>
      <c r="K176" s="43"/>
      <c r="L176" s="15"/>
      <c r="M176" s="43"/>
      <c r="N176" s="15"/>
      <c r="O176" s="43"/>
      <c r="P176" s="15"/>
      <c r="Q176" s="43"/>
      <c r="R176" s="15"/>
      <c r="S176" s="43"/>
      <c r="T176" s="15"/>
      <c r="U176" s="43"/>
      <c r="V176" s="15"/>
      <c r="W176" s="43"/>
      <c r="X176" s="15"/>
      <c r="Y176" s="43"/>
      <c r="Z176" s="537"/>
      <c r="AA176" s="15"/>
      <c r="AB176" s="15"/>
      <c r="AC176" s="15"/>
      <c r="AD176" s="15"/>
      <c r="AE176" s="15"/>
      <c r="AF176" s="15"/>
      <c r="AG176" s="15"/>
    </row>
    <row r="177" spans="8:33">
      <c r="H177" s="15"/>
      <c r="I177" s="43"/>
      <c r="J177" s="15"/>
      <c r="K177" s="43"/>
      <c r="L177" s="15"/>
      <c r="M177" s="43"/>
      <c r="N177" s="15"/>
      <c r="O177" s="43"/>
      <c r="P177" s="15"/>
      <c r="Q177" s="43"/>
      <c r="R177" s="15"/>
      <c r="S177" s="43"/>
      <c r="T177" s="15"/>
      <c r="U177" s="43"/>
      <c r="V177" s="15"/>
      <c r="W177" s="43"/>
      <c r="X177" s="15"/>
      <c r="Y177" s="43"/>
      <c r="Z177" s="537"/>
      <c r="AA177" s="15"/>
      <c r="AB177" s="15"/>
      <c r="AC177" s="15"/>
      <c r="AD177" s="15"/>
      <c r="AE177" s="15"/>
      <c r="AF177" s="15"/>
      <c r="AG177" s="15"/>
    </row>
    <row r="178" spans="8:33">
      <c r="H178" s="15"/>
      <c r="I178" s="43"/>
      <c r="J178" s="15"/>
      <c r="K178" s="43"/>
      <c r="L178" s="15"/>
      <c r="M178" s="43"/>
      <c r="N178" s="15"/>
      <c r="O178" s="43"/>
      <c r="P178" s="15"/>
      <c r="Q178" s="43"/>
      <c r="R178" s="15"/>
      <c r="S178" s="43"/>
      <c r="T178" s="15"/>
      <c r="U178" s="43"/>
      <c r="V178" s="15"/>
      <c r="W178" s="43"/>
      <c r="X178" s="15"/>
      <c r="Y178" s="43"/>
      <c r="Z178" s="537"/>
      <c r="AA178" s="15"/>
      <c r="AB178" s="15"/>
      <c r="AC178" s="15"/>
      <c r="AD178" s="15"/>
      <c r="AE178" s="15"/>
      <c r="AF178" s="15"/>
      <c r="AG178" s="15"/>
    </row>
    <row r="179" spans="8:33">
      <c r="H179" s="15"/>
      <c r="I179" s="43"/>
      <c r="J179" s="15"/>
      <c r="K179" s="43"/>
      <c r="L179" s="15"/>
      <c r="M179" s="43"/>
      <c r="N179" s="15"/>
      <c r="O179" s="43"/>
      <c r="P179" s="15"/>
      <c r="Q179" s="43"/>
      <c r="R179" s="15"/>
      <c r="S179" s="43"/>
      <c r="T179" s="15"/>
      <c r="U179" s="43"/>
      <c r="V179" s="15"/>
      <c r="W179" s="43"/>
      <c r="X179" s="15"/>
      <c r="Y179" s="43"/>
      <c r="Z179" s="537"/>
      <c r="AA179" s="15"/>
      <c r="AB179" s="15"/>
      <c r="AC179" s="15"/>
      <c r="AD179" s="15"/>
      <c r="AE179" s="15"/>
      <c r="AF179" s="15"/>
      <c r="AG179" s="15"/>
    </row>
    <row r="180" spans="8:33">
      <c r="H180" s="15"/>
      <c r="I180" s="43"/>
      <c r="J180" s="15"/>
      <c r="K180" s="43"/>
      <c r="L180" s="15"/>
      <c r="M180" s="43"/>
      <c r="N180" s="15"/>
      <c r="O180" s="43"/>
      <c r="P180" s="15"/>
      <c r="Q180" s="43"/>
      <c r="R180" s="15"/>
      <c r="S180" s="43"/>
      <c r="T180" s="15"/>
      <c r="U180" s="43"/>
      <c r="V180" s="15"/>
      <c r="W180" s="43"/>
      <c r="X180" s="15"/>
      <c r="Y180" s="43"/>
      <c r="Z180" s="537"/>
      <c r="AA180" s="15"/>
      <c r="AB180" s="15"/>
      <c r="AC180" s="15"/>
      <c r="AD180" s="15"/>
      <c r="AE180" s="15"/>
      <c r="AF180" s="15"/>
      <c r="AG180" s="15"/>
    </row>
    <row r="181" spans="8:33">
      <c r="H181" s="15"/>
      <c r="I181" s="43"/>
      <c r="J181" s="15"/>
      <c r="K181" s="43"/>
      <c r="L181" s="15"/>
      <c r="M181" s="43"/>
      <c r="N181" s="15"/>
      <c r="O181" s="43"/>
      <c r="P181" s="15"/>
      <c r="Q181" s="43"/>
      <c r="R181" s="15"/>
      <c r="S181" s="43"/>
      <c r="T181" s="15"/>
      <c r="U181" s="43"/>
      <c r="V181" s="15"/>
      <c r="W181" s="43"/>
      <c r="X181" s="15"/>
      <c r="Y181" s="43"/>
      <c r="Z181" s="537"/>
      <c r="AA181" s="15"/>
      <c r="AB181" s="15"/>
      <c r="AC181" s="15"/>
      <c r="AD181" s="15"/>
      <c r="AE181" s="15"/>
      <c r="AF181" s="15"/>
      <c r="AG181" s="15"/>
    </row>
    <row r="182" spans="8:33">
      <c r="H182" s="15"/>
      <c r="I182" s="43"/>
      <c r="J182" s="15"/>
      <c r="K182" s="43"/>
      <c r="L182" s="15"/>
      <c r="M182" s="43"/>
      <c r="N182" s="15"/>
      <c r="O182" s="43"/>
      <c r="P182" s="15"/>
      <c r="Q182" s="43"/>
      <c r="R182" s="15"/>
      <c r="S182" s="43"/>
      <c r="T182" s="15"/>
      <c r="U182" s="43"/>
      <c r="V182" s="15"/>
      <c r="W182" s="43"/>
      <c r="X182" s="15"/>
      <c r="Y182" s="43"/>
      <c r="Z182" s="537"/>
      <c r="AA182" s="15"/>
      <c r="AB182" s="15"/>
      <c r="AC182" s="15"/>
      <c r="AD182" s="15"/>
      <c r="AE182" s="15"/>
      <c r="AF182" s="15"/>
      <c r="AG182" s="15"/>
    </row>
    <row r="183" spans="8:33">
      <c r="H183" s="15"/>
      <c r="I183" s="43"/>
      <c r="J183" s="15"/>
      <c r="K183" s="43"/>
      <c r="L183" s="15"/>
      <c r="M183" s="43"/>
      <c r="N183" s="15"/>
      <c r="O183" s="43"/>
      <c r="P183" s="15"/>
      <c r="Q183" s="43"/>
      <c r="R183" s="15"/>
      <c r="S183" s="43"/>
      <c r="T183" s="15"/>
      <c r="U183" s="43"/>
      <c r="V183" s="15"/>
      <c r="W183" s="43"/>
      <c r="X183" s="15"/>
      <c r="Y183" s="43"/>
      <c r="Z183" s="537"/>
      <c r="AA183" s="15"/>
      <c r="AB183" s="15"/>
      <c r="AC183" s="15"/>
      <c r="AD183" s="15"/>
      <c r="AE183" s="15"/>
      <c r="AF183" s="15"/>
      <c r="AG183" s="15"/>
    </row>
    <row r="184" spans="8:33">
      <c r="H184" s="15"/>
      <c r="I184" s="43"/>
      <c r="J184" s="15"/>
      <c r="K184" s="43"/>
      <c r="L184" s="15"/>
      <c r="M184" s="43"/>
      <c r="N184" s="15"/>
      <c r="O184" s="43"/>
      <c r="P184" s="15"/>
      <c r="Q184" s="43"/>
      <c r="R184" s="15"/>
      <c r="S184" s="43"/>
      <c r="T184" s="15"/>
      <c r="U184" s="43"/>
      <c r="V184" s="15"/>
      <c r="W184" s="43"/>
      <c r="X184" s="15"/>
      <c r="Y184" s="43"/>
      <c r="Z184" s="537"/>
      <c r="AA184" s="15"/>
      <c r="AB184" s="15"/>
      <c r="AC184" s="15"/>
      <c r="AD184" s="15"/>
      <c r="AE184" s="15"/>
      <c r="AF184" s="15"/>
      <c r="AG184" s="15"/>
    </row>
    <row r="185" spans="8:33">
      <c r="H185" s="15"/>
      <c r="I185" s="43"/>
      <c r="J185" s="15"/>
      <c r="K185" s="43"/>
      <c r="L185" s="15"/>
      <c r="M185" s="43"/>
      <c r="N185" s="15"/>
      <c r="O185" s="43"/>
      <c r="P185" s="15"/>
      <c r="Q185" s="43"/>
      <c r="R185" s="15"/>
      <c r="S185" s="43"/>
      <c r="T185" s="15"/>
      <c r="U185" s="43"/>
      <c r="V185" s="15"/>
      <c r="W185" s="43"/>
      <c r="X185" s="15"/>
      <c r="Y185" s="43"/>
      <c r="Z185" s="537"/>
      <c r="AA185" s="15"/>
      <c r="AB185" s="15"/>
      <c r="AC185" s="15"/>
      <c r="AD185" s="15"/>
      <c r="AE185" s="15"/>
      <c r="AF185" s="15"/>
      <c r="AG185" s="15"/>
    </row>
    <row r="186" spans="8:33">
      <c r="H186" s="15"/>
      <c r="I186" s="43"/>
      <c r="J186" s="15"/>
      <c r="K186" s="43"/>
      <c r="L186" s="15"/>
      <c r="M186" s="43"/>
      <c r="N186" s="15"/>
      <c r="O186" s="43"/>
      <c r="P186" s="15"/>
      <c r="Q186" s="43"/>
      <c r="R186" s="15"/>
      <c r="S186" s="43"/>
      <c r="T186" s="15"/>
      <c r="U186" s="43"/>
      <c r="V186" s="15"/>
      <c r="W186" s="43"/>
      <c r="X186" s="15"/>
      <c r="Y186" s="43"/>
      <c r="Z186" s="537"/>
      <c r="AA186" s="15"/>
      <c r="AB186" s="15"/>
      <c r="AC186" s="15"/>
      <c r="AD186" s="15"/>
      <c r="AE186" s="15"/>
      <c r="AF186" s="15"/>
      <c r="AG186" s="15"/>
    </row>
    <row r="187" spans="8:33">
      <c r="H187" s="15"/>
      <c r="I187" s="43"/>
      <c r="J187" s="15"/>
      <c r="K187" s="43"/>
      <c r="L187" s="15"/>
      <c r="M187" s="43"/>
      <c r="N187" s="15"/>
      <c r="O187" s="43"/>
      <c r="P187" s="15"/>
      <c r="Q187" s="43"/>
      <c r="R187" s="15"/>
      <c r="S187" s="43"/>
      <c r="T187" s="15"/>
      <c r="U187" s="43"/>
      <c r="V187" s="15"/>
      <c r="W187" s="43"/>
      <c r="X187" s="15"/>
      <c r="Y187" s="43"/>
      <c r="Z187" s="537"/>
      <c r="AA187" s="15"/>
      <c r="AB187" s="15"/>
      <c r="AC187" s="15"/>
      <c r="AD187" s="15"/>
      <c r="AE187" s="15"/>
      <c r="AF187" s="15"/>
      <c r="AG187" s="15"/>
    </row>
    <row r="188" spans="8:33">
      <c r="H188" s="15"/>
      <c r="I188" s="43"/>
      <c r="J188" s="15"/>
      <c r="K188" s="43"/>
      <c r="L188" s="15"/>
      <c r="M188" s="43"/>
      <c r="N188" s="15"/>
      <c r="O188" s="43"/>
      <c r="P188" s="15"/>
      <c r="Q188" s="43"/>
      <c r="R188" s="15"/>
      <c r="S188" s="43"/>
      <c r="T188" s="15"/>
      <c r="U188" s="43"/>
      <c r="V188" s="15"/>
      <c r="W188" s="43"/>
      <c r="X188" s="15"/>
      <c r="Y188" s="43"/>
      <c r="Z188" s="537"/>
      <c r="AA188" s="15"/>
      <c r="AB188" s="15"/>
      <c r="AC188" s="15"/>
      <c r="AD188" s="15"/>
      <c r="AE188" s="15"/>
      <c r="AF188" s="15"/>
      <c r="AG188" s="15"/>
    </row>
    <row r="189" spans="8:33">
      <c r="H189" s="15"/>
      <c r="I189" s="43"/>
      <c r="J189" s="15"/>
      <c r="K189" s="43"/>
      <c r="L189" s="15"/>
      <c r="M189" s="43"/>
      <c r="N189" s="15"/>
      <c r="O189" s="43"/>
      <c r="P189" s="15"/>
      <c r="Q189" s="43"/>
      <c r="R189" s="15"/>
      <c r="S189" s="43"/>
      <c r="T189" s="15"/>
      <c r="U189" s="43"/>
      <c r="V189" s="15"/>
      <c r="W189" s="43"/>
      <c r="X189" s="15"/>
      <c r="Y189" s="43"/>
      <c r="Z189" s="537"/>
      <c r="AA189" s="15"/>
      <c r="AB189" s="15"/>
      <c r="AC189" s="15"/>
      <c r="AD189" s="15"/>
      <c r="AE189" s="15"/>
      <c r="AF189" s="15"/>
      <c r="AG189" s="15"/>
    </row>
    <row r="190" spans="8:33">
      <c r="H190" s="15"/>
      <c r="I190" s="43"/>
      <c r="J190" s="15"/>
      <c r="K190" s="43"/>
      <c r="L190" s="15"/>
      <c r="M190" s="43"/>
      <c r="N190" s="15"/>
      <c r="O190" s="43"/>
      <c r="P190" s="15"/>
      <c r="Q190" s="43"/>
      <c r="R190" s="15"/>
      <c r="S190" s="43"/>
      <c r="T190" s="15"/>
      <c r="U190" s="43"/>
      <c r="V190" s="15"/>
      <c r="W190" s="43"/>
      <c r="X190" s="15"/>
      <c r="Y190" s="43"/>
      <c r="Z190" s="537"/>
      <c r="AA190" s="15"/>
      <c r="AB190" s="15"/>
      <c r="AC190" s="15"/>
      <c r="AD190" s="15"/>
      <c r="AE190" s="15"/>
      <c r="AF190" s="15"/>
      <c r="AG190" s="15"/>
    </row>
    <row r="191" spans="8:33">
      <c r="H191" s="15"/>
      <c r="I191" s="43"/>
      <c r="J191" s="15"/>
      <c r="K191" s="43"/>
      <c r="L191" s="15"/>
      <c r="M191" s="43"/>
      <c r="N191" s="15"/>
      <c r="O191" s="43"/>
      <c r="P191" s="15"/>
      <c r="Q191" s="43"/>
      <c r="R191" s="15"/>
      <c r="S191" s="43"/>
      <c r="T191" s="15"/>
      <c r="U191" s="43"/>
      <c r="V191" s="15"/>
      <c r="W191" s="43"/>
      <c r="X191" s="15"/>
      <c r="Y191" s="43"/>
      <c r="Z191" s="537"/>
      <c r="AA191" s="15"/>
      <c r="AB191" s="15"/>
      <c r="AC191" s="15"/>
      <c r="AD191" s="15"/>
      <c r="AE191" s="15"/>
      <c r="AF191" s="15"/>
      <c r="AG191" s="15"/>
    </row>
    <row r="192" spans="8:33">
      <c r="H192" s="15"/>
      <c r="I192" s="43"/>
      <c r="J192" s="15"/>
      <c r="K192" s="43"/>
      <c r="L192" s="15"/>
      <c r="M192" s="43"/>
      <c r="N192" s="15"/>
      <c r="O192" s="43"/>
      <c r="P192" s="15"/>
      <c r="Q192" s="43"/>
      <c r="R192" s="15"/>
      <c r="S192" s="43"/>
      <c r="T192" s="15"/>
      <c r="U192" s="43"/>
      <c r="V192" s="15"/>
      <c r="W192" s="43"/>
      <c r="X192" s="15"/>
      <c r="Y192" s="43"/>
      <c r="Z192" s="537"/>
      <c r="AA192" s="15"/>
      <c r="AB192" s="15"/>
      <c r="AC192" s="15"/>
      <c r="AD192" s="15"/>
      <c r="AE192" s="15"/>
      <c r="AF192" s="15"/>
      <c r="AG192" s="15"/>
    </row>
    <row r="193" spans="8:33">
      <c r="H193" s="15"/>
      <c r="I193" s="43"/>
      <c r="J193" s="15"/>
      <c r="K193" s="43"/>
      <c r="L193" s="15"/>
      <c r="M193" s="43"/>
      <c r="N193" s="15"/>
      <c r="O193" s="43"/>
      <c r="P193" s="15"/>
      <c r="Q193" s="43"/>
      <c r="R193" s="15"/>
      <c r="S193" s="43"/>
      <c r="T193" s="15"/>
      <c r="U193" s="43"/>
      <c r="V193" s="15"/>
      <c r="W193" s="43"/>
      <c r="X193" s="15"/>
      <c r="Y193" s="43"/>
      <c r="Z193" s="537"/>
      <c r="AA193" s="15"/>
      <c r="AB193" s="15"/>
      <c r="AC193" s="15"/>
      <c r="AD193" s="15"/>
      <c r="AE193" s="15"/>
      <c r="AF193" s="15"/>
      <c r="AG193" s="15"/>
    </row>
    <row r="194" spans="8:33">
      <c r="H194" s="15"/>
      <c r="I194" s="43"/>
      <c r="J194" s="15"/>
      <c r="K194" s="43"/>
      <c r="L194" s="15"/>
      <c r="M194" s="43"/>
      <c r="N194" s="15"/>
      <c r="O194" s="43"/>
      <c r="P194" s="15"/>
      <c r="Q194" s="43"/>
      <c r="R194" s="15"/>
      <c r="S194" s="43"/>
      <c r="T194" s="15"/>
      <c r="U194" s="43"/>
      <c r="V194" s="15"/>
      <c r="W194" s="43"/>
      <c r="X194" s="15"/>
      <c r="Y194" s="43"/>
      <c r="Z194" s="537"/>
      <c r="AA194" s="15"/>
      <c r="AB194" s="15"/>
      <c r="AC194" s="15"/>
      <c r="AD194" s="15"/>
      <c r="AE194" s="15"/>
      <c r="AF194" s="15"/>
      <c r="AG194" s="15"/>
    </row>
    <row r="195" spans="8:33">
      <c r="H195" s="15"/>
      <c r="I195" s="43"/>
      <c r="J195" s="15"/>
      <c r="K195" s="43"/>
      <c r="L195" s="15"/>
      <c r="M195" s="43"/>
      <c r="N195" s="15"/>
      <c r="O195" s="43"/>
      <c r="P195" s="15"/>
      <c r="Q195" s="43"/>
      <c r="R195" s="15"/>
      <c r="S195" s="43"/>
      <c r="T195" s="15"/>
      <c r="U195" s="43"/>
      <c r="V195" s="15"/>
      <c r="W195" s="43"/>
      <c r="X195" s="15"/>
      <c r="Y195" s="43"/>
      <c r="Z195" s="537"/>
      <c r="AA195" s="15"/>
      <c r="AB195" s="15"/>
      <c r="AC195" s="15"/>
      <c r="AD195" s="15"/>
      <c r="AE195" s="15"/>
      <c r="AF195" s="15"/>
      <c r="AG195" s="15"/>
    </row>
    <row r="196" spans="8:33">
      <c r="H196" s="15"/>
      <c r="I196" s="43"/>
      <c r="J196" s="15"/>
      <c r="K196" s="43"/>
      <c r="L196" s="15"/>
      <c r="M196" s="43"/>
      <c r="N196" s="15"/>
      <c r="O196" s="43"/>
      <c r="P196" s="15"/>
      <c r="Q196" s="43"/>
      <c r="R196" s="15"/>
      <c r="S196" s="43"/>
      <c r="T196" s="15"/>
      <c r="U196" s="43"/>
      <c r="V196" s="15"/>
      <c r="W196" s="43"/>
      <c r="X196" s="15"/>
      <c r="Y196" s="43"/>
      <c r="Z196" s="537"/>
      <c r="AA196" s="15"/>
      <c r="AB196" s="15"/>
      <c r="AC196" s="15"/>
      <c r="AD196" s="15"/>
      <c r="AE196" s="15"/>
      <c r="AF196" s="15"/>
      <c r="AG196" s="15"/>
    </row>
    <row r="197" spans="8:33">
      <c r="H197" s="15"/>
      <c r="I197" s="43"/>
      <c r="J197" s="15"/>
      <c r="K197" s="43"/>
      <c r="L197" s="15"/>
      <c r="M197" s="43"/>
      <c r="N197" s="15"/>
      <c r="O197" s="43"/>
      <c r="P197" s="15"/>
      <c r="Q197" s="43"/>
      <c r="R197" s="15"/>
      <c r="S197" s="43"/>
      <c r="T197" s="15"/>
      <c r="U197" s="43"/>
      <c r="V197" s="15"/>
      <c r="W197" s="43"/>
      <c r="X197" s="15"/>
      <c r="Y197" s="43"/>
      <c r="Z197" s="537"/>
      <c r="AA197" s="15"/>
      <c r="AB197" s="15"/>
      <c r="AC197" s="15"/>
      <c r="AD197" s="15"/>
      <c r="AE197" s="15"/>
      <c r="AF197" s="15"/>
      <c r="AG197" s="15"/>
    </row>
    <row r="198" spans="8:33">
      <c r="H198" s="15"/>
      <c r="I198" s="43"/>
      <c r="J198" s="15"/>
      <c r="K198" s="43"/>
      <c r="L198" s="15"/>
      <c r="M198" s="43"/>
      <c r="N198" s="15"/>
      <c r="O198" s="43"/>
      <c r="P198" s="15"/>
      <c r="Q198" s="43"/>
      <c r="R198" s="15"/>
      <c r="S198" s="43"/>
      <c r="T198" s="15"/>
      <c r="U198" s="43"/>
      <c r="V198" s="15"/>
      <c r="W198" s="43"/>
      <c r="X198" s="15"/>
      <c r="Y198" s="43"/>
      <c r="Z198" s="537"/>
      <c r="AA198" s="15"/>
      <c r="AB198" s="15"/>
      <c r="AC198" s="15"/>
      <c r="AD198" s="15"/>
      <c r="AE198" s="15"/>
      <c r="AF198" s="15"/>
      <c r="AG198" s="15"/>
    </row>
    <row r="199" spans="8:33">
      <c r="H199" s="15"/>
      <c r="I199" s="43"/>
      <c r="J199" s="15"/>
      <c r="K199" s="43"/>
      <c r="L199" s="15"/>
      <c r="M199" s="43"/>
      <c r="N199" s="15"/>
      <c r="O199" s="43"/>
      <c r="P199" s="15"/>
      <c r="Q199" s="43"/>
      <c r="R199" s="15"/>
      <c r="S199" s="43"/>
      <c r="T199" s="15"/>
      <c r="U199" s="43"/>
      <c r="V199" s="15"/>
      <c r="W199" s="43"/>
      <c r="X199" s="15"/>
      <c r="Y199" s="43"/>
      <c r="Z199" s="537"/>
      <c r="AA199" s="15"/>
      <c r="AB199" s="15"/>
      <c r="AC199" s="15"/>
      <c r="AD199" s="15"/>
      <c r="AE199" s="15"/>
      <c r="AF199" s="15"/>
      <c r="AG199" s="15"/>
    </row>
    <row r="200" spans="8:33">
      <c r="H200" s="15"/>
      <c r="I200" s="43"/>
      <c r="J200" s="15"/>
      <c r="K200" s="43"/>
      <c r="L200" s="15"/>
      <c r="M200" s="43"/>
      <c r="N200" s="15"/>
      <c r="O200" s="43"/>
      <c r="P200" s="15"/>
      <c r="Q200" s="43"/>
      <c r="R200" s="15"/>
      <c r="S200" s="43"/>
      <c r="T200" s="15"/>
      <c r="U200" s="43"/>
      <c r="V200" s="15"/>
      <c r="W200" s="43"/>
      <c r="X200" s="15"/>
      <c r="Y200" s="43"/>
      <c r="Z200" s="537"/>
      <c r="AA200" s="15"/>
      <c r="AB200" s="15"/>
      <c r="AC200" s="15"/>
      <c r="AD200" s="15"/>
      <c r="AE200" s="15"/>
      <c r="AF200" s="15"/>
      <c r="AG200" s="15"/>
    </row>
    <row r="201" spans="8:33">
      <c r="H201" s="15"/>
      <c r="I201" s="43"/>
      <c r="J201" s="15"/>
      <c r="K201" s="43"/>
      <c r="L201" s="15"/>
      <c r="M201" s="43"/>
      <c r="N201" s="15"/>
      <c r="O201" s="43"/>
      <c r="P201" s="15"/>
      <c r="Q201" s="43"/>
      <c r="R201" s="15"/>
      <c r="S201" s="43"/>
      <c r="T201" s="15"/>
      <c r="U201" s="43"/>
      <c r="V201" s="15"/>
      <c r="W201" s="43"/>
      <c r="X201" s="15"/>
      <c r="Y201" s="43"/>
      <c r="Z201" s="537"/>
      <c r="AA201" s="15"/>
      <c r="AB201" s="15"/>
      <c r="AC201" s="15"/>
      <c r="AD201" s="15"/>
      <c r="AE201" s="15"/>
      <c r="AF201" s="15"/>
      <c r="AG201" s="15"/>
    </row>
    <row r="202" spans="8:33">
      <c r="H202" s="15"/>
      <c r="I202" s="43"/>
      <c r="J202" s="15"/>
      <c r="K202" s="43"/>
      <c r="L202" s="15"/>
      <c r="M202" s="43"/>
      <c r="N202" s="15"/>
      <c r="O202" s="43"/>
      <c r="P202" s="15"/>
      <c r="Q202" s="43"/>
      <c r="R202" s="15"/>
      <c r="S202" s="43"/>
      <c r="T202" s="15"/>
      <c r="U202" s="43"/>
      <c r="V202" s="15"/>
      <c r="W202" s="43"/>
      <c r="X202" s="15"/>
      <c r="Y202" s="43"/>
      <c r="Z202" s="537"/>
      <c r="AA202" s="15"/>
      <c r="AB202" s="15"/>
      <c r="AC202" s="15"/>
      <c r="AD202" s="15"/>
      <c r="AE202" s="15"/>
      <c r="AF202" s="15"/>
      <c r="AG202" s="15"/>
    </row>
    <row r="203" spans="8:33">
      <c r="H203" s="15"/>
      <c r="I203" s="43"/>
      <c r="J203" s="15"/>
      <c r="K203" s="43"/>
      <c r="L203" s="15"/>
      <c r="M203" s="43"/>
      <c r="N203" s="15"/>
      <c r="O203" s="43"/>
      <c r="P203" s="15"/>
      <c r="Q203" s="43"/>
      <c r="R203" s="15"/>
      <c r="S203" s="43"/>
      <c r="T203" s="15"/>
      <c r="U203" s="43"/>
      <c r="V203" s="15"/>
      <c r="W203" s="43"/>
      <c r="X203" s="15"/>
      <c r="Y203" s="43"/>
      <c r="Z203" s="537"/>
      <c r="AA203" s="15"/>
      <c r="AB203" s="15"/>
      <c r="AC203" s="15"/>
      <c r="AD203" s="15"/>
      <c r="AE203" s="15"/>
      <c r="AF203" s="15"/>
      <c r="AG203" s="15"/>
    </row>
    <row r="204" spans="8:33">
      <c r="H204" s="15"/>
      <c r="I204" s="43"/>
      <c r="J204" s="15"/>
      <c r="K204" s="43"/>
      <c r="L204" s="15"/>
      <c r="M204" s="43"/>
      <c r="N204" s="15"/>
      <c r="O204" s="43"/>
      <c r="P204" s="15"/>
      <c r="Q204" s="43"/>
      <c r="R204" s="15"/>
      <c r="S204" s="43"/>
      <c r="T204" s="15"/>
      <c r="U204" s="43"/>
      <c r="V204" s="15"/>
      <c r="W204" s="43"/>
      <c r="X204" s="15"/>
      <c r="Y204" s="43"/>
      <c r="Z204" s="537"/>
      <c r="AA204" s="15"/>
      <c r="AB204" s="15"/>
      <c r="AC204" s="15"/>
      <c r="AD204" s="15"/>
      <c r="AE204" s="15"/>
      <c r="AF204" s="15"/>
      <c r="AG204" s="15"/>
    </row>
    <row r="205" spans="8:33">
      <c r="H205" s="15"/>
      <c r="I205" s="43"/>
      <c r="J205" s="15"/>
      <c r="K205" s="43"/>
      <c r="L205" s="15"/>
      <c r="M205" s="43"/>
      <c r="N205" s="15"/>
      <c r="O205" s="43"/>
      <c r="P205" s="15"/>
      <c r="Q205" s="43"/>
      <c r="R205" s="15"/>
      <c r="S205" s="43"/>
      <c r="T205" s="15"/>
      <c r="U205" s="43"/>
      <c r="V205" s="15"/>
      <c r="W205" s="43"/>
      <c r="X205" s="15"/>
      <c r="Y205" s="43"/>
      <c r="Z205" s="537"/>
      <c r="AA205" s="15"/>
      <c r="AB205" s="15"/>
      <c r="AC205" s="15"/>
      <c r="AD205" s="15"/>
      <c r="AE205" s="15"/>
      <c r="AF205" s="15"/>
      <c r="AG205" s="15"/>
    </row>
    <row r="206" spans="8:33">
      <c r="H206" s="15"/>
      <c r="I206" s="43"/>
      <c r="J206" s="15"/>
      <c r="K206" s="43"/>
      <c r="L206" s="15"/>
      <c r="M206" s="43"/>
      <c r="N206" s="15"/>
      <c r="O206" s="43"/>
      <c r="P206" s="15"/>
      <c r="Q206" s="43"/>
      <c r="R206" s="15"/>
      <c r="S206" s="43"/>
      <c r="T206" s="15"/>
      <c r="U206" s="43"/>
      <c r="V206" s="15"/>
      <c r="W206" s="43"/>
      <c r="X206" s="15"/>
      <c r="Y206" s="43"/>
      <c r="Z206" s="537"/>
      <c r="AA206" s="15"/>
      <c r="AB206" s="15"/>
      <c r="AC206" s="15"/>
      <c r="AD206" s="15"/>
      <c r="AE206" s="15"/>
      <c r="AF206" s="15"/>
      <c r="AG206" s="15"/>
    </row>
    <row r="207" spans="8:33">
      <c r="H207" s="15"/>
      <c r="I207" s="43"/>
      <c r="J207" s="15"/>
      <c r="K207" s="43"/>
      <c r="L207" s="15"/>
      <c r="M207" s="43"/>
      <c r="N207" s="15"/>
      <c r="O207" s="43"/>
      <c r="P207" s="15"/>
      <c r="Q207" s="43"/>
      <c r="R207" s="15"/>
      <c r="S207" s="43"/>
      <c r="T207" s="15"/>
      <c r="U207" s="43"/>
      <c r="V207" s="15"/>
      <c r="W207" s="43"/>
      <c r="X207" s="15"/>
      <c r="Y207" s="43"/>
      <c r="Z207" s="537"/>
      <c r="AA207" s="15"/>
      <c r="AB207" s="15"/>
      <c r="AC207" s="15"/>
      <c r="AD207" s="15"/>
      <c r="AE207" s="15"/>
      <c r="AF207" s="15"/>
      <c r="AG207" s="15"/>
    </row>
    <row r="208" spans="8:33">
      <c r="H208" s="15"/>
      <c r="I208" s="43"/>
      <c r="J208" s="15"/>
      <c r="K208" s="43"/>
      <c r="L208" s="15"/>
      <c r="M208" s="43"/>
      <c r="N208" s="15"/>
      <c r="O208" s="43"/>
      <c r="P208" s="15"/>
      <c r="Q208" s="43"/>
      <c r="R208" s="15"/>
      <c r="S208" s="43"/>
      <c r="T208" s="15"/>
      <c r="U208" s="43"/>
      <c r="V208" s="15"/>
      <c r="W208" s="43"/>
      <c r="X208" s="15"/>
      <c r="Y208" s="43"/>
      <c r="Z208" s="537"/>
      <c r="AA208" s="15"/>
      <c r="AB208" s="15"/>
      <c r="AC208" s="15"/>
      <c r="AD208" s="15"/>
      <c r="AE208" s="15"/>
      <c r="AF208" s="15"/>
      <c r="AG208" s="15"/>
    </row>
    <row r="209" spans="8:33">
      <c r="H209" s="15"/>
      <c r="I209" s="43"/>
      <c r="J209" s="15"/>
      <c r="K209" s="43"/>
      <c r="L209" s="15"/>
      <c r="M209" s="43"/>
      <c r="N209" s="15"/>
      <c r="O209" s="43"/>
      <c r="P209" s="15"/>
      <c r="Q209" s="43"/>
      <c r="R209" s="15"/>
      <c r="S209" s="43"/>
      <c r="T209" s="15"/>
      <c r="U209" s="43"/>
      <c r="V209" s="15"/>
      <c r="W209" s="43"/>
      <c r="X209" s="15"/>
      <c r="Y209" s="43"/>
      <c r="Z209" s="537"/>
      <c r="AA209" s="15"/>
      <c r="AB209" s="15"/>
      <c r="AC209" s="15"/>
      <c r="AD209" s="15"/>
      <c r="AE209" s="15"/>
      <c r="AF209" s="15"/>
      <c r="AG209" s="15"/>
    </row>
    <row r="210" spans="8:33">
      <c r="H210" s="15"/>
      <c r="I210" s="43"/>
      <c r="J210" s="15"/>
      <c r="K210" s="43"/>
      <c r="L210" s="15"/>
      <c r="M210" s="43"/>
      <c r="N210" s="15"/>
      <c r="O210" s="43"/>
      <c r="P210" s="15"/>
      <c r="Q210" s="43"/>
      <c r="R210" s="15"/>
      <c r="S210" s="43"/>
      <c r="T210" s="15"/>
      <c r="U210" s="43"/>
      <c r="V210" s="15"/>
      <c r="W210" s="43"/>
      <c r="X210" s="15"/>
      <c r="Y210" s="43"/>
      <c r="Z210" s="537"/>
      <c r="AA210" s="15"/>
      <c r="AB210" s="15"/>
      <c r="AC210" s="15"/>
      <c r="AD210" s="15"/>
      <c r="AE210" s="15"/>
      <c r="AF210" s="15"/>
      <c r="AG210" s="15"/>
    </row>
    <row r="211" spans="8:33">
      <c r="H211" s="15"/>
      <c r="I211" s="43"/>
      <c r="J211" s="15"/>
      <c r="K211" s="43"/>
      <c r="L211" s="15"/>
      <c r="M211" s="43"/>
      <c r="N211" s="15"/>
      <c r="O211" s="43"/>
      <c r="P211" s="15"/>
      <c r="Q211" s="43"/>
      <c r="R211" s="15"/>
      <c r="S211" s="43"/>
      <c r="T211" s="15"/>
      <c r="U211" s="43"/>
      <c r="V211" s="15"/>
      <c r="W211" s="43"/>
      <c r="X211" s="15"/>
      <c r="Y211" s="43"/>
      <c r="Z211" s="537"/>
      <c r="AA211" s="15"/>
      <c r="AB211" s="15"/>
      <c r="AC211" s="15"/>
      <c r="AD211" s="15"/>
      <c r="AE211" s="15"/>
      <c r="AF211" s="15"/>
      <c r="AG211" s="15"/>
    </row>
    <row r="212" spans="8:33">
      <c r="H212" s="15"/>
      <c r="I212" s="43"/>
      <c r="J212" s="15"/>
      <c r="K212" s="43"/>
      <c r="L212" s="15"/>
      <c r="M212" s="43"/>
      <c r="N212" s="15"/>
      <c r="O212" s="43"/>
      <c r="P212" s="15"/>
      <c r="Q212" s="43"/>
      <c r="R212" s="15"/>
      <c r="S212" s="43"/>
      <c r="T212" s="15"/>
      <c r="U212" s="43"/>
      <c r="V212" s="15"/>
      <c r="W212" s="43"/>
      <c r="X212" s="15"/>
      <c r="Y212" s="43"/>
      <c r="Z212" s="537"/>
      <c r="AA212" s="15"/>
      <c r="AB212" s="15"/>
      <c r="AC212" s="15"/>
      <c r="AD212" s="15"/>
      <c r="AE212" s="15"/>
      <c r="AF212" s="15"/>
      <c r="AG212" s="15"/>
    </row>
    <row r="213" spans="8:33">
      <c r="H213" s="15"/>
      <c r="I213" s="43"/>
      <c r="J213" s="15"/>
      <c r="K213" s="43"/>
      <c r="L213" s="15"/>
      <c r="M213" s="43"/>
      <c r="N213" s="15"/>
      <c r="O213" s="43"/>
      <c r="P213" s="15"/>
      <c r="Q213" s="43"/>
      <c r="R213" s="15"/>
      <c r="S213" s="43"/>
      <c r="T213" s="15"/>
      <c r="U213" s="43"/>
      <c r="V213" s="15"/>
      <c r="W213" s="43"/>
      <c r="X213" s="15"/>
      <c r="Y213" s="43"/>
      <c r="Z213" s="537"/>
      <c r="AA213" s="15"/>
      <c r="AB213" s="15"/>
      <c r="AC213" s="15"/>
      <c r="AD213" s="15"/>
      <c r="AE213" s="15"/>
      <c r="AF213" s="15"/>
      <c r="AG213" s="15"/>
    </row>
    <row r="214" spans="8:33">
      <c r="H214" s="15"/>
      <c r="I214" s="43"/>
      <c r="J214" s="15"/>
      <c r="K214" s="43"/>
      <c r="L214" s="15"/>
      <c r="M214" s="43"/>
      <c r="N214" s="15"/>
      <c r="O214" s="43"/>
      <c r="P214" s="15"/>
      <c r="Q214" s="43"/>
      <c r="R214" s="15"/>
      <c r="S214" s="43"/>
      <c r="T214" s="15"/>
      <c r="U214" s="43"/>
      <c r="V214" s="15"/>
      <c r="W214" s="43"/>
      <c r="X214" s="15"/>
      <c r="Y214" s="43"/>
      <c r="Z214" s="537"/>
      <c r="AA214" s="15"/>
      <c r="AB214" s="15"/>
      <c r="AC214" s="15"/>
      <c r="AD214" s="15"/>
      <c r="AE214" s="15"/>
      <c r="AF214" s="15"/>
      <c r="AG214" s="15"/>
    </row>
    <row r="215" spans="8:33">
      <c r="H215" s="15"/>
      <c r="I215" s="43"/>
      <c r="J215" s="15"/>
      <c r="K215" s="43"/>
      <c r="L215" s="15"/>
      <c r="M215" s="43"/>
      <c r="N215" s="15"/>
      <c r="O215" s="43"/>
      <c r="P215" s="15"/>
      <c r="Q215" s="43"/>
      <c r="R215" s="15"/>
      <c r="S215" s="43"/>
      <c r="T215" s="15"/>
      <c r="U215" s="43"/>
      <c r="V215" s="15"/>
      <c r="W215" s="43"/>
      <c r="X215" s="15"/>
      <c r="Y215" s="43"/>
      <c r="Z215" s="537"/>
      <c r="AA215" s="15"/>
      <c r="AB215" s="15"/>
      <c r="AC215" s="15"/>
      <c r="AD215" s="15"/>
      <c r="AE215" s="15"/>
      <c r="AF215" s="15"/>
      <c r="AG215" s="15"/>
    </row>
    <row r="216" spans="8:33">
      <c r="H216" s="15"/>
      <c r="I216" s="43"/>
      <c r="J216" s="15"/>
      <c r="K216" s="43"/>
      <c r="L216" s="15"/>
      <c r="M216" s="43"/>
      <c r="N216" s="15"/>
      <c r="O216" s="43"/>
      <c r="P216" s="15"/>
      <c r="Q216" s="43"/>
      <c r="R216" s="15"/>
      <c r="S216" s="43"/>
      <c r="T216" s="15"/>
      <c r="U216" s="43"/>
      <c r="V216" s="15"/>
      <c r="W216" s="43"/>
      <c r="X216" s="15"/>
      <c r="Y216" s="43"/>
      <c r="Z216" s="537"/>
      <c r="AA216" s="15"/>
      <c r="AB216" s="15"/>
      <c r="AC216" s="15"/>
      <c r="AD216" s="15"/>
      <c r="AE216" s="15"/>
      <c r="AF216" s="15"/>
      <c r="AG216" s="15"/>
    </row>
    <row r="217" spans="8:33">
      <c r="H217" s="15"/>
      <c r="I217" s="43"/>
      <c r="J217" s="15"/>
      <c r="K217" s="43"/>
      <c r="L217" s="15"/>
      <c r="M217" s="43"/>
      <c r="N217" s="15"/>
      <c r="O217" s="43"/>
      <c r="P217" s="15"/>
      <c r="Q217" s="43"/>
      <c r="R217" s="15"/>
      <c r="S217" s="43"/>
      <c r="T217" s="15"/>
      <c r="U217" s="43"/>
      <c r="V217" s="15"/>
      <c r="W217" s="43"/>
      <c r="X217" s="15"/>
      <c r="Y217" s="43"/>
      <c r="Z217" s="537"/>
      <c r="AA217" s="15"/>
      <c r="AB217" s="15"/>
      <c r="AC217" s="15"/>
      <c r="AD217" s="15"/>
      <c r="AE217" s="15"/>
      <c r="AF217" s="15"/>
      <c r="AG217" s="15"/>
    </row>
    <row r="218" spans="8:33">
      <c r="H218" s="15"/>
      <c r="I218" s="43"/>
      <c r="J218" s="15"/>
      <c r="K218" s="43"/>
      <c r="L218" s="15"/>
      <c r="M218" s="43"/>
      <c r="N218" s="15"/>
      <c r="O218" s="43"/>
      <c r="P218" s="15"/>
      <c r="Q218" s="43"/>
      <c r="R218" s="15"/>
      <c r="S218" s="43"/>
      <c r="T218" s="15"/>
      <c r="U218" s="43"/>
      <c r="V218" s="15"/>
      <c r="W218" s="43"/>
      <c r="X218" s="15"/>
      <c r="Y218" s="43"/>
      <c r="Z218" s="537"/>
      <c r="AA218" s="15"/>
      <c r="AB218" s="15"/>
      <c r="AC218" s="15"/>
      <c r="AD218" s="15"/>
      <c r="AE218" s="15"/>
      <c r="AF218" s="15"/>
      <c r="AG218" s="15"/>
    </row>
    <row r="219" spans="8:33">
      <c r="H219" s="15"/>
      <c r="I219" s="43"/>
      <c r="J219" s="15"/>
      <c r="K219" s="43"/>
      <c r="L219" s="15"/>
      <c r="M219" s="43"/>
      <c r="N219" s="15"/>
      <c r="O219" s="43"/>
      <c r="P219" s="15"/>
      <c r="Q219" s="43"/>
      <c r="R219" s="15"/>
      <c r="S219" s="43"/>
      <c r="T219" s="15"/>
      <c r="U219" s="43"/>
      <c r="V219" s="15"/>
      <c r="W219" s="43"/>
      <c r="X219" s="15"/>
      <c r="Y219" s="43"/>
      <c r="Z219" s="537"/>
      <c r="AA219" s="15"/>
      <c r="AB219" s="15"/>
      <c r="AC219" s="15"/>
      <c r="AD219" s="15"/>
      <c r="AE219" s="15"/>
      <c r="AF219" s="15"/>
      <c r="AG219" s="15"/>
    </row>
    <row r="220" spans="8:33">
      <c r="H220" s="15"/>
      <c r="I220" s="43"/>
      <c r="J220" s="15"/>
      <c r="K220" s="43"/>
      <c r="L220" s="15"/>
      <c r="M220" s="43"/>
      <c r="N220" s="15"/>
      <c r="O220" s="43"/>
      <c r="P220" s="15"/>
      <c r="Q220" s="43"/>
      <c r="R220" s="15"/>
      <c r="S220" s="43"/>
      <c r="T220" s="15"/>
      <c r="U220" s="43"/>
      <c r="V220" s="15"/>
      <c r="W220" s="43"/>
      <c r="X220" s="15"/>
      <c r="Y220" s="43"/>
      <c r="Z220" s="537"/>
      <c r="AA220" s="15"/>
      <c r="AB220" s="15"/>
      <c r="AC220" s="15"/>
      <c r="AD220" s="15"/>
      <c r="AE220" s="15"/>
      <c r="AF220" s="15"/>
      <c r="AG220" s="15"/>
    </row>
    <row r="221" spans="8:33">
      <c r="H221" s="15"/>
      <c r="I221" s="43"/>
      <c r="J221" s="15"/>
      <c r="K221" s="43"/>
      <c r="L221" s="15"/>
      <c r="M221" s="43"/>
      <c r="N221" s="15"/>
      <c r="O221" s="43"/>
      <c r="P221" s="15"/>
      <c r="Q221" s="43"/>
      <c r="R221" s="15"/>
      <c r="S221" s="43"/>
      <c r="T221" s="15"/>
      <c r="U221" s="43"/>
      <c r="V221" s="15"/>
      <c r="W221" s="43"/>
      <c r="X221" s="15"/>
      <c r="Y221" s="43"/>
      <c r="Z221" s="537"/>
      <c r="AA221" s="15"/>
      <c r="AB221" s="15"/>
      <c r="AC221" s="15"/>
      <c r="AD221" s="15"/>
      <c r="AE221" s="15"/>
      <c r="AF221" s="15"/>
      <c r="AG221" s="15"/>
    </row>
    <row r="222" spans="8:33">
      <c r="H222" s="15"/>
      <c r="I222" s="43"/>
      <c r="J222" s="15"/>
      <c r="K222" s="43"/>
      <c r="L222" s="15"/>
      <c r="M222" s="43"/>
      <c r="N222" s="15"/>
      <c r="O222" s="43"/>
      <c r="P222" s="15"/>
      <c r="Q222" s="43"/>
      <c r="R222" s="15"/>
      <c r="S222" s="43"/>
      <c r="T222" s="15"/>
      <c r="U222" s="43"/>
      <c r="V222" s="15"/>
      <c r="W222" s="43"/>
      <c r="X222" s="15"/>
      <c r="Y222" s="43"/>
      <c r="Z222" s="537"/>
      <c r="AA222" s="15"/>
      <c r="AB222" s="15"/>
      <c r="AC222" s="15"/>
      <c r="AD222" s="15"/>
      <c r="AE222" s="15"/>
      <c r="AF222" s="15"/>
      <c r="AG222" s="15"/>
    </row>
    <row r="223" spans="8:33">
      <c r="H223" s="15"/>
      <c r="I223" s="43"/>
      <c r="J223" s="15"/>
      <c r="K223" s="43"/>
      <c r="L223" s="15"/>
      <c r="M223" s="43"/>
      <c r="N223" s="15"/>
      <c r="O223" s="43"/>
      <c r="P223" s="15"/>
      <c r="Q223" s="43"/>
      <c r="R223" s="15"/>
      <c r="S223" s="43"/>
      <c r="T223" s="15"/>
      <c r="U223" s="43"/>
      <c r="V223" s="15"/>
      <c r="W223" s="43"/>
      <c r="X223" s="15"/>
      <c r="Y223" s="43"/>
      <c r="Z223" s="537"/>
      <c r="AA223" s="15"/>
      <c r="AB223" s="15"/>
      <c r="AC223" s="15"/>
      <c r="AD223" s="15"/>
      <c r="AE223" s="15"/>
      <c r="AF223" s="15"/>
      <c r="AG223" s="15"/>
    </row>
    <row r="224" spans="8:33">
      <c r="H224" s="15"/>
      <c r="I224" s="43"/>
      <c r="J224" s="15"/>
      <c r="K224" s="43"/>
      <c r="L224" s="15"/>
      <c r="M224" s="43"/>
      <c r="N224" s="15"/>
      <c r="O224" s="43"/>
      <c r="P224" s="15"/>
      <c r="Q224" s="43"/>
      <c r="R224" s="15"/>
      <c r="S224" s="43"/>
      <c r="T224" s="15"/>
      <c r="U224" s="43"/>
      <c r="V224" s="15"/>
      <c r="W224" s="43"/>
      <c r="X224" s="15"/>
      <c r="Y224" s="43"/>
      <c r="Z224" s="537"/>
      <c r="AA224" s="15"/>
      <c r="AB224" s="15"/>
      <c r="AC224" s="15"/>
      <c r="AD224" s="15"/>
      <c r="AE224" s="15"/>
      <c r="AF224" s="15"/>
      <c r="AG224" s="15"/>
    </row>
    <row r="225" spans="8:33">
      <c r="H225" s="15"/>
      <c r="I225" s="43"/>
      <c r="J225" s="15"/>
      <c r="K225" s="43"/>
      <c r="L225" s="15"/>
      <c r="M225" s="43"/>
      <c r="N225" s="15"/>
      <c r="O225" s="43"/>
      <c r="P225" s="15"/>
      <c r="Q225" s="43"/>
      <c r="R225" s="15"/>
      <c r="S225" s="43"/>
      <c r="T225" s="15"/>
      <c r="U225" s="43"/>
      <c r="V225" s="15"/>
      <c r="W225" s="43"/>
      <c r="X225" s="15"/>
      <c r="Y225" s="43"/>
      <c r="Z225" s="537"/>
      <c r="AA225" s="15"/>
      <c r="AB225" s="15"/>
      <c r="AC225" s="15"/>
      <c r="AD225" s="15"/>
      <c r="AE225" s="15"/>
      <c r="AF225" s="15"/>
      <c r="AG225" s="15"/>
    </row>
    <row r="226" spans="8:33">
      <c r="H226" s="15"/>
      <c r="I226" s="43"/>
      <c r="J226" s="15"/>
      <c r="K226" s="43"/>
      <c r="L226" s="15"/>
      <c r="M226" s="43"/>
      <c r="N226" s="15"/>
      <c r="O226" s="43"/>
      <c r="P226" s="15"/>
      <c r="Q226" s="43"/>
      <c r="R226" s="15"/>
      <c r="S226" s="43"/>
      <c r="T226" s="15"/>
      <c r="U226" s="43"/>
      <c r="V226" s="15"/>
      <c r="W226" s="43"/>
      <c r="X226" s="15"/>
      <c r="Y226" s="43"/>
      <c r="Z226" s="537"/>
      <c r="AA226" s="15"/>
      <c r="AB226" s="15"/>
      <c r="AC226" s="15"/>
      <c r="AD226" s="15"/>
      <c r="AE226" s="15"/>
      <c r="AF226" s="15"/>
      <c r="AG226" s="15"/>
    </row>
    <row r="227" spans="8:33">
      <c r="H227" s="15"/>
      <c r="I227" s="43"/>
      <c r="J227" s="15"/>
      <c r="K227" s="43"/>
      <c r="L227" s="15"/>
      <c r="M227" s="43"/>
      <c r="N227" s="15"/>
      <c r="O227" s="43"/>
      <c r="P227" s="15"/>
      <c r="Q227" s="43"/>
      <c r="R227" s="15"/>
      <c r="S227" s="43"/>
      <c r="T227" s="15"/>
      <c r="U227" s="43"/>
      <c r="V227" s="15"/>
      <c r="W227" s="43"/>
      <c r="X227" s="15"/>
      <c r="Y227" s="43"/>
      <c r="Z227" s="537"/>
      <c r="AA227" s="15"/>
      <c r="AB227" s="15"/>
      <c r="AC227" s="15"/>
      <c r="AD227" s="15"/>
      <c r="AE227" s="15"/>
      <c r="AF227" s="15"/>
      <c r="AG227" s="15"/>
    </row>
    <row r="228" spans="8:33">
      <c r="H228" s="15"/>
      <c r="I228" s="43"/>
      <c r="J228" s="15"/>
      <c r="K228" s="43"/>
      <c r="L228" s="15"/>
      <c r="M228" s="43"/>
      <c r="N228" s="15"/>
      <c r="O228" s="43"/>
      <c r="P228" s="15"/>
      <c r="Q228" s="43"/>
      <c r="R228" s="15"/>
      <c r="S228" s="43"/>
      <c r="T228" s="15"/>
      <c r="U228" s="43"/>
      <c r="V228" s="15"/>
      <c r="W228" s="43"/>
      <c r="X228" s="15"/>
      <c r="Y228" s="43"/>
      <c r="Z228" s="537"/>
      <c r="AA228" s="15"/>
      <c r="AB228" s="15"/>
      <c r="AC228" s="15"/>
      <c r="AD228" s="15"/>
      <c r="AE228" s="15"/>
      <c r="AF228" s="15"/>
      <c r="AG228" s="15"/>
    </row>
    <row r="229" spans="8:33">
      <c r="H229" s="15"/>
      <c r="I229" s="43"/>
      <c r="J229" s="15"/>
      <c r="K229" s="43"/>
      <c r="L229" s="15"/>
      <c r="M229" s="43"/>
      <c r="N229" s="15"/>
      <c r="O229" s="43"/>
      <c r="P229" s="15"/>
      <c r="Q229" s="43"/>
      <c r="R229" s="15"/>
      <c r="S229" s="43"/>
      <c r="T229" s="15"/>
      <c r="U229" s="43"/>
      <c r="V229" s="15"/>
      <c r="W229" s="43"/>
      <c r="X229" s="15"/>
      <c r="Y229" s="43"/>
      <c r="Z229" s="537"/>
      <c r="AA229" s="15"/>
      <c r="AB229" s="15"/>
      <c r="AC229" s="15"/>
      <c r="AD229" s="15"/>
      <c r="AE229" s="15"/>
      <c r="AF229" s="15"/>
      <c r="AG229" s="15"/>
    </row>
    <row r="230" spans="8:33">
      <c r="H230" s="15"/>
      <c r="I230" s="43"/>
      <c r="J230" s="15"/>
      <c r="K230" s="43"/>
      <c r="L230" s="15"/>
      <c r="M230" s="43"/>
      <c r="N230" s="15"/>
      <c r="O230" s="43"/>
      <c r="P230" s="15"/>
      <c r="Q230" s="43"/>
      <c r="R230" s="15"/>
      <c r="S230" s="43"/>
      <c r="T230" s="15"/>
      <c r="U230" s="43"/>
      <c r="V230" s="15"/>
      <c r="W230" s="43"/>
      <c r="X230" s="15"/>
      <c r="Y230" s="43"/>
      <c r="Z230" s="537"/>
      <c r="AA230" s="15"/>
      <c r="AB230" s="15"/>
      <c r="AC230" s="15"/>
      <c r="AD230" s="15"/>
      <c r="AE230" s="15"/>
      <c r="AF230" s="15"/>
      <c r="AG230" s="15"/>
    </row>
    <row r="231" spans="8:33">
      <c r="H231" s="15"/>
      <c r="I231" s="43"/>
      <c r="J231" s="15"/>
      <c r="K231" s="43"/>
      <c r="L231" s="15"/>
      <c r="M231" s="43"/>
      <c r="N231" s="15"/>
      <c r="O231" s="43"/>
      <c r="P231" s="15"/>
      <c r="Q231" s="43"/>
      <c r="R231" s="15"/>
      <c r="S231" s="43"/>
      <c r="T231" s="15"/>
      <c r="U231" s="43"/>
      <c r="V231" s="15"/>
      <c r="W231" s="43"/>
      <c r="X231" s="15"/>
      <c r="Y231" s="43"/>
      <c r="Z231" s="537"/>
      <c r="AA231" s="15"/>
      <c r="AB231" s="15"/>
      <c r="AC231" s="15"/>
      <c r="AD231" s="15"/>
      <c r="AE231" s="15"/>
      <c r="AF231" s="15"/>
      <c r="AG231" s="15"/>
    </row>
    <row r="232" spans="8:33">
      <c r="H232" s="15"/>
      <c r="I232" s="43"/>
      <c r="J232" s="15"/>
      <c r="K232" s="43"/>
      <c r="L232" s="15"/>
      <c r="M232" s="43"/>
      <c r="N232" s="15"/>
      <c r="O232" s="43"/>
      <c r="P232" s="15"/>
      <c r="Q232" s="43"/>
      <c r="R232" s="15"/>
      <c r="S232" s="43"/>
      <c r="T232" s="15"/>
      <c r="U232" s="43"/>
      <c r="V232" s="15"/>
      <c r="W232" s="43"/>
      <c r="X232" s="15"/>
      <c r="Y232" s="43"/>
      <c r="Z232" s="537"/>
      <c r="AA232" s="15"/>
      <c r="AB232" s="15"/>
      <c r="AC232" s="15"/>
      <c r="AD232" s="15"/>
      <c r="AE232" s="15"/>
      <c r="AF232" s="15"/>
      <c r="AG232" s="15"/>
    </row>
    <row r="233" spans="8:33">
      <c r="H233" s="15"/>
      <c r="I233" s="43"/>
      <c r="J233" s="15"/>
      <c r="K233" s="43"/>
      <c r="L233" s="15"/>
      <c r="M233" s="43"/>
      <c r="N233" s="15"/>
      <c r="O233" s="43"/>
      <c r="P233" s="15"/>
      <c r="Q233" s="43"/>
      <c r="R233" s="15"/>
      <c r="S233" s="43"/>
      <c r="T233" s="15"/>
      <c r="U233" s="43"/>
      <c r="V233" s="15"/>
      <c r="W233" s="43"/>
      <c r="X233" s="15"/>
      <c r="Y233" s="43"/>
      <c r="Z233" s="537"/>
      <c r="AA233" s="15"/>
      <c r="AB233" s="15"/>
      <c r="AC233" s="15"/>
      <c r="AD233" s="15"/>
      <c r="AE233" s="15"/>
      <c r="AF233" s="15"/>
      <c r="AG233" s="15"/>
    </row>
    <row r="234" spans="8:33">
      <c r="H234" s="15"/>
      <c r="I234" s="43"/>
      <c r="J234" s="15"/>
      <c r="K234" s="43"/>
      <c r="L234" s="15"/>
      <c r="M234" s="43"/>
      <c r="N234" s="15"/>
      <c r="O234" s="43"/>
      <c r="P234" s="15"/>
      <c r="Q234" s="43"/>
      <c r="R234" s="15"/>
      <c r="S234" s="43"/>
      <c r="T234" s="15"/>
      <c r="U234" s="43"/>
      <c r="V234" s="15"/>
      <c r="W234" s="43"/>
      <c r="X234" s="15"/>
      <c r="Y234" s="43"/>
      <c r="Z234" s="537"/>
      <c r="AA234" s="15"/>
      <c r="AB234" s="15"/>
      <c r="AC234" s="15"/>
      <c r="AD234" s="15"/>
      <c r="AE234" s="15"/>
      <c r="AF234" s="15"/>
      <c r="AG234" s="15"/>
    </row>
    <row r="235" spans="8:33">
      <c r="H235" s="15"/>
      <c r="I235" s="43"/>
      <c r="J235" s="15"/>
      <c r="K235" s="43"/>
      <c r="L235" s="15"/>
      <c r="M235" s="43"/>
      <c r="N235" s="15"/>
      <c r="O235" s="43"/>
      <c r="P235" s="15"/>
      <c r="Q235" s="43"/>
      <c r="R235" s="15"/>
      <c r="S235" s="43"/>
      <c r="T235" s="15"/>
      <c r="U235" s="43"/>
      <c r="V235" s="15"/>
      <c r="W235" s="43"/>
      <c r="X235" s="15"/>
      <c r="Y235" s="43"/>
      <c r="Z235" s="537"/>
      <c r="AA235" s="15"/>
      <c r="AB235" s="15"/>
      <c r="AC235" s="15"/>
      <c r="AD235" s="15"/>
      <c r="AE235" s="15"/>
      <c r="AF235" s="15"/>
      <c r="AG235" s="15"/>
    </row>
    <row r="236" spans="8:33">
      <c r="H236" s="15"/>
      <c r="I236" s="43"/>
      <c r="J236" s="15"/>
      <c r="K236" s="43"/>
      <c r="L236" s="15"/>
      <c r="M236" s="43"/>
      <c r="N236" s="15"/>
      <c r="O236" s="43"/>
      <c r="P236" s="15"/>
      <c r="Q236" s="43"/>
      <c r="R236" s="15"/>
      <c r="S236" s="43"/>
      <c r="T236" s="15"/>
      <c r="U236" s="43"/>
      <c r="V236" s="15"/>
      <c r="W236" s="43"/>
      <c r="X236" s="15"/>
      <c r="Y236" s="43"/>
      <c r="Z236" s="537"/>
      <c r="AA236" s="15"/>
      <c r="AB236" s="15"/>
      <c r="AC236" s="15"/>
      <c r="AD236" s="15"/>
      <c r="AE236" s="15"/>
      <c r="AF236" s="15"/>
      <c r="AG236" s="15"/>
    </row>
    <row r="237" spans="8:33">
      <c r="H237" s="15"/>
      <c r="I237" s="43"/>
      <c r="J237" s="15"/>
      <c r="K237" s="43"/>
      <c r="L237" s="15"/>
      <c r="M237" s="43"/>
      <c r="N237" s="15"/>
      <c r="O237" s="43"/>
      <c r="P237" s="15"/>
      <c r="Q237" s="43"/>
      <c r="R237" s="15"/>
      <c r="S237" s="43"/>
      <c r="T237" s="15"/>
      <c r="U237" s="43"/>
      <c r="V237" s="15"/>
      <c r="W237" s="43"/>
      <c r="X237" s="15"/>
      <c r="Y237" s="43"/>
      <c r="Z237" s="537"/>
      <c r="AA237" s="15"/>
      <c r="AB237" s="15"/>
      <c r="AC237" s="15"/>
      <c r="AD237" s="15"/>
      <c r="AE237" s="15"/>
      <c r="AF237" s="15"/>
      <c r="AG237" s="15"/>
    </row>
    <row r="238" spans="8:33">
      <c r="H238" s="15"/>
      <c r="I238" s="43"/>
      <c r="J238" s="15"/>
      <c r="K238" s="43"/>
      <c r="L238" s="15"/>
      <c r="M238" s="43"/>
      <c r="N238" s="15"/>
      <c r="O238" s="43"/>
      <c r="P238" s="15"/>
      <c r="Q238" s="43"/>
      <c r="R238" s="15"/>
      <c r="S238" s="43"/>
      <c r="T238" s="15"/>
      <c r="U238" s="43"/>
      <c r="V238" s="15"/>
      <c r="W238" s="43"/>
      <c r="X238" s="15"/>
      <c r="Y238" s="43"/>
      <c r="Z238" s="537"/>
      <c r="AA238" s="15"/>
      <c r="AB238" s="15"/>
      <c r="AC238" s="15"/>
      <c r="AD238" s="15"/>
      <c r="AE238" s="15"/>
      <c r="AF238" s="15"/>
      <c r="AG238" s="15"/>
    </row>
    <row r="239" spans="8:33">
      <c r="H239" s="15"/>
      <c r="I239" s="43"/>
      <c r="J239" s="15"/>
      <c r="K239" s="43"/>
      <c r="L239" s="15"/>
      <c r="M239" s="43"/>
      <c r="N239" s="15"/>
      <c r="O239" s="43"/>
      <c r="P239" s="15"/>
      <c r="Q239" s="43"/>
      <c r="R239" s="15"/>
      <c r="S239" s="43"/>
      <c r="T239" s="15"/>
      <c r="U239" s="43"/>
      <c r="V239" s="15"/>
      <c r="W239" s="43"/>
      <c r="X239" s="15"/>
      <c r="Y239" s="43"/>
      <c r="Z239" s="537"/>
      <c r="AA239" s="15"/>
      <c r="AB239" s="15"/>
      <c r="AC239" s="15"/>
      <c r="AD239" s="15"/>
      <c r="AE239" s="15"/>
      <c r="AF239" s="15"/>
      <c r="AG239" s="15"/>
    </row>
    <row r="240" spans="8:33">
      <c r="H240" s="15"/>
      <c r="I240" s="43"/>
      <c r="J240" s="15"/>
      <c r="K240" s="43"/>
      <c r="L240" s="15"/>
      <c r="M240" s="43"/>
      <c r="N240" s="15"/>
      <c r="O240" s="43"/>
      <c r="P240" s="15"/>
      <c r="Q240" s="43"/>
      <c r="R240" s="15"/>
      <c r="S240" s="43"/>
      <c r="T240" s="15"/>
      <c r="U240" s="43"/>
      <c r="V240" s="15"/>
      <c r="W240" s="43"/>
      <c r="X240" s="15"/>
      <c r="Y240" s="43"/>
      <c r="Z240" s="537"/>
      <c r="AA240" s="15"/>
      <c r="AB240" s="15"/>
      <c r="AC240" s="15"/>
      <c r="AD240" s="15"/>
      <c r="AE240" s="15"/>
      <c r="AF240" s="15"/>
      <c r="AG240" s="15"/>
    </row>
    <row r="241" spans="8:33">
      <c r="H241" s="15"/>
      <c r="I241" s="43"/>
      <c r="J241" s="15"/>
      <c r="K241" s="43"/>
      <c r="L241" s="15"/>
      <c r="M241" s="43"/>
      <c r="N241" s="15"/>
      <c r="O241" s="43"/>
      <c r="P241" s="15"/>
      <c r="Q241" s="43"/>
      <c r="R241" s="15"/>
      <c r="S241" s="43"/>
      <c r="T241" s="15"/>
      <c r="U241" s="43"/>
      <c r="V241" s="15"/>
      <c r="W241" s="43"/>
      <c r="X241" s="15"/>
      <c r="Y241" s="43"/>
      <c r="Z241" s="537"/>
      <c r="AA241" s="15"/>
      <c r="AB241" s="15"/>
      <c r="AC241" s="15"/>
      <c r="AD241" s="15"/>
      <c r="AE241" s="15"/>
      <c r="AF241" s="15"/>
      <c r="AG241" s="15"/>
    </row>
    <row r="242" spans="8:33">
      <c r="H242" s="15"/>
      <c r="I242" s="43"/>
      <c r="J242" s="15"/>
      <c r="K242" s="43"/>
      <c r="L242" s="15"/>
      <c r="M242" s="43"/>
      <c r="N242" s="15"/>
      <c r="O242" s="43"/>
      <c r="P242" s="15"/>
      <c r="Q242" s="43"/>
      <c r="R242" s="15"/>
      <c r="S242" s="43"/>
      <c r="T242" s="15"/>
      <c r="U242" s="43"/>
      <c r="V242" s="15"/>
      <c r="W242" s="43"/>
      <c r="X242" s="15"/>
      <c r="Y242" s="43"/>
      <c r="Z242" s="537"/>
      <c r="AA242" s="15"/>
      <c r="AB242" s="15"/>
      <c r="AC242" s="15"/>
      <c r="AD242" s="15"/>
      <c r="AE242" s="15"/>
      <c r="AF242" s="15"/>
      <c r="AG242" s="15"/>
    </row>
    <row r="243" spans="8:33">
      <c r="H243" s="15"/>
      <c r="I243" s="43"/>
      <c r="J243" s="15"/>
      <c r="K243" s="43"/>
      <c r="L243" s="15"/>
      <c r="M243" s="43"/>
      <c r="N243" s="15"/>
      <c r="O243" s="43"/>
      <c r="P243" s="15"/>
      <c r="Q243" s="43"/>
      <c r="R243" s="15"/>
      <c r="S243" s="43"/>
      <c r="T243" s="15"/>
      <c r="U243" s="43"/>
      <c r="V243" s="15"/>
      <c r="W243" s="43"/>
      <c r="X243" s="15"/>
      <c r="Y243" s="43"/>
      <c r="Z243" s="537"/>
      <c r="AA243" s="15"/>
      <c r="AB243" s="15"/>
      <c r="AC243" s="15"/>
      <c r="AD243" s="15"/>
      <c r="AE243" s="15"/>
      <c r="AF243" s="15"/>
      <c r="AG243" s="15"/>
    </row>
    <row r="244" spans="8:33">
      <c r="H244" s="15"/>
      <c r="I244" s="43"/>
      <c r="J244" s="15"/>
      <c r="K244" s="43"/>
      <c r="L244" s="15"/>
      <c r="M244" s="43"/>
      <c r="N244" s="15"/>
      <c r="O244" s="43"/>
      <c r="P244" s="15"/>
      <c r="Q244" s="43"/>
      <c r="R244" s="15"/>
      <c r="S244" s="43"/>
      <c r="T244" s="15"/>
      <c r="U244" s="43"/>
      <c r="V244" s="15"/>
      <c r="W244" s="43"/>
      <c r="X244" s="15"/>
      <c r="Y244" s="43"/>
      <c r="Z244" s="537"/>
      <c r="AA244" s="15"/>
      <c r="AB244" s="15"/>
      <c r="AC244" s="15"/>
      <c r="AD244" s="15"/>
      <c r="AE244" s="15"/>
      <c r="AF244" s="15"/>
      <c r="AG244" s="15"/>
    </row>
    <row r="245" spans="8:33">
      <c r="H245" s="15"/>
      <c r="I245" s="43"/>
      <c r="J245" s="15"/>
      <c r="K245" s="43"/>
      <c r="L245" s="15"/>
      <c r="M245" s="43"/>
      <c r="N245" s="15"/>
      <c r="O245" s="43"/>
      <c r="P245" s="15"/>
      <c r="Q245" s="43"/>
      <c r="R245" s="15"/>
      <c r="S245" s="43"/>
      <c r="T245" s="15"/>
      <c r="U245" s="43"/>
      <c r="V245" s="15"/>
      <c r="W245" s="43"/>
      <c r="X245" s="15"/>
      <c r="Y245" s="43"/>
      <c r="Z245" s="537"/>
      <c r="AA245" s="15"/>
      <c r="AB245" s="15"/>
      <c r="AC245" s="15"/>
      <c r="AD245" s="15"/>
      <c r="AE245" s="15"/>
      <c r="AF245" s="15"/>
      <c r="AG245" s="15"/>
    </row>
    <row r="246" spans="8:33">
      <c r="H246" s="15"/>
      <c r="I246" s="43"/>
      <c r="J246" s="15"/>
      <c r="K246" s="43"/>
      <c r="L246" s="15"/>
      <c r="M246" s="43"/>
      <c r="N246" s="15"/>
      <c r="O246" s="43"/>
      <c r="P246" s="15"/>
      <c r="Q246" s="43"/>
      <c r="R246" s="15"/>
      <c r="S246" s="43"/>
      <c r="T246" s="15"/>
      <c r="U246" s="43"/>
      <c r="V246" s="15"/>
      <c r="W246" s="43"/>
      <c r="X246" s="15"/>
      <c r="Y246" s="43"/>
      <c r="Z246" s="537"/>
      <c r="AA246" s="15"/>
      <c r="AB246" s="15"/>
      <c r="AC246" s="15"/>
      <c r="AD246" s="15"/>
      <c r="AE246" s="15"/>
      <c r="AF246" s="15"/>
      <c r="AG246" s="15"/>
    </row>
    <row r="247" spans="8:33">
      <c r="H247" s="15"/>
      <c r="I247" s="43"/>
      <c r="J247" s="15"/>
      <c r="K247" s="43"/>
      <c r="L247" s="15"/>
      <c r="M247" s="43"/>
      <c r="N247" s="15"/>
      <c r="O247" s="43"/>
      <c r="P247" s="15"/>
      <c r="Q247" s="43"/>
      <c r="R247" s="15"/>
      <c r="S247" s="43"/>
      <c r="T247" s="15"/>
      <c r="U247" s="43"/>
      <c r="V247" s="15"/>
      <c r="W247" s="43"/>
      <c r="X247" s="15"/>
      <c r="Y247" s="43"/>
      <c r="Z247" s="537"/>
      <c r="AA247" s="15"/>
      <c r="AB247" s="15"/>
      <c r="AC247" s="15"/>
      <c r="AD247" s="15"/>
      <c r="AE247" s="15"/>
      <c r="AF247" s="15"/>
      <c r="AG247" s="15"/>
    </row>
    <row r="248" spans="8:33">
      <c r="H248" s="15"/>
      <c r="I248" s="43"/>
      <c r="J248" s="15"/>
      <c r="K248" s="43"/>
      <c r="L248" s="15"/>
      <c r="M248" s="43"/>
      <c r="N248" s="15"/>
      <c r="O248" s="43"/>
      <c r="P248" s="15"/>
      <c r="Q248" s="43"/>
      <c r="R248" s="15"/>
      <c r="S248" s="43"/>
      <c r="T248" s="15"/>
      <c r="U248" s="43"/>
      <c r="V248" s="15"/>
      <c r="W248" s="43"/>
      <c r="X248" s="15"/>
      <c r="Y248" s="43"/>
      <c r="Z248" s="537"/>
      <c r="AA248" s="15"/>
      <c r="AB248" s="15"/>
      <c r="AC248" s="15"/>
      <c r="AD248" s="15"/>
      <c r="AE248" s="15"/>
      <c r="AF248" s="15"/>
      <c r="AG248" s="15"/>
    </row>
    <row r="249" spans="8:33">
      <c r="H249" s="15"/>
      <c r="I249" s="43"/>
      <c r="J249" s="15"/>
      <c r="K249" s="43"/>
      <c r="L249" s="15"/>
      <c r="M249" s="43"/>
      <c r="N249" s="15"/>
      <c r="O249" s="43"/>
      <c r="P249" s="15"/>
      <c r="Q249" s="43"/>
      <c r="R249" s="15"/>
      <c r="S249" s="43"/>
      <c r="T249" s="15"/>
      <c r="U249" s="43"/>
      <c r="V249" s="15"/>
      <c r="W249" s="43"/>
      <c r="X249" s="15"/>
      <c r="Y249" s="43"/>
      <c r="Z249" s="537"/>
      <c r="AA249" s="15"/>
      <c r="AB249" s="15"/>
      <c r="AC249" s="15"/>
      <c r="AD249" s="15"/>
      <c r="AE249" s="15"/>
      <c r="AF249" s="15"/>
      <c r="AG249" s="15"/>
    </row>
    <row r="250" spans="8:33">
      <c r="H250" s="15"/>
      <c r="I250" s="43"/>
      <c r="J250" s="15"/>
      <c r="K250" s="43"/>
      <c r="L250" s="15"/>
      <c r="M250" s="43"/>
      <c r="N250" s="15"/>
      <c r="O250" s="43"/>
      <c r="P250" s="15"/>
      <c r="Q250" s="43"/>
      <c r="R250" s="15"/>
      <c r="S250" s="43"/>
      <c r="T250" s="15"/>
      <c r="U250" s="43"/>
      <c r="V250" s="15"/>
      <c r="W250" s="43"/>
      <c r="X250" s="15"/>
      <c r="Y250" s="43"/>
      <c r="Z250" s="537"/>
      <c r="AA250" s="15"/>
      <c r="AB250" s="15"/>
      <c r="AC250" s="15"/>
      <c r="AD250" s="15"/>
      <c r="AE250" s="15"/>
      <c r="AF250" s="15"/>
      <c r="AG250" s="15"/>
    </row>
    <row r="251" spans="8:33">
      <c r="H251" s="15"/>
      <c r="I251" s="43"/>
      <c r="J251" s="15"/>
      <c r="K251" s="43"/>
      <c r="L251" s="15"/>
      <c r="M251" s="43"/>
      <c r="N251" s="15"/>
      <c r="O251" s="43"/>
      <c r="P251" s="15"/>
      <c r="Q251" s="43"/>
      <c r="R251" s="15"/>
      <c r="S251" s="43"/>
      <c r="T251" s="15"/>
      <c r="U251" s="43"/>
      <c r="V251" s="15"/>
      <c r="W251" s="43"/>
      <c r="X251" s="15"/>
      <c r="Y251" s="43"/>
      <c r="Z251" s="537"/>
      <c r="AA251" s="15"/>
      <c r="AB251" s="15"/>
      <c r="AC251" s="15"/>
      <c r="AD251" s="15"/>
      <c r="AE251" s="15"/>
      <c r="AF251" s="15"/>
      <c r="AG251" s="15"/>
    </row>
    <row r="252" spans="8:33">
      <c r="H252" s="15"/>
      <c r="I252" s="43"/>
      <c r="J252" s="15"/>
      <c r="K252" s="43"/>
      <c r="L252" s="15"/>
      <c r="M252" s="43"/>
      <c r="N252" s="15"/>
      <c r="O252" s="43"/>
      <c r="P252" s="15"/>
      <c r="Q252" s="43"/>
      <c r="R252" s="15"/>
      <c r="S252" s="43"/>
      <c r="T252" s="15"/>
      <c r="U252" s="43"/>
      <c r="V252" s="15"/>
      <c r="W252" s="43"/>
      <c r="X252" s="15"/>
      <c r="Y252" s="43"/>
      <c r="Z252" s="537"/>
      <c r="AA252" s="15"/>
      <c r="AB252" s="15"/>
      <c r="AC252" s="15"/>
      <c r="AD252" s="15"/>
      <c r="AE252" s="15"/>
      <c r="AF252" s="15"/>
      <c r="AG252" s="15"/>
    </row>
    <row r="253" spans="8:33">
      <c r="H253" s="15"/>
      <c r="I253" s="43"/>
      <c r="J253" s="15"/>
      <c r="K253" s="43"/>
      <c r="L253" s="15"/>
      <c r="M253" s="43"/>
      <c r="N253" s="15"/>
      <c r="O253" s="43"/>
      <c r="P253" s="15"/>
      <c r="Q253" s="43"/>
      <c r="R253" s="15"/>
      <c r="S253" s="43"/>
      <c r="T253" s="15"/>
      <c r="U253" s="43"/>
      <c r="V253" s="15"/>
      <c r="W253" s="43"/>
      <c r="X253" s="15"/>
      <c r="Y253" s="43"/>
      <c r="Z253" s="537"/>
      <c r="AA253" s="15"/>
      <c r="AB253" s="15"/>
      <c r="AC253" s="15"/>
      <c r="AD253" s="15"/>
      <c r="AE253" s="15"/>
      <c r="AF253" s="15"/>
      <c r="AG253" s="15"/>
    </row>
    <row r="254" spans="8:33">
      <c r="H254" s="15"/>
      <c r="I254" s="43"/>
      <c r="J254" s="15"/>
      <c r="K254" s="43"/>
      <c r="L254" s="15"/>
      <c r="M254" s="43"/>
      <c r="N254" s="15"/>
      <c r="O254" s="43"/>
      <c r="P254" s="15"/>
      <c r="Q254" s="43"/>
      <c r="R254" s="15"/>
      <c r="S254" s="43"/>
      <c r="T254" s="15"/>
      <c r="U254" s="43"/>
      <c r="V254" s="15"/>
      <c r="W254" s="43"/>
      <c r="X254" s="15"/>
      <c r="Y254" s="43"/>
      <c r="Z254" s="537"/>
      <c r="AA254" s="15"/>
      <c r="AB254" s="15"/>
      <c r="AC254" s="15"/>
      <c r="AD254" s="15"/>
      <c r="AE254" s="15"/>
      <c r="AF254" s="15"/>
      <c r="AG254" s="15"/>
    </row>
    <row r="255" spans="8:33">
      <c r="H255" s="15"/>
      <c r="I255" s="43"/>
      <c r="J255" s="15"/>
      <c r="K255" s="43"/>
      <c r="L255" s="15"/>
      <c r="M255" s="43"/>
      <c r="N255" s="15"/>
      <c r="O255" s="43"/>
      <c r="P255" s="15"/>
      <c r="Q255" s="43"/>
      <c r="R255" s="15"/>
      <c r="S255" s="43"/>
      <c r="T255" s="15"/>
      <c r="U255" s="43"/>
      <c r="V255" s="15"/>
      <c r="W255" s="43"/>
      <c r="X255" s="15"/>
      <c r="Y255" s="43"/>
      <c r="Z255" s="537"/>
      <c r="AA255" s="15"/>
      <c r="AB255" s="15"/>
      <c r="AC255" s="15"/>
      <c r="AD255" s="15"/>
      <c r="AE255" s="15"/>
      <c r="AF255" s="15"/>
      <c r="AG255" s="15"/>
    </row>
    <row r="256" spans="8:33">
      <c r="H256" s="15"/>
      <c r="I256" s="43"/>
      <c r="J256" s="15"/>
      <c r="K256" s="43"/>
      <c r="L256" s="15"/>
      <c r="M256" s="43"/>
      <c r="N256" s="15"/>
      <c r="O256" s="43"/>
      <c r="P256" s="15"/>
      <c r="Q256" s="43"/>
      <c r="R256" s="15"/>
      <c r="S256" s="43"/>
      <c r="T256" s="15"/>
      <c r="U256" s="43"/>
      <c r="V256" s="15"/>
      <c r="W256" s="43"/>
      <c r="X256" s="15"/>
      <c r="Y256" s="43"/>
      <c r="Z256" s="537"/>
      <c r="AA256" s="15"/>
      <c r="AB256" s="15"/>
      <c r="AC256" s="15"/>
      <c r="AD256" s="15"/>
      <c r="AE256" s="15"/>
      <c r="AF256" s="15"/>
      <c r="AG256" s="15"/>
    </row>
    <row r="257" spans="8:33">
      <c r="H257" s="15"/>
      <c r="I257" s="43"/>
      <c r="J257" s="15"/>
      <c r="K257" s="43"/>
      <c r="L257" s="15"/>
      <c r="M257" s="43"/>
      <c r="N257" s="15"/>
      <c r="O257" s="43"/>
      <c r="P257" s="15"/>
      <c r="Q257" s="43"/>
      <c r="R257" s="15"/>
      <c r="S257" s="43"/>
      <c r="T257" s="15"/>
      <c r="U257" s="43"/>
      <c r="V257" s="15"/>
      <c r="W257" s="43"/>
      <c r="X257" s="15"/>
      <c r="Y257" s="43"/>
      <c r="Z257" s="537"/>
      <c r="AA257" s="15"/>
      <c r="AB257" s="15"/>
      <c r="AC257" s="15"/>
      <c r="AD257" s="15"/>
      <c r="AE257" s="15"/>
      <c r="AF257" s="15"/>
      <c r="AG257" s="15"/>
    </row>
    <row r="258" spans="8:33">
      <c r="H258" s="15"/>
      <c r="I258" s="43"/>
      <c r="J258" s="15"/>
      <c r="K258" s="43"/>
      <c r="L258" s="15"/>
      <c r="M258" s="43"/>
      <c r="N258" s="15"/>
      <c r="O258" s="43"/>
      <c r="P258" s="15"/>
      <c r="Q258" s="43"/>
      <c r="R258" s="15"/>
      <c r="S258" s="43"/>
      <c r="T258" s="15"/>
      <c r="U258" s="43"/>
      <c r="V258" s="15"/>
      <c r="W258" s="43"/>
      <c r="X258" s="15"/>
      <c r="Y258" s="43"/>
      <c r="Z258" s="537"/>
      <c r="AA258" s="15"/>
      <c r="AB258" s="15"/>
      <c r="AC258" s="15"/>
      <c r="AD258" s="15"/>
      <c r="AE258" s="15"/>
      <c r="AF258" s="15"/>
      <c r="AG258" s="15"/>
    </row>
    <row r="259" spans="8:33">
      <c r="H259" s="15"/>
      <c r="I259" s="43"/>
      <c r="J259" s="15"/>
      <c r="K259" s="43"/>
      <c r="L259" s="15"/>
      <c r="M259" s="43"/>
      <c r="N259" s="15"/>
      <c r="O259" s="43"/>
      <c r="P259" s="15"/>
      <c r="Q259" s="43"/>
      <c r="R259" s="15"/>
      <c r="S259" s="43"/>
      <c r="T259" s="15"/>
      <c r="U259" s="43"/>
      <c r="V259" s="15"/>
      <c r="W259" s="43"/>
      <c r="X259" s="15"/>
      <c r="Y259" s="43"/>
      <c r="Z259" s="537"/>
      <c r="AA259" s="15"/>
      <c r="AB259" s="15"/>
      <c r="AC259" s="15"/>
      <c r="AD259" s="15"/>
      <c r="AE259" s="15"/>
      <c r="AF259" s="15"/>
      <c r="AG259" s="15"/>
    </row>
    <row r="260" spans="8:33">
      <c r="H260" s="15"/>
      <c r="I260" s="43"/>
      <c r="J260" s="15"/>
      <c r="K260" s="43"/>
      <c r="L260" s="15"/>
      <c r="M260" s="43"/>
      <c r="N260" s="15"/>
      <c r="O260" s="43"/>
      <c r="P260" s="15"/>
      <c r="Q260" s="43"/>
      <c r="R260" s="15"/>
      <c r="S260" s="43"/>
      <c r="T260" s="15"/>
      <c r="U260" s="43"/>
      <c r="V260" s="15"/>
      <c r="W260" s="43"/>
      <c r="X260" s="15"/>
      <c r="Y260" s="43"/>
      <c r="Z260" s="537"/>
      <c r="AA260" s="15"/>
      <c r="AB260" s="15"/>
      <c r="AC260" s="15"/>
      <c r="AD260" s="15"/>
      <c r="AE260" s="15"/>
      <c r="AF260" s="15"/>
      <c r="AG260" s="15"/>
    </row>
    <row r="261" spans="8:33">
      <c r="H261" s="15"/>
      <c r="I261" s="43"/>
      <c r="J261" s="15"/>
      <c r="K261" s="43"/>
      <c r="L261" s="15"/>
      <c r="M261" s="43"/>
      <c r="N261" s="15"/>
      <c r="O261" s="43"/>
      <c r="P261" s="15"/>
      <c r="Q261" s="43"/>
      <c r="R261" s="15"/>
      <c r="S261" s="43"/>
      <c r="T261" s="15"/>
      <c r="U261" s="43"/>
      <c r="V261" s="15"/>
      <c r="W261" s="43"/>
      <c r="X261" s="15"/>
      <c r="Y261" s="43"/>
      <c r="Z261" s="537"/>
      <c r="AA261" s="15"/>
      <c r="AB261" s="15"/>
      <c r="AC261" s="15"/>
      <c r="AD261" s="15"/>
      <c r="AE261" s="15"/>
      <c r="AF261" s="15"/>
      <c r="AG261" s="15"/>
    </row>
    <row r="262" spans="8:33">
      <c r="H262" s="15"/>
      <c r="I262" s="43"/>
      <c r="J262" s="15"/>
      <c r="K262" s="43"/>
      <c r="L262" s="15"/>
      <c r="M262" s="43"/>
      <c r="N262" s="15"/>
      <c r="O262" s="43"/>
      <c r="P262" s="15"/>
      <c r="Q262" s="43"/>
      <c r="R262" s="15"/>
      <c r="S262" s="43"/>
      <c r="T262" s="15"/>
      <c r="U262" s="43"/>
      <c r="V262" s="15"/>
      <c r="W262" s="43"/>
      <c r="X262" s="15"/>
      <c r="Y262" s="43"/>
      <c r="Z262" s="537"/>
      <c r="AA262" s="15"/>
      <c r="AB262" s="15"/>
      <c r="AC262" s="15"/>
      <c r="AD262" s="15"/>
      <c r="AE262" s="15"/>
      <c r="AF262" s="15"/>
      <c r="AG262" s="15"/>
    </row>
    <row r="263" spans="8:33">
      <c r="H263" s="15"/>
      <c r="I263" s="43"/>
      <c r="J263" s="15"/>
      <c r="K263" s="43"/>
      <c r="L263" s="15"/>
      <c r="M263" s="43"/>
      <c r="N263" s="15"/>
      <c r="O263" s="43"/>
      <c r="P263" s="15"/>
      <c r="Q263" s="43"/>
      <c r="R263" s="15"/>
      <c r="S263" s="43"/>
      <c r="T263" s="15"/>
      <c r="U263" s="43"/>
      <c r="V263" s="15"/>
      <c r="W263" s="43"/>
      <c r="X263" s="15"/>
      <c r="Y263" s="43"/>
      <c r="Z263" s="537"/>
      <c r="AA263" s="15"/>
      <c r="AB263" s="15"/>
      <c r="AC263" s="15"/>
      <c r="AD263" s="15"/>
      <c r="AE263" s="15"/>
      <c r="AF263" s="15"/>
      <c r="AG263" s="15"/>
    </row>
    <row r="264" spans="8:33">
      <c r="H264" s="15"/>
      <c r="I264" s="43"/>
      <c r="J264" s="15"/>
      <c r="K264" s="43"/>
      <c r="L264" s="15"/>
      <c r="M264" s="43"/>
      <c r="N264" s="15"/>
      <c r="O264" s="43"/>
      <c r="P264" s="15"/>
      <c r="Q264" s="43"/>
      <c r="R264" s="15"/>
      <c r="S264" s="43"/>
      <c r="T264" s="15"/>
      <c r="U264" s="43"/>
      <c r="V264" s="15"/>
      <c r="W264" s="43"/>
      <c r="X264" s="15"/>
      <c r="Y264" s="43"/>
      <c r="Z264" s="537"/>
      <c r="AA264" s="15"/>
      <c r="AB264" s="15"/>
      <c r="AC264" s="15"/>
      <c r="AD264" s="15"/>
      <c r="AE264" s="15"/>
      <c r="AF264" s="15"/>
      <c r="AG264" s="15"/>
    </row>
    <row r="265" spans="8:33">
      <c r="H265" s="15"/>
      <c r="I265" s="43"/>
      <c r="J265" s="15"/>
      <c r="K265" s="43"/>
      <c r="L265" s="15"/>
      <c r="M265" s="43"/>
      <c r="N265" s="15"/>
      <c r="O265" s="43"/>
      <c r="P265" s="15"/>
      <c r="Q265" s="43"/>
      <c r="R265" s="15"/>
      <c r="S265" s="43"/>
      <c r="T265" s="15"/>
      <c r="U265" s="43"/>
      <c r="V265" s="15"/>
      <c r="W265" s="43"/>
      <c r="X265" s="15"/>
      <c r="Y265" s="43"/>
      <c r="Z265" s="537"/>
      <c r="AA265" s="15"/>
      <c r="AB265" s="15"/>
      <c r="AC265" s="15"/>
      <c r="AD265" s="15"/>
      <c r="AE265" s="15"/>
      <c r="AF265" s="15"/>
      <c r="AG265" s="15"/>
    </row>
    <row r="266" spans="8:33">
      <c r="H266" s="15"/>
      <c r="I266" s="43"/>
      <c r="J266" s="15"/>
      <c r="K266" s="43"/>
      <c r="L266" s="15"/>
      <c r="M266" s="43"/>
      <c r="N266" s="15"/>
      <c r="O266" s="43"/>
      <c r="P266" s="15"/>
      <c r="Q266" s="43"/>
      <c r="R266" s="15"/>
      <c r="S266" s="43"/>
      <c r="T266" s="15"/>
      <c r="U266" s="43"/>
      <c r="V266" s="15"/>
      <c r="W266" s="43"/>
      <c r="X266" s="15"/>
      <c r="Y266" s="43"/>
      <c r="Z266" s="537"/>
      <c r="AA266" s="15"/>
      <c r="AB266" s="15"/>
      <c r="AC266" s="15"/>
      <c r="AD266" s="15"/>
      <c r="AE266" s="15"/>
      <c r="AF266" s="15"/>
      <c r="AG266" s="15"/>
    </row>
    <row r="267" spans="8:33">
      <c r="H267" s="15"/>
      <c r="I267" s="43"/>
      <c r="J267" s="15"/>
      <c r="K267" s="43"/>
      <c r="L267" s="15"/>
      <c r="M267" s="43"/>
      <c r="N267" s="15"/>
      <c r="O267" s="43"/>
      <c r="P267" s="15"/>
      <c r="Q267" s="43"/>
      <c r="R267" s="15"/>
      <c r="S267" s="43"/>
      <c r="T267" s="15"/>
      <c r="U267" s="43"/>
      <c r="V267" s="15"/>
      <c r="W267" s="43"/>
      <c r="X267" s="15"/>
      <c r="Y267" s="43"/>
      <c r="Z267" s="537"/>
      <c r="AA267" s="15"/>
      <c r="AB267" s="15"/>
      <c r="AC267" s="15"/>
      <c r="AD267" s="15"/>
      <c r="AE267" s="15"/>
      <c r="AF267" s="15"/>
      <c r="AG267" s="15"/>
    </row>
    <row r="268" spans="8:33">
      <c r="H268" s="15"/>
      <c r="I268" s="43"/>
      <c r="J268" s="15"/>
      <c r="K268" s="43"/>
      <c r="L268" s="15"/>
      <c r="M268" s="43"/>
      <c r="N268" s="15"/>
      <c r="O268" s="43"/>
      <c r="P268" s="15"/>
      <c r="Q268" s="43"/>
      <c r="R268" s="15"/>
      <c r="S268" s="43"/>
      <c r="T268" s="15"/>
      <c r="U268" s="43"/>
      <c r="V268" s="15"/>
      <c r="W268" s="43"/>
      <c r="X268" s="15"/>
      <c r="Y268" s="43"/>
      <c r="Z268" s="537"/>
      <c r="AA268" s="15"/>
      <c r="AB268" s="15"/>
      <c r="AC268" s="15"/>
      <c r="AD268" s="15"/>
      <c r="AE268" s="15"/>
      <c r="AF268" s="15"/>
      <c r="AG268" s="15"/>
    </row>
    <row r="269" spans="8:33">
      <c r="H269" s="15"/>
      <c r="I269" s="43"/>
      <c r="J269" s="15"/>
      <c r="K269" s="43"/>
      <c r="L269" s="15"/>
      <c r="M269" s="43"/>
      <c r="N269" s="15"/>
      <c r="O269" s="43"/>
      <c r="P269" s="15"/>
      <c r="Q269" s="43"/>
      <c r="R269" s="15"/>
      <c r="S269" s="43"/>
      <c r="T269" s="15"/>
      <c r="U269" s="43"/>
      <c r="V269" s="15"/>
      <c r="W269" s="43"/>
      <c r="X269" s="15"/>
      <c r="Y269" s="43"/>
      <c r="Z269" s="537"/>
      <c r="AA269" s="15"/>
      <c r="AB269" s="15"/>
      <c r="AC269" s="15"/>
      <c r="AD269" s="15"/>
      <c r="AE269" s="15"/>
      <c r="AF269" s="15"/>
      <c r="AG269" s="15"/>
    </row>
    <row r="270" spans="8:33">
      <c r="H270" s="15"/>
      <c r="I270" s="43"/>
      <c r="J270" s="15"/>
      <c r="K270" s="43"/>
      <c r="L270" s="15"/>
      <c r="M270" s="43"/>
      <c r="N270" s="15"/>
      <c r="O270" s="43"/>
      <c r="P270" s="15"/>
      <c r="Q270" s="43"/>
      <c r="R270" s="15"/>
      <c r="S270" s="43"/>
      <c r="T270" s="15"/>
      <c r="U270" s="43"/>
      <c r="V270" s="15"/>
      <c r="W270" s="43"/>
      <c r="X270" s="15"/>
      <c r="Y270" s="43"/>
      <c r="Z270" s="537"/>
      <c r="AA270" s="15"/>
      <c r="AB270" s="15"/>
      <c r="AC270" s="15"/>
      <c r="AD270" s="15"/>
      <c r="AE270" s="15"/>
      <c r="AF270" s="15"/>
      <c r="AG270" s="15"/>
    </row>
    <row r="271" spans="8:33">
      <c r="H271" s="15"/>
      <c r="I271" s="43"/>
      <c r="J271" s="15"/>
      <c r="K271" s="43"/>
      <c r="L271" s="15"/>
      <c r="M271" s="43"/>
      <c r="N271" s="15"/>
      <c r="O271" s="43"/>
      <c r="P271" s="15"/>
      <c r="Q271" s="43"/>
      <c r="R271" s="15"/>
      <c r="S271" s="43"/>
      <c r="T271" s="15"/>
      <c r="U271" s="43"/>
      <c r="V271" s="15"/>
      <c r="W271" s="43"/>
      <c r="X271" s="15"/>
      <c r="Y271" s="43"/>
      <c r="Z271" s="537"/>
      <c r="AA271" s="15"/>
      <c r="AB271" s="15"/>
      <c r="AC271" s="15"/>
      <c r="AD271" s="15"/>
      <c r="AE271" s="15"/>
      <c r="AF271" s="15"/>
      <c r="AG271" s="15"/>
    </row>
    <row r="272" spans="8:33">
      <c r="H272" s="15"/>
      <c r="I272" s="43"/>
      <c r="J272" s="15"/>
      <c r="K272" s="43"/>
      <c r="L272" s="15"/>
      <c r="M272" s="43"/>
      <c r="N272" s="15"/>
      <c r="O272" s="43"/>
      <c r="P272" s="15"/>
      <c r="Q272" s="43"/>
      <c r="R272" s="15"/>
      <c r="S272" s="43"/>
      <c r="T272" s="15"/>
      <c r="U272" s="43"/>
      <c r="V272" s="15"/>
      <c r="W272" s="43"/>
      <c r="X272" s="15"/>
      <c r="Y272" s="43"/>
      <c r="Z272" s="537"/>
      <c r="AA272" s="15"/>
      <c r="AB272" s="15"/>
      <c r="AC272" s="15"/>
      <c r="AD272" s="15"/>
      <c r="AE272" s="15"/>
      <c r="AF272" s="15"/>
      <c r="AG272" s="15"/>
    </row>
    <row r="273" spans="8:33">
      <c r="H273" s="15"/>
      <c r="I273" s="43"/>
      <c r="J273" s="15"/>
      <c r="K273" s="43"/>
      <c r="L273" s="15"/>
      <c r="M273" s="43"/>
      <c r="N273" s="15"/>
      <c r="O273" s="43"/>
      <c r="P273" s="15"/>
      <c r="Q273" s="43"/>
      <c r="R273" s="15"/>
      <c r="S273" s="43"/>
      <c r="T273" s="15"/>
      <c r="U273" s="43"/>
      <c r="V273" s="15"/>
      <c r="W273" s="43"/>
      <c r="X273" s="15"/>
      <c r="Y273" s="43"/>
      <c r="Z273" s="537"/>
      <c r="AA273" s="15"/>
      <c r="AB273" s="15"/>
      <c r="AC273" s="15"/>
      <c r="AD273" s="15"/>
      <c r="AE273" s="15"/>
      <c r="AF273" s="15"/>
      <c r="AG273" s="15"/>
    </row>
    <row r="274" spans="8:33">
      <c r="H274" s="15"/>
      <c r="I274" s="43"/>
      <c r="J274" s="15"/>
      <c r="K274" s="43"/>
      <c r="L274" s="15"/>
      <c r="M274" s="43"/>
      <c r="N274" s="15"/>
      <c r="O274" s="43"/>
      <c r="P274" s="15"/>
      <c r="Q274" s="43"/>
      <c r="R274" s="15"/>
      <c r="S274" s="43"/>
      <c r="T274" s="15"/>
      <c r="U274" s="43"/>
      <c r="V274" s="15"/>
      <c r="W274" s="43"/>
      <c r="X274" s="15"/>
      <c r="Y274" s="43"/>
      <c r="Z274" s="537"/>
      <c r="AA274" s="15"/>
      <c r="AB274" s="15"/>
      <c r="AC274" s="15"/>
      <c r="AD274" s="15"/>
      <c r="AE274" s="15"/>
      <c r="AF274" s="15"/>
      <c r="AG274" s="15"/>
    </row>
    <row r="275" spans="8:33">
      <c r="H275" s="15"/>
      <c r="I275" s="43"/>
      <c r="J275" s="15"/>
      <c r="K275" s="43"/>
      <c r="L275" s="15"/>
      <c r="M275" s="43"/>
      <c r="N275" s="15"/>
      <c r="O275" s="43"/>
      <c r="P275" s="15"/>
      <c r="Q275" s="43"/>
      <c r="R275" s="15"/>
      <c r="S275" s="43"/>
      <c r="T275" s="15"/>
      <c r="U275" s="43"/>
      <c r="V275" s="15"/>
      <c r="W275" s="43"/>
      <c r="X275" s="15"/>
      <c r="Y275" s="43"/>
      <c r="Z275" s="537"/>
      <c r="AA275" s="15"/>
      <c r="AB275" s="15"/>
      <c r="AC275" s="15"/>
      <c r="AD275" s="15"/>
      <c r="AE275" s="15"/>
      <c r="AF275" s="15"/>
      <c r="AG275" s="15"/>
    </row>
    <row r="276" spans="8:33">
      <c r="H276" s="15"/>
      <c r="I276" s="43"/>
      <c r="J276" s="15"/>
      <c r="K276" s="43"/>
      <c r="L276" s="15"/>
      <c r="M276" s="43"/>
      <c r="N276" s="15"/>
      <c r="O276" s="43"/>
      <c r="P276" s="15"/>
      <c r="Q276" s="43"/>
      <c r="R276" s="15"/>
      <c r="S276" s="43"/>
      <c r="T276" s="15"/>
      <c r="U276" s="43"/>
      <c r="V276" s="15"/>
      <c r="W276" s="43"/>
      <c r="X276" s="15"/>
      <c r="Y276" s="43"/>
      <c r="Z276" s="537"/>
      <c r="AA276" s="15"/>
      <c r="AB276" s="15"/>
      <c r="AC276" s="15"/>
      <c r="AD276" s="15"/>
      <c r="AE276" s="15"/>
      <c r="AF276" s="15"/>
      <c r="AG276" s="15"/>
    </row>
    <row r="277" spans="8:33">
      <c r="H277" s="15"/>
      <c r="I277" s="43"/>
      <c r="J277" s="15"/>
      <c r="K277" s="43"/>
      <c r="L277" s="15"/>
      <c r="M277" s="43"/>
      <c r="N277" s="15"/>
      <c r="O277" s="43"/>
      <c r="P277" s="15"/>
      <c r="Q277" s="43"/>
      <c r="R277" s="15"/>
      <c r="S277" s="43"/>
      <c r="T277" s="15"/>
      <c r="U277" s="43"/>
      <c r="V277" s="15"/>
      <c r="W277" s="43"/>
      <c r="X277" s="15"/>
      <c r="Y277" s="43"/>
      <c r="Z277" s="537"/>
      <c r="AA277" s="15"/>
      <c r="AB277" s="15"/>
      <c r="AC277" s="15"/>
      <c r="AD277" s="15"/>
      <c r="AE277" s="15"/>
      <c r="AF277" s="15"/>
      <c r="AG277" s="15"/>
    </row>
    <row r="278" spans="8:33">
      <c r="H278" s="15"/>
      <c r="I278" s="43"/>
      <c r="J278" s="15"/>
      <c r="K278" s="43"/>
      <c r="L278" s="15"/>
      <c r="M278" s="43"/>
      <c r="N278" s="15"/>
      <c r="O278" s="43"/>
      <c r="P278" s="15"/>
      <c r="Q278" s="43"/>
      <c r="R278" s="15"/>
      <c r="S278" s="43"/>
      <c r="T278" s="15"/>
      <c r="U278" s="43"/>
      <c r="V278" s="15"/>
      <c r="W278" s="43"/>
      <c r="X278" s="15"/>
      <c r="Y278" s="43"/>
      <c r="Z278" s="537"/>
      <c r="AA278" s="15"/>
      <c r="AB278" s="15"/>
      <c r="AC278" s="15"/>
      <c r="AD278" s="15"/>
      <c r="AE278" s="15"/>
      <c r="AF278" s="15"/>
      <c r="AG278" s="15"/>
    </row>
    <row r="279" spans="8:33">
      <c r="H279" s="15"/>
      <c r="I279" s="43"/>
      <c r="J279" s="15"/>
      <c r="K279" s="43"/>
      <c r="L279" s="15"/>
      <c r="M279" s="43"/>
      <c r="N279" s="15"/>
      <c r="O279" s="43"/>
      <c r="P279" s="15"/>
      <c r="Q279" s="43"/>
      <c r="R279" s="15"/>
      <c r="S279" s="43"/>
      <c r="T279" s="15"/>
      <c r="U279" s="43"/>
      <c r="V279" s="15"/>
      <c r="W279" s="43"/>
      <c r="X279" s="15"/>
      <c r="Y279" s="43"/>
      <c r="Z279" s="537"/>
      <c r="AA279" s="15"/>
      <c r="AB279" s="15"/>
      <c r="AC279" s="15"/>
      <c r="AD279" s="15"/>
      <c r="AE279" s="15"/>
      <c r="AF279" s="15"/>
      <c r="AG279" s="15"/>
    </row>
    <row r="280" spans="8:33">
      <c r="H280" s="15"/>
      <c r="I280" s="43"/>
      <c r="J280" s="15"/>
      <c r="K280" s="43"/>
      <c r="L280" s="15"/>
      <c r="M280" s="43"/>
      <c r="N280" s="15"/>
      <c r="O280" s="43"/>
      <c r="P280" s="15"/>
      <c r="Q280" s="43"/>
      <c r="R280" s="15"/>
      <c r="S280" s="43"/>
      <c r="T280" s="15"/>
      <c r="U280" s="43"/>
      <c r="V280" s="15"/>
      <c r="W280" s="43"/>
      <c r="X280" s="15"/>
      <c r="Y280" s="43"/>
      <c r="Z280" s="537"/>
      <c r="AA280" s="15"/>
      <c r="AB280" s="15"/>
      <c r="AC280" s="15"/>
      <c r="AD280" s="15"/>
      <c r="AE280" s="15"/>
      <c r="AF280" s="15"/>
      <c r="AG280" s="15"/>
    </row>
    <row r="281" spans="8:33">
      <c r="H281" s="15"/>
      <c r="I281" s="43"/>
      <c r="J281" s="15"/>
      <c r="K281" s="43"/>
      <c r="L281" s="15"/>
      <c r="M281" s="43"/>
      <c r="N281" s="15"/>
      <c r="O281" s="43"/>
      <c r="P281" s="15"/>
      <c r="Q281" s="43"/>
      <c r="R281" s="15"/>
      <c r="S281" s="43"/>
      <c r="T281" s="15"/>
      <c r="U281" s="43"/>
      <c r="V281" s="15"/>
      <c r="W281" s="43"/>
      <c r="X281" s="15"/>
      <c r="Y281" s="43"/>
      <c r="Z281" s="537"/>
      <c r="AA281" s="15"/>
      <c r="AB281" s="15"/>
      <c r="AC281" s="15"/>
      <c r="AD281" s="15"/>
      <c r="AE281" s="15"/>
      <c r="AF281" s="15"/>
      <c r="AG281" s="15"/>
    </row>
    <row r="282" spans="8:33">
      <c r="H282" s="15"/>
      <c r="I282" s="43"/>
      <c r="J282" s="15"/>
      <c r="K282" s="43"/>
      <c r="L282" s="15"/>
      <c r="M282" s="43"/>
      <c r="N282" s="15"/>
      <c r="O282" s="43"/>
      <c r="P282" s="15"/>
      <c r="Q282" s="43"/>
      <c r="R282" s="15"/>
      <c r="S282" s="43"/>
      <c r="T282" s="15"/>
      <c r="U282" s="43"/>
      <c r="V282" s="15"/>
      <c r="W282" s="43"/>
      <c r="X282" s="15"/>
      <c r="Y282" s="43"/>
      <c r="Z282" s="537"/>
      <c r="AA282" s="15"/>
      <c r="AB282" s="15"/>
      <c r="AC282" s="15"/>
      <c r="AD282" s="15"/>
      <c r="AE282" s="15"/>
      <c r="AF282" s="15"/>
      <c r="AG282" s="15"/>
    </row>
    <row r="283" spans="8:33">
      <c r="H283" s="15"/>
      <c r="I283" s="43"/>
      <c r="J283" s="15"/>
      <c r="K283" s="43"/>
      <c r="L283" s="15"/>
      <c r="M283" s="43"/>
      <c r="N283" s="15"/>
      <c r="O283" s="43"/>
      <c r="P283" s="15"/>
      <c r="Q283" s="43"/>
      <c r="R283" s="15"/>
      <c r="S283" s="43"/>
      <c r="T283" s="15"/>
      <c r="U283" s="43"/>
      <c r="V283" s="15"/>
      <c r="W283" s="43"/>
      <c r="X283" s="15"/>
      <c r="Y283" s="43"/>
      <c r="Z283" s="537"/>
      <c r="AA283" s="15"/>
      <c r="AB283" s="15"/>
      <c r="AC283" s="15"/>
      <c r="AD283" s="15"/>
      <c r="AE283" s="15"/>
      <c r="AF283" s="15"/>
      <c r="AG283" s="15"/>
    </row>
    <row r="284" spans="8:33">
      <c r="H284" s="15"/>
      <c r="I284" s="43"/>
      <c r="J284" s="15"/>
      <c r="K284" s="43"/>
      <c r="L284" s="15"/>
      <c r="M284" s="43"/>
      <c r="N284" s="15"/>
      <c r="O284" s="43"/>
      <c r="P284" s="15"/>
      <c r="Q284" s="43"/>
      <c r="R284" s="15"/>
      <c r="S284" s="43"/>
      <c r="T284" s="15"/>
      <c r="U284" s="43"/>
      <c r="V284" s="15"/>
      <c r="W284" s="43"/>
      <c r="X284" s="15"/>
      <c r="Y284" s="43"/>
      <c r="Z284" s="537"/>
      <c r="AA284" s="15"/>
      <c r="AB284" s="15"/>
      <c r="AC284" s="15"/>
      <c r="AD284" s="15"/>
      <c r="AE284" s="15"/>
      <c r="AF284" s="15"/>
      <c r="AG284" s="15"/>
    </row>
    <row r="285" spans="8:33">
      <c r="H285" s="15"/>
      <c r="I285" s="43"/>
      <c r="J285" s="15"/>
      <c r="K285" s="43"/>
      <c r="L285" s="15"/>
      <c r="M285" s="43"/>
      <c r="N285" s="15"/>
      <c r="O285" s="43"/>
      <c r="P285" s="15"/>
      <c r="Q285" s="43"/>
      <c r="R285" s="15"/>
      <c r="S285" s="43"/>
      <c r="T285" s="15"/>
      <c r="U285" s="43"/>
      <c r="V285" s="15"/>
      <c r="W285" s="43"/>
      <c r="X285" s="15"/>
      <c r="Y285" s="43"/>
      <c r="Z285" s="537"/>
      <c r="AA285" s="15"/>
      <c r="AB285" s="15"/>
      <c r="AC285" s="15"/>
      <c r="AD285" s="15"/>
      <c r="AE285" s="15"/>
      <c r="AF285" s="15"/>
      <c r="AG285" s="15"/>
    </row>
    <row r="286" spans="8:33">
      <c r="H286" s="15"/>
      <c r="I286" s="43"/>
      <c r="J286" s="15"/>
      <c r="K286" s="43"/>
      <c r="L286" s="15"/>
      <c r="M286" s="43"/>
      <c r="N286" s="15"/>
      <c r="O286" s="43"/>
      <c r="P286" s="15"/>
      <c r="Q286" s="43"/>
      <c r="R286" s="15"/>
      <c r="S286" s="43"/>
      <c r="T286" s="15"/>
      <c r="U286" s="43"/>
      <c r="V286" s="15"/>
      <c r="W286" s="43"/>
      <c r="X286" s="15"/>
      <c r="Y286" s="43"/>
      <c r="Z286" s="537"/>
      <c r="AA286" s="15"/>
      <c r="AB286" s="15"/>
      <c r="AC286" s="15"/>
      <c r="AD286" s="15"/>
      <c r="AE286" s="15"/>
      <c r="AF286" s="15"/>
      <c r="AG286" s="15"/>
    </row>
    <row r="287" spans="8:33">
      <c r="H287" s="15"/>
      <c r="I287" s="43"/>
      <c r="J287" s="15"/>
      <c r="K287" s="43"/>
      <c r="L287" s="15"/>
      <c r="M287" s="43"/>
      <c r="N287" s="15"/>
      <c r="O287" s="43"/>
      <c r="P287" s="15"/>
      <c r="Q287" s="43"/>
      <c r="R287" s="15"/>
      <c r="S287" s="43"/>
      <c r="T287" s="15"/>
      <c r="U287" s="43"/>
      <c r="V287" s="15"/>
      <c r="W287" s="43"/>
      <c r="X287" s="15"/>
      <c r="Y287" s="43"/>
      <c r="Z287" s="537"/>
      <c r="AA287" s="15"/>
      <c r="AB287" s="15"/>
      <c r="AC287" s="15"/>
      <c r="AD287" s="15"/>
      <c r="AE287" s="15"/>
      <c r="AF287" s="15"/>
      <c r="AG287" s="15"/>
    </row>
    <row r="288" spans="8:33">
      <c r="H288" s="15"/>
      <c r="I288" s="43"/>
      <c r="J288" s="15"/>
      <c r="K288" s="43"/>
      <c r="L288" s="15"/>
      <c r="M288" s="43"/>
      <c r="N288" s="15"/>
      <c r="O288" s="43"/>
      <c r="P288" s="15"/>
      <c r="Q288" s="43"/>
      <c r="R288" s="15"/>
      <c r="S288" s="43"/>
      <c r="T288" s="15"/>
      <c r="U288" s="43"/>
      <c r="V288" s="15"/>
      <c r="W288" s="43"/>
      <c r="X288" s="15"/>
      <c r="Y288" s="43"/>
      <c r="Z288" s="537"/>
      <c r="AA288" s="15"/>
      <c r="AB288" s="15"/>
      <c r="AC288" s="15"/>
      <c r="AD288" s="15"/>
      <c r="AE288" s="15"/>
      <c r="AF288" s="15"/>
      <c r="AG288" s="15"/>
    </row>
    <row r="289" spans="8:33">
      <c r="H289" s="15"/>
      <c r="I289" s="43"/>
      <c r="J289" s="15"/>
      <c r="K289" s="43"/>
      <c r="L289" s="15"/>
      <c r="M289" s="43"/>
      <c r="N289" s="15"/>
      <c r="O289" s="43"/>
      <c r="P289" s="15"/>
      <c r="Q289" s="43"/>
      <c r="R289" s="15"/>
      <c r="S289" s="43"/>
      <c r="T289" s="15"/>
      <c r="U289" s="43"/>
      <c r="V289" s="15"/>
      <c r="W289" s="43"/>
      <c r="X289" s="15"/>
      <c r="Y289" s="43"/>
      <c r="Z289" s="537"/>
      <c r="AA289" s="15"/>
      <c r="AB289" s="15"/>
      <c r="AC289" s="15"/>
      <c r="AD289" s="15"/>
      <c r="AE289" s="15"/>
      <c r="AF289" s="15"/>
      <c r="AG289" s="15"/>
    </row>
    <row r="290" spans="8:33">
      <c r="H290" s="15"/>
      <c r="I290" s="43"/>
      <c r="J290" s="15"/>
      <c r="K290" s="43"/>
      <c r="L290" s="15"/>
      <c r="M290" s="43"/>
      <c r="N290" s="15"/>
      <c r="O290" s="43"/>
      <c r="P290" s="15"/>
      <c r="Q290" s="43"/>
      <c r="R290" s="15"/>
      <c r="S290" s="43"/>
      <c r="T290" s="15"/>
      <c r="U290" s="43"/>
      <c r="V290" s="15"/>
      <c r="W290" s="43"/>
      <c r="X290" s="15"/>
      <c r="Y290" s="43"/>
      <c r="Z290" s="537"/>
      <c r="AA290" s="15"/>
      <c r="AB290" s="15"/>
      <c r="AC290" s="15"/>
      <c r="AD290" s="15"/>
      <c r="AE290" s="15"/>
      <c r="AF290" s="15"/>
      <c r="AG290" s="15"/>
    </row>
    <row r="291" spans="8:33">
      <c r="H291" s="15"/>
      <c r="I291" s="43"/>
      <c r="J291" s="15"/>
      <c r="K291" s="43"/>
      <c r="L291" s="15"/>
      <c r="M291" s="43"/>
      <c r="N291" s="15"/>
      <c r="O291" s="43"/>
      <c r="P291" s="15"/>
      <c r="Q291" s="43"/>
      <c r="R291" s="15"/>
      <c r="S291" s="43"/>
      <c r="T291" s="15"/>
      <c r="U291" s="43"/>
      <c r="V291" s="15"/>
      <c r="W291" s="43"/>
      <c r="X291" s="15"/>
      <c r="Y291" s="43"/>
      <c r="Z291" s="537"/>
      <c r="AA291" s="15"/>
      <c r="AB291" s="15"/>
      <c r="AC291" s="15"/>
      <c r="AD291" s="15"/>
      <c r="AE291" s="15"/>
      <c r="AF291" s="15"/>
      <c r="AG291" s="15"/>
    </row>
    <row r="292" spans="8:33">
      <c r="H292" s="15"/>
      <c r="I292" s="43"/>
      <c r="J292" s="15"/>
      <c r="K292" s="43"/>
      <c r="L292" s="15"/>
      <c r="M292" s="43"/>
      <c r="N292" s="15"/>
      <c r="O292" s="43"/>
      <c r="P292" s="15"/>
      <c r="Q292" s="43"/>
      <c r="R292" s="15"/>
      <c r="S292" s="43"/>
      <c r="T292" s="15"/>
      <c r="U292" s="43"/>
      <c r="V292" s="15"/>
      <c r="W292" s="43"/>
      <c r="X292" s="15"/>
      <c r="Y292" s="43"/>
      <c r="Z292" s="537"/>
      <c r="AA292" s="15"/>
      <c r="AB292" s="15"/>
      <c r="AC292" s="15"/>
      <c r="AD292" s="15"/>
      <c r="AE292" s="15"/>
      <c r="AF292" s="15"/>
      <c r="AG292" s="15"/>
    </row>
    <row r="293" spans="8:33">
      <c r="H293" s="15"/>
      <c r="I293" s="43"/>
      <c r="J293" s="15"/>
      <c r="K293" s="43"/>
      <c r="L293" s="15"/>
      <c r="M293" s="43"/>
      <c r="N293" s="15"/>
      <c r="O293" s="43"/>
      <c r="P293" s="15"/>
      <c r="Q293" s="43"/>
      <c r="R293" s="15"/>
      <c r="S293" s="43"/>
      <c r="T293" s="15"/>
      <c r="U293" s="43"/>
      <c r="V293" s="15"/>
      <c r="W293" s="43"/>
      <c r="X293" s="15"/>
      <c r="Y293" s="43"/>
      <c r="Z293" s="537"/>
      <c r="AA293" s="15"/>
      <c r="AB293" s="15"/>
      <c r="AC293" s="15"/>
      <c r="AD293" s="15"/>
      <c r="AE293" s="15"/>
      <c r="AF293" s="15"/>
      <c r="AG293" s="15"/>
    </row>
    <row r="294" spans="8:33">
      <c r="H294" s="15"/>
      <c r="I294" s="43"/>
      <c r="J294" s="15"/>
      <c r="K294" s="43"/>
      <c r="L294" s="15"/>
      <c r="M294" s="43"/>
      <c r="N294" s="15"/>
      <c r="O294" s="43"/>
      <c r="P294" s="15"/>
      <c r="Q294" s="43"/>
      <c r="R294" s="15"/>
      <c r="S294" s="43"/>
      <c r="T294" s="15"/>
      <c r="U294" s="43"/>
      <c r="V294" s="15"/>
      <c r="W294" s="43"/>
      <c r="X294" s="15"/>
      <c r="Y294" s="43"/>
      <c r="Z294" s="537"/>
      <c r="AA294" s="15"/>
      <c r="AB294" s="15"/>
      <c r="AC294" s="15"/>
      <c r="AD294" s="15"/>
      <c r="AE294" s="15"/>
      <c r="AF294" s="15"/>
      <c r="AG294" s="15"/>
    </row>
    <row r="295" spans="8:33">
      <c r="H295" s="15"/>
      <c r="I295" s="43"/>
      <c r="J295" s="15"/>
      <c r="K295" s="43"/>
      <c r="L295" s="15"/>
      <c r="M295" s="43"/>
      <c r="N295" s="15"/>
      <c r="O295" s="43"/>
      <c r="P295" s="15"/>
      <c r="Q295" s="43"/>
      <c r="R295" s="15"/>
      <c r="S295" s="43"/>
      <c r="T295" s="15"/>
      <c r="U295" s="43"/>
      <c r="V295" s="15"/>
      <c r="W295" s="43"/>
      <c r="X295" s="15"/>
      <c r="Y295" s="43"/>
      <c r="Z295" s="537"/>
      <c r="AA295" s="15"/>
      <c r="AB295" s="15"/>
      <c r="AC295" s="15"/>
      <c r="AD295" s="15"/>
      <c r="AE295" s="15"/>
      <c r="AF295" s="15"/>
      <c r="AG295" s="15"/>
    </row>
    <row r="296" spans="8:33">
      <c r="H296" s="15"/>
      <c r="I296" s="43"/>
      <c r="J296" s="15"/>
      <c r="K296" s="43"/>
      <c r="L296" s="15"/>
      <c r="M296" s="43"/>
      <c r="N296" s="15"/>
      <c r="O296" s="43"/>
      <c r="P296" s="15"/>
      <c r="Q296" s="43"/>
      <c r="R296" s="15"/>
      <c r="S296" s="43"/>
      <c r="T296" s="15"/>
      <c r="U296" s="43"/>
      <c r="V296" s="15"/>
      <c r="W296" s="43"/>
      <c r="X296" s="15"/>
      <c r="Y296" s="43"/>
      <c r="Z296" s="537"/>
      <c r="AA296" s="15"/>
      <c r="AB296" s="15"/>
      <c r="AC296" s="15"/>
      <c r="AD296" s="15"/>
      <c r="AE296" s="15"/>
      <c r="AF296" s="15"/>
      <c r="AG296" s="15"/>
    </row>
    <row r="297" spans="8:33">
      <c r="H297" s="15"/>
      <c r="I297" s="43"/>
      <c r="J297" s="15"/>
      <c r="K297" s="43"/>
      <c r="L297" s="15"/>
      <c r="M297" s="43"/>
      <c r="N297" s="15"/>
      <c r="O297" s="43"/>
      <c r="P297" s="15"/>
      <c r="Q297" s="43"/>
      <c r="R297" s="15"/>
      <c r="S297" s="43"/>
      <c r="T297" s="15"/>
      <c r="U297" s="43"/>
      <c r="V297" s="15"/>
      <c r="W297" s="43"/>
      <c r="X297" s="15"/>
      <c r="Y297" s="43"/>
      <c r="Z297" s="537"/>
      <c r="AA297" s="15"/>
      <c r="AB297" s="15"/>
      <c r="AC297" s="15"/>
      <c r="AD297" s="15"/>
      <c r="AE297" s="15"/>
      <c r="AF297" s="15"/>
      <c r="AG297" s="15"/>
    </row>
    <row r="298" spans="8:33">
      <c r="H298" s="15"/>
      <c r="I298" s="43"/>
      <c r="J298" s="15"/>
      <c r="K298" s="43"/>
      <c r="L298" s="15"/>
      <c r="M298" s="43"/>
      <c r="N298" s="15"/>
      <c r="O298" s="43"/>
      <c r="P298" s="15"/>
      <c r="Q298" s="43"/>
      <c r="R298" s="15"/>
      <c r="S298" s="43"/>
      <c r="T298" s="15"/>
      <c r="U298" s="43"/>
      <c r="V298" s="15"/>
      <c r="W298" s="43"/>
      <c r="X298" s="15"/>
      <c r="Y298" s="43"/>
      <c r="Z298" s="537"/>
      <c r="AA298" s="15"/>
      <c r="AB298" s="15"/>
      <c r="AC298" s="15"/>
      <c r="AD298" s="15"/>
      <c r="AE298" s="15"/>
      <c r="AF298" s="15"/>
      <c r="AG298" s="15"/>
    </row>
    <row r="299" spans="8:33">
      <c r="H299" s="15"/>
      <c r="I299" s="43"/>
      <c r="J299" s="15"/>
      <c r="K299" s="43"/>
      <c r="L299" s="15"/>
      <c r="M299" s="43"/>
      <c r="N299" s="15"/>
      <c r="O299" s="43"/>
      <c r="P299" s="15"/>
      <c r="Q299" s="43"/>
      <c r="R299" s="15"/>
      <c r="S299" s="43"/>
      <c r="T299" s="15"/>
      <c r="U299" s="43"/>
      <c r="V299" s="15"/>
      <c r="W299" s="43"/>
      <c r="X299" s="15"/>
      <c r="Y299" s="43"/>
      <c r="Z299" s="537"/>
      <c r="AA299" s="15"/>
      <c r="AB299" s="15"/>
      <c r="AC299" s="15"/>
      <c r="AD299" s="15"/>
      <c r="AE299" s="15"/>
      <c r="AF299" s="15"/>
      <c r="AG299" s="15"/>
    </row>
    <row r="300" spans="8:33">
      <c r="H300" s="15"/>
      <c r="I300" s="43"/>
      <c r="J300" s="15"/>
      <c r="K300" s="43"/>
      <c r="L300" s="15"/>
      <c r="M300" s="43"/>
      <c r="N300" s="15"/>
      <c r="O300" s="43"/>
      <c r="P300" s="15"/>
      <c r="Q300" s="43"/>
      <c r="R300" s="15"/>
      <c r="S300" s="43"/>
      <c r="T300" s="15"/>
      <c r="U300" s="43"/>
      <c r="V300" s="15"/>
      <c r="W300" s="43"/>
      <c r="X300" s="15"/>
      <c r="Y300" s="43"/>
      <c r="Z300" s="537"/>
      <c r="AA300" s="15"/>
      <c r="AB300" s="15"/>
      <c r="AC300" s="15"/>
      <c r="AD300" s="15"/>
      <c r="AE300" s="15"/>
      <c r="AF300" s="15"/>
      <c r="AG300" s="15"/>
    </row>
    <row r="301" spans="8:33">
      <c r="H301" s="15"/>
      <c r="I301" s="43"/>
      <c r="J301" s="15"/>
      <c r="K301" s="43"/>
      <c r="L301" s="15"/>
      <c r="M301" s="43"/>
      <c r="N301" s="15"/>
      <c r="O301" s="43"/>
      <c r="P301" s="15"/>
      <c r="Q301" s="43"/>
      <c r="R301" s="15"/>
      <c r="S301" s="43"/>
      <c r="T301" s="15"/>
      <c r="U301" s="43"/>
      <c r="V301" s="15"/>
      <c r="W301" s="43"/>
      <c r="X301" s="15"/>
      <c r="Y301" s="43"/>
      <c r="Z301" s="537"/>
      <c r="AA301" s="15"/>
      <c r="AB301" s="15"/>
      <c r="AC301" s="15"/>
      <c r="AD301" s="15"/>
      <c r="AE301" s="15"/>
      <c r="AF301" s="15"/>
      <c r="AG301" s="15"/>
    </row>
    <row r="302" spans="8:33">
      <c r="H302" s="15"/>
      <c r="I302" s="43"/>
      <c r="J302" s="15"/>
      <c r="K302" s="43"/>
      <c r="L302" s="15"/>
      <c r="M302" s="43"/>
      <c r="N302" s="15"/>
      <c r="O302" s="43"/>
      <c r="P302" s="15"/>
      <c r="Q302" s="43"/>
      <c r="R302" s="15"/>
      <c r="S302" s="43"/>
      <c r="T302" s="15"/>
      <c r="U302" s="43"/>
      <c r="V302" s="15"/>
      <c r="W302" s="43"/>
      <c r="X302" s="15"/>
      <c r="Y302" s="43"/>
      <c r="Z302" s="537"/>
      <c r="AA302" s="15"/>
      <c r="AB302" s="15"/>
      <c r="AC302" s="15"/>
      <c r="AD302" s="15"/>
      <c r="AE302" s="15"/>
      <c r="AF302" s="15"/>
      <c r="AG302" s="15"/>
    </row>
    <row r="303" spans="8:33">
      <c r="H303" s="15"/>
      <c r="I303" s="43"/>
      <c r="J303" s="15"/>
      <c r="K303" s="43"/>
      <c r="L303" s="15"/>
      <c r="M303" s="43"/>
      <c r="N303" s="15"/>
      <c r="O303" s="43"/>
      <c r="P303" s="15"/>
      <c r="Q303" s="43"/>
      <c r="R303" s="15"/>
      <c r="S303" s="43"/>
      <c r="T303" s="15"/>
      <c r="U303" s="43"/>
      <c r="V303" s="15"/>
      <c r="W303" s="43"/>
      <c r="X303" s="15"/>
      <c r="Y303" s="43"/>
      <c r="Z303" s="537"/>
      <c r="AA303" s="15"/>
      <c r="AB303" s="15"/>
      <c r="AC303" s="15"/>
      <c r="AD303" s="15"/>
      <c r="AE303" s="15"/>
      <c r="AF303" s="15"/>
      <c r="AG303" s="15"/>
    </row>
    <row r="304" spans="8:33">
      <c r="H304" s="15"/>
      <c r="I304" s="43"/>
      <c r="J304" s="15"/>
      <c r="K304" s="43"/>
      <c r="L304" s="15"/>
      <c r="M304" s="43"/>
      <c r="N304" s="15"/>
      <c r="O304" s="43"/>
      <c r="P304" s="15"/>
      <c r="Q304" s="43"/>
      <c r="R304" s="15"/>
      <c r="S304" s="43"/>
      <c r="T304" s="15"/>
      <c r="U304" s="43"/>
      <c r="V304" s="15"/>
      <c r="W304" s="43"/>
      <c r="X304" s="15"/>
      <c r="Y304" s="43"/>
      <c r="Z304" s="537"/>
      <c r="AA304" s="15"/>
      <c r="AB304" s="15"/>
      <c r="AC304" s="15"/>
      <c r="AD304" s="15"/>
      <c r="AE304" s="15"/>
      <c r="AF304" s="15"/>
      <c r="AG304" s="15"/>
    </row>
    <row r="305" spans="8:33">
      <c r="H305" s="15"/>
      <c r="I305" s="43"/>
      <c r="J305" s="15"/>
      <c r="K305" s="43"/>
      <c r="L305" s="15"/>
      <c r="M305" s="43"/>
      <c r="N305" s="15"/>
      <c r="O305" s="43"/>
      <c r="P305" s="15"/>
      <c r="Q305" s="43"/>
      <c r="R305" s="15"/>
      <c r="S305" s="43"/>
      <c r="T305" s="15"/>
      <c r="U305" s="43"/>
      <c r="V305" s="15"/>
      <c r="W305" s="43"/>
      <c r="X305" s="15"/>
      <c r="Y305" s="43"/>
      <c r="Z305" s="537"/>
      <c r="AA305" s="15"/>
      <c r="AB305" s="15"/>
      <c r="AC305" s="15"/>
      <c r="AD305" s="15"/>
      <c r="AE305" s="15"/>
      <c r="AF305" s="15"/>
      <c r="AG305" s="15"/>
    </row>
    <row r="306" spans="8:33">
      <c r="H306" s="15"/>
      <c r="I306" s="43"/>
      <c r="J306" s="15"/>
      <c r="K306" s="43"/>
      <c r="L306" s="15"/>
      <c r="M306" s="43"/>
      <c r="N306" s="15"/>
      <c r="O306" s="43"/>
      <c r="P306" s="15"/>
      <c r="Q306" s="43"/>
      <c r="R306" s="15"/>
      <c r="S306" s="43"/>
      <c r="T306" s="15"/>
      <c r="U306" s="43"/>
      <c r="V306" s="15"/>
      <c r="W306" s="43"/>
      <c r="X306" s="15"/>
      <c r="Y306" s="43"/>
      <c r="Z306" s="537"/>
      <c r="AA306" s="15"/>
      <c r="AB306" s="15"/>
      <c r="AC306" s="15"/>
      <c r="AD306" s="15"/>
      <c r="AE306" s="15"/>
      <c r="AF306" s="15"/>
      <c r="AG306" s="15"/>
    </row>
  </sheetData>
  <mergeCells count="34">
    <mergeCell ref="A6:Q6"/>
    <mergeCell ref="A2:Q2"/>
    <mergeCell ref="A3:Q3"/>
    <mergeCell ref="A4:Q4"/>
    <mergeCell ref="A5:Q5"/>
    <mergeCell ref="A7:Q7"/>
    <mergeCell ref="A8:A11"/>
    <mergeCell ref="L9:M9"/>
    <mergeCell ref="J10:K10"/>
    <mergeCell ref="N8:O8"/>
    <mergeCell ref="P10:Q10"/>
    <mergeCell ref="P9:Q9"/>
    <mergeCell ref="B8:C8"/>
    <mergeCell ref="D8:E8"/>
    <mergeCell ref="B9:C9"/>
    <mergeCell ref="P8:Q8"/>
    <mergeCell ref="J9:K9"/>
    <mergeCell ref="F8:G8"/>
    <mergeCell ref="L8:M8"/>
    <mergeCell ref="F9:G9"/>
    <mergeCell ref="H8:I8"/>
    <mergeCell ref="J8:K8"/>
    <mergeCell ref="H9:I9"/>
    <mergeCell ref="D9:E9"/>
    <mergeCell ref="A43:G43"/>
    <mergeCell ref="F10:G10"/>
    <mergeCell ref="B10:C10"/>
    <mergeCell ref="D10:E10"/>
    <mergeCell ref="A38:Q38"/>
    <mergeCell ref="L10:M10"/>
    <mergeCell ref="H10:I10"/>
    <mergeCell ref="N10:O10"/>
    <mergeCell ref="A41:G41"/>
    <mergeCell ref="N9:O9"/>
  </mergeCells>
  <phoneticPr fontId="0" type="noConversion"/>
  <printOptions horizontalCentered="1"/>
  <pageMargins left="0" right="0" top="0.5" bottom="0.5" header="0.5" footer="0.5"/>
  <pageSetup scale="54" fitToHeight="0" orientation="landscape" r:id="rId1"/>
  <headerFooter alignWithMargins="0">
    <oddFooter xml:space="preserve">&amp;C&amp;"Times New Roman,Regular"&amp;14Exhibit J - Financial Analysis of Program Changes&amp;12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16</vt:i4>
      </vt:variant>
      <vt:variant>
        <vt:lpstr>Named Ranges</vt:lpstr>
      </vt:variant>
      <vt:variant>
        <vt:i4>21</vt:i4>
      </vt:variant>
    </vt:vector>
  </HeadingPairs>
  <TitlesOfParts>
    <vt:vector size="37" baseType="lpstr">
      <vt:lpstr>A. Organization Chart</vt:lpstr>
      <vt:lpstr>B. Summary of Requirements </vt:lpstr>
      <vt:lpstr>C. Increases Offsets</vt:lpstr>
      <vt:lpstr>D. Strategic Goals &amp; Objectives</vt:lpstr>
      <vt:lpstr>E. ATB Justification</vt:lpstr>
      <vt:lpstr>F. 2010 Crosswalk</vt:lpstr>
      <vt:lpstr>(G) 2011 Crosswalk</vt:lpstr>
      <vt:lpstr>I. Permanent Positions</vt:lpstr>
      <vt:lpstr>J. Financial Analysis</vt:lpstr>
      <vt:lpstr>K. Summary by Grade</vt:lpstr>
      <vt:lpstr>L. Summary by Object Class</vt:lpstr>
      <vt:lpstr>(N-2) Domestic Agent</vt:lpstr>
      <vt:lpstr>(N-3) Domestic Attorney</vt:lpstr>
      <vt:lpstr>(N-4) Domestic Prof Sup</vt:lpstr>
      <vt:lpstr>(N-5) Domestic Clerical</vt:lpstr>
      <vt:lpstr>(P) IT</vt:lpstr>
      <vt:lpstr>'B. Summary of Requirements '!DL</vt:lpstr>
      <vt:lpstr>'(G) 2011 Crosswalk'!Print_Area</vt:lpstr>
      <vt:lpstr>'(N-2) Domestic Agent'!Print_Area</vt:lpstr>
      <vt:lpstr>'(N-3) Domestic Attorney'!Print_Area</vt:lpstr>
      <vt:lpstr>'(N-4) Domestic Prof Sup'!Print_Area</vt:lpstr>
      <vt:lpstr>'(N-5) Domestic Clerical'!Print_Area</vt:lpstr>
      <vt:lpstr>'(P) IT'!Print_Area</vt:lpstr>
      <vt:lpstr>'A. Organization Chart'!Print_Area</vt:lpstr>
      <vt:lpstr>'B. Summary of Requirements '!Print_Area</vt:lpstr>
      <vt:lpstr>'C. Increases Offsets'!Print_Area</vt:lpstr>
      <vt:lpstr>'D. Strategic Goals &amp; Objectives'!Print_Area</vt:lpstr>
      <vt:lpstr>'E. ATB Justification'!Print_Area</vt:lpstr>
      <vt:lpstr>'F. 2010 Crosswalk'!Print_Area</vt:lpstr>
      <vt:lpstr>'I. Permanent Positions'!Print_Area</vt:lpstr>
      <vt:lpstr>'J. Financial Analysis'!Print_Area</vt:lpstr>
      <vt:lpstr>'K. Summary by Grade'!Print_Area</vt:lpstr>
      <vt:lpstr>'L. Summary by Object Class'!Print_Area</vt:lpstr>
      <vt:lpstr>'(N-2) Domestic Agent'!Print_Titles</vt:lpstr>
      <vt:lpstr>'(N-3) Domestic Attorney'!Print_Titles</vt:lpstr>
      <vt:lpstr>'(N-4) Domestic Prof Sup'!Print_Titles</vt:lpstr>
      <vt:lpstr>'(N-5) Domestic Clerical'!Print_Titles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sdale</dc:creator>
  <cp:lastModifiedBy>smunro</cp:lastModifiedBy>
  <cp:lastPrinted>2011-02-04T20:22:21Z</cp:lastPrinted>
  <dcterms:created xsi:type="dcterms:W3CDTF">2003-08-28T20:51:00Z</dcterms:created>
  <dcterms:modified xsi:type="dcterms:W3CDTF">2011-02-16T17:54:42Z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