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0" yWindow="-120" windowWidth="15480" windowHeight="7080" tabRatio="889"/>
  </bookViews>
  <sheets>
    <sheet name="A. Organization Chart" sheetId="25" r:id="rId1"/>
    <sheet name="B. Summary of Requirements " sheetId="45" r:id="rId2"/>
    <sheet name="D. Strategic Goals &amp; Objectives" sheetId="57" r:id="rId3"/>
    <sheet name="E. ATB Justification" sheetId="29" r:id="rId4"/>
    <sheet name="F. 2010 Crosswalk" sheetId="2" r:id="rId5"/>
    <sheet name="(G) 2011 Crosswalk" sheetId="56" r:id="rId6"/>
    <sheet name="I. Permanent Positions" sheetId="10" r:id="rId7"/>
    <sheet name="K. Summary by Grade" sheetId="6" r:id="rId8"/>
    <sheet name="L. Summary by Object Class" sheetId="14" r:id="rId9"/>
    <sheet name="(N-2) Domestic Agent" sheetId="50" state="hidden" r:id="rId10"/>
    <sheet name="(N-3) Domestic Attorney" sheetId="49" state="hidden" r:id="rId11"/>
    <sheet name="(N-4) Domestic Prof Sup" sheetId="51" state="hidden" r:id="rId12"/>
    <sheet name="(N-5) Domestic Clerical" sheetId="52" state="hidden" r:id="rId13"/>
    <sheet name="(P) IT" sheetId="55" state="hidden" r:id="rId14"/>
  </sheets>
  <definedNames>
    <definedName name="_11POS_BY_CAT">#REF!</definedName>
    <definedName name="_1ATTORNEY_SUPP" localSheetId="1">#REF!</definedName>
    <definedName name="_2ATTORNEY_SUPP">#REF!</definedName>
    <definedName name="_3GA_ROLLUP" localSheetId="1">'B. Summary of Requirements '!#REF!</definedName>
    <definedName name="_4GA_ROLLUP" localSheetId="2">#REF!</definedName>
    <definedName name="_7GA_ROLLUP">#REF!</definedName>
    <definedName name="_8POS_BY_CAT" localSheetId="1">#REF!</definedName>
    <definedName name="_9POS_BY_CAT" localSheetId="2">#REF!</definedName>
    <definedName name="_xlnm._FilterDatabase" localSheetId="13" hidden="1">'(P) IT'!$F$14:$G$14</definedName>
    <definedName name="DL" localSheetId="1">'B. Summary of Requirements '!$A$3:$X$70</definedName>
    <definedName name="DL">#REF!</definedName>
    <definedName name="EXECSUPP" localSheetId="1">'B. Summary of Requirements '!#REF!</definedName>
    <definedName name="EXECSUPP" localSheetId="2">#REF!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3">'E. ATB Justification'!#REF!</definedName>
    <definedName name="INTEL" localSheetId="1">'B. Summary of Requirements '!#REF!</definedName>
    <definedName name="INTEL" localSheetId="2">#REF!</definedName>
    <definedName name="INTEL">#REF!</definedName>
    <definedName name="JMD" localSheetId="1">'B. Summary of Requirements '!#REF!</definedName>
    <definedName name="JMD" localSheetId="2">#REF!</definedName>
    <definedName name="JMD">#REF!</definedName>
    <definedName name="OLE_LINK7" localSheetId="3">'E. ATB Justification'!#REF!</definedName>
    <definedName name="PART">#REF!</definedName>
    <definedName name="_xlnm.Print_Area" localSheetId="5">'(G) 2011 Crosswalk'!$A$1:$R$23</definedName>
    <definedName name="_xlnm.Print_Area" localSheetId="9">'(N-2) Domestic Agent'!$A$1:$J$69</definedName>
    <definedName name="_xlnm.Print_Area" localSheetId="10">'(N-3) Domestic Attorney'!$A$1:$H$53</definedName>
    <definedName name="_xlnm.Print_Area" localSheetId="11">'(N-4) Domestic Prof Sup'!$A$1:$J$53</definedName>
    <definedName name="_xlnm.Print_Area" localSheetId="12">'(N-5) Domestic Clerical'!$A$1:$H$52</definedName>
    <definedName name="_xlnm.Print_Area" localSheetId="13">'(P) IT'!$A$1:$H$32</definedName>
    <definedName name="_xlnm.Print_Area" localSheetId="0">'A. Organization Chart'!$A$1:$N$29</definedName>
    <definedName name="_xlnm.Print_Area" localSheetId="1">'B. Summary of Requirements '!$A$1:$X$83</definedName>
    <definedName name="_xlnm.Print_Area" localSheetId="2">'D. Strategic Goals &amp; Objectives'!$A$1:$P$41</definedName>
    <definedName name="_xlnm.Print_Area" localSheetId="3">'E. ATB Justification'!$A$1:$I$73</definedName>
    <definedName name="_xlnm.Print_Area" localSheetId="4">'F. 2010 Crosswalk'!$A$1:$R$23</definedName>
    <definedName name="_xlnm.Print_Area" localSheetId="6">'I. Permanent Positions'!$A$1:$K$33</definedName>
    <definedName name="_xlnm.Print_Area" localSheetId="7">'K. Summary by Grade'!$A$1:$I$33</definedName>
    <definedName name="_xlnm.Print_Area" localSheetId="8">'L. Summary by Object Class'!$A$1:$K$43</definedName>
    <definedName name="_xlnm.Print_Area">#REF!</definedName>
    <definedName name="_xlnm.Print_Titles" localSheetId="9">'(N-2) Domestic Agent'!$1:$13</definedName>
    <definedName name="_xlnm.Print_Titles" localSheetId="10">'(N-3) Domestic Attorney'!$1:$13</definedName>
    <definedName name="_xlnm.Print_Titles" localSheetId="11">'(N-4) Domestic Prof Sup'!$1:$13</definedName>
    <definedName name="_xlnm.Print_Titles" localSheetId="12">'(N-5) Domestic Clerical'!$1:$13</definedName>
    <definedName name="REIMPRO">#REF!</definedName>
    <definedName name="REIMSOR">#REF!</definedName>
  </definedNames>
  <calcPr calcId="125725"/>
</workbook>
</file>

<file path=xl/calcChain.xml><?xml version="1.0" encoding="utf-8"?>
<calcChain xmlns="http://schemas.openxmlformats.org/spreadsheetml/2006/main">
  <c r="I39" i="14"/>
  <c r="I40"/>
  <c r="I41"/>
  <c r="I42"/>
  <c r="I18"/>
  <c r="I19"/>
  <c r="I20"/>
  <c r="I21"/>
  <c r="I22"/>
  <c r="I23"/>
  <c r="I24"/>
  <c r="I25"/>
  <c r="I26"/>
  <c r="I27"/>
  <c r="I28"/>
  <c r="I29"/>
  <c r="I30"/>
  <c r="I31"/>
  <c r="I32"/>
  <c r="I33"/>
  <c r="I34"/>
  <c r="I35"/>
  <c r="I36"/>
  <c r="I37"/>
  <c r="I17"/>
  <c r="I16"/>
  <c r="I11"/>
  <c r="I12"/>
  <c r="I13"/>
  <c r="I14"/>
  <c r="I15"/>
  <c r="I10"/>
  <c r="O14" i="57"/>
  <c r="P14"/>
  <c r="O15"/>
  <c r="P15"/>
  <c r="O16"/>
  <c r="P16"/>
  <c r="O17"/>
  <c r="P17"/>
  <c r="C18"/>
  <c r="D18"/>
  <c r="F18"/>
  <c r="G18"/>
  <c r="I18"/>
  <c r="J18"/>
  <c r="K18"/>
  <c r="L18"/>
  <c r="M18"/>
  <c r="N18"/>
  <c r="V42" i="45"/>
  <c r="W42"/>
  <c r="X42"/>
  <c r="H40" i="14"/>
  <c r="H15"/>
  <c r="H14"/>
  <c r="H13"/>
  <c r="H11"/>
  <c r="H10"/>
  <c r="H17" i="6"/>
  <c r="H28"/>
  <c r="H13"/>
  <c r="H14"/>
  <c r="H15"/>
  <c r="H16"/>
  <c r="H18"/>
  <c r="H19"/>
  <c r="H20"/>
  <c r="H21"/>
  <c r="H22"/>
  <c r="H23"/>
  <c r="H24"/>
  <c r="H25"/>
  <c r="H26"/>
  <c r="H27"/>
  <c r="H12"/>
  <c r="Q21" i="56"/>
  <c r="Q20"/>
  <c r="Q17"/>
  <c r="R15"/>
  <c r="R14"/>
  <c r="R13"/>
  <c r="R12"/>
  <c r="Q15"/>
  <c r="Q14"/>
  <c r="Q13"/>
  <c r="Q12"/>
  <c r="P15"/>
  <c r="P14"/>
  <c r="P13"/>
  <c r="P12"/>
  <c r="O16"/>
  <c r="N16"/>
  <c r="Q21" i="2"/>
  <c r="Q20"/>
  <c r="Q17"/>
  <c r="Q13"/>
  <c r="Q14"/>
  <c r="Q15"/>
  <c r="Q12"/>
  <c r="P13"/>
  <c r="P14"/>
  <c r="P15"/>
  <c r="P12"/>
  <c r="O16"/>
  <c r="Q16" i="56" l="1"/>
  <c r="O18" i="57"/>
  <c r="P18"/>
  <c r="G12" i="14"/>
  <c r="F12"/>
  <c r="H12" s="1"/>
  <c r="H16" s="1"/>
  <c r="E12"/>
  <c r="E16" s="1"/>
  <c r="E33" s="1"/>
  <c r="D12"/>
  <c r="C12"/>
  <c r="C16"/>
  <c r="C33" s="1"/>
  <c r="C37" s="1"/>
  <c r="B12"/>
  <c r="B16" s="1"/>
  <c r="M16" i="56"/>
  <c r="L16"/>
  <c r="L18" s="1"/>
  <c r="L22" s="1"/>
  <c r="K16"/>
  <c r="J16"/>
  <c r="I16"/>
  <c r="I18" s="1"/>
  <c r="I22" s="1"/>
  <c r="H16"/>
  <c r="G16"/>
  <c r="F16"/>
  <c r="F18"/>
  <c r="F22" s="1"/>
  <c r="E16"/>
  <c r="D16"/>
  <c r="C16"/>
  <c r="C18" s="1"/>
  <c r="C22" s="1"/>
  <c r="B16"/>
  <c r="R16"/>
  <c r="A5"/>
  <c r="A4"/>
  <c r="W81" i="45"/>
  <c r="W80"/>
  <c r="W76"/>
  <c r="X71"/>
  <c r="X72"/>
  <c r="X73"/>
  <c r="W72"/>
  <c r="V71"/>
  <c r="V72"/>
  <c r="V74" s="1"/>
  <c r="V73"/>
  <c r="W71"/>
  <c r="W74" s="1"/>
  <c r="W77" s="1"/>
  <c r="W73"/>
  <c r="W46"/>
  <c r="V46"/>
  <c r="W30"/>
  <c r="V30"/>
  <c r="X30"/>
  <c r="X34"/>
  <c r="W34"/>
  <c r="W35" s="1"/>
  <c r="V34"/>
  <c r="V35" s="1"/>
  <c r="E29" i="6"/>
  <c r="A4" i="57"/>
  <c r="N39"/>
  <c r="M39"/>
  <c r="L39"/>
  <c r="K39"/>
  <c r="J39"/>
  <c r="I39"/>
  <c r="G39"/>
  <c r="F39"/>
  <c r="D39"/>
  <c r="C39"/>
  <c r="P38"/>
  <c r="O38"/>
  <c r="P37"/>
  <c r="O37"/>
  <c r="P36"/>
  <c r="O36"/>
  <c r="P35"/>
  <c r="O35"/>
  <c r="P34"/>
  <c r="O34"/>
  <c r="P33"/>
  <c r="O33"/>
  <c r="P32"/>
  <c r="O32"/>
  <c r="N29"/>
  <c r="M29"/>
  <c r="M41" s="1"/>
  <c r="L29"/>
  <c r="K29"/>
  <c r="K41" s="1"/>
  <c r="J29"/>
  <c r="I29"/>
  <c r="I41" s="1"/>
  <c r="G29"/>
  <c r="F29"/>
  <c r="F41" s="1"/>
  <c r="D29"/>
  <c r="C29"/>
  <c r="C41" s="1"/>
  <c r="P28"/>
  <c r="O28"/>
  <c r="V16" i="45"/>
  <c r="W16"/>
  <c r="X16"/>
  <c r="X46"/>
  <c r="D74"/>
  <c r="E74"/>
  <c r="E77" s="1"/>
  <c r="E82" s="1"/>
  <c r="F74"/>
  <c r="G74"/>
  <c r="H74"/>
  <c r="H77" s="1"/>
  <c r="H82" s="1"/>
  <c r="I74"/>
  <c r="J74"/>
  <c r="K74"/>
  <c r="K77" s="1"/>
  <c r="K82" s="1"/>
  <c r="L74"/>
  <c r="M74"/>
  <c r="N74"/>
  <c r="N77" s="1"/>
  <c r="N82" s="1"/>
  <c r="O74"/>
  <c r="P74"/>
  <c r="Q74"/>
  <c r="Q77" s="1"/>
  <c r="Q82" s="1"/>
  <c r="R74"/>
  <c r="S74"/>
  <c r="T74"/>
  <c r="T77" s="1"/>
  <c r="T82" s="1"/>
  <c r="U74"/>
  <c r="E30" i="6"/>
  <c r="H64" i="29"/>
  <c r="G64"/>
  <c r="G73" s="1"/>
  <c r="D16" i="14"/>
  <c r="L28"/>
  <c r="L22"/>
  <c r="H33" i="10"/>
  <c r="F28" i="6"/>
  <c r="I30" i="10"/>
  <c r="J30" s="1"/>
  <c r="J33" s="1"/>
  <c r="I32"/>
  <c r="I33"/>
  <c r="G33"/>
  <c r="K33"/>
  <c r="D16" i="2"/>
  <c r="I16"/>
  <c r="I18" s="1"/>
  <c r="I22" s="1"/>
  <c r="B28" i="6"/>
  <c r="B33" i="10"/>
  <c r="B29"/>
  <c r="I29"/>
  <c r="E29"/>
  <c r="B21" i="29"/>
  <c r="B34" s="1"/>
  <c r="A5" i="14"/>
  <c r="A4"/>
  <c r="J32" i="10"/>
  <c r="D33"/>
  <c r="D28" i="6"/>
  <c r="K29" i="10"/>
  <c r="J29"/>
  <c r="H29"/>
  <c r="G29"/>
  <c r="F29"/>
  <c r="D29"/>
  <c r="C29"/>
  <c r="A6" i="6"/>
  <c r="A5"/>
  <c r="A6" i="10"/>
  <c r="A5"/>
  <c r="A4" i="29"/>
  <c r="A5" i="2"/>
  <c r="A4"/>
  <c r="J16" i="14"/>
  <c r="J33" s="1"/>
  <c r="K16"/>
  <c r="K33" s="1"/>
  <c r="K18"/>
  <c r="L18"/>
  <c r="L19"/>
  <c r="L20"/>
  <c r="J21"/>
  <c r="L21"/>
  <c r="L23"/>
  <c r="L24"/>
  <c r="L25"/>
  <c r="L26"/>
  <c r="L27"/>
  <c r="L29"/>
  <c r="L30"/>
  <c r="L31"/>
  <c r="L32"/>
  <c r="C33" i="10"/>
  <c r="E33"/>
  <c r="F33"/>
  <c r="R12" i="2"/>
  <c r="R13"/>
  <c r="R14"/>
  <c r="R15"/>
  <c r="B16"/>
  <c r="C16"/>
  <c r="E16"/>
  <c r="F16"/>
  <c r="F18" s="1"/>
  <c r="F22" s="1"/>
  <c r="G16"/>
  <c r="H16"/>
  <c r="J16"/>
  <c r="K16"/>
  <c r="L16"/>
  <c r="L18" s="1"/>
  <c r="L22" s="1"/>
  <c r="M16"/>
  <c r="N16"/>
  <c r="Q16"/>
  <c r="Q18" s="1"/>
  <c r="C18"/>
  <c r="C22" s="1"/>
  <c r="C21" i="29"/>
  <c r="C34" s="1"/>
  <c r="G16" i="14" l="1"/>
  <c r="G33" s="1"/>
  <c r="G37" s="1"/>
  <c r="F16"/>
  <c r="H73" i="29"/>
  <c r="X35" i="45"/>
  <c r="G41" i="57"/>
  <c r="L41"/>
  <c r="O39"/>
  <c r="O29"/>
  <c r="O41" s="1"/>
  <c r="P29"/>
  <c r="P41" s="1"/>
  <c r="P39"/>
  <c r="N41"/>
  <c r="J41"/>
  <c r="D41"/>
  <c r="X48" i="45"/>
  <c r="X74"/>
  <c r="P16" i="56"/>
  <c r="Q18"/>
  <c r="Q22" s="1"/>
  <c r="Q22" i="2"/>
  <c r="R16"/>
  <c r="P16"/>
  <c r="E37" i="14"/>
  <c r="W82" i="45"/>
  <c r="L16" i="14" l="1"/>
  <c r="L33"/>
  <c r="W48" i="45"/>
  <c r="V48"/>
</calcChain>
</file>

<file path=xl/comments1.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2.xml><?xml version="1.0" encoding="utf-8"?>
<comments xmlns="http://schemas.openxmlformats.org/spreadsheetml/2006/main">
  <authors>
    <author>Nicholas D. Sterganos</author>
  </authors>
  <commentList>
    <comment ref="C12" authorId="0">
      <text>
        <r>
          <rPr>
            <sz val="8"/>
            <color indexed="81"/>
            <rFont val="Tahoma"/>
            <family val="2"/>
          </rPr>
          <t xml:space="preserve">Average 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Journeyman grade</t>
        </r>
      </text>
    </comment>
  </commentList>
</comments>
</file>

<file path=xl/comments3.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4.xml><?xml version="1.0" encoding="utf-8"?>
<comments xmlns="http://schemas.openxmlformats.org/spreadsheetml/2006/main">
  <authors>
    <author>Nicholas D. Sterganos</author>
  </authors>
  <commentList>
    <comment ref="C12" authorId="0">
      <text>
        <r>
          <rPr>
            <sz val="8"/>
            <color indexed="81"/>
            <rFont val="Tahoma"/>
            <family val="2"/>
          </rPr>
          <t xml:space="preserve">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t>
        </r>
      </text>
    </comment>
  </commentList>
</comments>
</file>

<file path=xl/sharedStrings.xml><?xml version="1.0" encoding="utf-8"?>
<sst xmlns="http://schemas.openxmlformats.org/spreadsheetml/2006/main" count="1401" uniqueCount="383">
  <si>
    <t>25.3 Purchases of goods &amp; services from Government accounts (Antennas, DHS Sec. Etc..)</t>
  </si>
  <si>
    <t>end of line</t>
  </si>
  <si>
    <t xml:space="preserve">          Total DIRECT requirements</t>
  </si>
  <si>
    <t>23.1  GSA rent (Reimbursable)</t>
  </si>
  <si>
    <t>25.3 DHS Security (Reimbursable)</t>
  </si>
  <si>
    <t>Adjustments to Base</t>
  </si>
  <si>
    <t>Domestic Rent and Facilities</t>
  </si>
  <si>
    <t>Non-recurral Non-Personnel</t>
  </si>
  <si>
    <t>Offsets [list all]</t>
  </si>
  <si>
    <t>List and justify separately each item for your organization.  Your explanation should show specifically the reason for the technical adjustment.</t>
  </si>
  <si>
    <t xml:space="preserve">Amounts in the Reprogrammings column must reflect approved reprogrammings and all SF-1151 transfers (DHS, HIDTA, Treasury, etc.). </t>
  </si>
  <si>
    <t>ATBs</t>
  </si>
  <si>
    <t>11.1  Direct FTE &amp; personnel compensation</t>
  </si>
  <si>
    <t xml:space="preserve">       Total </t>
  </si>
  <si>
    <r>
      <t>Administrative Salary Increase</t>
    </r>
    <r>
      <rPr>
        <sz val="9"/>
        <rFont val="Times New Roman"/>
        <family val="1"/>
      </rPr>
      <t>.  This request provides for an expected annual pay adjustment of administratively determined salaries for the Assistant United States Attorneys occupying ungraded positions in the United States Attorneys offices ($_____ for pay and $______ for benefits, totaling $________.)</t>
    </r>
  </si>
  <si>
    <t>Average SES Salary</t>
  </si>
  <si>
    <t>2010 Appropriation Enacted w/Rescissions and Supplementals</t>
  </si>
  <si>
    <t>Annualization Required for 2012 ($000)</t>
  </si>
  <si>
    <t>FY 2010 Enacted Without Rescissions</t>
  </si>
  <si>
    <t>2010 Enacted w/Rescissions and Supplementals</t>
  </si>
  <si>
    <t>Perm. Pos.</t>
  </si>
  <si>
    <t>Reprogrammings / Transfers</t>
  </si>
  <si>
    <t>end of sheet</t>
  </si>
  <si>
    <t>Program Decreases</t>
  </si>
  <si>
    <t>Total Pr. Changes</t>
  </si>
  <si>
    <t>Total Authorized</t>
  </si>
  <si>
    <t>Total Reimbursable</t>
  </si>
  <si>
    <t>I: Detail of Permanent Positions by Category</t>
  </si>
  <si>
    <r>
      <t>Moves (Lease Expirations).</t>
    </r>
    <r>
      <rPr>
        <sz val="9"/>
        <rFont val="Times New Roman"/>
        <family val="1"/>
      </rPr>
      <t xml:space="preserve">  GSA requires all agencies to pay relocation costs associated with lease expirations.  This request provides for the costs associated with new office relocations caused by the expiration of leases in FY 2011.  Funding decrease of __________, is required for this account.</t>
    </r>
  </si>
  <si>
    <t>Intelligence Series (132)</t>
  </si>
  <si>
    <t>Miscellaeous Inspectors Series (1802)</t>
  </si>
  <si>
    <t>Criminal Investigative Series (1811)</t>
  </si>
  <si>
    <t>2010 Availability</t>
  </si>
  <si>
    <t>23.2 Moving/Lease Expirations/Contract Parking</t>
  </si>
  <si>
    <t>Increase 1</t>
  </si>
  <si>
    <t>Increase 2</t>
  </si>
  <si>
    <t>Offset 1</t>
  </si>
  <si>
    <t>Offset 2</t>
  </si>
  <si>
    <r>
      <t>Employees Compensation Fund:</t>
    </r>
    <r>
      <rPr>
        <sz val="9"/>
        <rFont val="Times New Roman"/>
        <family val="1"/>
      </rPr>
      <t xml:space="preserve">  The __________ increase reflects payments to the Department of Labor for injury benefits paid in the past year under the Federal Employee Compensation Act.  This estimate is based on the first quarter of prior year billing and current year estimates.</t>
    </r>
  </si>
  <si>
    <r>
      <t>International Cooperative Administrative Support Services (ICASS)</t>
    </r>
    <r>
      <rPr>
        <sz val="9"/>
        <color indexed="8"/>
        <rFont val="Times New Roman"/>
        <family val="1"/>
      </rPr>
      <t>.  Under the ICASS, an annual charge is made by the Department of State for administrative support based on the overseas staff of each federal agency.  This request is based on the projected FY 2011 bill for post invoices and other ICASS costs.</t>
    </r>
  </si>
  <si>
    <t>[list all - if applicable]</t>
  </si>
  <si>
    <t>Transfers:</t>
  </si>
  <si>
    <t xml:space="preserve"> Decision Unit 2 </t>
  </si>
  <si>
    <t xml:space="preserve"> Decision Unit 3 </t>
  </si>
  <si>
    <t xml:space="preserve"> Decision Unit 4 </t>
  </si>
  <si>
    <t>Total Adjustments to Base and Technical Adjustments</t>
  </si>
  <si>
    <t xml:space="preserve">Total Adjustments to Base </t>
  </si>
  <si>
    <t>Decreases:</t>
  </si>
  <si>
    <t>FY 2012 Request</t>
  </si>
  <si>
    <t>2012 Request</t>
  </si>
  <si>
    <t xml:space="preserve">2010 Enacted w/Rescissions and Supplementals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</si>
  <si>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</si>
  <si>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</si>
  <si>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</si>
  <si>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</si>
  <si>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</si>
  <si>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</si>
  <si>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</si>
  <si>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</si>
  <si>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</si>
  <si>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</si>
  <si>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</si>
  <si>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</si>
  <si>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</si>
  <si>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</si>
  <si>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</si>
  <si>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</si>
  <si>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</si>
  <si>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</si>
  <si>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</si>
  <si>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</si>
  <si>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</si>
  <si>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</si>
  <si>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</si>
  <si>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</si>
  <si>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</si>
  <si>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</si>
  <si>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</si>
  <si>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</si>
  <si>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</si>
  <si>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</si>
  <si>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</si>
  <si>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</si>
  <si>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Equipment</t>
  </si>
  <si>
    <t>Average GS Salary</t>
  </si>
  <si>
    <t>Average GS Grade</t>
  </si>
  <si>
    <t>Object Classes</t>
  </si>
  <si>
    <t>Other Object Classes:</t>
  </si>
  <si>
    <t>Decision Unit 2</t>
  </si>
  <si>
    <t>Decision Unit 3</t>
  </si>
  <si>
    <t>Decision Unit 4</t>
  </si>
  <si>
    <t>Summary of Requirements by Object Class</t>
  </si>
  <si>
    <t>Overtime</t>
  </si>
  <si>
    <t>Technical Adjustments</t>
  </si>
  <si>
    <t>Program Changes</t>
  </si>
  <si>
    <t>Increases [list all]</t>
  </si>
  <si>
    <t>Total Program Changes</t>
  </si>
  <si>
    <t>Subtotal Increases</t>
  </si>
  <si>
    <t>Travel</t>
  </si>
  <si>
    <t>Attorneys (905)</t>
  </si>
  <si>
    <t>Paralegals / Other Law (900-998)</t>
  </si>
  <si>
    <t>Information &amp; Arts (1000-1099)</t>
  </si>
  <si>
    <t>Business &amp; Industry (1100-1199)</t>
  </si>
  <si>
    <t>Library (1400-1499)</t>
  </si>
  <si>
    <t>Equipment/Facilities Services (1600-1699)</t>
  </si>
  <si>
    <t>Supply Services (2000-2099)</t>
  </si>
  <si>
    <t>Security Specialists (080)</t>
  </si>
  <si>
    <t>Motor Vehicle Operations (5703)</t>
  </si>
  <si>
    <t>Miscellaneous Operations (010-099)</t>
  </si>
  <si>
    <t>2010 Enacted (with Rescissions, direct only)</t>
  </si>
  <si>
    <t>Total 2010 Enacted (with Rescissions and Supplementals)</t>
  </si>
  <si>
    <t>2010 Increases ($000)</t>
  </si>
  <si>
    <t>N: Modular Costs for New Positions</t>
  </si>
  <si>
    <t xml:space="preserve">Component: </t>
  </si>
  <si>
    <t>Type:</t>
  </si>
  <si>
    <t>Position:</t>
  </si>
  <si>
    <t>Special Agent</t>
  </si>
  <si>
    <t>Object Class</t>
  </si>
  <si>
    <t>Annualization</t>
  </si>
  <si>
    <t>Non-Recurring</t>
  </si>
  <si>
    <t>Personnel Compensation and Benefits</t>
  </si>
  <si>
    <t>11.1</t>
  </si>
  <si>
    <t>Full-Time Permanent</t>
  </si>
  <si>
    <t>11.5</t>
  </si>
  <si>
    <t xml:space="preserve">LEAP </t>
  </si>
  <si>
    <t>AUO</t>
  </si>
  <si>
    <t>Awards</t>
  </si>
  <si>
    <t xml:space="preserve">Overtime </t>
  </si>
  <si>
    <t xml:space="preserve">Personnel Benefits </t>
  </si>
  <si>
    <t>12.1</t>
  </si>
  <si>
    <t>Contractual Services and Supplies</t>
  </si>
  <si>
    <t>21.0</t>
  </si>
  <si>
    <t xml:space="preserve">Operational Travel </t>
  </si>
  <si>
    <t xml:space="preserve">Transportation of Things </t>
  </si>
  <si>
    <t>23.2</t>
  </si>
  <si>
    <t xml:space="preserve">Rental Payments to Others </t>
  </si>
  <si>
    <t>23.3</t>
  </si>
  <si>
    <t>Comm. Utilities etc. Postage</t>
  </si>
  <si>
    <t>Comm. Utilities etc. Telephones</t>
  </si>
  <si>
    <t>Comm. Utilities etc. Utilities</t>
  </si>
  <si>
    <t xml:space="preserve">Payroll Services </t>
  </si>
  <si>
    <t>Recruitment-- Non OPM Costs</t>
  </si>
  <si>
    <t>Recruitment-- OPM Costs</t>
  </si>
  <si>
    <t xml:space="preserve">Drug Test </t>
  </si>
  <si>
    <t>Security (Background) Investigations</t>
  </si>
  <si>
    <t>25.6</t>
  </si>
  <si>
    <t xml:space="preserve">Physical Exams </t>
  </si>
  <si>
    <t>Psychological Exam</t>
  </si>
  <si>
    <t>Written Exam</t>
  </si>
  <si>
    <t>25.2</t>
  </si>
  <si>
    <t>Guard Services</t>
  </si>
  <si>
    <t xml:space="preserve">Medical Care </t>
  </si>
  <si>
    <t>26.0</t>
  </si>
  <si>
    <t xml:space="preserve">Office Supplies </t>
  </si>
  <si>
    <t xml:space="preserve">Fuel </t>
  </si>
  <si>
    <t>Ammunition</t>
  </si>
  <si>
    <t xml:space="preserve">Safety/Protective Equiment </t>
  </si>
  <si>
    <t xml:space="preserve">Uniforms and Clothing </t>
  </si>
  <si>
    <t>Acquisition of Assets</t>
  </si>
  <si>
    <t>31.0</t>
  </si>
  <si>
    <t xml:space="preserve">Vehicles </t>
  </si>
  <si>
    <t xml:space="preserve">Radios-Mobile </t>
  </si>
  <si>
    <t xml:space="preserve">Radios-Portable </t>
  </si>
  <si>
    <t xml:space="preserve">Radio Installation </t>
  </si>
  <si>
    <t>Computer Workstation-- Desktop</t>
  </si>
  <si>
    <t>Computer Workstation-- Installation of Desktop</t>
  </si>
  <si>
    <t>Computer Workstation-- Software</t>
  </si>
  <si>
    <t>Computer Workstation-- Accessories</t>
  </si>
  <si>
    <t>Computer Workstation-- Networking Costs</t>
  </si>
  <si>
    <t>Laptop Computer</t>
  </si>
  <si>
    <t xml:space="preserve">Tech/Invest Equipment </t>
  </si>
  <si>
    <t>Items that may have Multiple Object Classes</t>
  </si>
  <si>
    <t>Multiple</t>
  </si>
  <si>
    <t xml:space="preserve">Advanced Training </t>
  </si>
  <si>
    <t xml:space="preserve">Other Training </t>
  </si>
  <si>
    <t>Operational Expenses Linguist Costs</t>
  </si>
  <si>
    <t>Operational Expenses PE/PI/Misc</t>
  </si>
  <si>
    <t xml:space="preserve">PCS </t>
  </si>
  <si>
    <t>Computer Workstation-- Enterprise Costs</t>
  </si>
  <si>
    <t>Total:</t>
  </si>
  <si>
    <t>Object class entries should match the entries in the revised New Position Cost Module Standards.  For most agencies, the display will differ slightly from the display shown here.</t>
  </si>
  <si>
    <t xml:space="preserve">Provide modules for new positions being requested.  The position cost module identifies the ordinary costs associated with filling a position and is one of the most basic elements used in construction of a budget.  </t>
  </si>
  <si>
    <t>Some Components provide JMD with three year modular cost estimates in addition to this exhibit.  Please follow past procedure, and submit all of the modular cost data required by your JMD Budget Analyst.</t>
  </si>
  <si>
    <t>Domestic</t>
  </si>
  <si>
    <t>Attorney</t>
  </si>
  <si>
    <t xml:space="preserve">Awards </t>
  </si>
  <si>
    <t xml:space="preserve">Transit Subsidy </t>
  </si>
  <si>
    <t>22.0</t>
  </si>
  <si>
    <t>23.1</t>
  </si>
  <si>
    <t xml:space="preserve">GSA Rent </t>
  </si>
  <si>
    <t>Rental Payments to Others</t>
  </si>
  <si>
    <t>Portable Comm. Devices etc. Cellular Phones</t>
  </si>
  <si>
    <t>Portable Comm. Devices etc. Wireless Handheld Devices</t>
  </si>
  <si>
    <t>24.0</t>
  </si>
  <si>
    <t xml:space="preserve">Printing and Reproduction </t>
  </si>
  <si>
    <t xml:space="preserve">Litigation Support </t>
  </si>
  <si>
    <t>Financial Operations Information (FMIS)</t>
  </si>
  <si>
    <t xml:space="preserve">Furniture </t>
  </si>
  <si>
    <t xml:space="preserve">Laptop Computer </t>
  </si>
  <si>
    <t>32.0</t>
  </si>
  <si>
    <t xml:space="preserve">Buildout </t>
  </si>
  <si>
    <t xml:space="preserve">Training </t>
  </si>
  <si>
    <t>Polygraph Examination</t>
  </si>
  <si>
    <t>Medical Care</t>
  </si>
  <si>
    <t xml:space="preserve">Firearms </t>
  </si>
  <si>
    <t xml:space="preserve">Basic Training </t>
  </si>
  <si>
    <t>Professional Support</t>
  </si>
  <si>
    <t>Training</t>
  </si>
  <si>
    <t>Clerical</t>
  </si>
  <si>
    <t>Computer Workstation-- Server Hardware</t>
  </si>
  <si>
    <t>Modular Costs for New 2012 Positions</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</si>
  <si>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</si>
  <si>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</si>
  <si>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</si>
  <si>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</si>
  <si>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</si>
  <si>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</si>
  <si>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</si>
  <si>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</si>
  <si>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</si>
  <si>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</si>
  <si>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</si>
  <si>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</si>
  <si>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</si>
  <si>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</si>
  <si>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</si>
  <si>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</si>
  <si>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Crosswalk of 2010 Availability</t>
  </si>
  <si>
    <t>2012 template</t>
  </si>
  <si>
    <t>Information Technology Mgmt  (2210)</t>
  </si>
  <si>
    <t>FY 2011 CJ Submission</t>
  </si>
  <si>
    <t>23.1  GSA rent</t>
  </si>
  <si>
    <t>25.4  Operation and maintenance of facilities</t>
  </si>
  <si>
    <t>Less lapse (50 %)</t>
  </si>
  <si>
    <t>L: Summary of Requirements by Object Class</t>
  </si>
  <si>
    <t>K: Summary of Requirements by Grade</t>
  </si>
  <si>
    <t>Rescissions should be shown as a negative.</t>
  </si>
  <si>
    <t>Program Increases</t>
  </si>
  <si>
    <r>
      <t>DHS Security Charges</t>
    </r>
    <r>
      <rPr>
        <sz val="9"/>
        <color indexed="8"/>
        <rFont val="Times New Roman"/>
        <family val="1"/>
      </rPr>
      <t>.  The Department of Homeland Security (DHS) will continue to charge Basic Security and Building Specific Security.  The requested increase of $___________ is required to meet our commitment to DHS, and cost estimates were developed by DHS.</t>
    </r>
  </si>
  <si>
    <t>Show the Reprogramming/Transfers column even if there are no entries; you may omit other columns if there are no entries.</t>
  </si>
  <si>
    <t>25.5 Research and development contracts</t>
  </si>
  <si>
    <t>25.7 Operation and maintenance of equipment</t>
  </si>
  <si>
    <t>FTE, unless otherwise stated, represent the total full-time equivalent employment (excluding reimbursable FTE) throughout the justification.</t>
  </si>
  <si>
    <t>2010 Supplementals</t>
  </si>
  <si>
    <t>Justification for Base Adjustments</t>
  </si>
  <si>
    <t>Annual salary rate of ____ new positions</t>
  </si>
  <si>
    <t>Net Compensation</t>
  </si>
  <si>
    <t>Associated employee benefits</t>
  </si>
  <si>
    <t>Transportation of Things</t>
  </si>
  <si>
    <t>Communications/Utilities</t>
  </si>
  <si>
    <t>Printing/Reproduction</t>
  </si>
  <si>
    <t>2012 Current Services</t>
  </si>
  <si>
    <t>2012 Total Request</t>
  </si>
  <si>
    <t>2012 Adjustments to Base and Technical Adjustments</t>
  </si>
  <si>
    <t>2012 Increases</t>
  </si>
  <si>
    <t>2012 Offsets</t>
  </si>
  <si>
    <t>P.  IT Investment Questionnaire</t>
  </si>
  <si>
    <t xml:space="preserve"> A response should be provided only in the highlighted cells.  </t>
  </si>
  <si>
    <t>Pay and Benefits</t>
  </si>
  <si>
    <t>Other Adjustments</t>
  </si>
  <si>
    <t>Foreign Expenses</t>
  </si>
  <si>
    <t>Non-recurral of Personnel</t>
  </si>
  <si>
    <t xml:space="preserve">Non-recurral of Non-personnel Increases </t>
  </si>
  <si>
    <t>POS</t>
  </si>
  <si>
    <t>Total Increase:</t>
  </si>
  <si>
    <t>Other Contractual Services:</t>
  </si>
  <si>
    <t xml:space="preserve">    25.2  Other Services</t>
  </si>
  <si>
    <t xml:space="preserve">    25.3  Purchase of Goods and Services from Government Accts.</t>
  </si>
  <si>
    <t xml:space="preserve">    25.4 Operation and Maintenance of Facilities</t>
  </si>
  <si>
    <t xml:space="preserve">    25.6  Medical Care</t>
  </si>
  <si>
    <t>Supplies and Materials</t>
  </si>
  <si>
    <t>TOTAL COSTS SUBJECT TO ANNUALIZATION</t>
  </si>
  <si>
    <t>(Dollars in Thousands)</t>
  </si>
  <si>
    <t>Salaries and Expenses</t>
  </si>
  <si>
    <t>Other FTE:</t>
  </si>
  <si>
    <t>Total Comp. FTE</t>
  </si>
  <si>
    <t>Total FTE</t>
  </si>
  <si>
    <t>Reimbursable FTE</t>
  </si>
  <si>
    <t>Other FTE</t>
  </si>
  <si>
    <t>Total Compensable FTE</t>
  </si>
  <si>
    <t>Headquarters (Washington, D.C.)</t>
  </si>
  <si>
    <t>Summary of Requirements</t>
  </si>
  <si>
    <t>Reimbursable FTE:</t>
  </si>
  <si>
    <t>Rescissions</t>
  </si>
  <si>
    <t>Supplementals</t>
  </si>
  <si>
    <t xml:space="preserve">     Subtotal Increases</t>
  </si>
  <si>
    <t xml:space="preserve">    Subtotal Decreases</t>
  </si>
  <si>
    <t>Please provide an explanatory narrative, in footnote format, for any rescission amounts, supplementals, reprogrammings, transfers, recoveries, and unobligated balances brought forward.</t>
  </si>
  <si>
    <t>Instructions</t>
  </si>
  <si>
    <t>Estimates by budget activity</t>
  </si>
  <si>
    <t>Pos.</t>
  </si>
  <si>
    <t xml:space="preserve"> </t>
  </si>
  <si>
    <t>Amount</t>
  </si>
  <si>
    <t>Increases</t>
  </si>
  <si>
    <t>Personnel Management (200-299)</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</si>
  <si>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</si>
  <si>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</si>
  <si>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</si>
  <si>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</si>
  <si>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</si>
  <si>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</si>
  <si>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</si>
  <si>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</si>
  <si>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</si>
  <si>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</si>
  <si>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</si>
  <si>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Goal 1: Prevent Terrorism and Promote the Nation's Security</t>
  </si>
  <si>
    <r>
      <t xml:space="preserve">   1.1 Prevent, disrupt, and defeat terrorist operations before they occur</t>
    </r>
    <r>
      <rPr>
        <b/>
        <sz val="10"/>
        <rFont val="Times New Roman"/>
        <family val="1"/>
      </rPr>
      <t xml:space="preserve"> </t>
    </r>
  </si>
  <si>
    <t xml:space="preserve">   1.2  Strengthen partnerships to prevent, deter, and respond to terrorist incidents </t>
  </si>
  <si>
    <t xml:space="preserve">   1.3  Prosecute those who have committed, or intend to commit, terrorist acts in                                                                                                                                                                                                                                                                                                                             the United States  </t>
  </si>
  <si>
    <t xml:space="preserve">    1.4  Combat espionage against the United States </t>
  </si>
  <si>
    <t>Subtotal, Goal 1</t>
  </si>
  <si>
    <t>Goal 2: Prevent Crime, Enforce Federal Laws and Represent the 
              Rights and Interests of the American People</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</si>
  <si>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</si>
  <si>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</si>
  <si>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</si>
  <si>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</si>
  <si>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</si>
  <si>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</si>
  <si>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</si>
  <si>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</si>
  <si>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Subtotal, Goal 2</t>
  </si>
  <si>
    <t xml:space="preserve">Goal 3: Ensure the Fair and Efficient Administration of Justice
           </t>
  </si>
  <si>
    <t xml:space="preserve">   3.1 Protect judges, witnesses, and other participants in federal proceedings, and ensure the appearance of criminal defendants for judicial proceedings or confinement </t>
  </si>
  <si>
    <r>
      <t xml:space="preserve">   3.2 Ensure the apprehension of fugitives from justice</t>
    </r>
    <r>
      <rPr>
        <b/>
        <sz val="10"/>
        <rFont val="Times New Roman"/>
        <family val="1"/>
      </rPr>
      <t xml:space="preserve"> </t>
    </r>
  </si>
  <si>
    <t xml:space="preserve">   3.3  Provide for the safe, secure, and humane confinement of detained persons awaiting trial and/or sentencing, and those in the custody of the Federal Prison System </t>
  </si>
  <si>
    <t xml:space="preserve">   3.4  Provide services and programs to facilitate inmates’ successful reintegration into society, consistent with community expectations and standards </t>
  </si>
  <si>
    <t xml:space="preserve">   3.5  Adjudicate all immigration cases promptly and impartially in accordance with due process </t>
  </si>
  <si>
    <t xml:space="preserve">   3.6  Promote and strengthen innovative strategies in the administration of State and local justice systems </t>
  </si>
  <si>
    <t xml:space="preserve">   3.7  Uphold the rights and improve services to America’s crime victims </t>
  </si>
  <si>
    <t>Subtotal, Goal 3</t>
  </si>
  <si>
    <t>GRAND TOTAL</t>
  </si>
  <si>
    <t>2010 Appropriation Enacted w/ Rescissions and Supplementals</t>
  </si>
  <si>
    <t>(Not required for OMB Submission)</t>
  </si>
  <si>
    <r>
      <t>Retirement</t>
    </r>
    <r>
      <rPr>
        <sz val="9"/>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$__________ is necessary to meet our increased retirement obligations as a result of this conversion.</t>
    </r>
  </si>
  <si>
    <r>
      <t>Living Quarter Allowance - object class 12.1.</t>
    </r>
    <r>
      <rPr>
        <sz val="9"/>
        <rFont val="Times New Roman"/>
        <family val="1"/>
      </rPr>
      <t xml:space="preserve">  The living quarters allowance (LQA) is an allowance granted an employee for the annual cost of adequate living quarters for the employee and the employee's family at a foreign post.  The rates are designed to cover the average costs of rent, heat, light, fuel, gas, electricity, water, local taxes, and insurance paid by the employee.  Employees who receive GLQ do not receive LQA and vice versa.  $____________, reflects the change in cost to support existing staffing levels.  </t>
    </r>
  </si>
  <si>
    <r>
      <t>Post Allowance - Cost of Living Allowance (COLA) - object class 12.1.</t>
    </r>
    <r>
      <rPr>
        <sz val="9"/>
        <rFont val="Times New Roman"/>
        <family val="1"/>
      </rPr>
      <t xml:space="preserve"> For employees stationed abroad, components are obligated to pay for their COLA.  COLA is intended to reimburse certain excess costs and to compensate the employee for serving at a post where the cost of living, excluding the cost of quarters and the cost of education for eligible family members, is substantially higher than in the Washington, D.C. area.  $____________, reflects the increase in cost to support existing staffing levels.  </t>
    </r>
  </si>
  <si>
    <r>
      <t>Government Leased Quarters (GLQ) Requirement - object class 12.1</t>
    </r>
    <r>
      <rPr>
        <sz val="9"/>
        <rFont val="Times New Roman"/>
        <family val="1"/>
      </rPr>
      <t xml:space="preserve">.  GLQ is a mandatory program managed by the Department of State (DOS) and provides government employees stationed overseas with housing and utilities.  DOS exercises authority for leases and control of the GLQs and negotiates the lease for components. $_______, reflects the change in cost to support existing staffing levels.  </t>
    </r>
  </si>
  <si>
    <r>
      <t>Education Allowance - object class 12.1.</t>
    </r>
    <r>
      <rPr>
        <sz val="9"/>
        <rFont val="Times New Roman"/>
        <family val="1"/>
      </rPr>
      <t xml:space="preserve">  For employees stationed abroad, components are obligated to meet the educational expenses incurred by an employee in providing adequate elementary (grades K-8) and secondary (grades 9-12) education for dependent children at post.  $____________, reflects the change in cost to support existing staffing levels.  </t>
    </r>
  </si>
  <si>
    <t>1st Year
Lapsed 50%</t>
  </si>
  <si>
    <t>Subtotal
Adjust to Base</t>
  </si>
  <si>
    <t>2013 Cost
GS-11/1</t>
  </si>
  <si>
    <t>Full Year
GS-9/1</t>
  </si>
  <si>
    <t>2014 Cost
GS-12/5</t>
  </si>
  <si>
    <t>Full Year
GS - 14/5</t>
  </si>
  <si>
    <t>2013 Cost
GS-15/5</t>
  </si>
  <si>
    <t>Full Year
GS - 7/1</t>
  </si>
  <si>
    <t>2013 Cost
GS-8/5</t>
  </si>
  <si>
    <t>Crosswalk of 2011 Availability</t>
  </si>
  <si>
    <t>2011 Availability</t>
  </si>
  <si>
    <t>Use the latest approved SF-132 &amp; SF-133, line 1000 for unobligated balances carried forward into FY 2010;  and line 1021 for recoveries or line 1700/1800 for cash refunds.</t>
  </si>
  <si>
    <r>
      <t>Moves (Lease Expirations).</t>
    </r>
    <r>
      <rPr>
        <sz val="9"/>
        <rFont val="Times New Roman"/>
        <family val="1"/>
      </rPr>
      <t xml:space="preserve">  GSA requires all agencies to pay relocation costs associated with lease expirations.  This request provides for the costs associated with new office relocations caused by the expiration of leases in FY 2011.  Funding  of $__________, is required for this account.</t>
    </r>
  </si>
  <si>
    <t>Total availability should be equal to line 1910 of the SF 132 (Budgetary Resources) less line 1700/1800 through 1740/1840 reimbursables if there are any.</t>
  </si>
  <si>
    <t xml:space="preserve">WCF Rate Adjustments.  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for contractual changes and information technology maintenance and technology refreshment upgrades.  Funding of $________ is required for this account.                          
</t>
  </si>
  <si>
    <t>Carryover</t>
  </si>
  <si>
    <t>Recoveries</t>
  </si>
  <si>
    <t>FY 2011 CR Without Rescissions</t>
  </si>
  <si>
    <t>2010 - 2012 Total Change</t>
  </si>
  <si>
    <t xml:space="preserve">Increase/Decrease </t>
  </si>
  <si>
    <t>2010 Actuals</t>
  </si>
  <si>
    <t>2011 Continuing Resolution (direct only)</t>
  </si>
  <si>
    <t>2011 Rescissions</t>
  </si>
  <si>
    <t>Total 2011 Continuing Resolution (with Rescissions)</t>
  </si>
  <si>
    <t>2011 
Continuing Resolution
(CR)</t>
  </si>
  <si>
    <t>2011
Continuing Resolution
(CR)</t>
  </si>
  <si>
    <t>G: Crosswalk of 2011 Availability</t>
  </si>
  <si>
    <t>A: Organizational Chart</t>
  </si>
  <si>
    <t>B: Summary of Requirements</t>
  </si>
  <si>
    <t>D: Resources by DOJ Strategic Goal and Strategic Objective</t>
  </si>
  <si>
    <t>E.  Justification for Base Adjustments</t>
  </si>
  <si>
    <t>F: Crosswalk of 2010 Availability</t>
  </si>
  <si>
    <r>
      <t>Overseas Capital Security Cost Sharing (CSCS).</t>
    </r>
    <r>
      <rPr>
        <sz val="9"/>
        <color indexed="8"/>
        <rFont val="Times New Roman"/>
        <family val="1"/>
      </rPr>
      <t xml:space="preserve">  The Department of State (DOS) is in the midst of a 14-year, $17.5 billion embassy construction program, with a plan to build and maintain approximately 150 new diplomatic and consular compounds.  DOS allocates these costs through a Capital Security Cost Sharing Program in which each agency contributes funding based on the number of positions that are authorized for overseas personnel.  The estimated cost to the Department, as provided by DOS, for FY 2012 is ___________.  The _____________ currently has ______ positions overseas, and funding of $_____________ is requested for this account.  [CRM, USMS, FBI, DEA, ATF only.]</t>
    </r>
  </si>
  <si>
    <t>2011 
Availability</t>
  </si>
  <si>
    <t xml:space="preserve">2011 
Continuing Resolution
(CR) </t>
  </si>
  <si>
    <t>Transfer from ODR to OLP</t>
  </si>
  <si>
    <t>Office of Dispute Resolution</t>
  </si>
  <si>
    <t>Increases :</t>
  </si>
  <si>
    <r>
      <t>Health Insurance</t>
    </r>
    <r>
      <rPr>
        <sz val="9"/>
        <rFont val="Times New Roman"/>
        <family val="1"/>
      </rPr>
      <t>:  Effective January 2012, this component's contribution to Federal employees' health insurance premiums increased by 4.8% percent.  Applied against the 2011 estimate of $52, the additional amount required is $3.</t>
    </r>
  </si>
  <si>
    <r>
      <t>Changes in Compensable Days</t>
    </r>
    <r>
      <rPr>
        <sz val="9"/>
        <rFont val="Times New Roman"/>
        <family val="1"/>
      </rPr>
      <t>.  The decreased cost for one compensable day in FY 2012 compared to FY 2011 is calculated by dividing the FY 2011 estimated personnel compensation $520 and applicable benefits $104 by 261 compensable days.</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</si>
  <si>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$59 is required to meet our commitment to GSA.  The costs associated with GSA rent were derived through the use of an automated system, which uses the latest inventory data, including rate increases to be effective in FY 2012 for each building currently occupied by Department of Justice components, as well as the costs of new space to be occupied.  GSA provided data on the rate increases.</t>
    </r>
  </si>
  <si>
    <r>
      <t>Annualization 2010 Pay raise</t>
    </r>
    <r>
      <rPr>
        <sz val="9"/>
        <rFont val="Times New Roman"/>
        <family val="1"/>
      </rPr>
      <t>.  This pay annualization represents first quarter amounts (October through December) of the 2011 pay increase. The amount requested $16, represents the pay amounts for 1/4 of the fiscal year plus appropriate benefits ($13 ) for pay and ($3 ) for benefits.</t>
    </r>
  </si>
  <si>
    <t>Transfer from ODR to OLP. All of ODR's resources and functions will be transferred to the Office of Legal Policy which is suited to provide leadership and focus of the ADR program throughout the Department.</t>
  </si>
  <si>
    <t>Total ATB and Technical Adjustments:</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</si>
</sst>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_);_(* \(#,##0\);_(* &quot;-&quot;??_);_(@_)"/>
    <numFmt numFmtId="168" formatCode="_(&quot;$&quot;* #,##0_);_(&quot;$&quot;* \(#,##0\);_(&quot;$&quot;* &quot;-&quot;??_);_(@_)"/>
    <numFmt numFmtId="169" formatCode="_(&quot;$&quot;* #,##0.0_);_(&quot;$&quot;* \(#,##0.0\);_(&quot;$&quot;* &quot;-&quot;??_);_(@_)"/>
    <numFmt numFmtId="170" formatCode="0_);\(0\)"/>
  </numFmts>
  <fonts count="73">
    <font>
      <sz val="12"/>
      <name val="Arial"/>
    </font>
    <font>
      <sz val="12"/>
      <name val="TimesNewRomanPS"/>
    </font>
    <font>
      <sz val="12"/>
      <name val="Times New Roman"/>
      <family val="1"/>
    </font>
    <font>
      <sz val="12"/>
      <name val="Times New Roman"/>
      <family val="1"/>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b/>
      <sz val="12"/>
      <name val="Arial"/>
      <family val="2"/>
    </font>
    <font>
      <sz val="12"/>
      <name val="Arial"/>
      <family val="2"/>
    </font>
    <font>
      <sz val="10"/>
      <name val="Arial"/>
      <family val="2"/>
    </font>
    <font>
      <b/>
      <sz val="12"/>
      <name val="Times New Roman"/>
      <family val="1"/>
    </font>
    <font>
      <b/>
      <sz val="16"/>
      <name val="Times New Roman"/>
      <family val="1"/>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sz val="14"/>
      <name val="Arial"/>
      <family val="2"/>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8"/>
      <color indexed="9"/>
      <name val="Arial"/>
      <family val="2"/>
    </font>
    <font>
      <sz val="8"/>
      <color indexed="9"/>
      <name val="Arial"/>
      <family val="2"/>
    </font>
    <font>
      <sz val="8"/>
      <name val="Times New Roman"/>
      <family val="1"/>
    </font>
    <font>
      <sz val="8"/>
      <color indexed="9"/>
      <name val="Times New Roman"/>
      <family val="1"/>
    </font>
    <font>
      <sz val="8"/>
      <color indexed="9"/>
      <name val="Times New Roman"/>
      <family val="1"/>
    </font>
    <font>
      <sz val="8"/>
      <name val="Times New Roman"/>
      <family val="1"/>
    </font>
    <font>
      <sz val="12"/>
      <name val="Arial"/>
      <family val="2"/>
    </font>
    <font>
      <sz val="16"/>
      <name val="Arial"/>
      <family val="2"/>
    </font>
    <font>
      <b/>
      <sz val="12"/>
      <color indexed="9"/>
      <name val="Arial"/>
      <family val="2"/>
    </font>
    <font>
      <b/>
      <sz val="12"/>
      <color indexed="8"/>
      <name val="Arial"/>
      <family val="2"/>
    </font>
    <font>
      <sz val="6"/>
      <color indexed="9"/>
      <name val="Arial"/>
      <family val="2"/>
    </font>
    <font>
      <b/>
      <i/>
      <u/>
      <sz val="10"/>
      <name val="Times New Roman"/>
      <family val="1"/>
    </font>
    <font>
      <sz val="8"/>
      <color indexed="81"/>
      <name val="Tahoma"/>
      <family val="2"/>
    </font>
    <font>
      <sz val="6"/>
      <color indexed="9"/>
      <name val="Arial"/>
      <family val="2"/>
    </font>
    <font>
      <i/>
      <sz val="12"/>
      <name val="Times New Roman"/>
      <family val="1"/>
    </font>
    <font>
      <u/>
      <sz val="12"/>
      <name val="Times New Roman"/>
      <family val="1"/>
    </font>
    <font>
      <b/>
      <sz val="9"/>
      <name val="Times New Roman"/>
      <family val="1"/>
    </font>
    <font>
      <b/>
      <u/>
      <sz val="9"/>
      <name val="Times New Roman"/>
      <family val="1"/>
    </font>
    <font>
      <b/>
      <sz val="9.75"/>
      <color indexed="8"/>
      <name val="Times New Roman"/>
      <family val="1"/>
    </font>
    <font>
      <b/>
      <sz val="9"/>
      <color indexed="8"/>
      <name val="Times New Roman"/>
      <family val="1"/>
    </font>
    <font>
      <b/>
      <sz val="7"/>
      <name val="Times New Roman"/>
      <family val="1"/>
    </font>
    <font>
      <b/>
      <sz val="6.75"/>
      <color indexed="8"/>
      <name val="Times New Roman"/>
      <family val="1"/>
    </font>
    <font>
      <b/>
      <sz val="7"/>
      <color indexed="8"/>
      <name val="Times New Roman"/>
      <family val="1"/>
    </font>
    <font>
      <sz val="7"/>
      <name val="Times New Roman"/>
      <family val="1"/>
    </font>
    <font>
      <sz val="16"/>
      <name val="Times New Roman"/>
      <family val="1"/>
    </font>
    <font>
      <u/>
      <sz val="10"/>
      <name val="Times New Roman"/>
      <family val="1"/>
    </font>
    <font>
      <b/>
      <sz val="10"/>
      <name val="Arial"/>
      <family val="2"/>
    </font>
    <font>
      <i/>
      <sz val="10"/>
      <name val="Times New Roman"/>
      <family val="1"/>
    </font>
    <font>
      <sz val="10"/>
      <name val="Arial"/>
      <family val="2"/>
    </font>
    <font>
      <sz val="12"/>
      <color theme="0"/>
      <name val="Arial"/>
      <family val="2"/>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1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8"/>
      </left>
      <right/>
      <top style="thin">
        <color indexed="64"/>
      </top>
      <bottom/>
      <diagonal/>
    </border>
    <border>
      <left style="thin">
        <color indexed="64"/>
      </left>
      <right/>
      <top style="thin">
        <color indexed="8"/>
      </top>
      <bottom style="thin">
        <color indexed="23"/>
      </bottom>
      <diagonal/>
    </border>
    <border>
      <left style="thin">
        <color indexed="64"/>
      </left>
      <right/>
      <top style="thin">
        <color indexed="23"/>
      </top>
      <bottom style="thin">
        <color indexed="23"/>
      </bottom>
      <diagonal/>
    </border>
    <border>
      <left style="thin">
        <color indexed="8"/>
      </left>
      <right/>
      <top style="thin">
        <color indexed="23"/>
      </top>
      <bottom style="thin">
        <color indexed="23"/>
      </bottom>
      <diagonal/>
    </border>
    <border>
      <left style="thin">
        <color indexed="64"/>
      </left>
      <right/>
      <top style="thin">
        <color indexed="23"/>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style="medium">
        <color indexed="64"/>
      </top>
      <bottom/>
      <diagonal/>
    </border>
    <border>
      <left/>
      <right/>
      <top style="thin">
        <color indexed="64"/>
      </top>
      <bottom style="hair">
        <color indexed="64"/>
      </bottom>
      <diagonal/>
    </border>
  </borders>
  <cellStyleXfs count="11">
    <xf numFmtId="0" fontId="0" fillId="0" borderId="0"/>
    <xf numFmtId="43" fontId="17" fillId="0" borderId="0" applyFont="0" applyFill="0" applyBorder="0" applyAlignment="0" applyProtection="0"/>
    <xf numFmtId="43" fontId="14" fillId="0" borderId="0" applyFont="0" applyFill="0" applyBorder="0" applyAlignment="0" applyProtection="0"/>
    <xf numFmtId="44" fontId="17" fillId="0" borderId="0" applyFont="0" applyFill="0" applyBorder="0" applyAlignment="0" applyProtection="0"/>
    <xf numFmtId="44" fontId="14" fillId="0" borderId="0" applyFont="0" applyFill="0" applyBorder="0" applyAlignment="0" applyProtection="0"/>
    <xf numFmtId="0" fontId="13" fillId="0" borderId="0"/>
    <xf numFmtId="0" fontId="71" fillId="0" borderId="0"/>
    <xf numFmtId="0" fontId="17" fillId="0" borderId="0"/>
    <xf numFmtId="0" fontId="17" fillId="0" borderId="0"/>
    <xf numFmtId="0" fontId="17" fillId="0" borderId="0"/>
    <xf numFmtId="9" fontId="17" fillId="0" borderId="0" applyFont="0" applyFill="0" applyBorder="0" applyAlignment="0" applyProtection="0"/>
  </cellStyleXfs>
  <cellXfs count="723">
    <xf numFmtId="0" fontId="0" fillId="0" borderId="0" xfId="0"/>
    <xf numFmtId="165" fontId="1" fillId="0" borderId="0" xfId="0" applyNumberFormat="1" applyFont="1" applyAlignment="1"/>
    <xf numFmtId="165" fontId="1" fillId="0" borderId="0" xfId="0" applyNumberFormat="1" applyFont="1" applyBorder="1" applyAlignment="1"/>
    <xf numFmtId="165" fontId="4" fillId="0" borderId="0" xfId="0" applyNumberFormat="1" applyFont="1"/>
    <xf numFmtId="3" fontId="4" fillId="0" borderId="0" xfId="0" applyNumberFormat="1" applyFont="1" applyAlignment="1"/>
    <xf numFmtId="3" fontId="4" fillId="0" borderId="0" xfId="0" applyNumberFormat="1" applyFont="1" applyAlignment="1">
      <alignment horizontal="fill"/>
    </xf>
    <xf numFmtId="165" fontId="7" fillId="0" borderId="0" xfId="0" applyNumberFormat="1" applyFont="1" applyAlignment="1"/>
    <xf numFmtId="165" fontId="4" fillId="0" borderId="0" xfId="0" applyNumberFormat="1" applyFont="1" applyAlignment="1"/>
    <xf numFmtId="165" fontId="3" fillId="0" borderId="0" xfId="0" applyNumberFormat="1" applyFont="1" applyAlignment="1"/>
    <xf numFmtId="165" fontId="3" fillId="0" borderId="0" xfId="0" applyNumberFormat="1" applyFont="1" applyBorder="1" applyAlignment="1"/>
    <xf numFmtId="165" fontId="0" fillId="0" borderId="0" xfId="0" applyNumberFormat="1"/>
    <xf numFmtId="165" fontId="0" fillId="0" borderId="0" xfId="0" applyNumberFormat="1" applyBorder="1"/>
    <xf numFmtId="165" fontId="5" fillId="2" borderId="0" xfId="0" applyNumberFormat="1" applyFont="1" applyFill="1" applyAlignment="1"/>
    <xf numFmtId="165" fontId="5" fillId="2" borderId="0" xfId="0" applyNumberFormat="1" applyFont="1" applyFill="1" applyBorder="1" applyAlignment="1"/>
    <xf numFmtId="165" fontId="6" fillId="2" borderId="0" xfId="0" applyNumberFormat="1" applyFont="1" applyFill="1" applyBorder="1" applyAlignment="1"/>
    <xf numFmtId="165" fontId="11" fillId="2" borderId="0" xfId="0" applyNumberFormat="1" applyFont="1" applyFill="1" applyAlignment="1"/>
    <xf numFmtId="165" fontId="4" fillId="0" borderId="0" xfId="0" applyNumberFormat="1" applyFont="1" applyAlignment="1">
      <alignment horizontal="right"/>
    </xf>
    <xf numFmtId="165" fontId="2" fillId="0" borderId="0" xfId="0" applyNumberFormat="1" applyFont="1" applyAlignment="1"/>
    <xf numFmtId="165" fontId="4" fillId="0" borderId="0" xfId="0" applyNumberFormat="1" applyFont="1" applyBorder="1"/>
    <xf numFmtId="0" fontId="0" fillId="0" borderId="0" xfId="0" applyBorder="1" applyAlignment="1">
      <alignment vertical="top" wrapText="1"/>
    </xf>
    <xf numFmtId="0" fontId="28" fillId="0" borderId="0" xfId="0" applyFont="1"/>
    <xf numFmtId="165" fontId="1" fillId="0" borderId="0" xfId="0" applyNumberFormat="1" applyFont="1" applyFill="1" applyAlignment="1"/>
    <xf numFmtId="3" fontId="4" fillId="0" borderId="11" xfId="0" applyNumberFormat="1" applyFont="1" applyBorder="1" applyAlignment="1"/>
    <xf numFmtId="165" fontId="4" fillId="0" borderId="0" xfId="0" applyNumberFormat="1" applyFont="1" applyFill="1" applyAlignment="1"/>
    <xf numFmtId="165" fontId="4" fillId="3" borderId="0" xfId="0" applyNumberFormat="1" applyFont="1" applyFill="1"/>
    <xf numFmtId="165" fontId="5" fillId="3" borderId="0" xfId="0" applyNumberFormat="1" applyFont="1" applyFill="1" applyAlignment="1">
      <alignment horizontal="right"/>
    </xf>
    <xf numFmtId="165" fontId="5" fillId="3" borderId="0" xfId="0" applyNumberFormat="1" applyFont="1" applyFill="1" applyAlignment="1"/>
    <xf numFmtId="5" fontId="24" fillId="2" borderId="11" xfId="0" applyNumberFormat="1" applyFont="1" applyFill="1" applyBorder="1" applyAlignment="1"/>
    <xf numFmtId="0" fontId="0" fillId="0" borderId="0" xfId="0" applyBorder="1" applyAlignment="1">
      <alignment horizontal="center"/>
    </xf>
    <xf numFmtId="0" fontId="28" fillId="0" borderId="0" xfId="0" applyFont="1" applyBorder="1" applyAlignment="1">
      <alignment horizontal="center"/>
    </xf>
    <xf numFmtId="0" fontId="0" fillId="0" borderId="0" xfId="0" applyAlignment="1">
      <alignment horizontal="center"/>
    </xf>
    <xf numFmtId="3" fontId="15" fillId="0" borderId="0" xfId="0" applyNumberFormat="1" applyFont="1" applyAlignment="1">
      <alignment horizontal="centerContinuous"/>
    </xf>
    <xf numFmtId="165" fontId="15" fillId="0" borderId="0" xfId="0" applyNumberFormat="1" applyFont="1" applyAlignment="1">
      <alignment horizontal="centerContinuous"/>
    </xf>
    <xf numFmtId="165" fontId="13" fillId="3" borderId="0" xfId="0" applyNumberFormat="1" applyFont="1" applyFill="1" applyAlignment="1">
      <alignment horizontal="centerContinuous"/>
    </xf>
    <xf numFmtId="165" fontId="5" fillId="0" borderId="0" xfId="0" applyNumberFormat="1" applyFont="1" applyFill="1" applyBorder="1" applyAlignment="1"/>
    <xf numFmtId="165" fontId="13" fillId="3" borderId="0" xfId="0" applyNumberFormat="1" applyFont="1" applyFill="1" applyAlignment="1"/>
    <xf numFmtId="0" fontId="13" fillId="3" borderId="0" xfId="0" applyFont="1" applyFill="1" applyAlignment="1">
      <alignment wrapText="1"/>
    </xf>
    <xf numFmtId="165" fontId="18" fillId="3" borderId="0" xfId="0" applyNumberFormat="1" applyFont="1" applyFill="1" applyAlignment="1">
      <alignment horizontal="centerContinuous"/>
    </xf>
    <xf numFmtId="165" fontId="4" fillId="0" borderId="0" xfId="0" applyNumberFormat="1" applyFont="1" applyBorder="1" applyAlignment="1"/>
    <xf numFmtId="0" fontId="23" fillId="3" borderId="0" xfId="0" applyFont="1" applyFill="1" applyBorder="1" applyAlignment="1">
      <alignment vertical="top" wrapText="1"/>
    </xf>
    <xf numFmtId="165" fontId="40" fillId="0" borderId="0" xfId="0" applyNumberFormat="1" applyFont="1" applyAlignment="1"/>
    <xf numFmtId="165" fontId="41" fillId="2" borderId="0" xfId="0" applyNumberFormat="1" applyFont="1" applyFill="1" applyAlignment="1"/>
    <xf numFmtId="170" fontId="24" fillId="2" borderId="15" xfId="0" applyNumberFormat="1" applyFont="1" applyFill="1" applyBorder="1" applyAlignment="1"/>
    <xf numFmtId="0" fontId="44" fillId="0" borderId="0" xfId="0" applyFont="1"/>
    <xf numFmtId="165" fontId="43" fillId="0" borderId="0" xfId="0" applyNumberFormat="1" applyFont="1"/>
    <xf numFmtId="165" fontId="27" fillId="0" borderId="0" xfId="0" applyNumberFormat="1" applyFont="1"/>
    <xf numFmtId="165" fontId="27" fillId="0" borderId="0" xfId="0" applyNumberFormat="1" applyFont="1" applyAlignment="1"/>
    <xf numFmtId="165" fontId="44" fillId="0" borderId="0" xfId="0" applyNumberFormat="1" applyFont="1"/>
    <xf numFmtId="165" fontId="44" fillId="0" borderId="0" xfId="0" applyNumberFormat="1" applyFont="1" applyBorder="1"/>
    <xf numFmtId="165" fontId="47" fillId="0" borderId="0" xfId="0" applyNumberFormat="1" applyFont="1" applyAlignment="1"/>
    <xf numFmtId="165" fontId="48" fillId="0" borderId="0" xfId="0" applyNumberFormat="1" applyFont="1" applyAlignment="1"/>
    <xf numFmtId="3" fontId="46" fillId="0" borderId="0" xfId="0" applyNumberFormat="1" applyFont="1" applyAlignment="1"/>
    <xf numFmtId="3" fontId="45" fillId="0" borderId="0" xfId="0" applyNumberFormat="1" applyFont="1" applyAlignment="1"/>
    <xf numFmtId="37" fontId="4" fillId="0" borderId="9" xfId="0" applyNumberFormat="1" applyFont="1" applyBorder="1" applyAlignment="1"/>
    <xf numFmtId="37" fontId="4" fillId="0" borderId="12" xfId="0" applyNumberFormat="1" applyFont="1" applyBorder="1" applyAlignment="1"/>
    <xf numFmtId="37" fontId="4" fillId="0" borderId="16" xfId="0" applyNumberFormat="1" applyFont="1" applyBorder="1" applyAlignment="1"/>
    <xf numFmtId="37" fontId="4" fillId="0" borderId="17" xfId="0" applyNumberFormat="1" applyFont="1" applyBorder="1" applyAlignment="1"/>
    <xf numFmtId="37" fontId="15" fillId="0" borderId="18" xfId="0" applyNumberFormat="1" applyFont="1" applyBorder="1" applyAlignment="1"/>
    <xf numFmtId="37" fontId="4" fillId="0" borderId="5" xfId="0" applyNumberFormat="1" applyFont="1" applyBorder="1" applyAlignment="1"/>
    <xf numFmtId="37" fontId="4" fillId="0" borderId="10" xfId="0" applyNumberFormat="1" applyFont="1" applyBorder="1" applyAlignment="1"/>
    <xf numFmtId="37" fontId="15" fillId="0" borderId="5" xfId="0" applyNumberFormat="1" applyFont="1" applyBorder="1" applyAlignment="1"/>
    <xf numFmtId="37" fontId="5" fillId="2" borderId="1" xfId="0" applyNumberFormat="1" applyFont="1" applyFill="1" applyBorder="1" applyAlignment="1"/>
    <xf numFmtId="37" fontId="5" fillId="2" borderId="19" xfId="0" applyNumberFormat="1" applyFont="1" applyFill="1" applyBorder="1" applyAlignment="1"/>
    <xf numFmtId="37" fontId="5" fillId="2" borderId="12" xfId="0" applyNumberFormat="1" applyFont="1" applyFill="1" applyBorder="1" applyAlignment="1"/>
    <xf numFmtId="37" fontId="26" fillId="0" borderId="20" xfId="0" applyNumberFormat="1" applyFont="1" applyBorder="1"/>
    <xf numFmtId="37" fontId="21" fillId="2" borderId="15" xfId="0" applyNumberFormat="1" applyFont="1" applyFill="1" applyBorder="1" applyAlignment="1"/>
    <xf numFmtId="37" fontId="21" fillId="2" borderId="11" xfId="0" applyNumberFormat="1" applyFont="1" applyFill="1" applyBorder="1" applyAlignment="1"/>
    <xf numFmtId="37" fontId="21" fillId="2" borderId="7" xfId="0" applyNumberFormat="1" applyFont="1" applyFill="1" applyBorder="1" applyAlignment="1"/>
    <xf numFmtId="37" fontId="21" fillId="2" borderId="3" xfId="0" applyNumberFormat="1" applyFont="1" applyFill="1" applyBorder="1" applyAlignment="1"/>
    <xf numFmtId="37" fontId="22" fillId="2" borderId="24" xfId="0" applyNumberFormat="1" applyFont="1" applyFill="1" applyBorder="1" applyAlignment="1"/>
    <xf numFmtId="4" fontId="21" fillId="2" borderId="15" xfId="0" applyNumberFormat="1" applyFont="1" applyFill="1" applyBorder="1" applyAlignment="1"/>
    <xf numFmtId="4" fontId="21" fillId="2" borderId="15" xfId="0" applyNumberFormat="1" applyFont="1" applyFill="1" applyBorder="1" applyAlignment="1">
      <alignment horizontal="right"/>
    </xf>
    <xf numFmtId="4" fontId="21" fillId="2" borderId="25" xfId="0" applyNumberFormat="1" applyFont="1" applyFill="1" applyBorder="1" applyAlignment="1">
      <alignment horizontal="right"/>
    </xf>
    <xf numFmtId="4" fontId="21" fillId="2" borderId="25" xfId="0" applyNumberFormat="1" applyFont="1" applyFill="1" applyBorder="1" applyAlignment="1"/>
    <xf numFmtId="4" fontId="4" fillId="0" borderId="15" xfId="0" applyNumberFormat="1" applyFont="1" applyBorder="1" applyAlignment="1"/>
    <xf numFmtId="37" fontId="5" fillId="2" borderId="15" xfId="0" applyNumberFormat="1" applyFont="1" applyFill="1" applyBorder="1" applyAlignment="1"/>
    <xf numFmtId="37" fontId="5" fillId="2" borderId="11" xfId="0" applyNumberFormat="1" applyFont="1" applyFill="1" applyBorder="1" applyAlignment="1"/>
    <xf numFmtId="37" fontId="5" fillId="2" borderId="15" xfId="0" applyNumberFormat="1" applyFont="1" applyFill="1" applyBorder="1" applyAlignment="1">
      <alignment horizontal="right"/>
    </xf>
    <xf numFmtId="37" fontId="5" fillId="0" borderId="15" xfId="0" applyNumberFormat="1" applyFont="1" applyFill="1" applyBorder="1" applyAlignment="1"/>
    <xf numFmtId="37" fontId="5" fillId="0" borderId="11" xfId="0" applyNumberFormat="1" applyFont="1" applyFill="1" applyBorder="1" applyAlignment="1"/>
    <xf numFmtId="37" fontId="6" fillId="2" borderId="15" xfId="0" applyNumberFormat="1" applyFont="1" applyFill="1" applyBorder="1" applyAlignment="1"/>
    <xf numFmtId="37" fontId="6" fillId="2" borderId="11" xfId="0" applyNumberFormat="1" applyFont="1" applyFill="1" applyBorder="1" applyAlignment="1"/>
    <xf numFmtId="37" fontId="5" fillId="2" borderId="8" xfId="0" applyNumberFormat="1" applyFont="1" applyFill="1" applyBorder="1" applyAlignment="1"/>
    <xf numFmtId="37" fontId="5" fillId="2" borderId="0" xfId="0" applyNumberFormat="1" applyFont="1" applyFill="1" applyBorder="1" applyAlignment="1"/>
    <xf numFmtId="37" fontId="5" fillId="2" borderId="24" xfId="0" applyNumberFormat="1" applyFont="1" applyFill="1" applyBorder="1" applyAlignment="1"/>
    <xf numFmtId="37" fontId="5" fillId="2" borderId="27" xfId="0" applyNumberFormat="1" applyFont="1" applyFill="1" applyBorder="1" applyAlignment="1"/>
    <xf numFmtId="0" fontId="16" fillId="0" borderId="0" xfId="0" applyFont="1"/>
    <xf numFmtId="0" fontId="34" fillId="0" borderId="0" xfId="0" applyFont="1" applyBorder="1" applyAlignment="1">
      <alignment vertical="top" wrapText="1"/>
    </xf>
    <xf numFmtId="0" fontId="0" fillId="0" borderId="0" xfId="0" applyAlignment="1">
      <alignment vertical="top"/>
    </xf>
    <xf numFmtId="0" fontId="28" fillId="0" borderId="0" xfId="0" applyFont="1" applyAlignment="1">
      <alignment vertical="top"/>
    </xf>
    <xf numFmtId="0" fontId="28" fillId="0" borderId="0" xfId="0" applyFont="1" applyBorder="1" applyAlignment="1">
      <alignment horizontal="center" vertical="top" wrapText="1"/>
    </xf>
    <xf numFmtId="0" fontId="28" fillId="0" borderId="0" xfId="0" applyFont="1" applyBorder="1" applyAlignment="1">
      <alignment vertical="top"/>
    </xf>
    <xf numFmtId="0" fontId="28" fillId="0" borderId="3" xfId="0" applyFont="1" applyBorder="1" applyAlignment="1">
      <alignment vertical="top"/>
    </xf>
    <xf numFmtId="0" fontId="28" fillId="0" borderId="0" xfId="0" applyFont="1" applyBorder="1" applyAlignment="1">
      <alignment vertical="top" wrapText="1"/>
    </xf>
    <xf numFmtId="37" fontId="5" fillId="2" borderId="29" xfId="0" applyNumberFormat="1" applyFont="1" applyFill="1" applyBorder="1" applyAlignment="1"/>
    <xf numFmtId="37" fontId="5" fillId="0" borderId="29" xfId="0" applyNumberFormat="1" applyFont="1" applyFill="1" applyBorder="1" applyAlignment="1"/>
    <xf numFmtId="37" fontId="15" fillId="0" borderId="14" xfId="0" applyNumberFormat="1" applyFont="1" applyBorder="1" applyAlignment="1">
      <alignment horizontal="right"/>
    </xf>
    <xf numFmtId="37" fontId="22" fillId="2" borderId="27" xfId="0" applyNumberFormat="1" applyFont="1" applyFill="1" applyBorder="1" applyAlignment="1"/>
    <xf numFmtId="165" fontId="35" fillId="0" borderId="0" xfId="0" applyNumberFormat="1" applyFont="1" applyAlignment="1"/>
    <xf numFmtId="0" fontId="51" fillId="2" borderId="0" xfId="0" applyFont="1" applyFill="1" applyProtection="1">
      <protection hidden="1"/>
    </xf>
    <xf numFmtId="164" fontId="15" fillId="0" borderId="32" xfId="0" applyNumberFormat="1" applyFont="1" applyBorder="1" applyAlignment="1"/>
    <xf numFmtId="37" fontId="5" fillId="2" borderId="34" xfId="0" applyNumberFormat="1" applyFont="1" applyFill="1" applyBorder="1" applyAlignment="1"/>
    <xf numFmtId="37" fontId="5" fillId="2" borderId="35" xfId="0" applyNumberFormat="1" applyFont="1" applyFill="1" applyBorder="1" applyAlignment="1"/>
    <xf numFmtId="37" fontId="25" fillId="2" borderId="36" xfId="0" applyNumberFormat="1" applyFont="1" applyFill="1" applyBorder="1" applyAlignment="1"/>
    <xf numFmtId="1" fontId="15" fillId="0" borderId="17" xfId="0" applyNumberFormat="1" applyFont="1" applyBorder="1" applyAlignment="1">
      <alignment horizontal="right"/>
    </xf>
    <xf numFmtId="37" fontId="4" fillId="0" borderId="9" xfId="0" applyNumberFormat="1" applyFont="1" applyBorder="1" applyAlignment="1">
      <alignment horizontal="right"/>
    </xf>
    <xf numFmtId="37" fontId="4" fillId="0" borderId="16" xfId="0" applyNumberFormat="1" applyFont="1" applyBorder="1" applyAlignment="1">
      <alignment horizontal="right"/>
    </xf>
    <xf numFmtId="37" fontId="4" fillId="0" borderId="17" xfId="0" applyNumberFormat="1" applyFont="1" applyBorder="1" applyAlignment="1">
      <alignment horizontal="right"/>
    </xf>
    <xf numFmtId="37" fontId="15" fillId="0" borderId="18" xfId="0" applyNumberFormat="1" applyFont="1" applyBorder="1" applyAlignment="1">
      <alignment horizontal="right"/>
    </xf>
    <xf numFmtId="37" fontId="25" fillId="2" borderId="37" xfId="0" applyNumberFormat="1" applyFont="1" applyFill="1" applyBorder="1" applyAlignment="1"/>
    <xf numFmtId="0" fontId="12" fillId="0" borderId="0" xfId="0" applyFont="1"/>
    <xf numFmtId="37" fontId="4" fillId="0" borderId="15" xfId="0" applyNumberFormat="1" applyFont="1" applyBorder="1" applyAlignment="1">
      <alignment horizontal="center"/>
    </xf>
    <xf numFmtId="37" fontId="4" fillId="0" borderId="11" xfId="0" applyNumberFormat="1" applyFont="1" applyBorder="1" applyAlignment="1">
      <alignment horizontal="center"/>
    </xf>
    <xf numFmtId="37" fontId="4" fillId="0" borderId="11" xfId="0" applyNumberFormat="1" applyFont="1" applyBorder="1" applyAlignment="1"/>
    <xf numFmtId="3" fontId="4" fillId="0" borderId="12" xfId="0" applyNumberFormat="1" applyFont="1" applyBorder="1" applyAlignment="1"/>
    <xf numFmtId="164" fontId="4" fillId="0" borderId="11" xfId="0" applyNumberFormat="1" applyFont="1" applyBorder="1" applyAlignment="1"/>
    <xf numFmtId="164" fontId="15" fillId="0" borderId="3" xfId="0" applyNumberFormat="1" applyFont="1" applyBorder="1" applyAlignment="1"/>
    <xf numFmtId="164" fontId="15" fillId="0" borderId="4" xfId="0" applyNumberFormat="1" applyFont="1" applyBorder="1" applyAlignment="1"/>
    <xf numFmtId="3" fontId="4" fillId="0" borderId="3" xfId="0" applyNumberFormat="1" applyFont="1" applyBorder="1" applyAlignment="1"/>
    <xf numFmtId="0" fontId="5" fillId="2" borderId="39" xfId="0" applyNumberFormat="1" applyFont="1" applyFill="1" applyBorder="1" applyAlignment="1"/>
    <xf numFmtId="0" fontId="5" fillId="2" borderId="40" xfId="0" applyNumberFormat="1" applyFont="1" applyFill="1" applyBorder="1" applyAlignment="1">
      <alignment horizontal="left"/>
    </xf>
    <xf numFmtId="0" fontId="7" fillId="0" borderId="40" xfId="0" applyNumberFormat="1" applyFont="1" applyBorder="1" applyAlignment="1"/>
    <xf numFmtId="0" fontId="5" fillId="2" borderId="41" xfId="0" applyNumberFormat="1" applyFont="1" applyFill="1" applyBorder="1" applyAlignment="1">
      <alignment horizontal="left"/>
    </xf>
    <xf numFmtId="0" fontId="7" fillId="0" borderId="41" xfId="0" applyNumberFormat="1" applyFont="1" applyFill="1" applyBorder="1" applyAlignment="1"/>
    <xf numFmtId="0" fontId="5" fillId="2" borderId="42" xfId="0" applyNumberFormat="1" applyFont="1" applyFill="1" applyBorder="1" applyAlignment="1">
      <alignment horizontal="left"/>
    </xf>
    <xf numFmtId="0" fontId="25" fillId="2" borderId="25" xfId="0" applyNumberFormat="1" applyFont="1" applyFill="1" applyBorder="1" applyAlignment="1">
      <alignment horizontal="left" indent="5"/>
    </xf>
    <xf numFmtId="0" fontId="21" fillId="0" borderId="15" xfId="0" applyNumberFormat="1" applyFont="1" applyFill="1" applyBorder="1" applyAlignment="1">
      <alignment horizontal="left"/>
    </xf>
    <xf numFmtId="0" fontId="21" fillId="2" borderId="15" xfId="0" applyNumberFormat="1" applyFont="1" applyFill="1" applyBorder="1" applyAlignment="1">
      <alignment horizontal="left"/>
    </xf>
    <xf numFmtId="0" fontId="22" fillId="2" borderId="24" xfId="0" applyNumberFormat="1" applyFont="1" applyFill="1" applyBorder="1" applyAlignment="1">
      <alignment horizontal="left"/>
    </xf>
    <xf numFmtId="0" fontId="22" fillId="2" borderId="15" xfId="0" applyNumberFormat="1" applyFont="1" applyFill="1" applyBorder="1" applyAlignment="1">
      <alignment horizontal="left"/>
    </xf>
    <xf numFmtId="0" fontId="22" fillId="2" borderId="25" xfId="0" applyNumberFormat="1" applyFont="1" applyFill="1" applyBorder="1" applyAlignment="1">
      <alignment horizontal="left"/>
    </xf>
    <xf numFmtId="0" fontId="22" fillId="2" borderId="43" xfId="0" applyNumberFormat="1" applyFont="1" applyFill="1" applyBorder="1" applyAlignment="1">
      <alignment horizontal="right"/>
    </xf>
    <xf numFmtId="0" fontId="22" fillId="2" borderId="44" xfId="0" applyNumberFormat="1" applyFont="1" applyFill="1" applyBorder="1" applyAlignment="1">
      <alignment horizontal="right"/>
    </xf>
    <xf numFmtId="0" fontId="22" fillId="2" borderId="45" xfId="0" applyNumberFormat="1" applyFont="1" applyFill="1" applyBorder="1" applyAlignment="1">
      <alignment horizontal="right"/>
    </xf>
    <xf numFmtId="0" fontId="5" fillId="2" borderId="46" xfId="0" applyNumberFormat="1" applyFont="1" applyFill="1" applyBorder="1" applyAlignment="1">
      <alignment horizontal="left" indent="1"/>
    </xf>
    <xf numFmtId="0" fontId="5" fillId="2" borderId="13" xfId="0" applyNumberFormat="1" applyFont="1" applyFill="1" applyBorder="1" applyAlignment="1">
      <alignment horizontal="left" indent="1"/>
    </xf>
    <xf numFmtId="0" fontId="6" fillId="2" borderId="13" xfId="0" applyNumberFormat="1" applyFont="1" applyFill="1" applyBorder="1" applyAlignment="1">
      <alignment horizontal="left" indent="2"/>
    </xf>
    <xf numFmtId="0" fontId="5" fillId="2" borderId="29" xfId="0" applyNumberFormat="1" applyFont="1" applyFill="1" applyBorder="1" applyAlignment="1">
      <alignment horizontal="left" indent="1"/>
    </xf>
    <xf numFmtId="0" fontId="5" fillId="2" borderId="47" xfId="0" applyNumberFormat="1" applyFont="1" applyFill="1" applyBorder="1" applyAlignment="1">
      <alignment horizontal="left" indent="2"/>
    </xf>
    <xf numFmtId="0" fontId="5" fillId="2" borderId="13" xfId="0" applyNumberFormat="1" applyFont="1" applyFill="1" applyBorder="1" applyAlignment="1">
      <alignment horizontal="left" indent="2"/>
    </xf>
    <xf numFmtId="0" fontId="24" fillId="2" borderId="13" xfId="0" applyNumberFormat="1" applyFont="1" applyFill="1" applyBorder="1" applyAlignment="1">
      <alignment horizontal="left" indent="3"/>
    </xf>
    <xf numFmtId="0" fontId="5" fillId="0" borderId="13" xfId="0" applyNumberFormat="1" applyFont="1" applyFill="1" applyBorder="1" applyAlignment="1">
      <alignment horizontal="left" indent="2"/>
    </xf>
    <xf numFmtId="0" fontId="24" fillId="2" borderId="43" xfId="0" applyNumberFormat="1" applyFont="1" applyFill="1" applyBorder="1" applyAlignment="1">
      <alignment horizontal="right"/>
    </xf>
    <xf numFmtId="0" fontId="24" fillId="2" borderId="44" xfId="0" applyNumberFormat="1" applyFont="1" applyFill="1" applyBorder="1" applyAlignment="1">
      <alignment horizontal="right"/>
    </xf>
    <xf numFmtId="0" fontId="24" fillId="2" borderId="45" xfId="0" applyNumberFormat="1" applyFont="1" applyFill="1" applyBorder="1" applyAlignment="1">
      <alignment horizontal="right"/>
    </xf>
    <xf numFmtId="37" fontId="21" fillId="2" borderId="13" xfId="0" applyNumberFormat="1" applyFont="1" applyFill="1" applyBorder="1" applyAlignment="1"/>
    <xf numFmtId="0" fontId="4" fillId="0" borderId="15" xfId="0" applyNumberFormat="1" applyFont="1" applyBorder="1" applyAlignment="1"/>
    <xf numFmtId="0" fontId="4" fillId="0" borderId="11" xfId="0" applyNumberFormat="1" applyFont="1" applyBorder="1" applyAlignment="1"/>
    <xf numFmtId="0" fontId="4" fillId="0" borderId="7" xfId="0" applyNumberFormat="1" applyFont="1" applyBorder="1" applyAlignment="1"/>
    <xf numFmtId="0" fontId="15" fillId="0" borderId="3" xfId="0" applyNumberFormat="1" applyFont="1" applyBorder="1" applyAlignment="1"/>
    <xf numFmtId="0" fontId="4" fillId="0" borderId="48" xfId="0" applyNumberFormat="1" applyFont="1" applyBorder="1" applyAlignment="1"/>
    <xf numFmtId="0" fontId="4" fillId="0" borderId="49" xfId="0" applyNumberFormat="1" applyFont="1" applyBorder="1" applyAlignment="1"/>
    <xf numFmtId="0" fontId="4" fillId="0" borderId="11" xfId="0" applyNumberFormat="1" applyFont="1" applyBorder="1" applyAlignment="1">
      <alignment horizontal="fill"/>
    </xf>
    <xf numFmtId="0" fontId="4" fillId="0" borderId="3" xfId="0" applyNumberFormat="1" applyFont="1" applyBorder="1" applyAlignment="1">
      <alignment horizontal="fill"/>
    </xf>
    <xf numFmtId="0" fontId="4" fillId="0" borderId="3" xfId="0" applyNumberFormat="1" applyFont="1" applyBorder="1" applyAlignment="1"/>
    <xf numFmtId="0" fontId="4" fillId="0" borderId="43" xfId="0" applyNumberFormat="1" applyFont="1" applyBorder="1" applyAlignment="1">
      <alignment horizontal="right"/>
    </xf>
    <xf numFmtId="0" fontId="4" fillId="0" borderId="44" xfId="0" applyNumberFormat="1" applyFont="1" applyBorder="1" applyAlignment="1">
      <alignment horizontal="center"/>
    </xf>
    <xf numFmtId="0" fontId="4" fillId="0" borderId="44" xfId="0" applyNumberFormat="1" applyFont="1" applyBorder="1" applyAlignment="1">
      <alignment horizontal="right"/>
    </xf>
    <xf numFmtId="0" fontId="4" fillId="0" borderId="43" xfId="0" applyNumberFormat="1" applyFont="1" applyBorder="1" applyAlignment="1">
      <alignment horizontal="center"/>
    </xf>
    <xf numFmtId="0" fontId="4" fillId="0" borderId="45" xfId="0" applyNumberFormat="1" applyFont="1" applyBorder="1" applyAlignment="1">
      <alignment horizontal="right"/>
    </xf>
    <xf numFmtId="37" fontId="15" fillId="0" borderId="29" xfId="0" applyNumberFormat="1" applyFont="1" applyBorder="1" applyAlignment="1">
      <alignment horizontal="center"/>
    </xf>
    <xf numFmtId="37" fontId="15" fillId="0" borderId="3" xfId="0" applyNumberFormat="1" applyFont="1" applyBorder="1" applyAlignment="1">
      <alignment horizontal="center"/>
    </xf>
    <xf numFmtId="37" fontId="4" fillId="0" borderId="8" xfId="0" applyNumberFormat="1" applyFont="1" applyBorder="1" applyAlignment="1">
      <alignment horizontal="center"/>
    </xf>
    <xf numFmtId="37" fontId="4" fillId="0" borderId="0" xfId="0" applyNumberFormat="1" applyFont="1" applyAlignment="1">
      <alignment horizontal="center"/>
    </xf>
    <xf numFmtId="37" fontId="4" fillId="0" borderId="7" xfId="0" applyNumberFormat="1" applyFont="1" applyBorder="1" applyAlignment="1">
      <alignment horizontal="center"/>
    </xf>
    <xf numFmtId="37" fontId="4" fillId="0" borderId="3" xfId="0" applyNumberFormat="1" applyFont="1" applyBorder="1" applyAlignment="1">
      <alignment horizontal="center"/>
    </xf>
    <xf numFmtId="37" fontId="4" fillId="0" borderId="8" xfId="0" applyNumberFormat="1" applyFont="1" applyBorder="1" applyAlignment="1"/>
    <xf numFmtId="37" fontId="4" fillId="0" borderId="0" xfId="0" applyNumberFormat="1" applyFont="1" applyAlignment="1"/>
    <xf numFmtId="37" fontId="4" fillId="0" borderId="7" xfId="0" applyNumberFormat="1" applyFont="1" applyBorder="1" applyAlignment="1"/>
    <xf numFmtId="37" fontId="4" fillId="0" borderId="3" xfId="0" applyNumberFormat="1" applyFont="1" applyBorder="1" applyAlignment="1"/>
    <xf numFmtId="37" fontId="4" fillId="0" borderId="15" xfId="0" applyNumberFormat="1" applyFont="1" applyBorder="1" applyAlignment="1"/>
    <xf numFmtId="37" fontId="4" fillId="0" borderId="50" xfId="0" applyNumberFormat="1" applyFont="1" applyBorder="1" applyAlignment="1">
      <alignment horizontal="center"/>
    </xf>
    <xf numFmtId="37" fontId="4" fillId="0" borderId="0" xfId="0" applyNumberFormat="1" applyFont="1" applyBorder="1" applyAlignment="1"/>
    <xf numFmtId="167" fontId="52" fillId="0" borderId="0" xfId="1" applyNumberFormat="1" applyFont="1" applyAlignment="1">
      <alignment horizontal="center" vertical="center"/>
    </xf>
    <xf numFmtId="0" fontId="53" fillId="0" borderId="0" xfId="8" applyNumberFormat="1" applyFont="1" applyFill="1" applyBorder="1" applyAlignment="1" applyProtection="1"/>
    <xf numFmtId="0" fontId="17" fillId="0" borderId="0" xfId="8" applyNumberFormat="1" applyFill="1" applyBorder="1" applyAlignment="1" applyProtection="1"/>
    <xf numFmtId="167" fontId="52" fillId="0" borderId="0" xfId="1" applyNumberFormat="1" applyFont="1" applyAlignment="1">
      <alignment horizontal="centerContinuous" vertical="center"/>
    </xf>
    <xf numFmtId="167" fontId="17" fillId="0" borderId="0" xfId="1" applyNumberFormat="1" applyFill="1" applyBorder="1" applyAlignment="1" applyProtection="1"/>
    <xf numFmtId="0" fontId="53" fillId="0" borderId="0" xfId="8" applyNumberFormat="1" applyFont="1" applyFill="1" applyBorder="1" applyAlignment="1" applyProtection="1">
      <alignment horizontal="left"/>
    </xf>
    <xf numFmtId="165" fontId="7" fillId="3" borderId="0" xfId="0" applyNumberFormat="1" applyFont="1" applyFill="1" applyAlignment="1">
      <alignment horizontal="centerContinuous"/>
    </xf>
    <xf numFmtId="166" fontId="54" fillId="3" borderId="0" xfId="0" applyNumberFormat="1" applyFont="1" applyFill="1" applyAlignment="1">
      <alignment horizontal="centerContinuous"/>
    </xf>
    <xf numFmtId="0" fontId="17" fillId="3" borderId="0" xfId="0" applyFont="1" applyFill="1" applyBorder="1" applyAlignment="1">
      <alignment vertical="top" wrapText="1"/>
    </xf>
    <xf numFmtId="166" fontId="7" fillId="3" borderId="0" xfId="0" applyNumberFormat="1" applyFont="1" applyFill="1" applyBorder="1"/>
    <xf numFmtId="165" fontId="7" fillId="3" borderId="0" xfId="0" applyNumberFormat="1" applyFont="1" applyFill="1" applyBorder="1"/>
    <xf numFmtId="0" fontId="17" fillId="0" borderId="0" xfId="8" applyNumberFormat="1" applyFont="1" applyFill="1" applyBorder="1" applyAlignment="1" applyProtection="1"/>
    <xf numFmtId="0" fontId="0" fillId="0" borderId="0" xfId="0" applyBorder="1" applyAlignment="1">
      <alignment wrapText="1"/>
    </xf>
    <xf numFmtId="166" fontId="54" fillId="3" borderId="0" xfId="0" applyNumberFormat="1" applyFont="1" applyFill="1" applyAlignment="1">
      <alignment horizontal="centerContinuous" wrapText="1"/>
    </xf>
    <xf numFmtId="165" fontId="7" fillId="3" borderId="0" xfId="0" applyNumberFormat="1" applyFont="1" applyFill="1" applyAlignment="1">
      <alignment horizontal="centerContinuous" wrapText="1"/>
    </xf>
    <xf numFmtId="166" fontId="7" fillId="3" borderId="0" xfId="0" applyNumberFormat="1" applyFont="1" applyFill="1" applyBorder="1" applyAlignment="1">
      <alignment wrapText="1"/>
    </xf>
    <xf numFmtId="165" fontId="7" fillId="3" borderId="0" xfId="0" applyNumberFormat="1" applyFont="1" applyFill="1" applyBorder="1" applyAlignment="1">
      <alignment wrapText="1"/>
    </xf>
    <xf numFmtId="0" fontId="0" fillId="0" borderId="0" xfId="0" applyAlignment="1">
      <alignment wrapText="1"/>
    </xf>
    <xf numFmtId="0" fontId="49" fillId="0" borderId="0" xfId="8" applyNumberFormat="1" applyFont="1" applyFill="1" applyBorder="1" applyAlignment="1" applyProtection="1"/>
    <xf numFmtId="167" fontId="17" fillId="0" borderId="0" xfId="1" applyNumberFormat="1" applyFont="1" applyFill="1" applyBorder="1" applyAlignment="1" applyProtection="1"/>
    <xf numFmtId="0" fontId="17" fillId="0" borderId="0" xfId="0" applyFont="1" applyBorder="1" applyAlignment="1"/>
    <xf numFmtId="166" fontId="7" fillId="0" borderId="0" xfId="0" applyNumberFormat="1" applyFont="1" applyBorder="1"/>
    <xf numFmtId="165" fontId="7" fillId="0" borderId="0" xfId="0" applyNumberFormat="1" applyFont="1" applyBorder="1"/>
    <xf numFmtId="9" fontId="17" fillId="0" borderId="0" xfId="10" applyFill="1" applyBorder="1" applyAlignment="1" applyProtection="1"/>
    <xf numFmtId="0" fontId="17" fillId="0" borderId="0" xfId="8"/>
    <xf numFmtId="165" fontId="20" fillId="3" borderId="0" xfId="0" applyNumberFormat="1" applyFont="1" applyFill="1" applyAlignment="1">
      <alignment horizontal="centerContinuous"/>
    </xf>
    <xf numFmtId="165" fontId="4" fillId="3" borderId="0" xfId="0" applyNumberFormat="1" applyFont="1" applyFill="1" applyBorder="1"/>
    <xf numFmtId="167" fontId="56" fillId="0" borderId="0" xfId="1" applyNumberFormat="1" applyFont="1" applyAlignment="1">
      <alignment horizontal="left" vertical="center"/>
    </xf>
    <xf numFmtId="5" fontId="5" fillId="2" borderId="11" xfId="0" applyNumberFormat="1" applyFont="1" applyFill="1" applyBorder="1" applyAlignment="1"/>
    <xf numFmtId="5" fontId="5" fillId="2" borderId="12" xfId="0" applyNumberFormat="1" applyFont="1" applyFill="1" applyBorder="1" applyAlignment="1"/>
    <xf numFmtId="0" fontId="4" fillId="0" borderId="0" xfId="7" applyFont="1" applyAlignment="1">
      <alignment vertical="top" wrapText="1"/>
    </xf>
    <xf numFmtId="0" fontId="4" fillId="0" borderId="0" xfId="7" applyFont="1" applyAlignment="1">
      <alignment vertical="top"/>
    </xf>
    <xf numFmtId="0" fontId="40" fillId="0" borderId="0" xfId="7" applyFont="1" applyAlignment="1">
      <alignment vertical="top"/>
    </xf>
    <xf numFmtId="0" fontId="4" fillId="0" borderId="0" xfId="7" applyFont="1" applyFill="1" applyBorder="1" applyAlignment="1">
      <alignment vertical="top" wrapText="1"/>
    </xf>
    <xf numFmtId="169" fontId="4" fillId="0" borderId="0" xfId="3" applyNumberFormat="1" applyFont="1" applyFill="1" applyBorder="1" applyAlignment="1">
      <alignment vertical="top"/>
    </xf>
    <xf numFmtId="0" fontId="4" fillId="0" borderId="0" xfId="7" applyFont="1" applyFill="1" applyBorder="1" applyAlignment="1">
      <alignment vertical="top"/>
    </xf>
    <xf numFmtId="0" fontId="15" fillId="0" borderId="0" xfId="7" applyFont="1" applyFill="1" applyBorder="1" applyAlignment="1">
      <alignment vertical="top"/>
    </xf>
    <xf numFmtId="0" fontId="57" fillId="0" borderId="0" xfId="7" applyFont="1" applyAlignment="1">
      <alignment horizontal="left" vertical="top" wrapText="1"/>
    </xf>
    <xf numFmtId="0" fontId="4" fillId="0" borderId="0" xfId="7" applyFont="1" applyFill="1" applyAlignment="1">
      <alignment vertical="top"/>
    </xf>
    <xf numFmtId="0" fontId="58" fillId="0" borderId="0" xfId="7" applyFont="1" applyAlignment="1">
      <alignment vertical="top" wrapText="1"/>
    </xf>
    <xf numFmtId="0" fontId="4" fillId="3" borderId="0" xfId="7" applyFont="1" applyFill="1" applyAlignment="1">
      <alignment vertical="top" wrapText="1"/>
    </xf>
    <xf numFmtId="0" fontId="0" fillId="3" borderId="0" xfId="0" applyFill="1" applyBorder="1" applyAlignment="1"/>
    <xf numFmtId="166" fontId="54" fillId="0" borderId="0" xfId="0" applyNumberFormat="1" applyFont="1" applyFill="1" applyAlignment="1">
      <alignment horizontal="centerContinuous"/>
    </xf>
    <xf numFmtId="165" fontId="7" fillId="0" borderId="0" xfId="0" applyNumberFormat="1" applyFont="1" applyFill="1" applyAlignment="1">
      <alignment horizontal="centerContinuous"/>
    </xf>
    <xf numFmtId="166" fontId="7" fillId="0" borderId="0" xfId="0" applyNumberFormat="1" applyFont="1" applyFill="1" applyBorder="1"/>
    <xf numFmtId="165" fontId="7" fillId="0" borderId="0" xfId="0" applyNumberFormat="1" applyFont="1" applyFill="1" applyBorder="1"/>
    <xf numFmtId="0" fontId="4" fillId="0" borderId="0" xfId="7" applyFont="1" applyFill="1" applyAlignment="1">
      <alignment vertical="top" wrapText="1"/>
    </xf>
    <xf numFmtId="37" fontId="7" fillId="0" borderId="51" xfId="0" applyNumberFormat="1" applyFont="1" applyBorder="1"/>
    <xf numFmtId="37" fontId="7" fillId="0" borderId="52" xfId="0" applyNumberFormat="1" applyFont="1" applyBorder="1"/>
    <xf numFmtId="37" fontId="7" fillId="0" borderId="53" xfId="0" applyNumberFormat="1" applyFont="1" applyBorder="1"/>
    <xf numFmtId="37" fontId="7" fillId="0" borderId="54" xfId="0" applyNumberFormat="1" applyFont="1" applyBorder="1"/>
    <xf numFmtId="37" fontId="7" fillId="0" borderId="55" xfId="0" applyNumberFormat="1" applyFont="1" applyBorder="1"/>
    <xf numFmtId="37" fontId="7" fillId="0" borderId="56" xfId="0" applyNumberFormat="1" applyFont="1" applyBorder="1"/>
    <xf numFmtId="37" fontId="26" fillId="0" borderId="57" xfId="0" applyNumberFormat="1" applyFont="1" applyBorder="1"/>
    <xf numFmtId="37" fontId="5" fillId="2" borderId="51" xfId="0" applyNumberFormat="1" applyFont="1" applyFill="1" applyBorder="1" applyAlignment="1"/>
    <xf numFmtId="37" fontId="5" fillId="2" borderId="52" xfId="0" applyNumberFormat="1" applyFont="1" applyFill="1" applyBorder="1" applyAlignment="1"/>
    <xf numFmtId="37" fontId="5" fillId="2" borderId="53" xfId="0" applyNumberFormat="1" applyFont="1" applyFill="1" applyBorder="1" applyAlignment="1"/>
    <xf numFmtId="37" fontId="26" fillId="0" borderId="58" xfId="0" applyNumberFormat="1" applyFont="1" applyBorder="1"/>
    <xf numFmtId="0" fontId="5" fillId="2" borderId="59" xfId="0" applyNumberFormat="1" applyFont="1" applyFill="1" applyBorder="1" applyAlignment="1">
      <alignment horizontal="left"/>
    </xf>
    <xf numFmtId="0" fontId="5" fillId="2" borderId="60" xfId="0" applyNumberFormat="1" applyFont="1" applyFill="1" applyBorder="1" applyAlignment="1">
      <alignment horizontal="left"/>
    </xf>
    <xf numFmtId="0" fontId="5" fillId="2" borderId="61" xfId="0" applyNumberFormat="1" applyFont="1" applyFill="1" applyBorder="1" applyAlignment="1">
      <alignment horizontal="left"/>
    </xf>
    <xf numFmtId="0" fontId="25" fillId="2" borderId="62" xfId="0" applyNumberFormat="1" applyFont="1" applyFill="1" applyBorder="1" applyAlignment="1">
      <alignment horizontal="left" indent="5"/>
    </xf>
    <xf numFmtId="165" fontId="1" fillId="0" borderId="0" xfId="0" applyNumberFormat="1" applyFont="1" applyBorder="1"/>
    <xf numFmtId="0" fontId="0" fillId="0" borderId="0" xfId="0" applyBorder="1" applyAlignment="1">
      <alignment horizontal="center" vertical="top"/>
    </xf>
    <xf numFmtId="0" fontId="38" fillId="0" borderId="0" xfId="0" applyFont="1" applyBorder="1" applyAlignment="1">
      <alignment vertical="top" wrapText="1"/>
    </xf>
    <xf numFmtId="0" fontId="34" fillId="0" borderId="0" xfId="0" applyFont="1" applyBorder="1" applyAlignment="1">
      <alignment horizontal="center" vertical="top"/>
    </xf>
    <xf numFmtId="0" fontId="28" fillId="0" borderId="0" xfId="0" applyFont="1" applyBorder="1" applyAlignment="1">
      <alignment horizontal="center" vertical="top"/>
    </xf>
    <xf numFmtId="0" fontId="34" fillId="0" borderId="0" xfId="0" applyFont="1" applyBorder="1" applyAlignment="1">
      <alignment horizontal="center" vertical="top" wrapText="1"/>
    </xf>
    <xf numFmtId="0" fontId="28" fillId="0" borderId="0" xfId="0" applyFont="1" applyBorder="1" applyAlignment="1">
      <alignment horizontal="left" vertical="top" wrapText="1"/>
    </xf>
    <xf numFmtId="0" fontId="44" fillId="0" borderId="0" xfId="0" applyFont="1" applyAlignment="1"/>
    <xf numFmtId="0" fontId="60" fillId="0" borderId="0" xfId="0" applyFont="1" applyBorder="1" applyAlignment="1">
      <alignment horizontal="center"/>
    </xf>
    <xf numFmtId="0" fontId="59" fillId="0" borderId="0" xfId="0" applyFont="1" applyBorder="1" applyAlignment="1">
      <alignment vertical="top" wrapText="1"/>
    </xf>
    <xf numFmtId="0" fontId="28" fillId="0" borderId="0" xfId="0" applyFont="1" applyBorder="1" applyAlignment="1">
      <alignment horizontal="right" vertical="top" wrapText="1"/>
    </xf>
    <xf numFmtId="164" fontId="28" fillId="0" borderId="0" xfId="0" applyNumberFormat="1" applyFont="1" applyBorder="1" applyAlignment="1">
      <alignment horizontal="right" vertical="top" wrapText="1"/>
    </xf>
    <xf numFmtId="164" fontId="28" fillId="0" borderId="0" xfId="0" applyNumberFormat="1" applyFont="1" applyBorder="1" applyAlignment="1">
      <alignment vertical="top" wrapText="1"/>
    </xf>
    <xf numFmtId="3" fontId="28" fillId="0" borderId="0" xfId="0" applyNumberFormat="1" applyFont="1" applyBorder="1" applyAlignment="1">
      <alignment vertical="top" wrapText="1"/>
    </xf>
    <xf numFmtId="1" fontId="28" fillId="0" borderId="0" xfId="0" applyNumberFormat="1" applyFont="1" applyBorder="1" applyAlignment="1">
      <alignment vertical="top" wrapText="1"/>
    </xf>
    <xf numFmtId="1" fontId="28" fillId="0" borderId="0" xfId="0" applyNumberFormat="1" applyFont="1" applyBorder="1" applyAlignment="1">
      <alignment vertical="top"/>
    </xf>
    <xf numFmtId="1" fontId="28" fillId="0" borderId="0" xfId="0" applyNumberFormat="1" applyFont="1" applyBorder="1" applyAlignment="1">
      <alignment horizontal="left" vertical="top" wrapText="1"/>
    </xf>
    <xf numFmtId="0" fontId="34" fillId="0" borderId="0" xfId="0" applyFont="1" applyBorder="1" applyAlignment="1">
      <alignment horizontal="center"/>
    </xf>
    <xf numFmtId="0" fontId="4" fillId="0" borderId="24" xfId="0" applyNumberFormat="1" applyFont="1" applyBorder="1" applyAlignment="1"/>
    <xf numFmtId="0" fontId="15" fillId="0" borderId="43" xfId="0" applyNumberFormat="1" applyFont="1" applyBorder="1" applyAlignment="1">
      <alignment horizontal="right"/>
    </xf>
    <xf numFmtId="0" fontId="15" fillId="0" borderId="44" xfId="0" applyNumberFormat="1" applyFont="1" applyBorder="1" applyAlignment="1">
      <alignment horizontal="right"/>
    </xf>
    <xf numFmtId="0" fontId="15" fillId="0" borderId="45" xfId="0" applyNumberFormat="1" applyFont="1" applyBorder="1" applyAlignment="1">
      <alignment horizontal="right"/>
    </xf>
    <xf numFmtId="0" fontId="4" fillId="0" borderId="13" xfId="0" applyNumberFormat="1" applyFont="1" applyBorder="1" applyAlignment="1">
      <alignment horizontal="left"/>
    </xf>
    <xf numFmtId="0" fontId="4" fillId="0" borderId="29" xfId="0" applyNumberFormat="1" applyFont="1" applyBorder="1" applyAlignment="1">
      <alignment horizontal="left"/>
    </xf>
    <xf numFmtId="37" fontId="4" fillId="0" borderId="7" xfId="0" applyNumberFormat="1" applyFont="1" applyFill="1" applyBorder="1" applyAlignment="1"/>
    <xf numFmtId="37" fontId="4" fillId="0" borderId="3" xfId="0" applyNumberFormat="1" applyFont="1" applyFill="1" applyBorder="1" applyAlignment="1"/>
    <xf numFmtId="37" fontId="4" fillId="0" borderId="4" xfId="0" applyNumberFormat="1" applyFont="1" applyFill="1" applyBorder="1" applyAlignment="1"/>
    <xf numFmtId="0" fontId="15" fillId="0" borderId="24" xfId="0" applyNumberFormat="1" applyFont="1" applyBorder="1" applyAlignment="1">
      <alignment horizontal="left" indent="3"/>
    </xf>
    <xf numFmtId="37" fontId="15" fillId="0" borderId="7" xfId="0" applyNumberFormat="1" applyFont="1" applyBorder="1" applyAlignment="1"/>
    <xf numFmtId="37" fontId="15" fillId="0" borderId="3" xfId="0" applyNumberFormat="1" applyFont="1" applyBorder="1" applyAlignment="1"/>
    <xf numFmtId="5" fontId="15" fillId="0" borderId="3" xfId="0" applyNumberFormat="1" applyFont="1" applyBorder="1" applyAlignment="1"/>
    <xf numFmtId="5" fontId="15" fillId="0" borderId="27" xfId="0" applyNumberFormat="1" applyFont="1" applyBorder="1" applyAlignment="1"/>
    <xf numFmtId="5" fontId="15" fillId="0" borderId="4" xfId="0" applyNumberFormat="1" applyFont="1" applyBorder="1" applyAlignment="1"/>
    <xf numFmtId="37" fontId="4" fillId="0" borderId="4" xfId="0" applyNumberFormat="1" applyFont="1" applyBorder="1" applyAlignment="1"/>
    <xf numFmtId="37" fontId="4" fillId="0" borderId="24" xfId="0" applyNumberFormat="1" applyFont="1" applyBorder="1" applyAlignment="1"/>
    <xf numFmtId="37" fontId="4" fillId="0" borderId="27" xfId="0" applyNumberFormat="1" applyFont="1" applyBorder="1" applyAlignment="1"/>
    <xf numFmtId="37" fontId="4" fillId="0" borderId="20" xfId="0" applyNumberFormat="1" applyFont="1" applyBorder="1" applyAlignment="1"/>
    <xf numFmtId="0" fontId="4" fillId="0" borderId="47" xfId="0" applyNumberFormat="1" applyFont="1" applyBorder="1" applyAlignment="1"/>
    <xf numFmtId="0" fontId="4" fillId="0" borderId="13" xfId="0" applyNumberFormat="1" applyFont="1" applyBorder="1" applyAlignment="1">
      <alignment horizontal="left" indent="3"/>
    </xf>
    <xf numFmtId="0" fontId="4" fillId="0" borderId="29" xfId="0" applyNumberFormat="1" applyFont="1" applyBorder="1" applyAlignment="1">
      <alignment horizontal="left" indent="3"/>
    </xf>
    <xf numFmtId="5" fontId="4" fillId="0" borderId="3" xfId="0" applyNumberFormat="1" applyFont="1" applyBorder="1" applyAlignment="1"/>
    <xf numFmtId="5" fontId="4" fillId="0" borderId="4" xfId="0" applyNumberFormat="1" applyFont="1" applyBorder="1" applyAlignment="1"/>
    <xf numFmtId="165" fontId="46" fillId="0" borderId="0" xfId="0" applyNumberFormat="1" applyFont="1" applyAlignment="1"/>
    <xf numFmtId="165" fontId="45" fillId="0" borderId="0" xfId="0" applyNumberFormat="1" applyFont="1" applyAlignment="1"/>
    <xf numFmtId="0" fontId="7" fillId="0" borderId="0" xfId="8" applyNumberFormat="1" applyFont="1" applyFill="1" applyBorder="1" applyAlignment="1" applyProtection="1"/>
    <xf numFmtId="0" fontId="62" fillId="0" borderId="0" xfId="8" applyFont="1" applyBorder="1" applyAlignment="1">
      <alignment vertical="center"/>
    </xf>
    <xf numFmtId="0" fontId="62" fillId="0" borderId="0" xfId="8" applyFont="1" applyAlignment="1">
      <alignment vertical="center"/>
    </xf>
    <xf numFmtId="0" fontId="64" fillId="0" borderId="27" xfId="8" applyFont="1" applyFill="1" applyBorder="1" applyAlignment="1">
      <alignment horizontal="left" vertical="center"/>
    </xf>
    <xf numFmtId="0" fontId="64" fillId="0" borderId="63" xfId="8" applyFont="1" applyFill="1" applyBorder="1" applyAlignment="1">
      <alignment horizontal="left" vertical="center"/>
    </xf>
    <xf numFmtId="0" fontId="64" fillId="0" borderId="13" xfId="8" applyFont="1" applyFill="1" applyBorder="1" applyAlignment="1">
      <alignment horizontal="left" vertical="center"/>
    </xf>
    <xf numFmtId="0" fontId="64" fillId="0" borderId="64" xfId="8" applyFont="1" applyFill="1" applyBorder="1" applyAlignment="1">
      <alignment horizontal="left" vertical="center"/>
    </xf>
    <xf numFmtId="166" fontId="64" fillId="0" borderId="13" xfId="8" applyNumberFormat="1" applyFont="1" applyFill="1" applyBorder="1" applyAlignment="1">
      <alignment horizontal="left" vertical="center"/>
    </xf>
    <xf numFmtId="0" fontId="65" fillId="0" borderId="64" xfId="8" applyFont="1" applyFill="1" applyBorder="1" applyAlignment="1">
      <alignment horizontal="left" vertical="center"/>
    </xf>
    <xf numFmtId="166" fontId="65" fillId="0" borderId="13" xfId="8" applyNumberFormat="1" applyFont="1" applyFill="1" applyBorder="1" applyAlignment="1">
      <alignment horizontal="left" vertical="center"/>
    </xf>
    <xf numFmtId="0" fontId="64" fillId="0" borderId="65" xfId="8" applyFont="1" applyFill="1" applyBorder="1" applyAlignment="1">
      <alignment horizontal="left" vertical="center"/>
    </xf>
    <xf numFmtId="0" fontId="64" fillId="0" borderId="24" xfId="8" applyFont="1" applyFill="1" applyBorder="1" applyAlignment="1">
      <alignment vertical="center"/>
    </xf>
    <xf numFmtId="0" fontId="64" fillId="0" borderId="47" xfId="8" applyFont="1" applyFill="1" applyBorder="1" applyAlignment="1">
      <alignment vertical="center"/>
    </xf>
    <xf numFmtId="0" fontId="64" fillId="0" borderId="13" xfId="8" applyFont="1" applyFill="1" applyBorder="1" applyAlignment="1">
      <alignment vertical="center"/>
    </xf>
    <xf numFmtId="0" fontId="64" fillId="0" borderId="49" xfId="8" applyFont="1" applyFill="1" applyBorder="1" applyAlignment="1">
      <alignment vertical="center"/>
    </xf>
    <xf numFmtId="166" fontId="65" fillId="0" borderId="29" xfId="8" applyNumberFormat="1" applyFont="1" applyFill="1" applyBorder="1" applyAlignment="1">
      <alignment horizontal="left" vertical="center"/>
    </xf>
    <xf numFmtId="0" fontId="65" fillId="0" borderId="66" xfId="8" applyFont="1" applyFill="1" applyBorder="1" applyAlignment="1">
      <alignment horizontal="left" vertical="center"/>
    </xf>
    <xf numFmtId="0" fontId="65" fillId="0" borderId="24" xfId="8" applyFont="1" applyFill="1" applyBorder="1" applyAlignment="1">
      <alignment vertical="center"/>
    </xf>
    <xf numFmtId="0" fontId="66" fillId="0" borderId="27" xfId="8" applyNumberFormat="1" applyFont="1" applyFill="1" applyBorder="1" applyAlignment="1" applyProtection="1"/>
    <xf numFmtId="166" fontId="65" fillId="0" borderId="47" xfId="8" applyNumberFormat="1" applyFont="1" applyFill="1" applyBorder="1" applyAlignment="1">
      <alignment horizontal="left" vertical="center"/>
    </xf>
    <xf numFmtId="0" fontId="65" fillId="0" borderId="63" xfId="8" applyFont="1" applyFill="1" applyBorder="1" applyAlignment="1">
      <alignment horizontal="left" vertical="center"/>
    </xf>
    <xf numFmtId="166" fontId="65" fillId="0" borderId="49" xfId="8" applyNumberFormat="1" applyFont="1" applyFill="1" applyBorder="1" applyAlignment="1">
      <alignment horizontal="left" vertical="center"/>
    </xf>
    <xf numFmtId="0" fontId="65" fillId="0" borderId="65" xfId="8" applyFont="1" applyFill="1" applyBorder="1" applyAlignment="1">
      <alignment horizontal="left" vertical="center"/>
    </xf>
    <xf numFmtId="0" fontId="65" fillId="0" borderId="27" xfId="8" applyFont="1" applyFill="1" applyBorder="1" applyAlignment="1">
      <alignment horizontal="right" vertical="center"/>
    </xf>
    <xf numFmtId="0" fontId="65" fillId="0" borderId="15" xfId="8" applyFont="1" applyFill="1" applyBorder="1" applyAlignment="1">
      <alignment vertical="center"/>
    </xf>
    <xf numFmtId="0" fontId="65" fillId="0" borderId="52" xfId="8" applyFont="1" applyFill="1" applyBorder="1" applyAlignment="1">
      <alignment horizontal="left" vertical="center"/>
    </xf>
    <xf numFmtId="0" fontId="65" fillId="0" borderId="49" xfId="8" applyFont="1" applyFill="1" applyBorder="1" applyAlignment="1">
      <alignment vertical="center"/>
    </xf>
    <xf numFmtId="0" fontId="65" fillId="0" borderId="27" xfId="8" applyFont="1" applyFill="1" applyBorder="1" applyAlignment="1">
      <alignment horizontal="left" vertical="center"/>
    </xf>
    <xf numFmtId="0" fontId="64" fillId="0" borderId="7" xfId="8" applyFont="1" applyFill="1" applyBorder="1" applyAlignment="1">
      <alignment vertical="center"/>
    </xf>
    <xf numFmtId="0" fontId="64" fillId="0" borderId="3" xfId="8" applyFont="1" applyFill="1" applyBorder="1" applyAlignment="1">
      <alignment horizontal="left" vertical="center"/>
    </xf>
    <xf numFmtId="37" fontId="64" fillId="0" borderId="27" xfId="1" applyNumberFormat="1" applyFont="1" applyFill="1" applyBorder="1" applyAlignment="1">
      <alignment horizontal="right" vertical="center"/>
    </xf>
    <xf numFmtId="37" fontId="64" fillId="0" borderId="20" xfId="1" applyNumberFormat="1" applyFont="1" applyFill="1" applyBorder="1" applyAlignment="1">
      <alignment horizontal="right" vertical="center"/>
    </xf>
    <xf numFmtId="37" fontId="64" fillId="0" borderId="67" xfId="1" applyNumberFormat="1" applyFont="1" applyFill="1" applyBorder="1" applyAlignment="1">
      <alignment horizontal="right" vertical="center"/>
    </xf>
    <xf numFmtId="37" fontId="64" fillId="0" borderId="68" xfId="1" applyNumberFormat="1" applyFont="1" applyFill="1" applyBorder="1" applyAlignment="1">
      <alignment horizontal="right" vertical="center"/>
    </xf>
    <xf numFmtId="37" fontId="64" fillId="0" borderId="69" xfId="1" applyNumberFormat="1" applyFont="1" applyFill="1" applyBorder="1" applyAlignment="1">
      <alignment horizontal="right" vertical="center"/>
    </xf>
    <xf numFmtId="37" fontId="64" fillId="0" borderId="70" xfId="1" applyNumberFormat="1" applyFont="1" applyFill="1" applyBorder="1" applyAlignment="1">
      <alignment horizontal="right" vertical="center"/>
    </xf>
    <xf numFmtId="37" fontId="64" fillId="0" borderId="71" xfId="1" applyNumberFormat="1" applyFont="1" applyFill="1" applyBorder="1" applyAlignment="1">
      <alignment horizontal="right" vertical="center"/>
    </xf>
    <xf numFmtId="37" fontId="64" fillId="0" borderId="64" xfId="1" applyNumberFormat="1" applyFont="1" applyFill="1" applyBorder="1" applyAlignment="1">
      <alignment horizontal="right" vertical="center"/>
    </xf>
    <xf numFmtId="37" fontId="64" fillId="0" borderId="72" xfId="1" applyNumberFormat="1" applyFont="1" applyFill="1" applyBorder="1" applyAlignment="1">
      <alignment horizontal="right" vertical="center"/>
    </xf>
    <xf numFmtId="37" fontId="64" fillId="0" borderId="73" xfId="1" applyNumberFormat="1" applyFont="1" applyFill="1" applyBorder="1" applyAlignment="1">
      <alignment horizontal="right" vertical="center"/>
    </xf>
    <xf numFmtId="37" fontId="64" fillId="0" borderId="74" xfId="1" applyNumberFormat="1" applyFont="1" applyFill="1" applyBorder="1" applyAlignment="1">
      <alignment horizontal="right" vertical="center"/>
    </xf>
    <xf numFmtId="37" fontId="64" fillId="0" borderId="3" xfId="1" applyNumberFormat="1" applyFont="1" applyFill="1" applyBorder="1" applyAlignment="1">
      <alignment horizontal="right" vertical="center"/>
    </xf>
    <xf numFmtId="37" fontId="64" fillId="0" borderId="4" xfId="1" applyNumberFormat="1" applyFont="1" applyFill="1" applyBorder="1" applyAlignment="1">
      <alignment horizontal="right" vertical="center"/>
    </xf>
    <xf numFmtId="37" fontId="7" fillId="0" borderId="0" xfId="1" applyNumberFormat="1" applyFont="1" applyFill="1" applyBorder="1" applyAlignment="1" applyProtection="1"/>
    <xf numFmtId="37" fontId="66" fillId="0" borderId="27" xfId="1" applyNumberFormat="1" applyFont="1" applyFill="1" applyBorder="1" applyAlignment="1" applyProtection="1"/>
    <xf numFmtId="37" fontId="66" fillId="0" borderId="20" xfId="1" applyNumberFormat="1" applyFont="1" applyFill="1" applyBorder="1" applyAlignment="1" applyProtection="1"/>
    <xf numFmtId="37" fontId="65" fillId="0" borderId="67" xfId="1" applyNumberFormat="1" applyFont="1" applyFill="1" applyBorder="1" applyAlignment="1">
      <alignment horizontal="right" vertical="center"/>
    </xf>
    <xf numFmtId="37" fontId="65" fillId="0" borderId="68" xfId="1" applyNumberFormat="1" applyFont="1" applyFill="1" applyBorder="1" applyAlignment="1">
      <alignment horizontal="right" vertical="center"/>
    </xf>
    <xf numFmtId="37" fontId="65" fillId="0" borderId="69" xfId="1" applyNumberFormat="1" applyFont="1" applyFill="1" applyBorder="1" applyAlignment="1">
      <alignment horizontal="right" vertical="center"/>
    </xf>
    <xf numFmtId="37" fontId="65" fillId="0" borderId="70" xfId="1" applyNumberFormat="1" applyFont="1" applyFill="1" applyBorder="1" applyAlignment="1">
      <alignment horizontal="right" vertical="center"/>
    </xf>
    <xf numFmtId="37" fontId="65" fillId="0" borderId="71" xfId="1" applyNumberFormat="1" applyFont="1" applyFill="1" applyBorder="1" applyAlignment="1">
      <alignment horizontal="right" vertical="center"/>
    </xf>
    <xf numFmtId="37" fontId="65" fillId="0" borderId="72" xfId="1" applyNumberFormat="1" applyFont="1" applyFill="1" applyBorder="1" applyAlignment="1">
      <alignment horizontal="right" vertical="center"/>
    </xf>
    <xf numFmtId="37" fontId="65" fillId="0" borderId="73" xfId="1" applyNumberFormat="1" applyFont="1" applyFill="1" applyBorder="1" applyAlignment="1">
      <alignment horizontal="right" vertical="center"/>
    </xf>
    <xf numFmtId="37" fontId="65" fillId="0" borderId="74" xfId="1" applyNumberFormat="1" applyFont="1" applyFill="1" applyBorder="1" applyAlignment="1">
      <alignment horizontal="right" vertical="center"/>
    </xf>
    <xf numFmtId="37" fontId="65" fillId="0" borderId="55" xfId="1" applyNumberFormat="1" applyFont="1" applyFill="1" applyBorder="1" applyAlignment="1">
      <alignment horizontal="right" vertical="center"/>
    </xf>
    <xf numFmtId="37" fontId="65" fillId="0" borderId="75" xfId="1" applyNumberFormat="1" applyFont="1" applyFill="1" applyBorder="1" applyAlignment="1">
      <alignment horizontal="right" vertical="center"/>
    </xf>
    <xf numFmtId="37" fontId="65" fillId="0" borderId="27" xfId="1" applyNumberFormat="1" applyFont="1" applyFill="1" applyBorder="1" applyAlignment="1">
      <alignment horizontal="right" vertical="center"/>
    </xf>
    <xf numFmtId="37" fontId="65" fillId="0" borderId="20" xfId="1" applyNumberFormat="1" applyFont="1" applyFill="1" applyBorder="1" applyAlignment="1">
      <alignment horizontal="right" vertical="center"/>
    </xf>
    <xf numFmtId="37" fontId="4" fillId="0" borderId="26" xfId="0" applyNumberFormat="1" applyFont="1" applyBorder="1" applyAlignment="1"/>
    <xf numFmtId="0" fontId="42" fillId="0" borderId="0" xfId="9" applyFont="1"/>
    <xf numFmtId="0" fontId="0" fillId="0" borderId="0" xfId="0" applyAlignment="1"/>
    <xf numFmtId="0" fontId="17" fillId="0" borderId="0" xfId="9"/>
    <xf numFmtId="0" fontId="15" fillId="0" borderId="0" xfId="9" applyFont="1"/>
    <xf numFmtId="0" fontId="19" fillId="0" borderId="0" xfId="9" applyFont="1"/>
    <xf numFmtId="0" fontId="7" fillId="0" borderId="0" xfId="9" applyFont="1"/>
    <xf numFmtId="0" fontId="7" fillId="0" borderId="0" xfId="9" applyFont="1" applyFill="1" applyAlignment="1">
      <alignment vertical="center"/>
    </xf>
    <xf numFmtId="0" fontId="19" fillId="0" borderId="0" xfId="9" applyFont="1" applyFill="1" applyBorder="1" applyAlignment="1">
      <alignment horizontal="centerContinuous"/>
    </xf>
    <xf numFmtId="0" fontId="7" fillId="0" borderId="8" xfId="9" applyFont="1" applyFill="1" applyBorder="1" applyAlignment="1">
      <alignment horizontal="center"/>
    </xf>
    <xf numFmtId="0" fontId="7" fillId="0" borderId="26" xfId="9" applyFont="1" applyFill="1" applyBorder="1" applyAlignment="1">
      <alignment horizontal="center"/>
    </xf>
    <xf numFmtId="0" fontId="7" fillId="0" borderId="0" xfId="9" applyFont="1" applyFill="1"/>
    <xf numFmtId="0" fontId="7" fillId="0" borderId="0" xfId="9" applyFont="1" applyFill="1" applyBorder="1" applyAlignment="1">
      <alignment horizontal="center"/>
    </xf>
    <xf numFmtId="0" fontId="7" fillId="0" borderId="7" xfId="9" applyFont="1" applyFill="1" applyBorder="1" applyAlignment="1">
      <alignment horizontal="center" wrapText="1"/>
    </xf>
    <xf numFmtId="0" fontId="7" fillId="0" borderId="4" xfId="9" applyFont="1" applyFill="1" applyBorder="1" applyAlignment="1">
      <alignment horizontal="center" wrapText="1"/>
    </xf>
    <xf numFmtId="0" fontId="68" fillId="0" borderId="0" xfId="9" applyFont="1" applyFill="1" applyBorder="1" applyAlignment="1">
      <alignment horizontal="center"/>
    </xf>
    <xf numFmtId="0" fontId="7" fillId="0" borderId="2" xfId="9" applyFont="1" applyBorder="1"/>
    <xf numFmtId="37" fontId="7" fillId="0" borderId="8" xfId="9" applyNumberFormat="1" applyFont="1" applyBorder="1"/>
    <xf numFmtId="37" fontId="7" fillId="0" borderId="26" xfId="9" applyNumberFormat="1" applyFont="1" applyBorder="1"/>
    <xf numFmtId="3" fontId="7" fillId="0" borderId="0" xfId="9" applyNumberFormat="1" applyFont="1"/>
    <xf numFmtId="37" fontId="7" fillId="0" borderId="0" xfId="9" applyNumberFormat="1" applyFont="1" applyBorder="1"/>
    <xf numFmtId="37" fontId="7" fillId="0" borderId="48" xfId="9" applyNumberFormat="1" applyFont="1" applyBorder="1"/>
    <xf numFmtId="0" fontId="7" fillId="0" borderId="0" xfId="9" applyFont="1" applyBorder="1"/>
    <xf numFmtId="0" fontId="19" fillId="0" borderId="6" xfId="9" applyFont="1" applyBorder="1"/>
    <xf numFmtId="37" fontId="7" fillId="0" borderId="26" xfId="3" applyNumberFormat="1" applyFont="1" applyBorder="1"/>
    <xf numFmtId="168" fontId="19" fillId="0" borderId="0" xfId="3" applyNumberFormat="1" applyFont="1" applyBorder="1"/>
    <xf numFmtId="0" fontId="7" fillId="0" borderId="6" xfId="0" applyFont="1" applyBorder="1"/>
    <xf numFmtId="0" fontId="7" fillId="0" borderId="6" xfId="0" applyFont="1" applyBorder="1" applyAlignment="1">
      <alignment wrapText="1"/>
    </xf>
    <xf numFmtId="0" fontId="7" fillId="0" borderId="6" xfId="9" applyFont="1" applyBorder="1"/>
    <xf numFmtId="37" fontId="7" fillId="0" borderId="7" xfId="1" applyNumberFormat="1" applyFont="1" applyBorder="1"/>
    <xf numFmtId="37" fontId="7" fillId="0" borderId="4" xfId="1" applyNumberFormat="1" applyFont="1" applyBorder="1"/>
    <xf numFmtId="3" fontId="7" fillId="0" borderId="8" xfId="1" applyNumberFormat="1" applyFont="1" applyBorder="1"/>
    <xf numFmtId="3" fontId="7" fillId="0" borderId="6" xfId="1" applyNumberFormat="1" applyFont="1" applyBorder="1"/>
    <xf numFmtId="37" fontId="7" fillId="0" borderId="3" xfId="1" applyNumberFormat="1" applyFont="1" applyBorder="1"/>
    <xf numFmtId="167" fontId="7" fillId="0" borderId="0" xfId="1" applyNumberFormat="1" applyFont="1" applyBorder="1"/>
    <xf numFmtId="0" fontId="19" fillId="0" borderId="5" xfId="9" applyFont="1" applyBorder="1"/>
    <xf numFmtId="37" fontId="19" fillId="0" borderId="7" xfId="1" applyNumberFormat="1" applyFont="1" applyBorder="1"/>
    <xf numFmtId="37" fontId="19" fillId="0" borderId="4" xfId="1" applyNumberFormat="1" applyFont="1" applyBorder="1"/>
    <xf numFmtId="3" fontId="19" fillId="0" borderId="8" xfId="1" applyNumberFormat="1" applyFont="1" applyBorder="1"/>
    <xf numFmtId="3" fontId="19" fillId="0" borderId="6" xfId="1" applyNumberFormat="1" applyFont="1" applyBorder="1"/>
    <xf numFmtId="167" fontId="19" fillId="0" borderId="0" xfId="1" applyNumberFormat="1" applyFont="1" applyBorder="1"/>
    <xf numFmtId="0" fontId="69" fillId="0" borderId="0" xfId="9" applyFont="1"/>
    <xf numFmtId="170" fontId="7" fillId="0" borderId="0" xfId="9" applyNumberFormat="1" applyFont="1"/>
    <xf numFmtId="0" fontId="19" fillId="0" borderId="6" xfId="9" applyFont="1" applyBorder="1" applyAlignment="1">
      <alignment wrapText="1"/>
    </xf>
    <xf numFmtId="37" fontId="7" fillId="0" borderId="0" xfId="9" applyNumberFormat="1" applyFont="1"/>
    <xf numFmtId="37" fontId="7" fillId="0" borderId="8" xfId="9" applyNumberFormat="1" applyFont="1" applyBorder="1" applyAlignment="1"/>
    <xf numFmtId="37" fontId="7" fillId="0" borderId="26" xfId="9" applyNumberFormat="1" applyFont="1" applyBorder="1" applyAlignment="1"/>
    <xf numFmtId="37" fontId="7" fillId="0" borderId="8" xfId="1" applyNumberFormat="1" applyFont="1" applyBorder="1"/>
    <xf numFmtId="37" fontId="7" fillId="0" borderId="6" xfId="1" applyNumberFormat="1" applyFont="1" applyBorder="1"/>
    <xf numFmtId="37" fontId="7" fillId="0" borderId="4" xfId="9" applyNumberFormat="1" applyFont="1" applyBorder="1"/>
    <xf numFmtId="37" fontId="19" fillId="0" borderId="8" xfId="1" applyNumberFormat="1" applyFont="1" applyBorder="1"/>
    <xf numFmtId="37" fontId="19" fillId="0" borderId="6" xfId="1" applyNumberFormat="1" applyFont="1" applyBorder="1"/>
    <xf numFmtId="37" fontId="19" fillId="0" borderId="24" xfId="1" applyNumberFormat="1" applyFont="1" applyBorder="1"/>
    <xf numFmtId="37" fontId="19" fillId="0" borderId="3" xfId="1" applyNumberFormat="1" applyFont="1" applyBorder="1"/>
    <xf numFmtId="0" fontId="7" fillId="0" borderId="0" xfId="9" applyNumberFormat="1" applyFont="1"/>
    <xf numFmtId="37" fontId="7" fillId="0" borderId="76" xfId="9" applyNumberFormat="1" applyFont="1" applyBorder="1"/>
    <xf numFmtId="0" fontId="19" fillId="0" borderId="77" xfId="9" applyFont="1" applyBorder="1" applyAlignment="1">
      <alignment horizontal="left"/>
    </xf>
    <xf numFmtId="0" fontId="19" fillId="0" borderId="78" xfId="9" applyFont="1" applyBorder="1" applyAlignment="1">
      <alignment horizontal="left"/>
    </xf>
    <xf numFmtId="37" fontId="19" fillId="0" borderId="79" xfId="9" applyNumberFormat="1" applyFont="1" applyBorder="1" applyAlignment="1">
      <alignment horizontal="left"/>
    </xf>
    <xf numFmtId="5" fontId="19" fillId="0" borderId="80" xfId="3" applyNumberFormat="1" applyFont="1" applyBorder="1" applyAlignment="1">
      <alignment horizontal="left"/>
    </xf>
    <xf numFmtId="167" fontId="19" fillId="0" borderId="0" xfId="9" applyNumberFormat="1" applyFont="1" applyBorder="1" applyAlignment="1">
      <alignment horizontal="left"/>
    </xf>
    <xf numFmtId="168" fontId="19" fillId="0" borderId="0" xfId="3" applyNumberFormat="1" applyFont="1" applyBorder="1" applyAlignment="1">
      <alignment horizontal="left"/>
    </xf>
    <xf numFmtId="0" fontId="69" fillId="0" borderId="0" xfId="9" applyFont="1" applyAlignment="1">
      <alignment horizontal="left"/>
    </xf>
    <xf numFmtId="0" fontId="69" fillId="0" borderId="0" xfId="9" applyFont="1" applyBorder="1" applyAlignment="1">
      <alignment horizontal="left"/>
    </xf>
    <xf numFmtId="0" fontId="19" fillId="0" borderId="0" xfId="9" applyFont="1" applyBorder="1" applyAlignment="1">
      <alignment horizontal="left"/>
    </xf>
    <xf numFmtId="5" fontId="4" fillId="0" borderId="0" xfId="3" applyNumberFormat="1" applyFont="1" applyFill="1" applyBorder="1" applyAlignment="1">
      <alignment vertical="top"/>
    </xf>
    <xf numFmtId="0" fontId="4" fillId="0" borderId="0" xfId="7" applyFont="1" applyFill="1" applyBorder="1" applyAlignment="1">
      <alignment horizontal="center" vertical="top" wrapText="1"/>
    </xf>
    <xf numFmtId="7" fontId="4" fillId="0" borderId="0" xfId="3" applyNumberFormat="1" applyFont="1" applyFill="1" applyBorder="1" applyAlignment="1">
      <alignment vertical="top"/>
    </xf>
    <xf numFmtId="0" fontId="72" fillId="0" borderId="0" xfId="0" applyFont="1"/>
    <xf numFmtId="0" fontId="5" fillId="2" borderId="15" xfId="0" applyNumberFormat="1" applyFont="1" applyFill="1" applyBorder="1" applyAlignment="1">
      <alignment horizontal="left" indent="1"/>
    </xf>
    <xf numFmtId="0" fontId="24" fillId="0" borderId="49" xfId="0" applyNumberFormat="1" applyFont="1" applyFill="1" applyBorder="1" applyAlignment="1">
      <alignment horizontal="left" indent="2"/>
    </xf>
    <xf numFmtId="37" fontId="24" fillId="0" borderId="49" xfId="0" applyNumberFormat="1" applyFont="1" applyFill="1" applyBorder="1" applyAlignment="1"/>
    <xf numFmtId="37" fontId="24" fillId="0" borderId="81" xfId="0" applyNumberFormat="1" applyFont="1" applyFill="1" applyBorder="1" applyAlignment="1"/>
    <xf numFmtId="0" fontId="24" fillId="0" borderId="83" xfId="0" applyNumberFormat="1" applyFont="1" applyFill="1" applyBorder="1" applyAlignment="1">
      <alignment horizontal="left" indent="2"/>
    </xf>
    <xf numFmtId="37" fontId="24" fillId="0" borderId="46" xfId="0" applyNumberFormat="1" applyFont="1" applyFill="1" applyBorder="1" applyAlignment="1"/>
    <xf numFmtId="37" fontId="24" fillId="0" borderId="84" xfId="0" applyNumberFormat="1" applyFont="1" applyFill="1" applyBorder="1" applyAlignment="1"/>
    <xf numFmtId="0" fontId="64" fillId="0" borderId="66" xfId="8" applyFont="1" applyFill="1" applyBorder="1" applyAlignment="1">
      <alignment horizontal="left" vertical="center"/>
    </xf>
    <xf numFmtId="0" fontId="64" fillId="0" borderId="29" xfId="8" applyFont="1" applyFill="1" applyBorder="1" applyAlignment="1">
      <alignment vertical="center"/>
    </xf>
    <xf numFmtId="37" fontId="4" fillId="0" borderId="14" xfId="0" applyNumberFormat="1" applyFont="1" applyBorder="1" applyAlignment="1"/>
    <xf numFmtId="1" fontId="4" fillId="0" borderId="17" xfId="0" applyNumberFormat="1" applyFont="1" applyBorder="1" applyAlignment="1">
      <alignment horizontal="right"/>
    </xf>
    <xf numFmtId="3" fontId="4" fillId="0" borderId="32" xfId="0" applyNumberFormat="1" applyFont="1" applyBorder="1" applyAlignment="1"/>
    <xf numFmtId="37" fontId="5" fillId="2" borderId="20" xfId="0" applyNumberFormat="1" applyFont="1" applyFill="1" applyBorder="1" applyAlignment="1"/>
    <xf numFmtId="37" fontId="5" fillId="2" borderId="13" xfId="0" applyNumberFormat="1" applyFont="1" applyFill="1" applyBorder="1" applyAlignment="1"/>
    <xf numFmtId="3" fontId="13" fillId="0" borderId="0" xfId="0" applyNumberFormat="1" applyFont="1" applyAlignment="1"/>
    <xf numFmtId="165" fontId="13" fillId="0" borderId="0" xfId="0" applyNumberFormat="1" applyFont="1" applyAlignment="1"/>
    <xf numFmtId="3" fontId="27" fillId="0" borderId="0" xfId="0" applyNumberFormat="1" applyFont="1" applyAlignment="1"/>
    <xf numFmtId="165" fontId="18" fillId="3" borderId="0" xfId="0" applyNumberFormat="1" applyFont="1" applyFill="1" applyAlignment="1">
      <alignment horizontal="center" wrapText="1"/>
    </xf>
    <xf numFmtId="0" fontId="13" fillId="3" borderId="0" xfId="0" applyFont="1" applyFill="1" applyBorder="1" applyAlignment="1">
      <alignment wrapText="1"/>
    </xf>
    <xf numFmtId="0" fontId="13" fillId="3" borderId="0" xfId="0" applyFont="1" applyFill="1" applyBorder="1" applyAlignment="1"/>
    <xf numFmtId="165" fontId="39" fillId="0" borderId="0" xfId="0" applyNumberFormat="1" applyFont="1" applyAlignment="1"/>
    <xf numFmtId="0" fontId="0" fillId="0" borderId="0" xfId="0" applyBorder="1" applyAlignment="1">
      <alignment vertical="top" wrapText="1"/>
    </xf>
    <xf numFmtId="0" fontId="13" fillId="3" borderId="0" xfId="0" applyFont="1" applyFill="1" applyBorder="1" applyAlignment="1">
      <alignment wrapText="1"/>
    </xf>
    <xf numFmtId="37" fontId="4" fillId="0" borderId="5" xfId="0" applyNumberFormat="1" applyFont="1" applyFill="1" applyBorder="1" applyAlignment="1"/>
    <xf numFmtId="5" fontId="15" fillId="0" borderId="5" xfId="0" applyNumberFormat="1" applyFont="1" applyBorder="1" applyAlignment="1"/>
    <xf numFmtId="37" fontId="4" fillId="0" borderId="28" xfId="0" applyNumberFormat="1" applyFont="1" applyBorder="1" applyAlignment="1"/>
    <xf numFmtId="5" fontId="4" fillId="0" borderId="5" xfId="0" applyNumberFormat="1" applyFont="1" applyBorder="1" applyAlignment="1"/>
    <xf numFmtId="0" fontId="15" fillId="0" borderId="90" xfId="0" applyNumberFormat="1" applyFont="1" applyBorder="1" applyAlignment="1">
      <alignment horizontal="center"/>
    </xf>
    <xf numFmtId="0" fontId="15" fillId="0" borderId="44" xfId="0" applyNumberFormat="1" applyFont="1" applyBorder="1" applyAlignment="1">
      <alignment horizontal="center"/>
    </xf>
    <xf numFmtId="37" fontId="15" fillId="0" borderId="24" xfId="0" applyNumberFormat="1" applyFont="1" applyBorder="1" applyAlignment="1"/>
    <xf numFmtId="37" fontId="15" fillId="0" borderId="27" xfId="0" applyNumberFormat="1" applyFont="1" applyBorder="1" applyAlignment="1"/>
    <xf numFmtId="5" fontId="21" fillId="2" borderId="84" xfId="0" applyNumberFormat="1" applyFont="1" applyFill="1" applyBorder="1" applyAlignment="1"/>
    <xf numFmtId="5" fontId="21" fillId="2" borderId="50" xfId="0" applyNumberFormat="1" applyFont="1" applyFill="1" applyBorder="1" applyAlignment="1"/>
    <xf numFmtId="5" fontId="21" fillId="2" borderId="30" xfId="0" applyNumberFormat="1" applyFont="1" applyFill="1" applyBorder="1" applyAlignment="1"/>
    <xf numFmtId="5" fontId="22" fillId="2" borderId="27" xfId="0" applyNumberFormat="1" applyFont="1" applyFill="1" applyBorder="1" applyAlignment="1"/>
    <xf numFmtId="5" fontId="21" fillId="2" borderId="116" xfId="0" applyNumberFormat="1" applyFont="1" applyFill="1" applyBorder="1" applyAlignment="1"/>
    <xf numFmtId="5" fontId="21" fillId="2" borderId="33" xfId="0" applyNumberFormat="1" applyFont="1" applyFill="1" applyBorder="1" applyAlignment="1"/>
    <xf numFmtId="5" fontId="5" fillId="2" borderId="30" xfId="0" applyNumberFormat="1" applyFont="1" applyFill="1" applyBorder="1" applyAlignment="1"/>
    <xf numFmtId="5" fontId="5" fillId="2" borderId="31" xfId="0" applyNumberFormat="1" applyFont="1" applyFill="1" applyBorder="1" applyAlignment="1"/>
    <xf numFmtId="0" fontId="2" fillId="0" borderId="46" xfId="0" applyNumberFormat="1" applyFont="1" applyBorder="1" applyAlignment="1">
      <alignment horizontal="left"/>
    </xf>
    <xf numFmtId="5" fontId="5" fillId="2" borderId="26" xfId="0" applyNumberFormat="1" applyFont="1" applyFill="1" applyBorder="1" applyAlignment="1"/>
    <xf numFmtId="5" fontId="5" fillId="2" borderId="85" xfId="0" applyNumberFormat="1" applyFont="1" applyFill="1" applyBorder="1" applyAlignment="1"/>
    <xf numFmtId="5" fontId="5" fillId="2" borderId="20" xfId="0" applyNumberFormat="1" applyFont="1" applyFill="1" applyBorder="1" applyAlignment="1"/>
    <xf numFmtId="37" fontId="21" fillId="0" borderId="11" xfId="0" applyNumberFormat="1" applyFont="1" applyFill="1" applyBorder="1" applyAlignment="1"/>
    <xf numFmtId="164" fontId="22" fillId="0" borderId="11" xfId="0" applyNumberFormat="1" applyFont="1" applyFill="1" applyBorder="1" applyAlignment="1"/>
    <xf numFmtId="3" fontId="22" fillId="0" borderId="33" xfId="0" applyNumberFormat="1" applyFont="1" applyFill="1" applyBorder="1" applyAlignment="1"/>
    <xf numFmtId="0" fontId="59" fillId="0" borderId="0" xfId="0" applyFont="1" applyBorder="1" applyAlignment="1">
      <alignment vertical="top"/>
    </xf>
    <xf numFmtId="0" fontId="41" fillId="0" borderId="0" xfId="0" applyFont="1" applyBorder="1" applyAlignment="1"/>
    <xf numFmtId="0" fontId="4" fillId="0" borderId="11" xfId="0" applyNumberFormat="1" applyFont="1" applyBorder="1" applyAlignment="1">
      <alignment horizontal="left"/>
    </xf>
    <xf numFmtId="0" fontId="4" fillId="0" borderId="12" xfId="0" applyNumberFormat="1" applyFont="1" applyBorder="1" applyAlignment="1">
      <alignment horizontal="left"/>
    </xf>
    <xf numFmtId="0" fontId="4" fillId="0" borderId="27" xfId="0" applyNumberFormat="1" applyFont="1" applyBorder="1" applyAlignment="1">
      <alignment horizontal="left"/>
    </xf>
    <xf numFmtId="0" fontId="4" fillId="0" borderId="20" xfId="0" applyNumberFormat="1" applyFont="1" applyBorder="1" applyAlignment="1">
      <alignment horizontal="left"/>
    </xf>
    <xf numFmtId="0" fontId="4" fillId="0" borderId="13" xfId="0" applyNumberFormat="1" applyFont="1" applyBorder="1" applyAlignment="1">
      <alignment horizontal="left" indent="4"/>
    </xf>
    <xf numFmtId="0" fontId="0" fillId="0" borderId="50" xfId="0" applyNumberFormat="1" applyBorder="1" applyAlignment="1">
      <alignment horizontal="left" indent="4"/>
    </xf>
    <xf numFmtId="0" fontId="4" fillId="0" borderId="50" xfId="0" applyNumberFormat="1" applyFont="1" applyBorder="1" applyAlignment="1">
      <alignment horizontal="left" indent="4"/>
    </xf>
    <xf numFmtId="0" fontId="4" fillId="0" borderId="86" xfId="0" applyNumberFormat="1" applyFont="1" applyBorder="1" applyAlignment="1">
      <alignment horizontal="left" indent="4"/>
    </xf>
    <xf numFmtId="0" fontId="4" fillId="0" borderId="97" xfId="0" applyNumberFormat="1" applyFont="1" applyBorder="1" applyAlignment="1">
      <alignment horizontal="center"/>
    </xf>
    <xf numFmtId="0" fontId="4" fillId="0" borderId="87" xfId="0" applyNumberFormat="1" applyFont="1" applyBorder="1" applyAlignment="1">
      <alignment horizontal="center"/>
    </xf>
    <xf numFmtId="0" fontId="4" fillId="0" borderId="3" xfId="0" applyNumberFormat="1" applyFont="1" applyBorder="1" applyAlignment="1">
      <alignment horizontal="left"/>
    </xf>
    <xf numFmtId="0" fontId="4" fillId="0" borderId="4" xfId="0" applyNumberFormat="1" applyFont="1" applyBorder="1" applyAlignment="1">
      <alignment horizontal="left"/>
    </xf>
    <xf numFmtId="0" fontId="4" fillId="0" borderId="81" xfId="0" applyNumberFormat="1" applyFont="1" applyBorder="1" applyAlignment="1">
      <alignment horizontal="center"/>
    </xf>
    <xf numFmtId="0" fontId="4" fillId="0" borderId="82" xfId="0" applyNumberFormat="1" applyFont="1" applyBorder="1" applyAlignment="1">
      <alignment horizontal="center"/>
    </xf>
    <xf numFmtId="0" fontId="15" fillId="0" borderId="48" xfId="0" applyNumberFormat="1" applyFont="1" applyBorder="1" applyAlignment="1"/>
    <xf numFmtId="0" fontId="49" fillId="0" borderId="97" xfId="0" applyNumberFormat="1" applyFont="1" applyBorder="1" applyAlignment="1"/>
    <xf numFmtId="0" fontId="49" fillId="0" borderId="8" xfId="0" applyNumberFormat="1" applyFont="1" applyBorder="1" applyAlignment="1"/>
    <xf numFmtId="0" fontId="49" fillId="0" borderId="0" xfId="0" applyNumberFormat="1" applyFont="1" applyBorder="1" applyAlignment="1"/>
    <xf numFmtId="0" fontId="49" fillId="0" borderId="43" xfId="0" applyNumberFormat="1" applyFont="1" applyBorder="1" applyAlignment="1"/>
    <xf numFmtId="0" fontId="49" fillId="0" borderId="44" xfId="0" applyNumberFormat="1" applyFont="1" applyBorder="1" applyAlignment="1"/>
    <xf numFmtId="0" fontId="2" fillId="0" borderId="24" xfId="0" applyNumberFormat="1" applyFont="1" applyBorder="1" applyAlignment="1"/>
    <xf numFmtId="0" fontId="0" fillId="0" borderId="27" xfId="0" applyNumberFormat="1" applyBorder="1" applyAlignment="1"/>
    <xf numFmtId="0" fontId="4" fillId="0" borderId="48" xfId="0" applyNumberFormat="1" applyFont="1" applyBorder="1" applyAlignment="1">
      <alignment horizontal="center" vertical="center" wrapText="1"/>
    </xf>
    <xf numFmtId="0" fontId="49" fillId="0" borderId="97" xfId="0" applyNumberFormat="1" applyFont="1" applyBorder="1" applyAlignment="1">
      <alignment horizontal="center" vertical="center" wrapText="1"/>
    </xf>
    <xf numFmtId="0" fontId="49" fillId="0" borderId="87" xfId="0" applyNumberFormat="1" applyFont="1" applyBorder="1" applyAlignment="1">
      <alignment horizontal="center" vertical="center" wrapText="1"/>
    </xf>
    <xf numFmtId="0" fontId="49" fillId="0" borderId="7" xfId="0" applyNumberFormat="1" applyFont="1" applyBorder="1" applyAlignment="1">
      <alignment horizontal="center" vertical="center" wrapText="1"/>
    </xf>
    <xf numFmtId="0" fontId="49" fillId="0" borderId="3" xfId="0" applyNumberFormat="1" applyFont="1" applyBorder="1" applyAlignment="1">
      <alignment horizontal="center" vertical="center" wrapText="1"/>
    </xf>
    <xf numFmtId="0" fontId="49" fillId="0" borderId="4" xfId="0" applyNumberFormat="1" applyFont="1" applyBorder="1" applyAlignment="1">
      <alignment horizontal="center" vertical="center" wrapText="1"/>
    </xf>
    <xf numFmtId="0" fontId="2" fillId="0" borderId="48" xfId="0" applyNumberFormat="1" applyFont="1" applyBorder="1" applyAlignment="1">
      <alignment horizontal="center" vertical="center" wrapText="1"/>
    </xf>
    <xf numFmtId="0" fontId="49" fillId="0" borderId="97" xfId="0" applyNumberFormat="1" applyFont="1" applyBorder="1" applyAlignment="1">
      <alignment vertical="center"/>
    </xf>
    <xf numFmtId="0" fontId="49" fillId="0" borderId="87" xfId="0" applyNumberFormat="1" applyFont="1" applyBorder="1" applyAlignment="1">
      <alignment vertical="center"/>
    </xf>
    <xf numFmtId="0" fontId="49" fillId="0" borderId="7" xfId="0" applyNumberFormat="1" applyFont="1" applyBorder="1" applyAlignment="1">
      <alignment vertical="center"/>
    </xf>
    <xf numFmtId="0" fontId="49" fillId="0" borderId="3" xfId="0" applyNumberFormat="1" applyFont="1" applyBorder="1" applyAlignment="1">
      <alignment vertical="center"/>
    </xf>
    <xf numFmtId="0" fontId="49" fillId="0" borderId="4" xfId="0" applyNumberFormat="1" applyFont="1" applyBorder="1" applyAlignment="1">
      <alignment vertical="center"/>
    </xf>
    <xf numFmtId="0" fontId="4" fillId="0" borderId="13" xfId="0" applyNumberFormat="1" applyFont="1" applyBorder="1" applyAlignment="1">
      <alignment horizontal="left" indent="2"/>
    </xf>
    <xf numFmtId="0" fontId="0" fillId="0" borderId="50" xfId="0" applyNumberFormat="1" applyBorder="1" applyAlignment="1">
      <alignment horizontal="left" indent="2"/>
    </xf>
    <xf numFmtId="0" fontId="15" fillId="0" borderId="13" xfId="0" applyNumberFormat="1" applyFont="1" applyBorder="1" applyAlignment="1">
      <alignment horizontal="left"/>
    </xf>
    <xf numFmtId="0" fontId="15" fillId="0" borderId="50" xfId="0" applyNumberFormat="1" applyFont="1" applyBorder="1" applyAlignment="1">
      <alignment horizontal="left"/>
    </xf>
    <xf numFmtId="0" fontId="15" fillId="0" borderId="86" xfId="0" applyNumberFormat="1" applyFont="1" applyBorder="1" applyAlignment="1">
      <alignment horizontal="left"/>
    </xf>
    <xf numFmtId="0" fontId="4" fillId="0" borderId="13" xfId="0" applyNumberFormat="1" applyFont="1" applyFill="1" applyBorder="1" applyAlignment="1">
      <alignment horizontal="left" indent="4"/>
    </xf>
    <xf numFmtId="0" fontId="4" fillId="0" borderId="13" xfId="0" applyNumberFormat="1" applyFont="1" applyBorder="1" applyAlignment="1"/>
    <xf numFmtId="0" fontId="4" fillId="0" borderId="50" xfId="0" applyNumberFormat="1" applyFont="1" applyBorder="1" applyAlignment="1"/>
    <xf numFmtId="0" fontId="4" fillId="0" borderId="86" xfId="0" applyNumberFormat="1" applyFont="1" applyBorder="1" applyAlignment="1"/>
    <xf numFmtId="0" fontId="15" fillId="0" borderId="24" xfId="0" applyNumberFormat="1" applyFont="1" applyBorder="1" applyAlignment="1"/>
    <xf numFmtId="0" fontId="4" fillId="0" borderId="50" xfId="0" applyNumberFormat="1" applyFont="1" applyBorder="1" applyAlignment="1">
      <alignment horizontal="left" indent="2"/>
    </xf>
    <xf numFmtId="0" fontId="4" fillId="0" borderId="86" xfId="0" applyNumberFormat="1" applyFont="1" applyBorder="1" applyAlignment="1">
      <alignment horizontal="left" indent="2"/>
    </xf>
    <xf numFmtId="0" fontId="15" fillId="0" borderId="95" xfId="0" applyNumberFormat="1" applyFont="1" applyBorder="1" applyAlignment="1">
      <alignment horizontal="left" indent="2"/>
    </xf>
    <xf numFmtId="0" fontId="0" fillId="0" borderId="96" xfId="0" applyNumberFormat="1" applyBorder="1" applyAlignment="1">
      <alignment horizontal="left" indent="2"/>
    </xf>
    <xf numFmtId="0" fontId="4" fillId="0" borderId="42" xfId="0" applyNumberFormat="1" applyFont="1" applyBorder="1" applyAlignment="1"/>
    <xf numFmtId="0" fontId="0" fillId="0" borderId="93" xfId="0" applyNumberFormat="1" applyBorder="1" applyAlignment="1"/>
    <xf numFmtId="0" fontId="4" fillId="0" borderId="15" xfId="0" applyNumberFormat="1" applyFont="1" applyBorder="1" applyAlignment="1">
      <alignment horizontal="left" indent="4"/>
    </xf>
    <xf numFmtId="0" fontId="0" fillId="0" borderId="11" xfId="0" applyNumberFormat="1" applyBorder="1" applyAlignment="1">
      <alignment horizontal="left" indent="4"/>
    </xf>
    <xf numFmtId="0" fontId="0" fillId="0" borderId="50" xfId="0" applyNumberFormat="1" applyBorder="1" applyAlignment="1"/>
    <xf numFmtId="0" fontId="2" fillId="0" borderId="13" xfId="0" applyNumberFormat="1" applyFont="1" applyBorder="1" applyAlignment="1">
      <alignment horizontal="left" indent="2"/>
    </xf>
    <xf numFmtId="0" fontId="2" fillId="0" borderId="13" xfId="0" applyNumberFormat="1" applyFont="1" applyFill="1" applyBorder="1" applyAlignment="1">
      <alignment horizontal="left" indent="4"/>
    </xf>
    <xf numFmtId="0" fontId="29" fillId="0" borderId="0" xfId="0" applyNumberFormat="1" applyFont="1" applyAlignment="1">
      <alignment horizontal="center"/>
    </xf>
    <xf numFmtId="0" fontId="0" fillId="0" borderId="0" xfId="0" applyNumberFormat="1" applyAlignment="1">
      <alignment horizontal="center"/>
    </xf>
    <xf numFmtId="0" fontId="30" fillId="0" borderId="0" xfId="0" applyNumberFormat="1" applyFont="1" applyAlignment="1">
      <alignment horizontal="center"/>
    </xf>
    <xf numFmtId="0" fontId="0" fillId="0" borderId="0" xfId="0"/>
    <xf numFmtId="0" fontId="0" fillId="0" borderId="0" xfId="0" applyNumberFormat="1" applyBorder="1" applyAlignment="1">
      <alignment horizontal="center"/>
    </xf>
    <xf numFmtId="0" fontId="4" fillId="0" borderId="11" xfId="0" applyNumberFormat="1" applyFont="1" applyBorder="1" applyAlignment="1"/>
    <xf numFmtId="0" fontId="2" fillId="0" borderId="11" xfId="0" applyNumberFormat="1" applyFont="1" applyBorder="1" applyAlignment="1"/>
    <xf numFmtId="0" fontId="49" fillId="0" borderId="97" xfId="0" applyNumberFormat="1" applyFont="1" applyBorder="1" applyAlignment="1">
      <alignment vertical="center" wrapText="1"/>
    </xf>
    <xf numFmtId="0" fontId="49" fillId="0" borderId="7" xfId="0" applyNumberFormat="1" applyFont="1" applyBorder="1" applyAlignment="1">
      <alignment vertical="center" wrapText="1"/>
    </xf>
    <xf numFmtId="0" fontId="49" fillId="0" borderId="3" xfId="0" applyNumberFormat="1" applyFont="1" applyBorder="1" applyAlignment="1">
      <alignment vertical="center" wrapText="1"/>
    </xf>
    <xf numFmtId="3" fontId="30" fillId="0" borderId="0" xfId="0" applyNumberFormat="1" applyFont="1" applyAlignment="1">
      <alignment horizontal="center"/>
    </xf>
    <xf numFmtId="3" fontId="7" fillId="0" borderId="0" xfId="0" applyNumberFormat="1" applyFont="1" applyAlignment="1">
      <alignment horizontal="center"/>
    </xf>
    <xf numFmtId="3" fontId="7" fillId="0" borderId="26" xfId="0" applyNumberFormat="1" applyFont="1" applyBorder="1" applyAlignment="1">
      <alignment horizontal="center"/>
    </xf>
    <xf numFmtId="3" fontId="7" fillId="0" borderId="44" xfId="0" applyNumberFormat="1" applyFont="1" applyBorder="1" applyAlignment="1">
      <alignment horizontal="center"/>
    </xf>
    <xf numFmtId="3" fontId="7" fillId="0" borderId="45" xfId="0" applyNumberFormat="1" applyFont="1" applyBorder="1" applyAlignment="1">
      <alignment horizontal="center"/>
    </xf>
    <xf numFmtId="0" fontId="2" fillId="0" borderId="40" xfId="0" applyNumberFormat="1" applyFont="1" applyBorder="1" applyAlignment="1"/>
    <xf numFmtId="0" fontId="0" fillId="0" borderId="94" xfId="0" applyNumberFormat="1" applyBorder="1" applyAlignment="1"/>
    <xf numFmtId="165" fontId="15" fillId="0" borderId="2" xfId="0" applyNumberFormat="1" applyFont="1" applyBorder="1" applyAlignment="1">
      <alignment horizontal="center" wrapText="1"/>
    </xf>
    <xf numFmtId="0" fontId="0" fillId="0" borderId="90" xfId="0" applyBorder="1" applyAlignment="1">
      <alignment horizontal="center" wrapText="1"/>
    </xf>
    <xf numFmtId="0" fontId="15" fillId="0" borderId="88" xfId="0" applyNumberFormat="1" applyFont="1" applyBorder="1" applyAlignment="1"/>
    <xf numFmtId="0" fontId="0" fillId="0" borderId="89" xfId="0" applyNumberFormat="1" applyBorder="1" applyAlignment="1"/>
    <xf numFmtId="0" fontId="15" fillId="0" borderId="91" xfId="0" applyNumberFormat="1" applyFont="1" applyBorder="1" applyAlignment="1">
      <alignment horizontal="left" indent="2"/>
    </xf>
    <xf numFmtId="0" fontId="0" fillId="0" borderId="92" xfId="0" applyNumberFormat="1" applyBorder="1" applyAlignment="1">
      <alignment horizontal="left" indent="2"/>
    </xf>
    <xf numFmtId="0" fontId="16" fillId="0" borderId="0" xfId="0" applyNumberFormat="1" applyFont="1" applyAlignment="1"/>
    <xf numFmtId="0" fontId="50" fillId="0" borderId="0" xfId="0" applyNumberFormat="1" applyFont="1" applyAlignment="1"/>
    <xf numFmtId="3" fontId="4" fillId="0" borderId="0" xfId="0" applyNumberFormat="1" applyFont="1" applyAlignment="1">
      <alignment horizontal="center"/>
    </xf>
    <xf numFmtId="165" fontId="15" fillId="0" borderId="2" xfId="0" applyNumberFormat="1" applyFont="1" applyBorder="1" applyAlignment="1">
      <alignment horizontal="right"/>
    </xf>
    <xf numFmtId="0" fontId="0" fillId="0" borderId="90" xfId="0" applyBorder="1" applyAlignment="1"/>
    <xf numFmtId="165" fontId="15" fillId="0" borderId="2" xfId="0" applyNumberFormat="1" applyFont="1" applyBorder="1" applyAlignment="1">
      <alignment horizontal="center"/>
    </xf>
    <xf numFmtId="165" fontId="15" fillId="0" borderId="24" xfId="0" applyNumberFormat="1" applyFont="1" applyBorder="1" applyAlignment="1">
      <alignment horizontal="center"/>
    </xf>
    <xf numFmtId="165" fontId="15" fillId="0" borderId="27" xfId="0" applyNumberFormat="1" applyFont="1" applyBorder="1" applyAlignment="1">
      <alignment horizontal="center"/>
    </xf>
    <xf numFmtId="165" fontId="15" fillId="0" borderId="20" xfId="0" applyNumberFormat="1" applyFont="1" applyBorder="1" applyAlignment="1">
      <alignment horizontal="center"/>
    </xf>
    <xf numFmtId="0" fontId="16" fillId="0" borderId="0" xfId="9" applyFont="1" applyAlignment="1"/>
    <xf numFmtId="0" fontId="67" fillId="0" borderId="0" xfId="0" applyFont="1" applyBorder="1" applyAlignment="1"/>
    <xf numFmtId="0" fontId="15" fillId="0" borderId="0" xfId="9" applyFont="1" applyAlignment="1">
      <alignment horizontal="center"/>
    </xf>
    <xf numFmtId="0" fontId="0" fillId="0" borderId="0" xfId="0" applyBorder="1" applyAlignment="1">
      <alignment horizontal="center"/>
    </xf>
    <xf numFmtId="3" fontId="15" fillId="0" borderId="0" xfId="9" applyNumberFormat="1" applyFont="1" applyAlignment="1">
      <alignment horizontal="center"/>
    </xf>
    <xf numFmtId="0" fontId="7" fillId="0" borderId="0" xfId="9" applyFont="1" applyAlignment="1">
      <alignment horizontal="center"/>
    </xf>
    <xf numFmtId="0" fontId="59" fillId="0" borderId="98" xfId="9" applyFont="1" applyFill="1" applyBorder="1" applyAlignment="1">
      <alignment horizontal="center" vertical="center" wrapText="1"/>
    </xf>
    <xf numFmtId="0" fontId="0" fillId="0" borderId="99" xfId="0" applyBorder="1" applyAlignment="1">
      <alignment horizontal="center" vertical="center" wrapText="1"/>
    </xf>
    <xf numFmtId="0" fontId="0" fillId="0" borderId="7" xfId="0" applyBorder="1" applyAlignment="1">
      <alignment vertical="center" wrapText="1"/>
    </xf>
    <xf numFmtId="0" fontId="0" fillId="0" borderId="4" xfId="0" applyBorder="1" applyAlignment="1">
      <alignment vertical="center" wrapText="1"/>
    </xf>
    <xf numFmtId="0" fontId="70"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19" fillId="0" borderId="24" xfId="9" applyFont="1" applyFill="1" applyBorder="1" applyAlignment="1">
      <alignment horizontal="center"/>
    </xf>
    <xf numFmtId="0" fontId="0" fillId="0" borderId="20" xfId="0" applyBorder="1" applyAlignment="1">
      <alignment horizontal="center"/>
    </xf>
    <xf numFmtId="0" fontId="19" fillId="0" borderId="97" xfId="9" applyFont="1" applyFill="1" applyBorder="1" applyAlignment="1"/>
    <xf numFmtId="0" fontId="7" fillId="0" borderId="3" xfId="9" applyFont="1" applyFill="1" applyBorder="1" applyAlignment="1"/>
    <xf numFmtId="0" fontId="0" fillId="0" borderId="7" xfId="0" applyBorder="1" applyAlignment="1">
      <alignment horizontal="center" vertical="center" wrapText="1"/>
    </xf>
    <xf numFmtId="0" fontId="0" fillId="0" borderId="4" xfId="0" applyBorder="1" applyAlignment="1">
      <alignment horizontal="center" vertical="center" wrapText="1"/>
    </xf>
    <xf numFmtId="1" fontId="19" fillId="0" borderId="98" xfId="9" applyNumberFormat="1" applyFont="1" applyFill="1" applyBorder="1" applyAlignment="1">
      <alignment horizontal="center" vertical="center" wrapText="1"/>
    </xf>
    <xf numFmtId="1" fontId="19" fillId="0" borderId="100" xfId="9" applyNumberFormat="1" applyFont="1" applyFill="1" applyBorder="1" applyAlignment="1">
      <alignment horizontal="center" vertical="center" wrapText="1"/>
    </xf>
    <xf numFmtId="0" fontId="0" fillId="0" borderId="101" xfId="0" applyBorder="1" applyAlignment="1">
      <alignment horizontal="center" vertical="center" wrapText="1"/>
    </xf>
    <xf numFmtId="0" fontId="0" fillId="0" borderId="102" xfId="0" applyBorder="1" applyAlignment="1">
      <alignment horizontal="center" vertical="center" wrapText="1"/>
    </xf>
    <xf numFmtId="0" fontId="19" fillId="0" borderId="7" xfId="9" applyFont="1" applyFill="1" applyBorder="1" applyAlignment="1">
      <alignment horizontal="center"/>
    </xf>
    <xf numFmtId="0" fontId="19" fillId="0" borderId="4" xfId="9" applyFont="1" applyFill="1" applyBorder="1" applyAlignment="1">
      <alignment horizontal="center"/>
    </xf>
    <xf numFmtId="0" fontId="34" fillId="0" borderId="0" xfId="0" applyNumberFormat="1" applyFont="1" applyBorder="1" applyAlignment="1">
      <alignment vertical="top" wrapText="1"/>
    </xf>
    <xf numFmtId="0" fontId="0" fillId="0" borderId="0" xfId="0" applyBorder="1" applyAlignment="1">
      <alignment vertical="top" wrapText="1"/>
    </xf>
    <xf numFmtId="0" fontId="34" fillId="0" borderId="0" xfId="0" applyFont="1" applyBorder="1" applyAlignment="1">
      <alignment vertical="top" wrapText="1"/>
    </xf>
    <xf numFmtId="0" fontId="34" fillId="0" borderId="0" xfId="0" applyFont="1" applyFill="1" applyBorder="1" applyAlignment="1">
      <alignment vertical="top" wrapText="1"/>
    </xf>
    <xf numFmtId="0" fontId="28" fillId="0" borderId="0" xfId="0" applyFont="1" applyBorder="1" applyAlignment="1">
      <alignment horizontal="left" vertical="top" wrapText="1"/>
    </xf>
    <xf numFmtId="0" fontId="0" fillId="0" borderId="0" xfId="0" applyBorder="1" applyAlignment="1">
      <alignment horizontal="left" vertical="top" wrapText="1"/>
    </xf>
    <xf numFmtId="0" fontId="36" fillId="0" borderId="0" xfId="0" applyFont="1" applyBorder="1" applyAlignment="1">
      <alignment vertical="top" wrapText="1"/>
    </xf>
    <xf numFmtId="0" fontId="28" fillId="0" borderId="0" xfId="0" applyFont="1" applyBorder="1" applyAlignment="1">
      <alignment horizontal="center" vertical="top" wrapText="1"/>
    </xf>
    <xf numFmtId="0" fontId="28" fillId="0" borderId="3" xfId="0" applyFont="1" applyBorder="1" applyAlignment="1">
      <alignment horizontal="center" vertical="top" wrapText="1"/>
    </xf>
    <xf numFmtId="0" fontId="34" fillId="0" borderId="0" xfId="0" applyFont="1" applyBorder="1" applyAlignment="1">
      <alignment horizontal="center" vertical="top"/>
    </xf>
    <xf numFmtId="0" fontId="0" fillId="0" borderId="0" xfId="0" applyBorder="1" applyAlignment="1">
      <alignment horizontal="center" vertical="top"/>
    </xf>
    <xf numFmtId="0" fontId="16" fillId="0" borderId="0" xfId="9" applyFont="1" applyAlignment="1">
      <alignment horizontal="left"/>
    </xf>
    <xf numFmtId="0" fontId="0" fillId="0" borderId="0" xfId="0" applyBorder="1" applyAlignment="1">
      <alignment horizontal="left"/>
    </xf>
    <xf numFmtId="0" fontId="34" fillId="0" borderId="0" xfId="0" applyFont="1" applyBorder="1" applyAlignment="1">
      <alignment horizontal="center"/>
    </xf>
    <xf numFmtId="0" fontId="4" fillId="0" borderId="0" xfId="9" applyFont="1" applyAlignment="1">
      <alignment horizontal="center"/>
    </xf>
    <xf numFmtId="0" fontId="4" fillId="0" borderId="0" xfId="9" applyFont="1" applyBorder="1" applyAlignment="1">
      <alignment horizontal="center"/>
    </xf>
    <xf numFmtId="0" fontId="28" fillId="0" borderId="0" xfId="9" applyFont="1" applyBorder="1" applyAlignment="1">
      <alignment horizontal="center"/>
    </xf>
    <xf numFmtId="0" fontId="28" fillId="0" borderId="0" xfId="0" applyFont="1" applyBorder="1" applyAlignment="1">
      <alignment vertical="top" wrapText="1"/>
    </xf>
    <xf numFmtId="0" fontId="15" fillId="0" borderId="48" xfId="0" applyNumberFormat="1" applyFont="1" applyBorder="1" applyAlignment="1">
      <alignment horizontal="center" vertical="center" wrapText="1"/>
    </xf>
    <xf numFmtId="0" fontId="4" fillId="0" borderId="97" xfId="0" applyNumberFormat="1" applyFont="1" applyBorder="1" applyAlignment="1">
      <alignment horizontal="center" vertical="center" wrapText="1"/>
    </xf>
    <xf numFmtId="0" fontId="4" fillId="0" borderId="87"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15" fillId="0" borderId="48" xfId="0" applyNumberFormat="1" applyFont="1" applyBorder="1" applyAlignment="1">
      <alignment horizontal="center"/>
    </xf>
    <xf numFmtId="0" fontId="15" fillId="0" borderId="8" xfId="0" applyNumberFormat="1" applyFont="1" applyBorder="1" applyAlignment="1">
      <alignment horizontal="center"/>
    </xf>
    <xf numFmtId="0" fontId="15" fillId="0" borderId="43" xfId="0" applyNumberFormat="1" applyFont="1" applyBorder="1" applyAlignment="1">
      <alignment horizontal="center"/>
    </xf>
    <xf numFmtId="0" fontId="15" fillId="0" borderId="48" xfId="0" applyNumberFormat="1" applyFont="1" applyBorder="1" applyAlignment="1">
      <alignment horizontal="center" vertical="center"/>
    </xf>
    <xf numFmtId="0" fontId="4" fillId="0" borderId="97" xfId="0" applyNumberFormat="1" applyFont="1" applyBorder="1" applyAlignment="1">
      <alignment horizontal="center" vertical="center"/>
    </xf>
    <xf numFmtId="0" fontId="4" fillId="0" borderId="8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15" fillId="0" borderId="2" xfId="0" applyNumberFormat="1" applyFont="1" applyBorder="1" applyAlignment="1">
      <alignment horizontal="center" vertical="center" wrapText="1"/>
    </xf>
    <xf numFmtId="0" fontId="15" fillId="0" borderId="6" xfId="0" applyNumberFormat="1" applyFont="1" applyBorder="1" applyAlignment="1">
      <alignment horizontal="center" vertical="center" wrapText="1"/>
    </xf>
    <xf numFmtId="165" fontId="4" fillId="0" borderId="0" xfId="0" applyNumberFormat="1" applyFont="1" applyAlignment="1">
      <alignment horizontal="center"/>
    </xf>
    <xf numFmtId="165" fontId="4" fillId="0" borderId="3" xfId="0" applyNumberFormat="1" applyFont="1" applyBorder="1" applyAlignment="1">
      <alignment horizontal="center"/>
    </xf>
    <xf numFmtId="165" fontId="7" fillId="0" borderId="0" xfId="0" applyNumberFormat="1" applyFont="1" applyAlignment="1">
      <alignment horizontal="center"/>
    </xf>
    <xf numFmtId="0" fontId="4" fillId="0" borderId="0" xfId="0" applyFont="1" applyBorder="1" applyAlignment="1">
      <alignment horizontal="center"/>
    </xf>
    <xf numFmtId="3" fontId="16" fillId="0" borderId="0" xfId="0" applyNumberFormat="1" applyFont="1" applyAlignment="1"/>
    <xf numFmtId="0" fontId="50" fillId="0" borderId="0" xfId="0" applyFont="1" applyAlignment="1"/>
    <xf numFmtId="165" fontId="8" fillId="0" borderId="0" xfId="0" applyNumberFormat="1" applyFont="1" applyAlignment="1">
      <alignment horizontal="center"/>
    </xf>
    <xf numFmtId="0" fontId="4" fillId="0" borderId="0" xfId="0" applyFont="1" applyAlignment="1">
      <alignment horizontal="center"/>
    </xf>
    <xf numFmtId="165" fontId="10" fillId="0" borderId="0" xfId="0" applyNumberFormat="1" applyFont="1" applyAlignment="1">
      <alignment horizontal="center"/>
    </xf>
    <xf numFmtId="165" fontId="12" fillId="0" borderId="0" xfId="0" applyNumberFormat="1" applyFont="1" applyAlignment="1">
      <alignment wrapText="1"/>
    </xf>
    <xf numFmtId="0" fontId="13" fillId="0" borderId="0" xfId="0" applyFont="1" applyAlignment="1">
      <alignment wrapText="1"/>
    </xf>
    <xf numFmtId="0" fontId="13" fillId="3" borderId="0" xfId="0" applyFont="1" applyFill="1" applyBorder="1" applyAlignment="1">
      <alignment wrapText="1"/>
    </xf>
    <xf numFmtId="0" fontId="13" fillId="0" borderId="0" xfId="0" applyFont="1" applyBorder="1" applyAlignment="1">
      <alignment wrapText="1"/>
    </xf>
    <xf numFmtId="165" fontId="18" fillId="3" borderId="0" xfId="0" applyNumberFormat="1" applyFont="1" applyFill="1" applyAlignment="1">
      <alignment horizontal="center" wrapText="1"/>
    </xf>
    <xf numFmtId="165" fontId="13" fillId="3" borderId="0" xfId="0" applyNumberFormat="1" applyFont="1" applyFill="1" applyAlignment="1">
      <alignment wrapText="1"/>
    </xf>
    <xf numFmtId="0" fontId="15" fillId="0" borderId="87" xfId="0" applyNumberFormat="1" applyFont="1" applyBorder="1" applyAlignment="1">
      <alignment horizontal="center" vertical="center" wrapText="1"/>
    </xf>
    <xf numFmtId="0" fontId="15" fillId="0" borderId="26" xfId="0" applyNumberFormat="1" applyFont="1" applyBorder="1" applyAlignment="1">
      <alignment horizontal="center" vertical="center" wrapText="1"/>
    </xf>
    <xf numFmtId="165" fontId="39" fillId="0" borderId="97" xfId="0" applyNumberFormat="1" applyFont="1" applyBorder="1" applyAlignment="1">
      <alignment horizontal="center"/>
    </xf>
    <xf numFmtId="0" fontId="4" fillId="0" borderId="0" xfId="0" applyNumberFormat="1" applyFont="1" applyBorder="1" applyAlignment="1"/>
    <xf numFmtId="0" fontId="8" fillId="0" borderId="0" xfId="0" applyNumberFormat="1" applyFont="1" applyAlignment="1">
      <alignment horizontal="center"/>
    </xf>
    <xf numFmtId="0" fontId="4" fillId="0" borderId="0" xfId="0" applyNumberFormat="1" applyFont="1" applyBorder="1" applyAlignment="1">
      <alignment horizontal="center"/>
    </xf>
    <xf numFmtId="0" fontId="10" fillId="0" borderId="0" xfId="0" applyNumberFormat="1" applyFont="1" applyAlignment="1">
      <alignment horizontal="center"/>
    </xf>
    <xf numFmtId="0" fontId="10" fillId="0" borderId="0" xfId="0" applyNumberFormat="1" applyFont="1" applyBorder="1" applyAlignment="1">
      <alignment horizontal="center"/>
    </xf>
    <xf numFmtId="3" fontId="16" fillId="0" borderId="0" xfId="0" applyNumberFormat="1" applyFont="1" applyAlignment="1">
      <alignment horizontal="center"/>
    </xf>
    <xf numFmtId="3" fontId="16" fillId="0" borderId="0" xfId="0" applyNumberFormat="1" applyFont="1" applyBorder="1" applyAlignment="1">
      <alignment horizontal="center"/>
    </xf>
    <xf numFmtId="0" fontId="24" fillId="2" borderId="103" xfId="0" applyNumberFormat="1" applyFont="1" applyFill="1" applyBorder="1" applyAlignment="1">
      <alignment horizontal="center" wrapText="1"/>
    </xf>
    <xf numFmtId="0" fontId="4" fillId="0" borderId="16" xfId="0" applyNumberFormat="1" applyFont="1" applyBorder="1" applyAlignment="1">
      <alignment horizontal="center" wrapText="1"/>
    </xf>
    <xf numFmtId="165" fontId="4" fillId="0" borderId="0" xfId="0" applyNumberFormat="1" applyFont="1" applyBorder="1" applyAlignment="1">
      <alignment horizontal="center"/>
    </xf>
    <xf numFmtId="165" fontId="5" fillId="2" borderId="92" xfId="0" applyNumberFormat="1" applyFont="1" applyFill="1" applyBorder="1" applyAlignment="1">
      <alignment horizontal="center"/>
    </xf>
    <xf numFmtId="0" fontId="24" fillId="2" borderId="38" xfId="0" applyNumberFormat="1" applyFont="1" applyFill="1" applyBorder="1" applyAlignment="1">
      <alignment horizontal="center" wrapText="1"/>
    </xf>
    <xf numFmtId="0" fontId="4" fillId="0" borderId="21" xfId="0" applyNumberFormat="1" applyFont="1" applyBorder="1" applyAlignment="1">
      <alignment horizontal="center" wrapText="1"/>
    </xf>
    <xf numFmtId="0" fontId="24" fillId="2" borderId="23" xfId="0" applyNumberFormat="1" applyFont="1" applyFill="1" applyBorder="1" applyAlignment="1">
      <alignment horizontal="center" wrapText="1"/>
    </xf>
    <xf numFmtId="0" fontId="4" fillId="0" borderId="22" xfId="0" applyNumberFormat="1" applyFont="1" applyBorder="1" applyAlignment="1">
      <alignment horizontal="center" wrapText="1"/>
    </xf>
    <xf numFmtId="0" fontId="24" fillId="2" borderId="104" xfId="0" applyNumberFormat="1" applyFont="1" applyFill="1" applyBorder="1" applyAlignment="1">
      <alignment horizontal="center" wrapText="1"/>
    </xf>
    <xf numFmtId="0" fontId="24" fillId="2" borderId="105" xfId="0" applyNumberFormat="1" applyFont="1" applyFill="1" applyBorder="1" applyAlignment="1">
      <alignment horizontal="center" wrapText="1"/>
    </xf>
    <xf numFmtId="0" fontId="24" fillId="2" borderId="106" xfId="0" applyNumberFormat="1" applyFont="1" applyFill="1" applyBorder="1" applyAlignment="1">
      <alignment horizontal="center" vertical="center"/>
    </xf>
    <xf numFmtId="0" fontId="24" fillId="2" borderId="107" xfId="0" applyNumberFormat="1" applyFont="1" applyFill="1" applyBorder="1" applyAlignment="1">
      <alignment horizontal="center" vertical="center"/>
    </xf>
    <xf numFmtId="0" fontId="24" fillId="2" borderId="108" xfId="0" applyNumberFormat="1" applyFont="1" applyFill="1" applyBorder="1" applyAlignment="1">
      <alignment horizontal="center" vertical="center"/>
    </xf>
    <xf numFmtId="0" fontId="24" fillId="2" borderId="114" xfId="0" applyNumberFormat="1" applyFont="1" applyFill="1" applyBorder="1" applyAlignment="1">
      <alignment horizontal="center" wrapText="1"/>
    </xf>
    <xf numFmtId="0" fontId="4" fillId="0" borderId="8" xfId="0" applyNumberFormat="1" applyFont="1" applyBorder="1" applyAlignment="1">
      <alignment wrapText="1"/>
    </xf>
    <xf numFmtId="0" fontId="4" fillId="0" borderId="91" xfId="0" applyNumberFormat="1" applyFont="1" applyBorder="1" applyAlignment="1">
      <alignment wrapText="1"/>
    </xf>
    <xf numFmtId="0" fontId="24" fillId="2" borderId="109" xfId="0" applyNumberFormat="1" applyFont="1" applyFill="1" applyBorder="1" applyAlignment="1">
      <alignment horizontal="center" vertical="center" wrapText="1"/>
    </xf>
    <xf numFmtId="0" fontId="4" fillId="0" borderId="110" xfId="0" applyNumberFormat="1" applyFont="1" applyBorder="1" applyAlignment="1">
      <alignment horizontal="center" vertical="center" wrapText="1"/>
    </xf>
    <xf numFmtId="0" fontId="4" fillId="0" borderId="111" xfId="0" applyNumberFormat="1" applyFont="1" applyBorder="1" applyAlignment="1">
      <alignment horizontal="center" wrapText="1"/>
    </xf>
    <xf numFmtId="0" fontId="24" fillId="2" borderId="112" xfId="0" applyNumberFormat="1" applyFont="1" applyFill="1" applyBorder="1" applyAlignment="1">
      <alignment horizontal="center" wrapText="1"/>
    </xf>
    <xf numFmtId="0" fontId="4" fillId="0" borderId="113" xfId="0" applyNumberFormat="1" applyFont="1" applyBorder="1" applyAlignment="1">
      <alignment horizontal="center" wrapText="1"/>
    </xf>
    <xf numFmtId="165" fontId="41" fillId="2" borderId="0" xfId="0" applyNumberFormat="1" applyFont="1" applyFill="1" applyAlignment="1">
      <alignment horizontal="center"/>
    </xf>
    <xf numFmtId="0" fontId="40" fillId="0" borderId="0" xfId="0" applyFont="1" applyBorder="1" applyAlignment="1">
      <alignment horizontal="center"/>
    </xf>
    <xf numFmtId="165" fontId="5" fillId="2" borderId="0" xfId="0" applyNumberFormat="1" applyFont="1" applyFill="1" applyAlignment="1">
      <alignment horizontal="center"/>
    </xf>
    <xf numFmtId="0" fontId="22" fillId="2" borderId="98" xfId="0" applyNumberFormat="1" applyFont="1" applyFill="1" applyBorder="1" applyAlignment="1">
      <alignment horizontal="center" wrapText="1"/>
    </xf>
    <xf numFmtId="0" fontId="4" fillId="0" borderId="99" xfId="0" applyNumberFormat="1" applyFont="1" applyBorder="1" applyAlignment="1">
      <alignment horizontal="center" wrapText="1"/>
    </xf>
    <xf numFmtId="0" fontId="4" fillId="0" borderId="7" xfId="0" applyNumberFormat="1" applyFont="1" applyBorder="1" applyAlignment="1">
      <alignment horizontal="center" wrapText="1"/>
    </xf>
    <xf numFmtId="0" fontId="4" fillId="0" borderId="4" xfId="0" applyNumberFormat="1" applyFont="1" applyBorder="1" applyAlignment="1">
      <alignment horizontal="center" wrapText="1"/>
    </xf>
    <xf numFmtId="0" fontId="22" fillId="2" borderId="98" xfId="0" applyNumberFormat="1" applyFont="1" applyFill="1" applyBorder="1" applyAlignment="1">
      <alignment horizontal="center" vertical="center" wrapText="1"/>
    </xf>
    <xf numFmtId="0" fontId="4" fillId="0" borderId="99"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4" xfId="0" applyNumberFormat="1" applyFont="1" applyBorder="1" applyAlignment="1">
      <alignment horizontal="center" vertical="center" wrapText="1"/>
    </xf>
    <xf numFmtId="0" fontId="22" fillId="2" borderId="115" xfId="0" applyNumberFormat="1" applyFont="1" applyFill="1" applyBorder="1" applyAlignment="1">
      <alignment wrapText="1"/>
    </xf>
    <xf numFmtId="0" fontId="4" fillId="0" borderId="6" xfId="0" applyNumberFormat="1" applyFont="1" applyBorder="1" applyAlignment="1">
      <alignment wrapText="1"/>
    </xf>
    <xf numFmtId="0" fontId="4" fillId="0" borderId="90" xfId="0" applyNumberFormat="1" applyFont="1" applyBorder="1" applyAlignment="1">
      <alignment wrapText="1"/>
    </xf>
    <xf numFmtId="165" fontId="5" fillId="2" borderId="44" xfId="0" applyNumberFormat="1" applyFont="1" applyFill="1" applyBorder="1" applyAlignment="1">
      <alignment horizontal="center"/>
    </xf>
    <xf numFmtId="0" fontId="33" fillId="2" borderId="0" xfId="0" applyNumberFormat="1" applyFont="1" applyFill="1" applyAlignment="1">
      <alignment horizontal="center"/>
    </xf>
    <xf numFmtId="0" fontId="4" fillId="0" borderId="0" xfId="0" applyNumberFormat="1" applyFont="1" applyAlignment="1">
      <alignment horizontal="center"/>
    </xf>
    <xf numFmtId="0" fontId="32" fillId="2" borderId="0" xfId="0" applyNumberFormat="1" applyFont="1" applyFill="1" applyAlignment="1">
      <alignment horizontal="center"/>
    </xf>
    <xf numFmtId="0" fontId="32" fillId="2" borderId="0" xfId="0" applyNumberFormat="1" applyFont="1" applyFill="1" applyAlignment="1"/>
    <xf numFmtId="0" fontId="4" fillId="0" borderId="0" xfId="0" applyNumberFormat="1" applyFont="1" applyAlignment="1"/>
    <xf numFmtId="165" fontId="31" fillId="2" borderId="0" xfId="0" applyNumberFormat="1" applyFont="1" applyFill="1" applyAlignment="1">
      <alignment horizontal="center"/>
    </xf>
    <xf numFmtId="0" fontId="0" fillId="3" borderId="0" xfId="0" applyFill="1" applyBorder="1" applyAlignment="1">
      <alignment vertical="top" wrapText="1"/>
    </xf>
    <xf numFmtId="0" fontId="0" fillId="0" borderId="0" xfId="0" applyNumberFormat="1" applyBorder="1" applyAlignment="1"/>
    <xf numFmtId="0" fontId="5" fillId="2" borderId="48" xfId="0" applyNumberFormat="1" applyFont="1" applyFill="1" applyBorder="1" applyAlignment="1"/>
    <xf numFmtId="0" fontId="0" fillId="0" borderId="43" xfId="0" applyNumberFormat="1" applyBorder="1" applyAlignment="1"/>
    <xf numFmtId="0" fontId="7" fillId="0" borderId="0" xfId="0" applyNumberFormat="1" applyFont="1" applyBorder="1" applyAlignment="1">
      <alignment horizontal="center"/>
    </xf>
    <xf numFmtId="165" fontId="40" fillId="0" borderId="0" xfId="0" applyNumberFormat="1" applyFont="1" applyBorder="1" applyAlignment="1">
      <alignment horizontal="center"/>
    </xf>
    <xf numFmtId="0" fontId="39" fillId="0" borderId="0" xfId="0" applyFont="1" applyBorder="1" applyAlignment="1">
      <alignment horizontal="center"/>
    </xf>
    <xf numFmtId="3" fontId="16" fillId="0" borderId="0" xfId="0" applyNumberFormat="1" applyFont="1" applyBorder="1" applyAlignment="1"/>
    <xf numFmtId="0" fontId="0" fillId="0" borderId="0" xfId="0" applyBorder="1" applyAlignment="1"/>
    <xf numFmtId="0" fontId="8" fillId="0" borderId="0" xfId="0" applyNumberFormat="1" applyFont="1" applyBorder="1" applyAlignment="1">
      <alignment horizontal="center"/>
    </xf>
    <xf numFmtId="0" fontId="24" fillId="2" borderId="24" xfId="0" applyNumberFormat="1" applyFont="1" applyFill="1" applyBorder="1" applyAlignment="1">
      <alignment horizontal="center" vertical="center" wrapText="1"/>
    </xf>
    <xf numFmtId="0" fontId="0" fillId="0" borderId="27" xfId="0" applyNumberFormat="1" applyBorder="1" applyAlignment="1">
      <alignment horizontal="center" vertical="center" wrapText="1"/>
    </xf>
    <xf numFmtId="0" fontId="24" fillId="2" borderId="24"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4" fillId="2" borderId="20" xfId="0" applyNumberFormat="1" applyFont="1" applyFill="1" applyBorder="1" applyAlignment="1">
      <alignment horizontal="center" vertical="center"/>
    </xf>
    <xf numFmtId="0" fontId="19" fillId="0" borderId="24" xfId="0" applyNumberFormat="1" applyFont="1" applyBorder="1" applyAlignment="1">
      <alignment horizontal="center" vertical="center" wrapText="1"/>
    </xf>
    <xf numFmtId="0" fontId="19" fillId="0" borderId="20" xfId="0" applyNumberFormat="1" applyFont="1" applyBorder="1" applyAlignment="1">
      <alignment horizontal="center" vertical="center" wrapText="1"/>
    </xf>
    <xf numFmtId="166" fontId="4" fillId="0" borderId="0" xfId="8" applyNumberFormat="1" applyFont="1" applyAlignment="1">
      <alignment horizontal="center"/>
    </xf>
    <xf numFmtId="3" fontId="15" fillId="0" borderId="0" xfId="8" applyNumberFormat="1" applyFont="1" applyAlignment="1">
      <alignment horizontal="left"/>
    </xf>
    <xf numFmtId="166" fontId="15" fillId="0" borderId="0" xfId="8" applyNumberFormat="1" applyFont="1" applyAlignment="1">
      <alignment horizontal="center"/>
    </xf>
    <xf numFmtId="167" fontId="61" fillId="0" borderId="0" xfId="1" applyNumberFormat="1" applyFont="1" applyAlignment="1">
      <alignment horizontal="center" vertical="center"/>
    </xf>
    <xf numFmtId="0" fontId="7" fillId="0" borderId="3" xfId="8" applyNumberFormat="1" applyFont="1" applyFill="1" applyBorder="1" applyAlignment="1" applyProtection="1">
      <alignment horizontal="center"/>
    </xf>
    <xf numFmtId="167" fontId="7" fillId="0" borderId="0" xfId="1" applyNumberFormat="1" applyFont="1" applyFill="1" applyBorder="1" applyAlignment="1" applyProtection="1">
      <alignment horizontal="center"/>
    </xf>
    <xf numFmtId="166" fontId="7" fillId="3" borderId="0" xfId="0" applyNumberFormat="1" applyFont="1" applyFill="1" applyBorder="1" applyAlignment="1">
      <alignment vertical="top" wrapText="1"/>
    </xf>
    <xf numFmtId="0" fontId="0" fillId="0" borderId="0" xfId="0" applyAlignment="1">
      <alignment vertical="top" wrapText="1"/>
    </xf>
    <xf numFmtId="0" fontId="63" fillId="0" borderId="48" xfId="8" applyNumberFormat="1" applyFont="1" applyFill="1" applyBorder="1" applyAlignment="1" applyProtection="1"/>
    <xf numFmtId="0" fontId="63" fillId="0" borderId="97" xfId="8" applyNumberFormat="1" applyFont="1" applyFill="1" applyBorder="1" applyAlignment="1" applyProtection="1"/>
    <xf numFmtId="0" fontId="63" fillId="0" borderId="7" xfId="8" applyNumberFormat="1" applyFont="1" applyFill="1" applyBorder="1" applyAlignment="1" applyProtection="1"/>
    <xf numFmtId="0" fontId="63" fillId="0" borderId="3" xfId="8" applyNumberFormat="1" applyFont="1" applyFill="1" applyBorder="1" applyAlignment="1" applyProtection="1"/>
    <xf numFmtId="166" fontId="54" fillId="3" borderId="0" xfId="0" applyNumberFormat="1" applyFont="1" applyFill="1" applyBorder="1" applyAlignment="1">
      <alignment horizontal="center"/>
    </xf>
    <xf numFmtId="166" fontId="7" fillId="3" borderId="0" xfId="0" applyNumberFormat="1" applyFont="1" applyFill="1" applyBorder="1" applyAlignment="1">
      <alignment horizontal="left" wrapText="1"/>
    </xf>
    <xf numFmtId="0" fontId="7" fillId="3" borderId="0" xfId="0" applyFont="1" applyFill="1" applyBorder="1" applyAlignment="1">
      <alignment vertical="top" wrapText="1"/>
    </xf>
    <xf numFmtId="167" fontId="63" fillId="0" borderId="87" xfId="1" applyNumberFormat="1" applyFont="1" applyFill="1" applyBorder="1" applyAlignment="1">
      <alignment horizontal="center" vertical="top" wrapText="1"/>
    </xf>
    <xf numFmtId="167" fontId="63" fillId="0" borderId="4" xfId="1" applyNumberFormat="1" applyFont="1" applyFill="1" applyBorder="1" applyAlignment="1">
      <alignment horizontal="center" vertical="top" wrapText="1"/>
    </xf>
    <xf numFmtId="167" fontId="63" fillId="0" borderId="97" xfId="1" applyNumberFormat="1" applyFont="1" applyFill="1" applyBorder="1" applyAlignment="1">
      <alignment horizontal="center" vertical="top" wrapText="1"/>
    </xf>
    <xf numFmtId="167" fontId="63" fillId="0" borderId="3" xfId="1" applyNumberFormat="1" applyFont="1" applyFill="1" applyBorder="1" applyAlignment="1">
      <alignment horizontal="center" vertical="top" wrapText="1"/>
    </xf>
    <xf numFmtId="167" fontId="63" fillId="0" borderId="48" xfId="1" applyNumberFormat="1" applyFont="1" applyFill="1" applyBorder="1" applyAlignment="1">
      <alignment horizontal="center" vertical="top" wrapText="1"/>
    </xf>
    <xf numFmtId="167" fontId="63" fillId="0" borderId="7" xfId="1" applyNumberFormat="1" applyFont="1" applyFill="1" applyBorder="1" applyAlignment="1">
      <alignment horizontal="center" vertical="top" wrapText="1"/>
    </xf>
    <xf numFmtId="0" fontId="0" fillId="0" borderId="0" xfId="0" applyBorder="1" applyAlignment="1">
      <alignment wrapText="1"/>
    </xf>
    <xf numFmtId="0" fontId="64" fillId="0" borderId="24" xfId="8" applyFont="1" applyFill="1" applyBorder="1" applyAlignment="1">
      <alignment horizontal="left" vertical="center"/>
    </xf>
    <xf numFmtId="0" fontId="64" fillId="0" borderId="27" xfId="8" applyFont="1" applyFill="1" applyBorder="1" applyAlignment="1">
      <alignment horizontal="left" vertical="center"/>
    </xf>
    <xf numFmtId="167" fontId="22" fillId="0" borderId="0" xfId="1" applyNumberFormat="1" applyFont="1" applyAlignment="1">
      <alignment horizontal="center" vertical="center"/>
    </xf>
    <xf numFmtId="0" fontId="62" fillId="0" borderId="3" xfId="8" applyFont="1" applyBorder="1" applyAlignment="1">
      <alignment horizontal="center" vertical="center"/>
    </xf>
    <xf numFmtId="0" fontId="17" fillId="0" borderId="0" xfId="0" applyFont="1" applyBorder="1" applyAlignment="1">
      <alignment vertical="top" wrapText="1"/>
    </xf>
    <xf numFmtId="0" fontId="17" fillId="0" borderId="0" xfId="0" applyFont="1" applyBorder="1" applyAlignment="1">
      <alignment horizontal="center"/>
    </xf>
    <xf numFmtId="0" fontId="17" fillId="0" borderId="0" xfId="0" applyFont="1" applyBorder="1" applyAlignment="1">
      <alignment wrapText="1"/>
    </xf>
    <xf numFmtId="0" fontId="0" fillId="0" borderId="0" xfId="0" applyBorder="1"/>
    <xf numFmtId="0" fontId="7" fillId="0" borderId="0" xfId="0" applyFont="1" applyFill="1" applyBorder="1" applyAlignment="1">
      <alignment vertical="top" wrapText="1"/>
    </xf>
    <xf numFmtId="0" fontId="0" fillId="0" borderId="0" xfId="0" applyFill="1" applyBorder="1"/>
    <xf numFmtId="166" fontId="7" fillId="0" borderId="0" xfId="0" applyNumberFormat="1" applyFont="1" applyFill="1" applyBorder="1" applyAlignment="1">
      <alignment vertical="top" wrapText="1"/>
    </xf>
    <xf numFmtId="0" fontId="4" fillId="0" borderId="0" xfId="7" applyFont="1" applyAlignment="1">
      <alignment horizontal="center" vertical="top"/>
    </xf>
    <xf numFmtId="0" fontId="4" fillId="0" borderId="0" xfId="0" applyFont="1" applyBorder="1" applyAlignment="1">
      <alignment horizontal="left"/>
    </xf>
    <xf numFmtId="0" fontId="15" fillId="0" borderId="0" xfId="0" applyFont="1" applyBorder="1" applyAlignment="1">
      <alignment horizontal="left"/>
    </xf>
    <xf numFmtId="3" fontId="4" fillId="0" borderId="0" xfId="0" applyNumberFormat="1" applyFont="1" applyBorder="1" applyAlignment="1">
      <alignment horizontal="center"/>
    </xf>
    <xf numFmtId="0" fontId="15" fillId="0" borderId="0" xfId="0" applyFont="1" applyBorder="1" applyAlignment="1">
      <alignment horizontal="center"/>
    </xf>
  </cellXfs>
  <cellStyles count="11">
    <cellStyle name="Comma" xfId="1" builtinId="3"/>
    <cellStyle name="Comma 2" xfId="2"/>
    <cellStyle name="Currency" xfId="3" builtinId="4"/>
    <cellStyle name="Currency 2" xfId="4"/>
    <cellStyle name="Normal" xfId="0" builtinId="0"/>
    <cellStyle name="Normal 2" xfId="5"/>
    <cellStyle name="Normal 3" xfId="6"/>
    <cellStyle name="Normal_FY 2011 Qs for IT Requests 04-16-09" xfId="7"/>
    <cellStyle name="Normal_FY2009 Cost Mod Prototype - Update 03-05-07" xfId="8"/>
    <cellStyle name="Normal_Rsrcs_X_ DOJ Goal  Obj" xfId="9"/>
    <cellStyle name="Percent" xfId="10"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619125</xdr:colOff>
      <xdr:row>28</xdr:row>
      <xdr:rowOff>24872</xdr:rowOff>
    </xdr:to>
    <xdr:pic>
      <xdr:nvPicPr>
        <xdr:cNvPr id="2" name="Picture 1" descr="ODR org chart.jpg"/>
        <xdr:cNvPicPr>
          <a:picLocks noChangeAspect="1"/>
        </xdr:cNvPicPr>
      </xdr:nvPicPr>
      <xdr:blipFill>
        <a:blip xmlns:r="http://schemas.openxmlformats.org/officeDocument/2006/relationships" r:embed="rId1" cstate="print"/>
        <a:stretch>
          <a:fillRect/>
        </a:stretch>
      </xdr:blipFill>
      <xdr:spPr>
        <a:xfrm>
          <a:off x="762000" y="254000"/>
          <a:ext cx="6715125" cy="51842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53"/>
  <sheetViews>
    <sheetView tabSelected="1" zoomScaleNormal="100" workbookViewId="0">
      <selection activeCell="C36" sqref="C36"/>
    </sheetView>
  </sheetViews>
  <sheetFormatPr defaultRowHeight="15"/>
  <cols>
    <col min="14" max="14" width="1.5546875" style="43" customWidth="1"/>
  </cols>
  <sheetData>
    <row r="1" spans="1:14" ht="20.25">
      <c r="A1" s="86" t="s">
        <v>366</v>
      </c>
      <c r="N1" s="43" t="s">
        <v>1</v>
      </c>
    </row>
    <row r="2" spans="1:14">
      <c r="N2" s="43" t="s">
        <v>1</v>
      </c>
    </row>
    <row r="3" spans="1:14">
      <c r="N3" s="43" t="s">
        <v>1</v>
      </c>
    </row>
    <row r="4" spans="1:14">
      <c r="N4" s="43" t="s">
        <v>1</v>
      </c>
    </row>
    <row r="5" spans="1:14" ht="15.75">
      <c r="B5" s="110"/>
      <c r="N5" s="43" t="s">
        <v>1</v>
      </c>
    </row>
    <row r="6" spans="1:14">
      <c r="N6" s="43" t="s">
        <v>1</v>
      </c>
    </row>
    <row r="7" spans="1:14">
      <c r="N7" s="43" t="s">
        <v>1</v>
      </c>
    </row>
    <row r="8" spans="1:14">
      <c r="N8" s="43" t="s">
        <v>1</v>
      </c>
    </row>
    <row r="9" spans="1:14">
      <c r="N9" s="43" t="s">
        <v>1</v>
      </c>
    </row>
    <row r="10" spans="1:14">
      <c r="N10" s="43" t="s">
        <v>1</v>
      </c>
    </row>
    <row r="11" spans="1:14">
      <c r="N11" s="43" t="s">
        <v>1</v>
      </c>
    </row>
    <row r="12" spans="1:14">
      <c r="N12" s="43" t="s">
        <v>1</v>
      </c>
    </row>
    <row r="13" spans="1:14">
      <c r="N13" s="43" t="s">
        <v>1</v>
      </c>
    </row>
    <row r="14" spans="1:14">
      <c r="N14" s="43" t="s">
        <v>1</v>
      </c>
    </row>
    <row r="15" spans="1:14">
      <c r="N15" s="43" t="s">
        <v>1</v>
      </c>
    </row>
    <row r="16" spans="1:14">
      <c r="N16" s="43" t="s">
        <v>1</v>
      </c>
    </row>
    <row r="17" spans="1:14">
      <c r="N17" s="43" t="s">
        <v>1</v>
      </c>
    </row>
    <row r="18" spans="1:14">
      <c r="N18" s="43" t="s">
        <v>1</v>
      </c>
    </row>
    <row r="19" spans="1:14">
      <c r="N19" s="43" t="s">
        <v>1</v>
      </c>
    </row>
    <row r="20" spans="1:14">
      <c r="N20" s="43" t="s">
        <v>1</v>
      </c>
    </row>
    <row r="21" spans="1:14">
      <c r="N21" s="43" t="s">
        <v>1</v>
      </c>
    </row>
    <row r="22" spans="1:14">
      <c r="N22" s="43" t="s">
        <v>1</v>
      </c>
    </row>
    <row r="23" spans="1:14">
      <c r="N23" s="43" t="s">
        <v>1</v>
      </c>
    </row>
    <row r="24" spans="1:14">
      <c r="N24" s="43" t="s">
        <v>1</v>
      </c>
    </row>
    <row r="25" spans="1:14">
      <c r="N25" s="43" t="s">
        <v>1</v>
      </c>
    </row>
    <row r="26" spans="1:14">
      <c r="N26" s="43" t="s">
        <v>1</v>
      </c>
    </row>
    <row r="27" spans="1:14">
      <c r="N27" s="43" t="s">
        <v>1</v>
      </c>
    </row>
    <row r="28" spans="1:14">
      <c r="N28" s="43" t="s">
        <v>1</v>
      </c>
    </row>
    <row r="29" spans="1:14">
      <c r="A29" s="453"/>
      <c r="B29" s="453"/>
      <c r="C29" s="453"/>
      <c r="D29" s="453"/>
      <c r="E29" s="453"/>
      <c r="F29" s="453"/>
      <c r="G29" s="453"/>
      <c r="H29" s="453"/>
      <c r="I29" s="453"/>
      <c r="J29" s="453"/>
      <c r="K29" s="453"/>
      <c r="L29" s="453"/>
      <c r="M29" s="453"/>
      <c r="N29" s="43" t="s">
        <v>22</v>
      </c>
    </row>
    <row r="197" spans="1:1">
      <c r="A197" t="s">
        <v>228</v>
      </c>
    </row>
    <row r="253" spans="1:1" ht="15.75">
      <c r="A253" s="99" t="s">
        <v>230</v>
      </c>
    </row>
  </sheetData>
  <mergeCells count="1">
    <mergeCell ref="A29:M29"/>
  </mergeCells>
  <phoneticPr fontId="0" type="noConversion"/>
  <printOptions horizontalCentered="1"/>
  <pageMargins left="0.75" right="0.75" top="1" bottom="1" header="0.5" footer="0.5"/>
  <pageSetup scale="86" firstPageNumber="15" orientation="landscape" useFirstPageNumber="1" r:id="rId1"/>
  <headerFooter alignWithMargins="0">
    <oddFooter>&amp;C&amp;"Times New Roman,Regular"Exhibit A - Organizational Chart
&amp;P</oddFooter>
  </headerFooter>
  <drawing r:id="rId2"/>
</worksheet>
</file>

<file path=xl/worksheets/sheet10.xml><?xml version="1.0" encoding="utf-8"?>
<worksheet xmlns="http://schemas.openxmlformats.org/spreadsheetml/2006/main" xmlns:r="http://schemas.openxmlformats.org/officeDocument/2006/relationships">
  <sheetPr codeName="Sheet1"/>
  <dimension ref="A1:R80"/>
  <sheetViews>
    <sheetView view="pageBreakPreview" zoomScale="95" zoomScaleNormal="100" zoomScaleSheetLayoutView="95" workbookViewId="0">
      <selection activeCell="B17" sqref="B17"/>
    </sheetView>
  </sheetViews>
  <sheetFormatPr defaultRowHeight="12.75"/>
  <cols>
    <col min="1" max="1" width="10.6640625" style="175" customWidth="1"/>
    <col min="2" max="2" width="37.77734375" style="175" customWidth="1"/>
    <col min="3" max="10" width="9.88671875" style="177" customWidth="1"/>
    <col min="11" max="16384" width="8.88671875" style="175"/>
  </cols>
  <sheetData>
    <row r="1" spans="1:11" s="191" customFormat="1" ht="15.75">
      <c r="A1" s="686" t="s">
        <v>112</v>
      </c>
      <c r="B1" s="686"/>
      <c r="C1" s="686"/>
      <c r="D1" s="686"/>
      <c r="E1" s="686"/>
      <c r="F1" s="686"/>
      <c r="G1" s="686"/>
      <c r="H1" s="686"/>
      <c r="I1" s="686"/>
      <c r="J1" s="686"/>
      <c r="K1" s="174" t="s">
        <v>1</v>
      </c>
    </row>
    <row r="2" spans="1:11" s="191" customFormat="1" ht="15.75">
      <c r="A2" s="685"/>
      <c r="B2" s="685"/>
      <c r="C2" s="685"/>
      <c r="D2" s="685"/>
      <c r="E2" s="685"/>
      <c r="F2" s="685"/>
      <c r="G2" s="685"/>
      <c r="H2" s="685"/>
      <c r="I2" s="685"/>
      <c r="J2" s="685"/>
    </row>
    <row r="3" spans="1:11" s="191" customFormat="1" ht="15.75">
      <c r="A3" s="687" t="s">
        <v>210</v>
      </c>
      <c r="B3" s="687"/>
      <c r="C3" s="687"/>
      <c r="D3" s="687"/>
      <c r="E3" s="687"/>
      <c r="F3" s="687"/>
      <c r="G3" s="687"/>
      <c r="H3" s="687"/>
      <c r="I3" s="687"/>
      <c r="J3" s="687"/>
      <c r="K3" s="174" t="s">
        <v>1</v>
      </c>
    </row>
    <row r="4" spans="1:11" s="191" customFormat="1" ht="15.75">
      <c r="A4" s="687" t="s">
        <v>273</v>
      </c>
      <c r="B4" s="687"/>
      <c r="C4" s="687"/>
      <c r="D4" s="687"/>
      <c r="E4" s="687"/>
      <c r="F4" s="687"/>
      <c r="G4" s="687"/>
      <c r="H4" s="687"/>
      <c r="I4" s="687"/>
      <c r="J4" s="687"/>
      <c r="K4" s="174" t="s">
        <v>1</v>
      </c>
    </row>
    <row r="5" spans="1:11" s="191" customFormat="1" ht="15.75">
      <c r="A5" s="685" t="s">
        <v>272</v>
      </c>
      <c r="B5" s="685"/>
      <c r="C5" s="685"/>
      <c r="D5" s="685"/>
      <c r="E5" s="685"/>
      <c r="F5" s="685"/>
      <c r="G5" s="685"/>
      <c r="H5" s="685"/>
      <c r="I5" s="685"/>
      <c r="J5" s="685"/>
      <c r="K5" s="174" t="s">
        <v>1</v>
      </c>
    </row>
    <row r="6" spans="1:11" s="191" customFormat="1" ht="15.75">
      <c r="A6" s="685"/>
      <c r="B6" s="685"/>
      <c r="C6" s="685"/>
      <c r="D6" s="685"/>
      <c r="E6" s="685"/>
      <c r="F6" s="685"/>
      <c r="G6" s="685"/>
      <c r="H6" s="685"/>
      <c r="I6" s="685"/>
      <c r="J6" s="685"/>
    </row>
    <row r="7" spans="1:11">
      <c r="A7" s="688"/>
      <c r="B7" s="688"/>
      <c r="C7" s="688"/>
      <c r="D7" s="688"/>
      <c r="E7" s="688"/>
      <c r="F7" s="688"/>
      <c r="G7" s="688"/>
      <c r="H7" s="688"/>
      <c r="I7" s="688"/>
      <c r="J7" s="688"/>
    </row>
    <row r="8" spans="1:11">
      <c r="A8" s="280" t="s">
        <v>113</v>
      </c>
      <c r="B8" s="279"/>
      <c r="C8" s="690"/>
      <c r="D8" s="690"/>
      <c r="E8" s="690"/>
      <c r="F8" s="690"/>
      <c r="G8" s="690"/>
      <c r="H8" s="690"/>
      <c r="I8" s="690"/>
      <c r="J8" s="690"/>
      <c r="K8" s="174" t="s">
        <v>1</v>
      </c>
    </row>
    <row r="9" spans="1:11">
      <c r="A9" s="280" t="s">
        <v>114</v>
      </c>
      <c r="B9" s="281" t="s">
        <v>183</v>
      </c>
      <c r="C9" s="690"/>
      <c r="D9" s="690"/>
      <c r="E9" s="690"/>
      <c r="F9" s="690"/>
      <c r="G9" s="690"/>
      <c r="H9" s="690"/>
      <c r="I9" s="690"/>
      <c r="J9" s="690"/>
      <c r="K9" s="174" t="s">
        <v>1</v>
      </c>
    </row>
    <row r="10" spans="1:11">
      <c r="A10" s="280" t="s">
        <v>115</v>
      </c>
      <c r="B10" s="281" t="s">
        <v>116</v>
      </c>
      <c r="C10" s="690"/>
      <c r="D10" s="690"/>
      <c r="E10" s="690"/>
      <c r="F10" s="690"/>
      <c r="G10" s="690"/>
      <c r="H10" s="690"/>
      <c r="I10" s="690"/>
      <c r="J10" s="690"/>
      <c r="K10" s="174" t="s">
        <v>1</v>
      </c>
    </row>
    <row r="11" spans="1:11">
      <c r="A11" s="689"/>
      <c r="B11" s="689"/>
      <c r="C11" s="689"/>
      <c r="D11" s="689"/>
      <c r="E11" s="689"/>
      <c r="F11" s="689"/>
      <c r="G11" s="689"/>
      <c r="H11" s="689"/>
      <c r="I11" s="689"/>
      <c r="J11" s="689"/>
    </row>
    <row r="12" spans="1:11" ht="18" customHeight="1">
      <c r="A12" s="693" t="s">
        <v>117</v>
      </c>
      <c r="B12" s="694"/>
      <c r="C12" s="704" t="s">
        <v>342</v>
      </c>
      <c r="D12" s="702" t="s">
        <v>339</v>
      </c>
      <c r="E12" s="702" t="s">
        <v>118</v>
      </c>
      <c r="F12" s="702" t="s">
        <v>119</v>
      </c>
      <c r="G12" s="702" t="s">
        <v>340</v>
      </c>
      <c r="H12" s="702" t="s">
        <v>341</v>
      </c>
      <c r="I12" s="702" t="s">
        <v>118</v>
      </c>
      <c r="J12" s="700" t="s">
        <v>343</v>
      </c>
      <c r="K12" s="174" t="s">
        <v>1</v>
      </c>
    </row>
    <row r="13" spans="1:11">
      <c r="A13" s="695"/>
      <c r="B13" s="696"/>
      <c r="C13" s="705"/>
      <c r="D13" s="703"/>
      <c r="E13" s="703"/>
      <c r="F13" s="703"/>
      <c r="G13" s="703"/>
      <c r="H13" s="703"/>
      <c r="I13" s="703"/>
      <c r="J13" s="701"/>
      <c r="K13" s="174" t="s">
        <v>1</v>
      </c>
    </row>
    <row r="14" spans="1:11">
      <c r="A14" s="296" t="s">
        <v>120</v>
      </c>
      <c r="B14" s="297"/>
      <c r="C14" s="323"/>
      <c r="D14" s="323"/>
      <c r="E14" s="323"/>
      <c r="F14" s="323"/>
      <c r="G14" s="323"/>
      <c r="H14" s="323"/>
      <c r="I14" s="323"/>
      <c r="J14" s="324"/>
      <c r="K14" s="174" t="s">
        <v>1</v>
      </c>
    </row>
    <row r="15" spans="1:11">
      <c r="A15" s="298" t="s">
        <v>121</v>
      </c>
      <c r="B15" s="283" t="s">
        <v>122</v>
      </c>
      <c r="C15" s="325"/>
      <c r="D15" s="325"/>
      <c r="E15" s="325"/>
      <c r="F15" s="325"/>
      <c r="G15" s="325"/>
      <c r="H15" s="325"/>
      <c r="I15" s="325"/>
      <c r="J15" s="326"/>
      <c r="K15" s="174" t="s">
        <v>1</v>
      </c>
    </row>
    <row r="16" spans="1:11">
      <c r="A16" s="288" t="s">
        <v>123</v>
      </c>
      <c r="B16" s="287" t="s">
        <v>124</v>
      </c>
      <c r="C16" s="327"/>
      <c r="D16" s="327"/>
      <c r="E16" s="327"/>
      <c r="F16" s="327"/>
      <c r="G16" s="327"/>
      <c r="H16" s="327"/>
      <c r="I16" s="327"/>
      <c r="J16" s="328"/>
      <c r="K16" s="174" t="s">
        <v>1</v>
      </c>
    </row>
    <row r="17" spans="1:11">
      <c r="A17" s="288" t="s">
        <v>123</v>
      </c>
      <c r="B17" s="287" t="s">
        <v>125</v>
      </c>
      <c r="C17" s="327"/>
      <c r="D17" s="327"/>
      <c r="E17" s="327"/>
      <c r="F17" s="327"/>
      <c r="G17" s="327"/>
      <c r="H17" s="327"/>
      <c r="I17" s="327"/>
      <c r="J17" s="328"/>
      <c r="K17" s="174" t="s">
        <v>1</v>
      </c>
    </row>
    <row r="18" spans="1:11">
      <c r="A18" s="288" t="s">
        <v>123</v>
      </c>
      <c r="B18" s="287" t="s">
        <v>126</v>
      </c>
      <c r="C18" s="327"/>
      <c r="D18" s="327"/>
      <c r="E18" s="327"/>
      <c r="F18" s="327"/>
      <c r="G18" s="327"/>
      <c r="H18" s="327"/>
      <c r="I18" s="327"/>
      <c r="J18" s="328"/>
      <c r="K18" s="174" t="s">
        <v>1</v>
      </c>
    </row>
    <row r="19" spans="1:11">
      <c r="A19" s="288" t="s">
        <v>123</v>
      </c>
      <c r="B19" s="287" t="s">
        <v>127</v>
      </c>
      <c r="C19" s="327"/>
      <c r="D19" s="327"/>
      <c r="E19" s="327"/>
      <c r="F19" s="327"/>
      <c r="G19" s="327"/>
      <c r="H19" s="327"/>
      <c r="I19" s="327"/>
      <c r="J19" s="328"/>
      <c r="K19" s="174" t="s">
        <v>1</v>
      </c>
    </row>
    <row r="20" spans="1:11">
      <c r="A20" s="288" t="s">
        <v>129</v>
      </c>
      <c r="B20" s="287" t="s">
        <v>128</v>
      </c>
      <c r="C20" s="327"/>
      <c r="D20" s="329"/>
      <c r="E20" s="329"/>
      <c r="F20" s="329"/>
      <c r="G20" s="329"/>
      <c r="H20" s="329"/>
      <c r="I20" s="329"/>
      <c r="J20" s="330"/>
      <c r="K20" s="174" t="s">
        <v>1</v>
      </c>
    </row>
    <row r="21" spans="1:11">
      <c r="A21" s="296" t="s">
        <v>130</v>
      </c>
      <c r="B21" s="297"/>
      <c r="C21" s="323"/>
      <c r="D21" s="323"/>
      <c r="E21" s="323"/>
      <c r="F21" s="323"/>
      <c r="G21" s="323"/>
      <c r="H21" s="323"/>
      <c r="I21" s="323"/>
      <c r="J21" s="324"/>
      <c r="K21" s="174" t="s">
        <v>1</v>
      </c>
    </row>
    <row r="22" spans="1:11">
      <c r="A22" s="298" t="s">
        <v>131</v>
      </c>
      <c r="B22" s="299" t="s">
        <v>132</v>
      </c>
      <c r="C22" s="325"/>
      <c r="D22" s="325"/>
      <c r="E22" s="325"/>
      <c r="F22" s="325"/>
      <c r="G22" s="325"/>
      <c r="H22" s="325"/>
      <c r="I22" s="325"/>
      <c r="J22" s="326"/>
      <c r="K22" s="174" t="s">
        <v>1</v>
      </c>
    </row>
    <row r="23" spans="1:11">
      <c r="A23" s="288">
        <v>22</v>
      </c>
      <c r="B23" s="287" t="s">
        <v>133</v>
      </c>
      <c r="C23" s="327"/>
      <c r="D23" s="327"/>
      <c r="E23" s="327"/>
      <c r="F23" s="327"/>
      <c r="G23" s="327"/>
      <c r="H23" s="327"/>
      <c r="I23" s="327"/>
      <c r="J23" s="328"/>
      <c r="K23" s="174" t="s">
        <v>1</v>
      </c>
    </row>
    <row r="24" spans="1:11">
      <c r="A24" s="288" t="s">
        <v>188</v>
      </c>
      <c r="B24" s="287" t="s">
        <v>189</v>
      </c>
      <c r="C24" s="327"/>
      <c r="D24" s="327"/>
      <c r="E24" s="327"/>
      <c r="F24" s="327"/>
      <c r="G24" s="327"/>
      <c r="H24" s="327"/>
      <c r="I24" s="327"/>
      <c r="J24" s="328"/>
      <c r="K24" s="174" t="s">
        <v>1</v>
      </c>
    </row>
    <row r="25" spans="1:11">
      <c r="A25" s="288" t="s">
        <v>134</v>
      </c>
      <c r="B25" s="287" t="s">
        <v>135</v>
      </c>
      <c r="C25" s="327"/>
      <c r="D25" s="327"/>
      <c r="E25" s="327"/>
      <c r="F25" s="327"/>
      <c r="G25" s="327"/>
      <c r="H25" s="327"/>
      <c r="I25" s="327"/>
      <c r="J25" s="328"/>
      <c r="K25" s="174" t="s">
        <v>1</v>
      </c>
    </row>
    <row r="26" spans="1:11">
      <c r="A26" s="288" t="s">
        <v>136</v>
      </c>
      <c r="B26" s="287" t="s">
        <v>137</v>
      </c>
      <c r="C26" s="327"/>
      <c r="D26" s="327"/>
      <c r="E26" s="327"/>
      <c r="F26" s="327"/>
      <c r="G26" s="327"/>
      <c r="H26" s="327"/>
      <c r="I26" s="327"/>
      <c r="J26" s="328"/>
      <c r="K26" s="174" t="s">
        <v>1</v>
      </c>
    </row>
    <row r="27" spans="1:11">
      <c r="A27" s="288" t="s">
        <v>136</v>
      </c>
      <c r="B27" s="287" t="s">
        <v>138</v>
      </c>
      <c r="C27" s="327"/>
      <c r="D27" s="327"/>
      <c r="E27" s="327"/>
      <c r="F27" s="327"/>
      <c r="G27" s="327"/>
      <c r="H27" s="327"/>
      <c r="I27" s="327"/>
      <c r="J27" s="328"/>
      <c r="K27" s="174" t="s">
        <v>1</v>
      </c>
    </row>
    <row r="28" spans="1:11">
      <c r="A28" s="288" t="s">
        <v>136</v>
      </c>
      <c r="B28" s="287" t="s">
        <v>139</v>
      </c>
      <c r="C28" s="327"/>
      <c r="D28" s="327"/>
      <c r="E28" s="327"/>
      <c r="F28" s="327"/>
      <c r="G28" s="327"/>
      <c r="H28" s="327"/>
      <c r="I28" s="327"/>
      <c r="J28" s="328"/>
      <c r="K28" s="174" t="s">
        <v>1</v>
      </c>
    </row>
    <row r="29" spans="1:11">
      <c r="A29" s="288">
        <v>25.3</v>
      </c>
      <c r="B29" s="287" t="s">
        <v>140</v>
      </c>
      <c r="C29" s="327"/>
      <c r="D29" s="327"/>
      <c r="E29" s="327"/>
      <c r="F29" s="327"/>
      <c r="G29" s="327"/>
      <c r="H29" s="327"/>
      <c r="I29" s="327"/>
      <c r="J29" s="328"/>
      <c r="K29" s="174" t="s">
        <v>1</v>
      </c>
    </row>
    <row r="30" spans="1:11">
      <c r="A30" s="284">
        <v>25.3</v>
      </c>
      <c r="B30" s="285" t="s">
        <v>141</v>
      </c>
      <c r="C30" s="327"/>
      <c r="D30" s="327"/>
      <c r="E30" s="327"/>
      <c r="F30" s="327"/>
      <c r="G30" s="327"/>
      <c r="H30" s="327"/>
      <c r="I30" s="327"/>
      <c r="J30" s="328"/>
      <c r="K30" s="174" t="s">
        <v>1</v>
      </c>
    </row>
    <row r="31" spans="1:11">
      <c r="A31" s="284">
        <v>25.3</v>
      </c>
      <c r="B31" s="285" t="s">
        <v>142</v>
      </c>
      <c r="C31" s="327"/>
      <c r="D31" s="327"/>
      <c r="E31" s="327"/>
      <c r="F31" s="327"/>
      <c r="G31" s="327"/>
      <c r="H31" s="327"/>
      <c r="I31" s="327"/>
      <c r="J31" s="328"/>
      <c r="K31" s="174" t="s">
        <v>1</v>
      </c>
    </row>
    <row r="32" spans="1:11">
      <c r="A32" s="284">
        <v>25.3</v>
      </c>
      <c r="B32" s="285" t="s">
        <v>143</v>
      </c>
      <c r="C32" s="327"/>
      <c r="D32" s="327"/>
      <c r="E32" s="327"/>
      <c r="F32" s="327"/>
      <c r="G32" s="327"/>
      <c r="H32" s="327"/>
      <c r="I32" s="327"/>
      <c r="J32" s="328"/>
      <c r="K32" s="174" t="s">
        <v>1</v>
      </c>
    </row>
    <row r="33" spans="1:11">
      <c r="A33" s="284">
        <v>25.3</v>
      </c>
      <c r="B33" s="285" t="s">
        <v>144</v>
      </c>
      <c r="C33" s="327"/>
      <c r="D33" s="327"/>
      <c r="E33" s="327"/>
      <c r="F33" s="327"/>
      <c r="G33" s="327"/>
      <c r="H33" s="327"/>
      <c r="I33" s="327"/>
      <c r="J33" s="328"/>
      <c r="K33" s="174" t="s">
        <v>1</v>
      </c>
    </row>
    <row r="34" spans="1:11">
      <c r="A34" s="288">
        <v>25.2</v>
      </c>
      <c r="B34" s="287" t="s">
        <v>202</v>
      </c>
      <c r="C34" s="327"/>
      <c r="D34" s="327"/>
      <c r="E34" s="327"/>
      <c r="F34" s="327"/>
      <c r="G34" s="327"/>
      <c r="H34" s="327"/>
      <c r="I34" s="327"/>
      <c r="J34" s="328"/>
      <c r="K34" s="174" t="s">
        <v>1</v>
      </c>
    </row>
    <row r="35" spans="1:11">
      <c r="A35" s="288">
        <v>25.6</v>
      </c>
      <c r="B35" s="287" t="s">
        <v>146</v>
      </c>
      <c r="C35" s="327"/>
      <c r="D35" s="327"/>
      <c r="E35" s="327"/>
      <c r="F35" s="327"/>
      <c r="G35" s="327"/>
      <c r="H35" s="327"/>
      <c r="I35" s="327"/>
      <c r="J35" s="328"/>
      <c r="K35" s="174" t="s">
        <v>1</v>
      </c>
    </row>
    <row r="36" spans="1:11">
      <c r="A36" s="288">
        <v>25.6</v>
      </c>
      <c r="B36" s="287" t="s">
        <v>147</v>
      </c>
      <c r="C36" s="327"/>
      <c r="D36" s="327"/>
      <c r="E36" s="327"/>
      <c r="F36" s="327"/>
      <c r="G36" s="327"/>
      <c r="H36" s="327"/>
      <c r="I36" s="327"/>
      <c r="J36" s="328"/>
      <c r="K36" s="174" t="s">
        <v>1</v>
      </c>
    </row>
    <row r="37" spans="1:11">
      <c r="A37" s="288">
        <v>25.2</v>
      </c>
      <c r="B37" s="287" t="s">
        <v>148</v>
      </c>
      <c r="C37" s="327"/>
      <c r="D37" s="327"/>
      <c r="E37" s="327"/>
      <c r="F37" s="327"/>
      <c r="G37" s="327"/>
      <c r="H37" s="327"/>
      <c r="I37" s="327"/>
      <c r="J37" s="328"/>
      <c r="K37" s="174" t="s">
        <v>1</v>
      </c>
    </row>
    <row r="38" spans="1:11">
      <c r="A38" s="288">
        <v>25.2</v>
      </c>
      <c r="B38" s="287" t="s">
        <v>150</v>
      </c>
      <c r="C38" s="327"/>
      <c r="D38" s="327"/>
      <c r="E38" s="327"/>
      <c r="F38" s="327"/>
      <c r="G38" s="327"/>
      <c r="H38" s="327"/>
      <c r="I38" s="327"/>
      <c r="J38" s="328"/>
      <c r="K38" s="174" t="s">
        <v>1</v>
      </c>
    </row>
    <row r="39" spans="1:11">
      <c r="A39" s="288" t="s">
        <v>145</v>
      </c>
      <c r="B39" s="287" t="s">
        <v>203</v>
      </c>
      <c r="C39" s="327"/>
      <c r="D39" s="327"/>
      <c r="E39" s="327"/>
      <c r="F39" s="327"/>
      <c r="G39" s="327"/>
      <c r="H39" s="327"/>
      <c r="I39" s="327"/>
      <c r="J39" s="328"/>
      <c r="K39" s="174" t="s">
        <v>1</v>
      </c>
    </row>
    <row r="40" spans="1:11">
      <c r="A40" s="288" t="s">
        <v>152</v>
      </c>
      <c r="B40" s="287" t="s">
        <v>153</v>
      </c>
      <c r="C40" s="327"/>
      <c r="D40" s="327"/>
      <c r="E40" s="327"/>
      <c r="F40" s="327"/>
      <c r="G40" s="327"/>
      <c r="H40" s="327"/>
      <c r="I40" s="327"/>
      <c r="J40" s="328"/>
      <c r="K40" s="174" t="s">
        <v>1</v>
      </c>
    </row>
    <row r="41" spans="1:11">
      <c r="A41" s="288" t="s">
        <v>152</v>
      </c>
      <c r="B41" s="287" t="s">
        <v>154</v>
      </c>
      <c r="C41" s="327"/>
      <c r="D41" s="327"/>
      <c r="E41" s="327"/>
      <c r="F41" s="327"/>
      <c r="G41" s="327"/>
      <c r="H41" s="327"/>
      <c r="I41" s="327"/>
      <c r="J41" s="328"/>
      <c r="K41" s="174" t="s">
        <v>1</v>
      </c>
    </row>
    <row r="42" spans="1:11">
      <c r="A42" s="288" t="s">
        <v>152</v>
      </c>
      <c r="B42" s="287" t="s">
        <v>155</v>
      </c>
      <c r="C42" s="327"/>
      <c r="D42" s="327"/>
      <c r="E42" s="327"/>
      <c r="F42" s="327"/>
      <c r="G42" s="327"/>
      <c r="H42" s="327"/>
      <c r="I42" s="327"/>
      <c r="J42" s="328"/>
      <c r="K42" s="174" t="s">
        <v>1</v>
      </c>
    </row>
    <row r="43" spans="1:11">
      <c r="A43" s="288" t="s">
        <v>152</v>
      </c>
      <c r="B43" s="287" t="s">
        <v>156</v>
      </c>
      <c r="C43" s="327"/>
      <c r="D43" s="327"/>
      <c r="E43" s="327"/>
      <c r="F43" s="327"/>
      <c r="G43" s="327"/>
      <c r="H43" s="327"/>
      <c r="I43" s="327"/>
      <c r="J43" s="328"/>
      <c r="K43" s="174" t="s">
        <v>1</v>
      </c>
    </row>
    <row r="44" spans="1:11">
      <c r="A44" s="294" t="s">
        <v>152</v>
      </c>
      <c r="B44" s="295" t="s">
        <v>157</v>
      </c>
      <c r="C44" s="331"/>
      <c r="D44" s="331"/>
      <c r="E44" s="331"/>
      <c r="F44" s="331"/>
      <c r="G44" s="331"/>
      <c r="H44" s="331"/>
      <c r="I44" s="331"/>
      <c r="J44" s="332"/>
      <c r="K44" s="174" t="s">
        <v>1</v>
      </c>
    </row>
    <row r="45" spans="1:11">
      <c r="A45" s="296" t="s">
        <v>158</v>
      </c>
      <c r="B45" s="297"/>
      <c r="C45" s="323"/>
      <c r="D45" s="323"/>
      <c r="E45" s="323"/>
      <c r="F45" s="323"/>
      <c r="G45" s="323"/>
      <c r="H45" s="323"/>
      <c r="I45" s="323"/>
      <c r="J45" s="324"/>
      <c r="K45" s="174" t="s">
        <v>1</v>
      </c>
    </row>
    <row r="46" spans="1:11">
      <c r="A46" s="288" t="s">
        <v>159</v>
      </c>
      <c r="B46" s="299" t="s">
        <v>197</v>
      </c>
      <c r="C46" s="325"/>
      <c r="D46" s="325"/>
      <c r="E46" s="325"/>
      <c r="F46" s="325"/>
      <c r="G46" s="325"/>
      <c r="H46" s="325"/>
      <c r="I46" s="325"/>
      <c r="J46" s="326"/>
      <c r="K46" s="174" t="s">
        <v>1</v>
      </c>
    </row>
    <row r="47" spans="1:11">
      <c r="A47" s="288" t="s">
        <v>159</v>
      </c>
      <c r="B47" s="287" t="s">
        <v>160</v>
      </c>
      <c r="C47" s="333"/>
      <c r="D47" s="333"/>
      <c r="E47" s="333"/>
      <c r="F47" s="333"/>
      <c r="G47" s="333"/>
      <c r="H47" s="333"/>
      <c r="I47" s="333"/>
      <c r="J47" s="334"/>
      <c r="K47" s="174" t="s">
        <v>1</v>
      </c>
    </row>
    <row r="48" spans="1:11">
      <c r="A48" s="284" t="s">
        <v>159</v>
      </c>
      <c r="B48" s="285" t="s">
        <v>161</v>
      </c>
      <c r="C48" s="313"/>
      <c r="D48" s="313"/>
      <c r="E48" s="313"/>
      <c r="F48" s="313"/>
      <c r="G48" s="313"/>
      <c r="H48" s="313"/>
      <c r="I48" s="313"/>
      <c r="J48" s="314"/>
      <c r="K48" s="174" t="s">
        <v>1</v>
      </c>
    </row>
    <row r="49" spans="1:11">
      <c r="A49" s="284" t="s">
        <v>159</v>
      </c>
      <c r="B49" s="285" t="s">
        <v>162</v>
      </c>
      <c r="C49" s="313"/>
      <c r="D49" s="313"/>
      <c r="E49" s="313"/>
      <c r="F49" s="313"/>
      <c r="G49" s="313"/>
      <c r="H49" s="313"/>
      <c r="I49" s="313"/>
      <c r="J49" s="314"/>
      <c r="K49" s="174" t="s">
        <v>1</v>
      </c>
    </row>
    <row r="50" spans="1:11">
      <c r="A50" s="288">
        <v>25.2</v>
      </c>
      <c r="B50" s="287" t="s">
        <v>163</v>
      </c>
      <c r="C50" s="333"/>
      <c r="D50" s="333"/>
      <c r="E50" s="333"/>
      <c r="F50" s="333"/>
      <c r="G50" s="333"/>
      <c r="H50" s="333"/>
      <c r="I50" s="333"/>
      <c r="J50" s="334"/>
      <c r="K50" s="174" t="s">
        <v>1</v>
      </c>
    </row>
    <row r="51" spans="1:11">
      <c r="A51" s="288" t="s">
        <v>159</v>
      </c>
      <c r="B51" s="287" t="s">
        <v>164</v>
      </c>
      <c r="C51" s="327"/>
      <c r="D51" s="327"/>
      <c r="E51" s="327"/>
      <c r="F51" s="327"/>
      <c r="G51" s="327"/>
      <c r="H51" s="327"/>
      <c r="I51" s="327"/>
      <c r="J51" s="328"/>
      <c r="K51" s="174" t="s">
        <v>1</v>
      </c>
    </row>
    <row r="52" spans="1:11">
      <c r="A52" s="288" t="s">
        <v>159</v>
      </c>
      <c r="B52" s="287" t="s">
        <v>165</v>
      </c>
      <c r="C52" s="327"/>
      <c r="D52" s="327"/>
      <c r="E52" s="327"/>
      <c r="F52" s="327"/>
      <c r="G52" s="327"/>
      <c r="H52" s="327"/>
      <c r="I52" s="327"/>
      <c r="J52" s="328"/>
      <c r="K52" s="174" t="s">
        <v>1</v>
      </c>
    </row>
    <row r="53" spans="1:11">
      <c r="A53" s="288" t="s">
        <v>159</v>
      </c>
      <c r="B53" s="287" t="s">
        <v>166</v>
      </c>
      <c r="C53" s="327"/>
      <c r="D53" s="327"/>
      <c r="E53" s="327"/>
      <c r="F53" s="327"/>
      <c r="G53" s="327"/>
      <c r="H53" s="327"/>
      <c r="I53" s="327"/>
      <c r="J53" s="328"/>
      <c r="K53" s="174" t="s">
        <v>1</v>
      </c>
    </row>
    <row r="54" spans="1:11">
      <c r="A54" s="288" t="s">
        <v>159</v>
      </c>
      <c r="B54" s="287" t="s">
        <v>167</v>
      </c>
      <c r="C54" s="327"/>
      <c r="D54" s="327"/>
      <c r="E54" s="327"/>
      <c r="F54" s="327"/>
      <c r="G54" s="327"/>
      <c r="H54" s="327"/>
      <c r="I54" s="327"/>
      <c r="J54" s="328"/>
      <c r="K54" s="174" t="s">
        <v>1</v>
      </c>
    </row>
    <row r="55" spans="1:11">
      <c r="A55" s="288" t="s">
        <v>159</v>
      </c>
      <c r="B55" s="287" t="s">
        <v>168</v>
      </c>
      <c r="C55" s="327"/>
      <c r="D55" s="327"/>
      <c r="E55" s="327"/>
      <c r="F55" s="327"/>
      <c r="G55" s="327"/>
      <c r="H55" s="327"/>
      <c r="I55" s="327"/>
      <c r="J55" s="328"/>
      <c r="K55" s="174" t="s">
        <v>1</v>
      </c>
    </row>
    <row r="56" spans="1:11">
      <c r="A56" s="288" t="s">
        <v>159</v>
      </c>
      <c r="B56" s="287" t="s">
        <v>169</v>
      </c>
      <c r="C56" s="327"/>
      <c r="D56" s="327"/>
      <c r="E56" s="327"/>
      <c r="F56" s="327"/>
      <c r="G56" s="327"/>
      <c r="H56" s="327"/>
      <c r="I56" s="327"/>
      <c r="J56" s="328"/>
      <c r="K56" s="174" t="s">
        <v>1</v>
      </c>
    </row>
    <row r="57" spans="1:11">
      <c r="A57" s="288" t="s">
        <v>159</v>
      </c>
      <c r="B57" s="287" t="s">
        <v>170</v>
      </c>
      <c r="C57" s="327"/>
      <c r="D57" s="327"/>
      <c r="E57" s="327"/>
      <c r="F57" s="327"/>
      <c r="G57" s="327"/>
      <c r="H57" s="327"/>
      <c r="I57" s="327"/>
      <c r="J57" s="328"/>
      <c r="K57" s="174" t="s">
        <v>1</v>
      </c>
    </row>
    <row r="58" spans="1:11">
      <c r="A58" s="288" t="s">
        <v>159</v>
      </c>
      <c r="B58" s="287" t="s">
        <v>204</v>
      </c>
      <c r="C58" s="327"/>
      <c r="D58" s="327"/>
      <c r="E58" s="327"/>
      <c r="F58" s="327"/>
      <c r="G58" s="327"/>
      <c r="H58" s="327"/>
      <c r="I58" s="327"/>
      <c r="J58" s="328"/>
      <c r="K58" s="174" t="s">
        <v>1</v>
      </c>
    </row>
    <row r="59" spans="1:11">
      <c r="A59" s="300" t="s">
        <v>199</v>
      </c>
      <c r="B59" s="301" t="s">
        <v>200</v>
      </c>
      <c r="C59" s="329"/>
      <c r="D59" s="329"/>
      <c r="E59" s="329"/>
      <c r="F59" s="329"/>
      <c r="G59" s="329"/>
      <c r="H59" s="329"/>
      <c r="I59" s="329"/>
      <c r="J59" s="330"/>
      <c r="K59" s="174" t="s">
        <v>1</v>
      </c>
    </row>
    <row r="60" spans="1:11">
      <c r="A60" s="296" t="s">
        <v>171</v>
      </c>
      <c r="B60" s="302"/>
      <c r="C60" s="335"/>
      <c r="D60" s="335"/>
      <c r="E60" s="335"/>
      <c r="F60" s="335"/>
      <c r="G60" s="335"/>
      <c r="H60" s="335"/>
      <c r="I60" s="335"/>
      <c r="J60" s="336"/>
      <c r="K60" s="174" t="s">
        <v>1</v>
      </c>
    </row>
    <row r="61" spans="1:11">
      <c r="A61" s="303" t="s">
        <v>172</v>
      </c>
      <c r="B61" s="304" t="s">
        <v>205</v>
      </c>
      <c r="C61" s="333"/>
      <c r="D61" s="333"/>
      <c r="E61" s="333"/>
      <c r="F61" s="333"/>
      <c r="G61" s="333"/>
      <c r="H61" s="333"/>
      <c r="I61" s="333"/>
      <c r="J61" s="334"/>
      <c r="K61" s="174" t="s">
        <v>1</v>
      </c>
    </row>
    <row r="62" spans="1:11">
      <c r="A62" s="303" t="s">
        <v>172</v>
      </c>
      <c r="B62" s="304" t="s">
        <v>173</v>
      </c>
      <c r="C62" s="333"/>
      <c r="D62" s="333"/>
      <c r="E62" s="333"/>
      <c r="F62" s="333"/>
      <c r="G62" s="333"/>
      <c r="H62" s="333"/>
      <c r="I62" s="333"/>
      <c r="J62" s="334"/>
      <c r="K62" s="174" t="s">
        <v>1</v>
      </c>
    </row>
    <row r="63" spans="1:11">
      <c r="A63" s="303" t="s">
        <v>172</v>
      </c>
      <c r="B63" s="301" t="s">
        <v>174</v>
      </c>
      <c r="C63" s="333"/>
      <c r="D63" s="333"/>
      <c r="E63" s="333"/>
      <c r="F63" s="333"/>
      <c r="G63" s="333"/>
      <c r="H63" s="333"/>
      <c r="I63" s="333"/>
      <c r="J63" s="334"/>
      <c r="K63" s="174" t="s">
        <v>1</v>
      </c>
    </row>
    <row r="64" spans="1:11">
      <c r="A64" s="303" t="s">
        <v>172</v>
      </c>
      <c r="B64" s="287" t="s">
        <v>175</v>
      </c>
      <c r="C64" s="327"/>
      <c r="D64" s="327"/>
      <c r="E64" s="327"/>
      <c r="F64" s="327"/>
      <c r="G64" s="327"/>
      <c r="H64" s="327"/>
      <c r="I64" s="327"/>
      <c r="J64" s="328"/>
      <c r="K64" s="174" t="s">
        <v>1</v>
      </c>
    </row>
    <row r="65" spans="1:18">
      <c r="A65" s="303" t="s">
        <v>172</v>
      </c>
      <c r="B65" s="287" t="s">
        <v>176</v>
      </c>
      <c r="C65" s="327"/>
      <c r="D65" s="327"/>
      <c r="E65" s="327"/>
      <c r="F65" s="327"/>
      <c r="G65" s="327"/>
      <c r="H65" s="327"/>
      <c r="I65" s="327"/>
      <c r="J65" s="328"/>
      <c r="K65" s="174" t="s">
        <v>1</v>
      </c>
    </row>
    <row r="66" spans="1:18">
      <c r="A66" s="305" t="s">
        <v>172</v>
      </c>
      <c r="B66" s="301" t="s">
        <v>177</v>
      </c>
      <c r="C66" s="329"/>
      <c r="D66" s="329"/>
      <c r="E66" s="329"/>
      <c r="F66" s="329"/>
      <c r="G66" s="329"/>
      <c r="H66" s="329"/>
      <c r="I66" s="329"/>
      <c r="J66" s="330"/>
      <c r="K66" s="174" t="s">
        <v>1</v>
      </c>
    </row>
    <row r="67" spans="1:18">
      <c r="A67" s="294" t="s">
        <v>172</v>
      </c>
      <c r="B67" s="295" t="s">
        <v>178</v>
      </c>
      <c r="C67" s="331"/>
      <c r="D67" s="331"/>
      <c r="E67" s="331"/>
      <c r="F67" s="331"/>
      <c r="G67" s="331"/>
      <c r="H67" s="331"/>
      <c r="I67" s="331"/>
      <c r="J67" s="332"/>
      <c r="K67" s="174" t="s">
        <v>1</v>
      </c>
    </row>
    <row r="68" spans="1:18">
      <c r="A68" s="296"/>
      <c r="B68" s="306" t="s">
        <v>179</v>
      </c>
      <c r="C68" s="335"/>
      <c r="D68" s="335"/>
      <c r="E68" s="335"/>
      <c r="F68" s="335"/>
      <c r="G68" s="335"/>
      <c r="H68" s="335"/>
      <c r="I68" s="335"/>
      <c r="J68" s="336"/>
      <c r="K68" s="178" t="s">
        <v>22</v>
      </c>
    </row>
    <row r="69" spans="1:18">
      <c r="A69" s="279"/>
      <c r="B69" s="279"/>
      <c r="C69" s="322"/>
      <c r="D69" s="322"/>
      <c r="E69" s="322"/>
      <c r="F69" s="322"/>
      <c r="G69" s="322"/>
      <c r="H69" s="322"/>
      <c r="I69" s="322"/>
      <c r="J69" s="322"/>
    </row>
    <row r="70" spans="1:18">
      <c r="B70" s="184"/>
      <c r="C70" s="192"/>
      <c r="D70" s="192"/>
      <c r="E70" s="192"/>
      <c r="F70" s="192"/>
      <c r="G70" s="192"/>
      <c r="H70" s="192"/>
      <c r="I70" s="192"/>
      <c r="J70" s="192"/>
      <c r="K70" s="184"/>
      <c r="L70" s="184"/>
      <c r="M70" s="184"/>
      <c r="N70" s="184"/>
      <c r="O70" s="184"/>
      <c r="P70" s="184"/>
      <c r="Q70" s="184"/>
      <c r="R70" s="184"/>
    </row>
    <row r="71" spans="1:18" ht="15.75">
      <c r="A71" s="697" t="s">
        <v>288</v>
      </c>
      <c r="B71" s="544"/>
      <c r="C71" s="544"/>
      <c r="D71" s="544"/>
      <c r="E71" s="544"/>
      <c r="F71" s="544"/>
      <c r="G71" s="544"/>
      <c r="H71" s="544"/>
      <c r="I71" s="544"/>
      <c r="J71" s="544"/>
      <c r="K71" s="179"/>
      <c r="L71" s="179"/>
      <c r="M71" s="179"/>
      <c r="N71" s="179"/>
      <c r="O71" s="179"/>
      <c r="P71" s="179"/>
      <c r="Q71" s="179"/>
      <c r="R71" s="179"/>
    </row>
    <row r="72" spans="1:18" ht="16.5" customHeight="1">
      <c r="A72" s="698" t="s">
        <v>180</v>
      </c>
      <c r="B72" s="676"/>
      <c r="C72" s="676"/>
      <c r="D72" s="676"/>
      <c r="E72" s="676"/>
      <c r="F72" s="676"/>
      <c r="G72" s="676"/>
      <c r="H72" s="676"/>
      <c r="I72" s="676"/>
      <c r="J72" s="676"/>
      <c r="K72" s="193"/>
      <c r="L72" s="193"/>
      <c r="M72" s="193"/>
      <c r="N72" s="193"/>
      <c r="O72" s="193"/>
      <c r="P72" s="193"/>
      <c r="Q72" s="193"/>
      <c r="R72" s="193"/>
    </row>
    <row r="73" spans="1:18" ht="13.5">
      <c r="A73" s="180"/>
      <c r="B73" s="179"/>
      <c r="C73" s="179"/>
      <c r="D73" s="179"/>
      <c r="E73" s="179"/>
      <c r="F73" s="179"/>
      <c r="G73" s="179"/>
      <c r="H73" s="179"/>
      <c r="I73" s="179"/>
      <c r="J73" s="179"/>
      <c r="K73" s="179"/>
      <c r="L73" s="179"/>
      <c r="M73" s="179"/>
      <c r="N73" s="179"/>
      <c r="O73" s="179"/>
      <c r="P73" s="179"/>
      <c r="Q73" s="179"/>
      <c r="R73" s="179"/>
    </row>
    <row r="74" spans="1:18" ht="18.75" customHeight="1">
      <c r="A74" s="699" t="s">
        <v>181</v>
      </c>
      <c r="B74" s="676"/>
      <c r="C74" s="676"/>
      <c r="D74" s="676"/>
      <c r="E74" s="676"/>
      <c r="F74" s="676"/>
      <c r="G74" s="676"/>
      <c r="H74" s="676"/>
      <c r="I74" s="676"/>
      <c r="J74" s="676"/>
      <c r="K74" s="193"/>
      <c r="L74" s="193"/>
      <c r="M74" s="193"/>
      <c r="N74" s="193"/>
      <c r="O74" s="193"/>
      <c r="P74" s="193"/>
      <c r="Q74" s="193"/>
      <c r="R74" s="193"/>
    </row>
    <row r="75" spans="1:18">
      <c r="A75" s="182"/>
      <c r="B75" s="183"/>
      <c r="C75" s="183"/>
      <c r="D75" s="183"/>
      <c r="E75" s="183"/>
      <c r="F75" s="183"/>
      <c r="G75" s="183"/>
      <c r="H75" s="183"/>
      <c r="I75" s="183"/>
      <c r="J75" s="183"/>
      <c r="K75" s="183"/>
      <c r="L75" s="183"/>
      <c r="M75" s="183"/>
      <c r="N75" s="183"/>
      <c r="O75" s="183"/>
      <c r="P75" s="183"/>
      <c r="Q75" s="183"/>
      <c r="R75" s="183"/>
    </row>
    <row r="76" spans="1:18" ht="15">
      <c r="A76" s="691" t="s">
        <v>182</v>
      </c>
      <c r="B76" s="692"/>
      <c r="C76" s="692"/>
      <c r="D76" s="692"/>
      <c r="E76" s="692"/>
      <c r="F76" s="692"/>
      <c r="G76" s="692"/>
      <c r="H76" s="692"/>
      <c r="I76" s="692"/>
      <c r="J76" s="692"/>
      <c r="K76" s="181"/>
      <c r="L76" s="181"/>
      <c r="M76" s="181"/>
      <c r="N76" s="181"/>
      <c r="O76" s="181"/>
      <c r="P76" s="181"/>
      <c r="Q76" s="181"/>
      <c r="R76" s="181"/>
    </row>
    <row r="77" spans="1:18">
      <c r="A77" s="194"/>
      <c r="B77" s="195"/>
      <c r="C77" s="195"/>
      <c r="D77" s="195"/>
      <c r="E77" s="195"/>
      <c r="F77" s="195"/>
      <c r="G77" s="195"/>
      <c r="H77" s="195"/>
      <c r="I77" s="195"/>
      <c r="J77" s="195"/>
      <c r="K77" s="195"/>
      <c r="L77" s="195"/>
      <c r="M77" s="195"/>
      <c r="N77" s="195"/>
      <c r="O77" s="195"/>
      <c r="P77" s="195"/>
      <c r="Q77" s="195"/>
      <c r="R77" s="195"/>
    </row>
    <row r="78" spans="1:18">
      <c r="A78" s="184"/>
      <c r="B78" s="184"/>
      <c r="C78" s="192"/>
      <c r="D78" s="192"/>
      <c r="E78" s="192"/>
      <c r="F78" s="192"/>
      <c r="G78" s="192"/>
      <c r="H78" s="192"/>
      <c r="I78" s="192"/>
      <c r="J78" s="192"/>
    </row>
    <row r="80" spans="1:18">
      <c r="C80" s="196"/>
      <c r="D80" s="196"/>
    </row>
  </sheetData>
  <mergeCells count="24">
    <mergeCell ref="A76:J76"/>
    <mergeCell ref="A12:B13"/>
    <mergeCell ref="A71:J71"/>
    <mergeCell ref="A72:J72"/>
    <mergeCell ref="A74:J74"/>
    <mergeCell ref="J12:J13"/>
    <mergeCell ref="E12:E13"/>
    <mergeCell ref="F12:F13"/>
    <mergeCell ref="G12:G13"/>
    <mergeCell ref="C12:C13"/>
    <mergeCell ref="D12:D13"/>
    <mergeCell ref="H12:H13"/>
    <mergeCell ref="I12:I13"/>
    <mergeCell ref="A7:J7"/>
    <mergeCell ref="A11:J11"/>
    <mergeCell ref="C10:J10"/>
    <mergeCell ref="C9:J9"/>
    <mergeCell ref="C8:J8"/>
    <mergeCell ref="A6:J6"/>
    <mergeCell ref="A1:J1"/>
    <mergeCell ref="A2:J2"/>
    <mergeCell ref="A3:J3"/>
    <mergeCell ref="A4:J4"/>
    <mergeCell ref="A5:J5"/>
  </mergeCells>
  <phoneticPr fontId="37" type="noConversion"/>
  <printOptions horizontalCentered="1"/>
  <pageMargins left="0.75" right="0.75" top="0.3" bottom="1" header="0.1" footer="0.5"/>
  <pageSetup scale="75" fitToHeight="2" orientation="landscape" cellComments="asDisplayed" r:id="rId1"/>
  <headerFooter alignWithMargins="0">
    <oddFooter>&amp;C&amp;11Exhibit N:  Modular Cost for New Positions</oddFooter>
  </headerFooter>
  <rowBreaks count="1" manualBreakCount="1">
    <brk id="44" max="9" man="1"/>
  </rowBreaks>
  <legacyDrawing r:id="rId2"/>
</worksheet>
</file>

<file path=xl/worksheets/sheet11.xml><?xml version="1.0" encoding="utf-8"?>
<worksheet xmlns="http://schemas.openxmlformats.org/spreadsheetml/2006/main" xmlns:r="http://schemas.openxmlformats.org/officeDocument/2006/relationships">
  <sheetPr codeName="Sheet5"/>
  <dimension ref="A1:R60"/>
  <sheetViews>
    <sheetView view="pageBreakPreview" zoomScaleNormal="100" zoomScaleSheetLayoutView="100" workbookViewId="0">
      <selection activeCell="B17" sqref="B17"/>
    </sheetView>
  </sheetViews>
  <sheetFormatPr defaultRowHeight="12.75"/>
  <cols>
    <col min="1" max="1" width="10.6640625" style="175" customWidth="1"/>
    <col min="2" max="2" width="38" style="175" customWidth="1"/>
    <col min="3" max="8" width="9.88671875" style="177" customWidth="1"/>
    <col min="9" max="16384" width="8.88671875" style="175"/>
  </cols>
  <sheetData>
    <row r="1" spans="1:10" ht="15.75">
      <c r="A1" s="686" t="s">
        <v>112</v>
      </c>
      <c r="B1" s="686"/>
      <c r="C1" s="686"/>
      <c r="D1" s="686"/>
      <c r="E1" s="686"/>
      <c r="F1" s="686"/>
      <c r="G1" s="686"/>
      <c r="H1" s="686"/>
      <c r="I1" s="174" t="s">
        <v>1</v>
      </c>
      <c r="J1" s="173"/>
    </row>
    <row r="2" spans="1:10" ht="15.75">
      <c r="A2" s="685"/>
      <c r="B2" s="685"/>
      <c r="C2" s="685"/>
      <c r="D2" s="685"/>
      <c r="E2" s="685"/>
      <c r="F2" s="685"/>
      <c r="G2" s="685"/>
      <c r="H2" s="685"/>
      <c r="I2" s="173"/>
      <c r="J2" s="173"/>
    </row>
    <row r="3" spans="1:10" ht="15.75">
      <c r="A3" s="687" t="s">
        <v>210</v>
      </c>
      <c r="B3" s="687"/>
      <c r="C3" s="687"/>
      <c r="D3" s="687"/>
      <c r="E3" s="687"/>
      <c r="F3" s="687"/>
      <c r="G3" s="687"/>
      <c r="H3" s="687"/>
      <c r="I3" s="174" t="s">
        <v>1</v>
      </c>
      <c r="J3" s="176"/>
    </row>
    <row r="4" spans="1:10" ht="15.75">
      <c r="A4" s="687" t="s">
        <v>273</v>
      </c>
      <c r="B4" s="687"/>
      <c r="C4" s="687"/>
      <c r="D4" s="687"/>
      <c r="E4" s="687"/>
      <c r="F4" s="687"/>
      <c r="G4" s="687"/>
      <c r="H4" s="687"/>
      <c r="I4" s="174" t="s">
        <v>1</v>
      </c>
      <c r="J4" s="176"/>
    </row>
    <row r="5" spans="1:10" ht="15.75">
      <c r="A5" s="685" t="s">
        <v>272</v>
      </c>
      <c r="B5" s="685"/>
      <c r="C5" s="685"/>
      <c r="D5" s="685"/>
      <c r="E5" s="685"/>
      <c r="F5" s="685"/>
      <c r="G5" s="685"/>
      <c r="H5" s="685"/>
      <c r="I5" s="174" t="s">
        <v>1</v>
      </c>
      <c r="J5" s="176"/>
    </row>
    <row r="6" spans="1:10" ht="15.75">
      <c r="A6" s="709"/>
      <c r="B6" s="709"/>
      <c r="C6" s="709"/>
      <c r="D6" s="709"/>
      <c r="E6" s="709"/>
      <c r="F6" s="709"/>
      <c r="G6" s="709"/>
      <c r="H6" s="709"/>
    </row>
    <row r="7" spans="1:10">
      <c r="A7" s="688"/>
      <c r="B7" s="688"/>
      <c r="C7" s="688"/>
      <c r="D7" s="688"/>
      <c r="E7" s="688"/>
      <c r="F7" s="688"/>
      <c r="G7" s="688"/>
      <c r="H7" s="688"/>
    </row>
    <row r="8" spans="1:10">
      <c r="A8" s="280" t="s">
        <v>113</v>
      </c>
      <c r="B8" s="279"/>
      <c r="C8" s="690"/>
      <c r="D8" s="690"/>
      <c r="E8" s="690"/>
      <c r="F8" s="690"/>
      <c r="G8" s="690"/>
      <c r="H8" s="690"/>
      <c r="I8" s="174" t="s">
        <v>1</v>
      </c>
    </row>
    <row r="9" spans="1:10">
      <c r="A9" s="280" t="s">
        <v>114</v>
      </c>
      <c r="B9" s="281" t="s">
        <v>183</v>
      </c>
      <c r="C9" s="690"/>
      <c r="D9" s="690"/>
      <c r="E9" s="690"/>
      <c r="F9" s="690"/>
      <c r="G9" s="690"/>
      <c r="H9" s="690"/>
      <c r="I9" s="174" t="s">
        <v>1</v>
      </c>
    </row>
    <row r="10" spans="1:10">
      <c r="A10" s="280" t="s">
        <v>115</v>
      </c>
      <c r="B10" s="281" t="s">
        <v>184</v>
      </c>
      <c r="C10" s="690"/>
      <c r="D10" s="690"/>
      <c r="E10" s="690"/>
      <c r="F10" s="690"/>
      <c r="G10" s="690"/>
      <c r="H10" s="690"/>
      <c r="I10" s="174" t="s">
        <v>1</v>
      </c>
    </row>
    <row r="11" spans="1:10">
      <c r="A11" s="710"/>
      <c r="B11" s="710"/>
      <c r="C11" s="710"/>
      <c r="D11" s="710"/>
      <c r="E11" s="710"/>
      <c r="F11" s="710"/>
      <c r="G11" s="710"/>
      <c r="H11" s="710"/>
    </row>
    <row r="12" spans="1:10" ht="12.75" customHeight="1">
      <c r="A12" s="693" t="s">
        <v>117</v>
      </c>
      <c r="B12" s="694"/>
      <c r="C12" s="704" t="s">
        <v>344</v>
      </c>
      <c r="D12" s="702" t="s">
        <v>339</v>
      </c>
      <c r="E12" s="702" t="s">
        <v>118</v>
      </c>
      <c r="F12" s="702" t="s">
        <v>119</v>
      </c>
      <c r="G12" s="702" t="s">
        <v>340</v>
      </c>
      <c r="H12" s="700" t="s">
        <v>345</v>
      </c>
      <c r="I12" s="174" t="s">
        <v>1</v>
      </c>
    </row>
    <row r="13" spans="1:10" ht="12.75" customHeight="1">
      <c r="A13" s="695"/>
      <c r="B13" s="696"/>
      <c r="C13" s="705"/>
      <c r="D13" s="703"/>
      <c r="E13" s="703"/>
      <c r="F13" s="703"/>
      <c r="G13" s="703"/>
      <c r="H13" s="701"/>
      <c r="I13" s="174" t="s">
        <v>1</v>
      </c>
    </row>
    <row r="14" spans="1:10">
      <c r="A14" s="707" t="s">
        <v>120</v>
      </c>
      <c r="B14" s="708"/>
      <c r="C14" s="309"/>
      <c r="D14" s="309"/>
      <c r="E14" s="309"/>
      <c r="F14" s="309"/>
      <c r="G14" s="309"/>
      <c r="H14" s="310"/>
      <c r="I14" s="174" t="s">
        <v>1</v>
      </c>
    </row>
    <row r="15" spans="1:10">
      <c r="A15" s="291" t="s">
        <v>121</v>
      </c>
      <c r="B15" s="283" t="s">
        <v>122</v>
      </c>
      <c r="C15" s="311"/>
      <c r="D15" s="311"/>
      <c r="E15" s="311"/>
      <c r="F15" s="311"/>
      <c r="G15" s="311"/>
      <c r="H15" s="312"/>
      <c r="I15" s="174" t="s">
        <v>1</v>
      </c>
    </row>
    <row r="16" spans="1:10">
      <c r="A16" s="292" t="s">
        <v>123</v>
      </c>
      <c r="B16" s="285" t="s">
        <v>185</v>
      </c>
      <c r="C16" s="313"/>
      <c r="D16" s="313"/>
      <c r="E16" s="313"/>
      <c r="F16" s="313"/>
      <c r="G16" s="313"/>
      <c r="H16" s="314"/>
      <c r="I16" s="174" t="s">
        <v>1</v>
      </c>
    </row>
    <row r="17" spans="1:9">
      <c r="A17" s="292" t="s">
        <v>123</v>
      </c>
      <c r="B17" s="285" t="s">
        <v>127</v>
      </c>
      <c r="C17" s="313"/>
      <c r="D17" s="313"/>
      <c r="E17" s="313"/>
      <c r="F17" s="313"/>
      <c r="G17" s="313"/>
      <c r="H17" s="314"/>
      <c r="I17" s="174" t="s">
        <v>1</v>
      </c>
    </row>
    <row r="18" spans="1:9">
      <c r="A18" s="292" t="s">
        <v>129</v>
      </c>
      <c r="B18" s="285" t="s">
        <v>128</v>
      </c>
      <c r="C18" s="313"/>
      <c r="D18" s="313"/>
      <c r="E18" s="313"/>
      <c r="F18" s="313"/>
      <c r="G18" s="313"/>
      <c r="H18" s="314"/>
      <c r="I18" s="174" t="s">
        <v>1</v>
      </c>
    </row>
    <row r="19" spans="1:9">
      <c r="A19" s="292" t="s">
        <v>129</v>
      </c>
      <c r="B19" s="285" t="s">
        <v>186</v>
      </c>
      <c r="C19" s="313"/>
      <c r="D19" s="313"/>
      <c r="E19" s="313"/>
      <c r="F19" s="313"/>
      <c r="G19" s="313"/>
      <c r="H19" s="314"/>
      <c r="I19" s="174" t="s">
        <v>1</v>
      </c>
    </row>
    <row r="20" spans="1:9">
      <c r="A20" s="707" t="s">
        <v>130</v>
      </c>
      <c r="B20" s="708"/>
      <c r="C20" s="309"/>
      <c r="D20" s="309"/>
      <c r="E20" s="309"/>
      <c r="F20" s="309"/>
      <c r="G20" s="309"/>
      <c r="H20" s="310"/>
      <c r="I20" s="174" t="s">
        <v>1</v>
      </c>
    </row>
    <row r="21" spans="1:9">
      <c r="A21" s="292" t="s">
        <v>131</v>
      </c>
      <c r="B21" s="285" t="s">
        <v>132</v>
      </c>
      <c r="C21" s="313"/>
      <c r="D21" s="313"/>
      <c r="E21" s="313"/>
      <c r="F21" s="313"/>
      <c r="G21" s="313"/>
      <c r="H21" s="314"/>
      <c r="I21" s="174" t="s">
        <v>1</v>
      </c>
    </row>
    <row r="22" spans="1:9">
      <c r="A22" s="292" t="s">
        <v>187</v>
      </c>
      <c r="B22" s="285" t="s">
        <v>133</v>
      </c>
      <c r="C22" s="313"/>
      <c r="D22" s="313"/>
      <c r="E22" s="313"/>
      <c r="F22" s="313"/>
      <c r="G22" s="313"/>
      <c r="H22" s="314"/>
      <c r="I22" s="174" t="s">
        <v>1</v>
      </c>
    </row>
    <row r="23" spans="1:9">
      <c r="A23" s="292" t="s">
        <v>188</v>
      </c>
      <c r="B23" s="285" t="s">
        <v>189</v>
      </c>
      <c r="C23" s="313"/>
      <c r="D23" s="313"/>
      <c r="E23" s="313"/>
      <c r="F23" s="313"/>
      <c r="G23" s="313"/>
      <c r="H23" s="314"/>
      <c r="I23" s="174" t="s">
        <v>1</v>
      </c>
    </row>
    <row r="24" spans="1:9">
      <c r="A24" s="284">
        <v>23.2</v>
      </c>
      <c r="B24" s="285" t="s">
        <v>190</v>
      </c>
      <c r="C24" s="313"/>
      <c r="D24" s="313"/>
      <c r="E24" s="313"/>
      <c r="F24" s="313"/>
      <c r="G24" s="313"/>
      <c r="H24" s="314"/>
      <c r="I24" s="174" t="s">
        <v>1</v>
      </c>
    </row>
    <row r="25" spans="1:9">
      <c r="A25" s="292" t="s">
        <v>136</v>
      </c>
      <c r="B25" s="285" t="s">
        <v>137</v>
      </c>
      <c r="C25" s="313"/>
      <c r="D25" s="313"/>
      <c r="E25" s="313"/>
      <c r="F25" s="313"/>
      <c r="G25" s="313"/>
      <c r="H25" s="314"/>
      <c r="I25" s="174" t="s">
        <v>1</v>
      </c>
    </row>
    <row r="26" spans="1:9">
      <c r="A26" s="292" t="s">
        <v>136</v>
      </c>
      <c r="B26" s="285" t="s">
        <v>138</v>
      </c>
      <c r="C26" s="313"/>
      <c r="D26" s="313"/>
      <c r="E26" s="313"/>
      <c r="F26" s="313"/>
      <c r="G26" s="313"/>
      <c r="H26" s="314"/>
      <c r="I26" s="174" t="s">
        <v>1</v>
      </c>
    </row>
    <row r="27" spans="1:9">
      <c r="A27" s="292" t="s">
        <v>136</v>
      </c>
      <c r="B27" s="285" t="s">
        <v>139</v>
      </c>
      <c r="C27" s="313"/>
      <c r="D27" s="313"/>
      <c r="E27" s="313"/>
      <c r="F27" s="313"/>
      <c r="G27" s="313"/>
      <c r="H27" s="314"/>
      <c r="I27" s="174" t="s">
        <v>1</v>
      </c>
    </row>
    <row r="28" spans="1:9">
      <c r="A28" s="292" t="s">
        <v>136</v>
      </c>
      <c r="B28" s="285" t="s">
        <v>191</v>
      </c>
      <c r="C28" s="313"/>
      <c r="D28" s="313"/>
      <c r="E28" s="313"/>
      <c r="F28" s="313"/>
      <c r="G28" s="313"/>
      <c r="H28" s="314"/>
      <c r="I28" s="174" t="s">
        <v>1</v>
      </c>
    </row>
    <row r="29" spans="1:9">
      <c r="A29" s="292" t="s">
        <v>136</v>
      </c>
      <c r="B29" s="285" t="s">
        <v>192</v>
      </c>
      <c r="C29" s="313"/>
      <c r="D29" s="313"/>
      <c r="E29" s="313"/>
      <c r="F29" s="313"/>
      <c r="G29" s="313"/>
      <c r="H29" s="314"/>
      <c r="I29" s="174" t="s">
        <v>1</v>
      </c>
    </row>
    <row r="30" spans="1:9">
      <c r="A30" s="292" t="s">
        <v>193</v>
      </c>
      <c r="B30" s="285" t="s">
        <v>194</v>
      </c>
      <c r="C30" s="313"/>
      <c r="D30" s="313"/>
      <c r="E30" s="313"/>
      <c r="F30" s="313"/>
      <c r="G30" s="313"/>
      <c r="H30" s="314"/>
      <c r="I30" s="174" t="s">
        <v>1</v>
      </c>
    </row>
    <row r="31" spans="1:9">
      <c r="A31" s="284">
        <v>25.3</v>
      </c>
      <c r="B31" s="285" t="s">
        <v>140</v>
      </c>
      <c r="C31" s="313"/>
      <c r="D31" s="313"/>
      <c r="E31" s="313"/>
      <c r="F31" s="313"/>
      <c r="G31" s="313"/>
      <c r="H31" s="314"/>
      <c r="I31" s="174" t="s">
        <v>1</v>
      </c>
    </row>
    <row r="32" spans="1:9">
      <c r="A32" s="292" t="s">
        <v>149</v>
      </c>
      <c r="B32" s="285" t="s">
        <v>195</v>
      </c>
      <c r="C32" s="313"/>
      <c r="D32" s="313"/>
      <c r="E32" s="313"/>
      <c r="F32" s="313"/>
      <c r="G32" s="313"/>
      <c r="H32" s="314"/>
      <c r="I32" s="174" t="s">
        <v>1</v>
      </c>
    </row>
    <row r="33" spans="1:9">
      <c r="A33" s="284">
        <v>25.3</v>
      </c>
      <c r="B33" s="285" t="s">
        <v>141</v>
      </c>
      <c r="C33" s="313"/>
      <c r="D33" s="313"/>
      <c r="E33" s="313"/>
      <c r="F33" s="313"/>
      <c r="G33" s="313"/>
      <c r="H33" s="314"/>
      <c r="I33" s="174" t="s">
        <v>1</v>
      </c>
    </row>
    <row r="34" spans="1:9">
      <c r="A34" s="284">
        <v>25.3</v>
      </c>
      <c r="B34" s="285" t="s">
        <v>142</v>
      </c>
      <c r="C34" s="313"/>
      <c r="D34" s="313"/>
      <c r="E34" s="313"/>
      <c r="F34" s="313"/>
      <c r="G34" s="313"/>
      <c r="H34" s="314"/>
      <c r="I34" s="174" t="s">
        <v>1</v>
      </c>
    </row>
    <row r="35" spans="1:9">
      <c r="A35" s="284">
        <v>25.3</v>
      </c>
      <c r="B35" s="285" t="s">
        <v>143</v>
      </c>
      <c r="C35" s="313"/>
      <c r="D35" s="313"/>
      <c r="E35" s="313"/>
      <c r="F35" s="313"/>
      <c r="G35" s="313"/>
      <c r="H35" s="314"/>
      <c r="I35" s="174" t="s">
        <v>1</v>
      </c>
    </row>
    <row r="36" spans="1:9">
      <c r="A36" s="284">
        <v>25.3</v>
      </c>
      <c r="B36" s="285" t="s">
        <v>144</v>
      </c>
      <c r="C36" s="313"/>
      <c r="D36" s="313"/>
      <c r="E36" s="313"/>
      <c r="F36" s="313"/>
      <c r="G36" s="313"/>
      <c r="H36" s="314"/>
      <c r="I36" s="174" t="s">
        <v>1</v>
      </c>
    </row>
    <row r="37" spans="1:9">
      <c r="A37" s="292" t="s">
        <v>149</v>
      </c>
      <c r="B37" s="285" t="s">
        <v>150</v>
      </c>
      <c r="C37" s="313"/>
      <c r="D37" s="313"/>
      <c r="E37" s="313"/>
      <c r="F37" s="313"/>
      <c r="G37" s="313"/>
      <c r="H37" s="314"/>
      <c r="I37" s="174" t="s">
        <v>1</v>
      </c>
    </row>
    <row r="38" spans="1:9">
      <c r="A38" s="284">
        <v>25.3</v>
      </c>
      <c r="B38" s="285" t="s">
        <v>196</v>
      </c>
      <c r="C38" s="313"/>
      <c r="D38" s="313"/>
      <c r="E38" s="313"/>
      <c r="F38" s="313"/>
      <c r="G38" s="313"/>
      <c r="H38" s="314"/>
      <c r="I38" s="174" t="s">
        <v>1</v>
      </c>
    </row>
    <row r="39" spans="1:9">
      <c r="A39" s="284">
        <v>25.6</v>
      </c>
      <c r="B39" s="285" t="s">
        <v>151</v>
      </c>
      <c r="C39" s="313"/>
      <c r="D39" s="313"/>
      <c r="E39" s="313"/>
      <c r="F39" s="313"/>
      <c r="G39" s="313"/>
      <c r="H39" s="314"/>
      <c r="I39" s="174" t="s">
        <v>1</v>
      </c>
    </row>
    <row r="40" spans="1:9">
      <c r="A40" s="414" t="s">
        <v>152</v>
      </c>
      <c r="B40" s="413" t="s">
        <v>153</v>
      </c>
      <c r="C40" s="318"/>
      <c r="D40" s="318"/>
      <c r="E40" s="318"/>
      <c r="F40" s="318"/>
      <c r="G40" s="318"/>
      <c r="H40" s="319"/>
      <c r="I40" s="174" t="s">
        <v>1</v>
      </c>
    </row>
    <row r="41" spans="1:9">
      <c r="A41" s="707" t="s">
        <v>158</v>
      </c>
      <c r="B41" s="708"/>
      <c r="C41" s="309"/>
      <c r="D41" s="309"/>
      <c r="E41" s="309"/>
      <c r="F41" s="309"/>
      <c r="G41" s="309"/>
      <c r="H41" s="310"/>
      <c r="I41" s="174" t="s">
        <v>1</v>
      </c>
    </row>
    <row r="42" spans="1:9">
      <c r="A42" s="292" t="s">
        <v>159</v>
      </c>
      <c r="B42" s="285" t="s">
        <v>197</v>
      </c>
      <c r="C42" s="313"/>
      <c r="D42" s="313"/>
      <c r="E42" s="313"/>
      <c r="F42" s="313"/>
      <c r="G42" s="313"/>
      <c r="H42" s="314"/>
      <c r="I42" s="174" t="s">
        <v>1</v>
      </c>
    </row>
    <row r="43" spans="1:9">
      <c r="A43" s="288" t="s">
        <v>159</v>
      </c>
      <c r="B43" s="287" t="s">
        <v>164</v>
      </c>
      <c r="C43" s="313"/>
      <c r="D43" s="313"/>
      <c r="E43" s="313"/>
      <c r="F43" s="313"/>
      <c r="G43" s="313"/>
      <c r="H43" s="314"/>
      <c r="I43" s="174" t="s">
        <v>1</v>
      </c>
    </row>
    <row r="44" spans="1:9">
      <c r="A44" s="288" t="s">
        <v>159</v>
      </c>
      <c r="B44" s="287" t="s">
        <v>165</v>
      </c>
      <c r="C44" s="313"/>
      <c r="D44" s="313"/>
      <c r="E44" s="313"/>
      <c r="F44" s="313"/>
      <c r="G44" s="313"/>
      <c r="H44" s="314"/>
      <c r="I44" s="174" t="s">
        <v>1</v>
      </c>
    </row>
    <row r="45" spans="1:9">
      <c r="A45" s="288" t="s">
        <v>159</v>
      </c>
      <c r="B45" s="287" t="s">
        <v>166</v>
      </c>
      <c r="C45" s="313"/>
      <c r="D45" s="313"/>
      <c r="E45" s="313"/>
      <c r="F45" s="313"/>
      <c r="G45" s="313"/>
      <c r="H45" s="314"/>
      <c r="I45" s="174" t="s">
        <v>1</v>
      </c>
    </row>
    <row r="46" spans="1:9">
      <c r="A46" s="288" t="s">
        <v>159</v>
      </c>
      <c r="B46" s="287" t="s">
        <v>167</v>
      </c>
      <c r="C46" s="313"/>
      <c r="D46" s="313"/>
      <c r="E46" s="313"/>
      <c r="F46" s="313"/>
      <c r="G46" s="313"/>
      <c r="H46" s="314"/>
      <c r="I46" s="174" t="s">
        <v>1</v>
      </c>
    </row>
    <row r="47" spans="1:9">
      <c r="A47" s="288" t="s">
        <v>159</v>
      </c>
      <c r="B47" s="287" t="s">
        <v>168</v>
      </c>
      <c r="C47" s="313"/>
      <c r="D47" s="313"/>
      <c r="E47" s="313"/>
      <c r="F47" s="313"/>
      <c r="G47" s="313"/>
      <c r="H47" s="314"/>
      <c r="I47" s="174" t="s">
        <v>1</v>
      </c>
    </row>
    <row r="48" spans="1:9">
      <c r="A48" s="292" t="s">
        <v>159</v>
      </c>
      <c r="B48" s="285" t="s">
        <v>198</v>
      </c>
      <c r="C48" s="313"/>
      <c r="D48" s="313"/>
      <c r="E48" s="313"/>
      <c r="F48" s="313"/>
      <c r="G48" s="313"/>
      <c r="H48" s="314"/>
      <c r="I48" s="174" t="s">
        <v>1</v>
      </c>
    </row>
    <row r="49" spans="1:18">
      <c r="A49" s="292" t="s">
        <v>199</v>
      </c>
      <c r="B49" s="285" t="s">
        <v>200</v>
      </c>
      <c r="C49" s="313"/>
      <c r="D49" s="313"/>
      <c r="E49" s="315"/>
      <c r="F49" s="315"/>
      <c r="G49" s="313"/>
      <c r="H49" s="314"/>
      <c r="I49" s="174" t="s">
        <v>1</v>
      </c>
    </row>
    <row r="50" spans="1:18">
      <c r="A50" s="707" t="s">
        <v>171</v>
      </c>
      <c r="B50" s="708"/>
      <c r="C50" s="309"/>
      <c r="D50" s="309"/>
      <c r="E50" s="309"/>
      <c r="F50" s="309"/>
      <c r="G50" s="309"/>
      <c r="H50" s="310"/>
      <c r="I50" s="174" t="s">
        <v>1</v>
      </c>
    </row>
    <row r="51" spans="1:18">
      <c r="A51" s="293" t="s">
        <v>172</v>
      </c>
      <c r="B51" s="289" t="s">
        <v>201</v>
      </c>
      <c r="C51" s="315"/>
      <c r="D51" s="315"/>
      <c r="E51" s="315"/>
      <c r="F51" s="315"/>
      <c r="G51" s="315"/>
      <c r="H51" s="317"/>
      <c r="I51" s="174" t="s">
        <v>1</v>
      </c>
    </row>
    <row r="52" spans="1:18">
      <c r="A52" s="294" t="s">
        <v>172</v>
      </c>
      <c r="B52" s="295" t="s">
        <v>178</v>
      </c>
      <c r="C52" s="318"/>
      <c r="D52" s="318"/>
      <c r="E52" s="318"/>
      <c r="F52" s="318"/>
      <c r="G52" s="318"/>
      <c r="H52" s="319"/>
      <c r="I52" s="174" t="s">
        <v>1</v>
      </c>
    </row>
    <row r="53" spans="1:18">
      <c r="A53" s="290"/>
      <c r="B53" s="282" t="s">
        <v>179</v>
      </c>
      <c r="C53" s="309"/>
      <c r="D53" s="309"/>
      <c r="E53" s="309"/>
      <c r="F53" s="309"/>
      <c r="G53" s="309"/>
      <c r="H53" s="310"/>
      <c r="I53" s="178" t="s">
        <v>22</v>
      </c>
    </row>
    <row r="55" spans="1:18" s="184" customFormat="1" ht="15.75">
      <c r="A55" s="697" t="s">
        <v>288</v>
      </c>
      <c r="B55" s="544"/>
      <c r="C55" s="544"/>
      <c r="D55" s="544"/>
      <c r="E55" s="544"/>
      <c r="F55" s="544"/>
      <c r="G55" s="544"/>
      <c r="H55" s="544"/>
      <c r="I55" s="179"/>
      <c r="J55" s="179"/>
      <c r="K55" s="179"/>
      <c r="L55" s="179"/>
      <c r="M55" s="179"/>
      <c r="N55" s="179"/>
      <c r="O55" s="179"/>
      <c r="P55" s="179"/>
      <c r="Q55" s="179"/>
      <c r="R55" s="179"/>
    </row>
    <row r="56" spans="1:18" s="184" customFormat="1" ht="15">
      <c r="A56" s="698" t="s">
        <v>180</v>
      </c>
      <c r="B56" s="706"/>
      <c r="C56" s="706"/>
      <c r="D56" s="706"/>
      <c r="E56" s="706"/>
      <c r="F56" s="706"/>
      <c r="G56" s="706"/>
      <c r="H56" s="706"/>
      <c r="I56" s="185"/>
      <c r="J56" s="185"/>
      <c r="K56" s="185"/>
      <c r="L56" s="185"/>
      <c r="M56" s="185"/>
      <c r="N56" s="185"/>
      <c r="O56" s="185"/>
      <c r="P56" s="185"/>
      <c r="Q56" s="185"/>
      <c r="R56" s="185"/>
    </row>
    <row r="57" spans="1:18" s="184" customFormat="1" ht="13.5">
      <c r="A57" s="186"/>
      <c r="B57" s="187"/>
      <c r="C57" s="187"/>
      <c r="D57" s="187"/>
      <c r="E57" s="187"/>
      <c r="F57" s="187"/>
      <c r="G57" s="187"/>
      <c r="H57" s="187"/>
      <c r="I57" s="187"/>
      <c r="J57" s="187"/>
      <c r="K57" s="187"/>
      <c r="L57" s="187"/>
      <c r="M57" s="187"/>
      <c r="N57" s="187"/>
      <c r="O57" s="187"/>
      <c r="P57" s="187"/>
      <c r="Q57" s="187"/>
      <c r="R57" s="187"/>
    </row>
    <row r="58" spans="1:18" s="184" customFormat="1" ht="30.75" customHeight="1">
      <c r="A58" s="699" t="s">
        <v>181</v>
      </c>
      <c r="B58" s="706"/>
      <c r="C58" s="706"/>
      <c r="D58" s="706"/>
      <c r="E58" s="706"/>
      <c r="F58" s="706"/>
      <c r="G58" s="706"/>
      <c r="H58" s="706"/>
      <c r="I58" s="185"/>
      <c r="J58" s="185"/>
      <c r="K58" s="185"/>
      <c r="L58" s="185"/>
      <c r="M58" s="185"/>
      <c r="N58" s="185"/>
      <c r="O58" s="185"/>
      <c r="P58" s="185"/>
      <c r="Q58" s="185"/>
      <c r="R58" s="185"/>
    </row>
    <row r="59" spans="1:18" s="184" customFormat="1">
      <c r="A59" s="188"/>
      <c r="B59" s="189"/>
      <c r="C59" s="189"/>
      <c r="D59" s="189"/>
      <c r="E59" s="189"/>
      <c r="F59" s="189"/>
      <c r="G59" s="189"/>
      <c r="H59" s="189"/>
      <c r="I59" s="189"/>
      <c r="J59" s="189"/>
      <c r="K59" s="189"/>
      <c r="L59" s="189"/>
      <c r="M59" s="189"/>
      <c r="N59" s="189"/>
      <c r="O59" s="189"/>
      <c r="P59" s="189"/>
      <c r="Q59" s="189"/>
      <c r="R59" s="189"/>
    </row>
    <row r="60" spans="1:18" s="184" customFormat="1" ht="26.25" customHeight="1">
      <c r="A60" s="691" t="s">
        <v>182</v>
      </c>
      <c r="B60" s="706"/>
      <c r="C60" s="706"/>
      <c r="D60" s="706"/>
      <c r="E60" s="706"/>
      <c r="F60" s="706"/>
      <c r="G60" s="706"/>
      <c r="H60" s="706"/>
      <c r="I60" s="190"/>
      <c r="J60" s="190"/>
      <c r="K60" s="190"/>
      <c r="L60" s="190"/>
      <c r="M60" s="190"/>
      <c r="N60" s="190"/>
      <c r="O60" s="190"/>
      <c r="P60" s="190"/>
      <c r="Q60" s="190"/>
      <c r="R60" s="190"/>
    </row>
  </sheetData>
  <mergeCells count="26">
    <mergeCell ref="A3:H3"/>
    <mergeCell ref="A1:H1"/>
    <mergeCell ref="A2:H2"/>
    <mergeCell ref="A4:H4"/>
    <mergeCell ref="F12:F13"/>
    <mergeCell ref="G12:G13"/>
    <mergeCell ref="H12:H13"/>
    <mergeCell ref="A5:H5"/>
    <mergeCell ref="A6:H6"/>
    <mergeCell ref="A7:H7"/>
    <mergeCell ref="A11:H11"/>
    <mergeCell ref="C8:H8"/>
    <mergeCell ref="C9:H9"/>
    <mergeCell ref="C10:H10"/>
    <mergeCell ref="A56:H56"/>
    <mergeCell ref="A58:H58"/>
    <mergeCell ref="A60:H60"/>
    <mergeCell ref="A12:B13"/>
    <mergeCell ref="A55:H55"/>
    <mergeCell ref="A20:B20"/>
    <mergeCell ref="A14:B14"/>
    <mergeCell ref="A41:B41"/>
    <mergeCell ref="A50:B50"/>
    <mergeCell ref="D12:D13"/>
    <mergeCell ref="C12:C13"/>
    <mergeCell ref="E12:E13"/>
  </mergeCells>
  <phoneticPr fontId="37" type="noConversion"/>
  <printOptions horizontalCentered="1"/>
  <pageMargins left="0.75" right="0.75" top="0.3" bottom="1" header="0.1" footer="0.5"/>
  <pageSetup scale="94" fitToHeight="2" orientation="landscape" cellComments="asDisplayed" r:id="rId1"/>
  <headerFooter alignWithMargins="0">
    <oddFooter>&amp;C&amp;11Exhibit N:  Modular Cost for New Positions</oddFooter>
  </headerFooter>
  <rowBreaks count="1" manualBreakCount="1">
    <brk id="40" max="7" man="1"/>
  </rowBreaks>
  <legacyDrawing r:id="rId2"/>
</worksheet>
</file>

<file path=xl/worksheets/sheet12.xml><?xml version="1.0" encoding="utf-8"?>
<worksheet xmlns="http://schemas.openxmlformats.org/spreadsheetml/2006/main" xmlns:r="http://schemas.openxmlformats.org/officeDocument/2006/relationships">
  <sheetPr codeName="Sheet7"/>
  <dimension ref="A1:R61"/>
  <sheetViews>
    <sheetView view="pageBreakPreview" zoomScale="95" zoomScaleNormal="100" zoomScaleSheetLayoutView="95" workbookViewId="0">
      <selection activeCell="B17" sqref="B17"/>
    </sheetView>
  </sheetViews>
  <sheetFormatPr defaultRowHeight="12.75"/>
  <cols>
    <col min="1" max="1" width="10.6640625" style="175" customWidth="1"/>
    <col min="2" max="2" width="38.5546875" style="175" customWidth="1"/>
    <col min="3" max="10" width="9.88671875" style="177" customWidth="1"/>
    <col min="11" max="16384" width="8.88671875" style="175"/>
  </cols>
  <sheetData>
    <row r="1" spans="1:11" ht="15.75">
      <c r="A1" s="686" t="s">
        <v>112</v>
      </c>
      <c r="B1" s="686"/>
      <c r="C1" s="686"/>
      <c r="D1" s="686"/>
      <c r="E1" s="686"/>
      <c r="F1" s="686"/>
      <c r="G1" s="686"/>
      <c r="H1" s="686"/>
      <c r="I1" s="686"/>
      <c r="J1" s="686"/>
      <c r="K1" s="174" t="s">
        <v>1</v>
      </c>
    </row>
    <row r="2" spans="1:11" ht="15.75">
      <c r="A2" s="685"/>
      <c r="B2" s="685"/>
      <c r="C2" s="685"/>
      <c r="D2" s="685"/>
      <c r="E2" s="685"/>
      <c r="F2" s="685"/>
      <c r="G2" s="685"/>
      <c r="H2" s="685"/>
      <c r="I2" s="685"/>
      <c r="J2" s="685"/>
    </row>
    <row r="3" spans="1:11" ht="15.75">
      <c r="A3" s="687" t="s">
        <v>210</v>
      </c>
      <c r="B3" s="687"/>
      <c r="C3" s="687"/>
      <c r="D3" s="687"/>
      <c r="E3" s="687"/>
      <c r="F3" s="687"/>
      <c r="G3" s="687"/>
      <c r="H3" s="687"/>
      <c r="I3" s="687"/>
      <c r="J3" s="687"/>
      <c r="K3" s="174" t="s">
        <v>1</v>
      </c>
    </row>
    <row r="4" spans="1:11" ht="15.75">
      <c r="A4" s="687" t="s">
        <v>273</v>
      </c>
      <c r="B4" s="687"/>
      <c r="C4" s="687"/>
      <c r="D4" s="687"/>
      <c r="E4" s="687"/>
      <c r="F4" s="687"/>
      <c r="G4" s="687"/>
      <c r="H4" s="687"/>
      <c r="I4" s="687"/>
      <c r="J4" s="687"/>
      <c r="K4" s="174" t="s">
        <v>1</v>
      </c>
    </row>
    <row r="5" spans="1:11" ht="15.75">
      <c r="A5" s="685" t="s">
        <v>272</v>
      </c>
      <c r="B5" s="685"/>
      <c r="C5" s="685"/>
      <c r="D5" s="685"/>
      <c r="E5" s="685"/>
      <c r="F5" s="685"/>
      <c r="G5" s="685"/>
      <c r="H5" s="685"/>
      <c r="I5" s="685"/>
      <c r="J5" s="685"/>
      <c r="K5" s="174" t="s">
        <v>1</v>
      </c>
    </row>
    <row r="6" spans="1:11" ht="15.75">
      <c r="A6" s="685"/>
      <c r="B6" s="685"/>
      <c r="C6" s="685"/>
      <c r="D6" s="685"/>
      <c r="E6" s="685"/>
      <c r="F6" s="685"/>
      <c r="G6" s="685"/>
      <c r="H6" s="685"/>
      <c r="I6" s="685"/>
      <c r="J6" s="685"/>
    </row>
    <row r="7" spans="1:11">
      <c r="A7" s="688"/>
      <c r="B7" s="688"/>
      <c r="C7" s="688"/>
      <c r="D7" s="688"/>
      <c r="E7" s="688"/>
      <c r="F7" s="688"/>
      <c r="G7" s="688"/>
      <c r="H7" s="688"/>
      <c r="I7" s="688"/>
      <c r="J7" s="688"/>
    </row>
    <row r="8" spans="1:11">
      <c r="A8" s="280" t="s">
        <v>113</v>
      </c>
      <c r="B8" s="279"/>
      <c r="C8" s="690"/>
      <c r="D8" s="690"/>
      <c r="E8" s="690"/>
      <c r="F8" s="690"/>
      <c r="G8" s="690"/>
      <c r="H8" s="690"/>
      <c r="I8" s="690"/>
      <c r="J8" s="690"/>
      <c r="K8" s="174" t="s">
        <v>1</v>
      </c>
    </row>
    <row r="9" spans="1:11">
      <c r="A9" s="280" t="s">
        <v>114</v>
      </c>
      <c r="B9" s="281" t="s">
        <v>183</v>
      </c>
      <c r="C9" s="690"/>
      <c r="D9" s="690"/>
      <c r="E9" s="690"/>
      <c r="F9" s="690"/>
      <c r="G9" s="690"/>
      <c r="H9" s="690"/>
      <c r="I9" s="690"/>
      <c r="J9" s="690"/>
      <c r="K9" s="174" t="s">
        <v>1</v>
      </c>
    </row>
    <row r="10" spans="1:11">
      <c r="A10" s="280" t="s">
        <v>115</v>
      </c>
      <c r="B10" s="281" t="s">
        <v>206</v>
      </c>
      <c r="C10" s="690"/>
      <c r="D10" s="690"/>
      <c r="E10" s="690"/>
      <c r="F10" s="690"/>
      <c r="G10" s="690"/>
      <c r="H10" s="690"/>
      <c r="I10" s="690"/>
      <c r="J10" s="690"/>
      <c r="K10" s="174" t="s">
        <v>1</v>
      </c>
    </row>
    <row r="11" spans="1:11">
      <c r="A11" s="710"/>
      <c r="B11" s="710"/>
      <c r="C11" s="710"/>
      <c r="D11" s="710"/>
      <c r="E11" s="710"/>
      <c r="F11" s="710"/>
      <c r="G11" s="710"/>
      <c r="H11" s="710"/>
      <c r="I11" s="710"/>
      <c r="J11" s="710"/>
    </row>
    <row r="12" spans="1:11" ht="12.75" customHeight="1">
      <c r="A12" s="693" t="s">
        <v>117</v>
      </c>
      <c r="B12" s="694"/>
      <c r="C12" s="704" t="s">
        <v>342</v>
      </c>
      <c r="D12" s="702" t="s">
        <v>339</v>
      </c>
      <c r="E12" s="702" t="s">
        <v>118</v>
      </c>
      <c r="F12" s="702" t="s">
        <v>119</v>
      </c>
      <c r="G12" s="702" t="s">
        <v>340</v>
      </c>
      <c r="H12" s="702" t="s">
        <v>341</v>
      </c>
      <c r="I12" s="702" t="s">
        <v>118</v>
      </c>
      <c r="J12" s="700" t="s">
        <v>343</v>
      </c>
      <c r="K12" s="174" t="s">
        <v>1</v>
      </c>
    </row>
    <row r="13" spans="1:11" ht="12.75" customHeight="1">
      <c r="A13" s="695"/>
      <c r="B13" s="696"/>
      <c r="C13" s="705"/>
      <c r="D13" s="703"/>
      <c r="E13" s="703"/>
      <c r="F13" s="703"/>
      <c r="G13" s="703"/>
      <c r="H13" s="703"/>
      <c r="I13" s="703"/>
      <c r="J13" s="701"/>
      <c r="K13" s="174" t="s">
        <v>1</v>
      </c>
    </row>
    <row r="14" spans="1:11">
      <c r="A14" s="290" t="s">
        <v>120</v>
      </c>
      <c r="B14" s="282"/>
      <c r="C14" s="309"/>
      <c r="D14" s="309"/>
      <c r="E14" s="309"/>
      <c r="F14" s="309"/>
      <c r="G14" s="309"/>
      <c r="H14" s="309"/>
      <c r="I14" s="309"/>
      <c r="J14" s="310"/>
      <c r="K14" s="174" t="s">
        <v>1</v>
      </c>
    </row>
    <row r="15" spans="1:11">
      <c r="A15" s="291" t="s">
        <v>121</v>
      </c>
      <c r="B15" s="283" t="s">
        <v>122</v>
      </c>
      <c r="C15" s="311"/>
      <c r="D15" s="311"/>
      <c r="E15" s="311"/>
      <c r="F15" s="311"/>
      <c r="G15" s="311"/>
      <c r="H15" s="311"/>
      <c r="I15" s="311"/>
      <c r="J15" s="312"/>
      <c r="K15" s="174" t="s">
        <v>1</v>
      </c>
    </row>
    <row r="16" spans="1:11">
      <c r="A16" s="292" t="s">
        <v>123</v>
      </c>
      <c r="B16" s="285" t="s">
        <v>185</v>
      </c>
      <c r="C16" s="313"/>
      <c r="D16" s="313"/>
      <c r="E16" s="313"/>
      <c r="F16" s="313"/>
      <c r="G16" s="313"/>
      <c r="H16" s="313"/>
      <c r="I16" s="313"/>
      <c r="J16" s="314"/>
      <c r="K16" s="174" t="s">
        <v>1</v>
      </c>
    </row>
    <row r="17" spans="1:11">
      <c r="A17" s="292" t="s">
        <v>123</v>
      </c>
      <c r="B17" s="285" t="s">
        <v>127</v>
      </c>
      <c r="C17" s="313"/>
      <c r="D17" s="313"/>
      <c r="E17" s="313"/>
      <c r="F17" s="313"/>
      <c r="G17" s="313"/>
      <c r="H17" s="313"/>
      <c r="I17" s="313"/>
      <c r="J17" s="314"/>
      <c r="K17" s="174" t="s">
        <v>1</v>
      </c>
    </row>
    <row r="18" spans="1:11">
      <c r="A18" s="292" t="s">
        <v>129</v>
      </c>
      <c r="B18" s="285" t="s">
        <v>128</v>
      </c>
      <c r="C18" s="313"/>
      <c r="D18" s="313"/>
      <c r="E18" s="313"/>
      <c r="F18" s="313"/>
      <c r="G18" s="313"/>
      <c r="H18" s="313"/>
      <c r="I18" s="313"/>
      <c r="J18" s="314"/>
      <c r="K18" s="174" t="s">
        <v>1</v>
      </c>
    </row>
    <row r="19" spans="1:11">
      <c r="A19" s="292" t="s">
        <v>129</v>
      </c>
      <c r="B19" s="285" t="s">
        <v>186</v>
      </c>
      <c r="C19" s="313"/>
      <c r="D19" s="313"/>
      <c r="E19" s="313"/>
      <c r="F19" s="313"/>
      <c r="G19" s="313"/>
      <c r="H19" s="313"/>
      <c r="I19" s="313"/>
      <c r="J19" s="314"/>
      <c r="K19" s="174" t="s">
        <v>1</v>
      </c>
    </row>
    <row r="20" spans="1:11">
      <c r="A20" s="290" t="s">
        <v>130</v>
      </c>
      <c r="B20" s="282"/>
      <c r="C20" s="309"/>
      <c r="D20" s="309"/>
      <c r="E20" s="309"/>
      <c r="F20" s="309"/>
      <c r="G20" s="309"/>
      <c r="H20" s="309"/>
      <c r="I20" s="309"/>
      <c r="J20" s="310"/>
      <c r="K20" s="174" t="s">
        <v>1</v>
      </c>
    </row>
    <row r="21" spans="1:11">
      <c r="A21" s="292" t="s">
        <v>131</v>
      </c>
      <c r="B21" s="285" t="s">
        <v>132</v>
      </c>
      <c r="C21" s="313"/>
      <c r="D21" s="313"/>
      <c r="E21" s="313"/>
      <c r="F21" s="313"/>
      <c r="G21" s="313"/>
      <c r="H21" s="313"/>
      <c r="I21" s="313"/>
      <c r="J21" s="314"/>
      <c r="K21" s="174" t="s">
        <v>1</v>
      </c>
    </row>
    <row r="22" spans="1:11">
      <c r="A22" s="292" t="s">
        <v>187</v>
      </c>
      <c r="B22" s="285" t="s">
        <v>133</v>
      </c>
      <c r="C22" s="313"/>
      <c r="D22" s="313"/>
      <c r="E22" s="313"/>
      <c r="F22" s="313"/>
      <c r="G22" s="313"/>
      <c r="H22" s="313"/>
      <c r="I22" s="313"/>
      <c r="J22" s="314"/>
      <c r="K22" s="174" t="s">
        <v>1</v>
      </c>
    </row>
    <row r="23" spans="1:11">
      <c r="A23" s="292" t="s">
        <v>188</v>
      </c>
      <c r="B23" s="285" t="s">
        <v>189</v>
      </c>
      <c r="C23" s="313"/>
      <c r="D23" s="313"/>
      <c r="E23" s="313"/>
      <c r="F23" s="313"/>
      <c r="G23" s="313"/>
      <c r="H23" s="313"/>
      <c r="I23" s="313"/>
      <c r="J23" s="314"/>
      <c r="K23" s="174" t="s">
        <v>1</v>
      </c>
    </row>
    <row r="24" spans="1:11">
      <c r="A24" s="284">
        <v>23.2</v>
      </c>
      <c r="B24" s="285" t="s">
        <v>190</v>
      </c>
      <c r="C24" s="313"/>
      <c r="D24" s="313"/>
      <c r="E24" s="313"/>
      <c r="F24" s="313"/>
      <c r="G24" s="313"/>
      <c r="H24" s="313"/>
      <c r="I24" s="313"/>
      <c r="J24" s="314"/>
      <c r="K24" s="174" t="s">
        <v>1</v>
      </c>
    </row>
    <row r="25" spans="1:11">
      <c r="A25" s="292" t="s">
        <v>136</v>
      </c>
      <c r="B25" s="285" t="s">
        <v>137</v>
      </c>
      <c r="C25" s="313"/>
      <c r="D25" s="313"/>
      <c r="E25" s="313"/>
      <c r="F25" s="313"/>
      <c r="G25" s="313"/>
      <c r="H25" s="313"/>
      <c r="I25" s="313"/>
      <c r="J25" s="314"/>
      <c r="K25" s="174" t="s">
        <v>1</v>
      </c>
    </row>
    <row r="26" spans="1:11">
      <c r="A26" s="292" t="s">
        <v>136</v>
      </c>
      <c r="B26" s="285" t="s">
        <v>138</v>
      </c>
      <c r="C26" s="313"/>
      <c r="D26" s="313"/>
      <c r="E26" s="313"/>
      <c r="F26" s="313"/>
      <c r="G26" s="313"/>
      <c r="H26" s="313"/>
      <c r="I26" s="313"/>
      <c r="J26" s="314"/>
      <c r="K26" s="174" t="s">
        <v>1</v>
      </c>
    </row>
    <row r="27" spans="1:11">
      <c r="A27" s="292" t="s">
        <v>136</v>
      </c>
      <c r="B27" s="285" t="s">
        <v>139</v>
      </c>
      <c r="C27" s="313"/>
      <c r="D27" s="313"/>
      <c r="E27" s="313"/>
      <c r="F27" s="313"/>
      <c r="G27" s="313"/>
      <c r="H27" s="313"/>
      <c r="I27" s="313"/>
      <c r="J27" s="314"/>
      <c r="K27" s="174" t="s">
        <v>1</v>
      </c>
    </row>
    <row r="28" spans="1:11">
      <c r="A28" s="292" t="s">
        <v>136</v>
      </c>
      <c r="B28" s="285" t="s">
        <v>191</v>
      </c>
      <c r="C28" s="313"/>
      <c r="D28" s="313"/>
      <c r="E28" s="313"/>
      <c r="F28" s="313"/>
      <c r="G28" s="313"/>
      <c r="H28" s="313"/>
      <c r="I28" s="316"/>
      <c r="J28" s="314"/>
      <c r="K28" s="174" t="s">
        <v>1</v>
      </c>
    </row>
    <row r="29" spans="1:11">
      <c r="A29" s="292" t="s">
        <v>136</v>
      </c>
      <c r="B29" s="285" t="s">
        <v>192</v>
      </c>
      <c r="C29" s="313"/>
      <c r="D29" s="313"/>
      <c r="E29" s="313"/>
      <c r="F29" s="313"/>
      <c r="G29" s="313"/>
      <c r="H29" s="313"/>
      <c r="I29" s="316"/>
      <c r="J29" s="314"/>
      <c r="K29" s="174" t="s">
        <v>1</v>
      </c>
    </row>
    <row r="30" spans="1:11">
      <c r="A30" s="292" t="s">
        <v>193</v>
      </c>
      <c r="B30" s="285" t="s">
        <v>194</v>
      </c>
      <c r="C30" s="313"/>
      <c r="D30" s="313"/>
      <c r="E30" s="313"/>
      <c r="F30" s="313"/>
      <c r="G30" s="313"/>
      <c r="H30" s="313"/>
      <c r="I30" s="313"/>
      <c r="J30" s="314"/>
      <c r="K30" s="174" t="s">
        <v>1</v>
      </c>
    </row>
    <row r="31" spans="1:11">
      <c r="A31" s="284">
        <v>25.3</v>
      </c>
      <c r="B31" s="285" t="s">
        <v>140</v>
      </c>
      <c r="C31" s="313"/>
      <c r="D31" s="313"/>
      <c r="E31" s="313"/>
      <c r="F31" s="313"/>
      <c r="G31" s="313"/>
      <c r="H31" s="313"/>
      <c r="I31" s="313"/>
      <c r="J31" s="314"/>
      <c r="K31" s="174" t="s">
        <v>1</v>
      </c>
    </row>
    <row r="32" spans="1:11">
      <c r="A32" s="284">
        <v>25.3</v>
      </c>
      <c r="B32" s="285" t="s">
        <v>141</v>
      </c>
      <c r="C32" s="313"/>
      <c r="D32" s="313"/>
      <c r="E32" s="313"/>
      <c r="F32" s="313"/>
      <c r="G32" s="313"/>
      <c r="H32" s="313"/>
      <c r="I32" s="313"/>
      <c r="J32" s="314"/>
      <c r="K32" s="174" t="s">
        <v>1</v>
      </c>
    </row>
    <row r="33" spans="1:11">
      <c r="A33" s="284">
        <v>25.3</v>
      </c>
      <c r="B33" s="285" t="s">
        <v>142</v>
      </c>
      <c r="C33" s="313"/>
      <c r="D33" s="313"/>
      <c r="E33" s="313"/>
      <c r="F33" s="313"/>
      <c r="G33" s="313"/>
      <c r="H33" s="313"/>
      <c r="I33" s="313"/>
      <c r="J33" s="314"/>
      <c r="K33" s="174" t="s">
        <v>1</v>
      </c>
    </row>
    <row r="34" spans="1:11">
      <c r="A34" s="284">
        <v>25.3</v>
      </c>
      <c r="B34" s="285" t="s">
        <v>143</v>
      </c>
      <c r="C34" s="313"/>
      <c r="D34" s="313"/>
      <c r="E34" s="313"/>
      <c r="F34" s="313"/>
      <c r="G34" s="313"/>
      <c r="H34" s="313"/>
      <c r="I34" s="313"/>
      <c r="J34" s="314"/>
      <c r="K34" s="174" t="s">
        <v>1</v>
      </c>
    </row>
    <row r="35" spans="1:11">
      <c r="A35" s="284">
        <v>25.3</v>
      </c>
      <c r="B35" s="285" t="s">
        <v>144</v>
      </c>
      <c r="C35" s="313"/>
      <c r="D35" s="313"/>
      <c r="E35" s="313"/>
      <c r="F35" s="313"/>
      <c r="G35" s="313"/>
      <c r="H35" s="313"/>
      <c r="I35" s="313"/>
      <c r="J35" s="314"/>
      <c r="K35" s="174" t="s">
        <v>1</v>
      </c>
    </row>
    <row r="36" spans="1:11">
      <c r="A36" s="292" t="s">
        <v>149</v>
      </c>
      <c r="B36" s="285" t="s">
        <v>150</v>
      </c>
      <c r="C36" s="313"/>
      <c r="D36" s="313"/>
      <c r="E36" s="313"/>
      <c r="F36" s="313"/>
      <c r="G36" s="313"/>
      <c r="H36" s="313"/>
      <c r="I36" s="313"/>
      <c r="J36" s="314"/>
      <c r="K36" s="174" t="s">
        <v>1</v>
      </c>
    </row>
    <row r="37" spans="1:11">
      <c r="A37" s="284">
        <v>25.3</v>
      </c>
      <c r="B37" s="285" t="s">
        <v>196</v>
      </c>
      <c r="C37" s="313"/>
      <c r="D37" s="313"/>
      <c r="E37" s="313"/>
      <c r="F37" s="313"/>
      <c r="G37" s="313"/>
      <c r="H37" s="313"/>
      <c r="I37" s="313"/>
      <c r="J37" s="314"/>
      <c r="K37" s="174" t="s">
        <v>1</v>
      </c>
    </row>
    <row r="38" spans="1:11">
      <c r="A38" s="292" t="s">
        <v>145</v>
      </c>
      <c r="B38" s="285" t="s">
        <v>151</v>
      </c>
      <c r="C38" s="313"/>
      <c r="D38" s="313"/>
      <c r="E38" s="313"/>
      <c r="F38" s="313"/>
      <c r="G38" s="313"/>
      <c r="H38" s="313"/>
      <c r="I38" s="313"/>
      <c r="J38" s="314"/>
      <c r="K38" s="174" t="s">
        <v>1</v>
      </c>
    </row>
    <row r="39" spans="1:11">
      <c r="A39" s="414" t="s">
        <v>152</v>
      </c>
      <c r="B39" s="413" t="s">
        <v>153</v>
      </c>
      <c r="C39" s="318"/>
      <c r="D39" s="318"/>
      <c r="E39" s="318"/>
      <c r="F39" s="318"/>
      <c r="G39" s="318"/>
      <c r="H39" s="318"/>
      <c r="I39" s="318"/>
      <c r="J39" s="319"/>
      <c r="K39" s="174" t="s">
        <v>1</v>
      </c>
    </row>
    <row r="40" spans="1:11">
      <c r="A40" s="290" t="s">
        <v>158</v>
      </c>
      <c r="B40" s="282"/>
      <c r="C40" s="309"/>
      <c r="D40" s="309"/>
      <c r="E40" s="309"/>
      <c r="F40" s="309"/>
      <c r="G40" s="309"/>
      <c r="H40" s="309"/>
      <c r="I40" s="309"/>
      <c r="J40" s="310"/>
      <c r="K40" s="174" t="s">
        <v>1</v>
      </c>
    </row>
    <row r="41" spans="1:11">
      <c r="A41" s="292" t="s">
        <v>159</v>
      </c>
      <c r="B41" s="285" t="s">
        <v>197</v>
      </c>
      <c r="C41" s="313"/>
      <c r="D41" s="313"/>
      <c r="E41" s="313"/>
      <c r="F41" s="313"/>
      <c r="G41" s="313"/>
      <c r="H41" s="313"/>
      <c r="I41" s="313"/>
      <c r="J41" s="314"/>
      <c r="K41" s="174" t="s">
        <v>1</v>
      </c>
    </row>
    <row r="42" spans="1:11">
      <c r="A42" s="288" t="s">
        <v>159</v>
      </c>
      <c r="B42" s="287" t="s">
        <v>164</v>
      </c>
      <c r="C42" s="313"/>
      <c r="D42" s="313"/>
      <c r="E42" s="313"/>
      <c r="F42" s="313"/>
      <c r="G42" s="313"/>
      <c r="H42" s="313"/>
      <c r="I42" s="313"/>
      <c r="J42" s="314"/>
      <c r="K42" s="174" t="s">
        <v>1</v>
      </c>
    </row>
    <row r="43" spans="1:11">
      <c r="A43" s="288" t="s">
        <v>159</v>
      </c>
      <c r="B43" s="287" t="s">
        <v>165</v>
      </c>
      <c r="C43" s="313"/>
      <c r="D43" s="313"/>
      <c r="E43" s="313"/>
      <c r="F43" s="313"/>
      <c r="G43" s="313"/>
      <c r="H43" s="313"/>
      <c r="I43" s="313"/>
      <c r="J43" s="314"/>
      <c r="K43" s="174" t="s">
        <v>1</v>
      </c>
    </row>
    <row r="44" spans="1:11">
      <c r="A44" s="288" t="s">
        <v>159</v>
      </c>
      <c r="B44" s="287" t="s">
        <v>166</v>
      </c>
      <c r="C44" s="313"/>
      <c r="D44" s="313"/>
      <c r="E44" s="313"/>
      <c r="F44" s="313"/>
      <c r="G44" s="313"/>
      <c r="H44" s="313"/>
      <c r="I44" s="313"/>
      <c r="J44" s="314"/>
      <c r="K44" s="174" t="s">
        <v>1</v>
      </c>
    </row>
    <row r="45" spans="1:11">
      <c r="A45" s="288" t="s">
        <v>159</v>
      </c>
      <c r="B45" s="287" t="s">
        <v>167</v>
      </c>
      <c r="C45" s="313"/>
      <c r="D45" s="313"/>
      <c r="E45" s="313"/>
      <c r="F45" s="313"/>
      <c r="G45" s="313"/>
      <c r="H45" s="313"/>
      <c r="I45" s="313"/>
      <c r="J45" s="314"/>
      <c r="K45" s="174" t="s">
        <v>1</v>
      </c>
    </row>
    <row r="46" spans="1:11">
      <c r="A46" s="288" t="s">
        <v>159</v>
      </c>
      <c r="B46" s="287" t="s">
        <v>168</v>
      </c>
      <c r="C46" s="313"/>
      <c r="D46" s="313"/>
      <c r="E46" s="313"/>
      <c r="F46" s="313"/>
      <c r="G46" s="313"/>
      <c r="H46" s="313"/>
      <c r="I46" s="313"/>
      <c r="J46" s="314"/>
      <c r="K46" s="174" t="s">
        <v>1</v>
      </c>
    </row>
    <row r="47" spans="1:11">
      <c r="A47" s="286">
        <v>31</v>
      </c>
      <c r="B47" s="285" t="s">
        <v>169</v>
      </c>
      <c r="C47" s="313"/>
      <c r="D47" s="313"/>
      <c r="E47" s="315"/>
      <c r="F47" s="315"/>
      <c r="G47" s="313"/>
      <c r="H47" s="313"/>
      <c r="I47" s="313"/>
      <c r="J47" s="314"/>
      <c r="K47" s="174" t="s">
        <v>1</v>
      </c>
    </row>
    <row r="48" spans="1:11">
      <c r="A48" s="292" t="s">
        <v>199</v>
      </c>
      <c r="B48" s="285" t="s">
        <v>200</v>
      </c>
      <c r="C48" s="313"/>
      <c r="D48" s="313"/>
      <c r="E48" s="315"/>
      <c r="F48" s="315"/>
      <c r="G48" s="313"/>
      <c r="H48" s="313"/>
      <c r="I48" s="313"/>
      <c r="J48" s="314"/>
      <c r="K48" s="174" t="s">
        <v>1</v>
      </c>
    </row>
    <row r="49" spans="1:18">
      <c r="A49" s="290" t="s">
        <v>171</v>
      </c>
      <c r="B49" s="282"/>
      <c r="C49" s="309"/>
      <c r="D49" s="309"/>
      <c r="E49" s="309"/>
      <c r="F49" s="309"/>
      <c r="G49" s="309"/>
      <c r="H49" s="309"/>
      <c r="I49" s="309"/>
      <c r="J49" s="310"/>
      <c r="K49" s="174" t="s">
        <v>1</v>
      </c>
    </row>
    <row r="50" spans="1:18">
      <c r="A50" s="293" t="s">
        <v>172</v>
      </c>
      <c r="B50" s="289" t="s">
        <v>207</v>
      </c>
      <c r="C50" s="315"/>
      <c r="D50" s="315"/>
      <c r="E50" s="315"/>
      <c r="F50" s="315"/>
      <c r="G50" s="315"/>
      <c r="H50" s="315"/>
      <c r="I50" s="315"/>
      <c r="J50" s="317"/>
      <c r="K50" s="174" t="s">
        <v>1</v>
      </c>
    </row>
    <row r="51" spans="1:18" s="197" customFormat="1">
      <c r="A51" s="294" t="s">
        <v>172</v>
      </c>
      <c r="B51" s="295" t="s">
        <v>178</v>
      </c>
      <c r="C51" s="318"/>
      <c r="D51" s="318"/>
      <c r="E51" s="318"/>
      <c r="F51" s="318"/>
      <c r="G51" s="318"/>
      <c r="H51" s="318"/>
      <c r="I51" s="318"/>
      <c r="J51" s="319"/>
      <c r="K51" s="174" t="s">
        <v>1</v>
      </c>
    </row>
    <row r="52" spans="1:18">
      <c r="A52" s="307"/>
      <c r="B52" s="308" t="s">
        <v>179</v>
      </c>
      <c r="C52" s="320"/>
      <c r="D52" s="320"/>
      <c r="E52" s="320"/>
      <c r="F52" s="320"/>
      <c r="G52" s="320"/>
      <c r="H52" s="320"/>
      <c r="I52" s="320"/>
      <c r="J52" s="321"/>
      <c r="K52" s="178" t="s">
        <v>22</v>
      </c>
    </row>
    <row r="53" spans="1:18">
      <c r="A53" s="279"/>
      <c r="B53" s="279"/>
      <c r="C53" s="322"/>
      <c r="D53" s="322"/>
      <c r="E53" s="322"/>
      <c r="F53" s="322"/>
      <c r="G53" s="322"/>
      <c r="H53" s="322"/>
      <c r="I53" s="322"/>
      <c r="J53" s="322"/>
    </row>
    <row r="55" spans="1:18" ht="18.75">
      <c r="A55" s="697" t="s">
        <v>288</v>
      </c>
      <c r="B55" s="712"/>
      <c r="C55" s="712"/>
      <c r="D55" s="712"/>
      <c r="E55" s="712"/>
      <c r="F55" s="712"/>
      <c r="G55" s="712"/>
      <c r="H55" s="712"/>
      <c r="I55" s="712"/>
      <c r="J55" s="712"/>
      <c r="K55" s="198"/>
      <c r="L55" s="198"/>
      <c r="M55" s="198"/>
      <c r="N55" s="198"/>
      <c r="O55" s="198"/>
      <c r="P55" s="198"/>
      <c r="Q55" s="198"/>
      <c r="R55" s="198"/>
    </row>
    <row r="56" spans="1:18" ht="9.75" customHeight="1">
      <c r="A56" s="698" t="s">
        <v>180</v>
      </c>
      <c r="B56" s="713"/>
      <c r="C56" s="713"/>
      <c r="D56" s="713"/>
      <c r="E56" s="713"/>
      <c r="F56" s="713"/>
      <c r="G56" s="713"/>
      <c r="H56" s="713"/>
      <c r="I56" s="713"/>
      <c r="J56" s="713"/>
      <c r="K56" s="185"/>
      <c r="L56" s="185"/>
      <c r="M56" s="185"/>
      <c r="N56" s="185"/>
      <c r="O56" s="185"/>
      <c r="P56" s="185"/>
      <c r="Q56" s="185"/>
      <c r="R56" s="185"/>
    </row>
    <row r="57" spans="1:18" ht="11.25" customHeight="1">
      <c r="A57" s="180"/>
      <c r="B57" s="179"/>
      <c r="C57" s="179"/>
      <c r="D57" s="179"/>
      <c r="E57" s="179"/>
      <c r="F57" s="179"/>
      <c r="G57" s="179"/>
      <c r="H57" s="179"/>
      <c r="I57" s="179"/>
      <c r="J57" s="179"/>
      <c r="K57" s="198"/>
      <c r="L57" s="198"/>
      <c r="M57" s="198"/>
      <c r="N57" s="198"/>
      <c r="O57" s="198"/>
      <c r="P57" s="198"/>
      <c r="Q57" s="198"/>
      <c r="R57" s="198"/>
    </row>
    <row r="58" spans="1:18" ht="14.25" customHeight="1">
      <c r="A58" s="699" t="s">
        <v>181</v>
      </c>
      <c r="B58" s="567"/>
      <c r="C58" s="567"/>
      <c r="D58" s="567"/>
      <c r="E58" s="567"/>
      <c r="F58" s="567"/>
      <c r="G58" s="567"/>
      <c r="H58" s="567"/>
      <c r="I58" s="567"/>
      <c r="J58" s="567"/>
      <c r="K58" s="39"/>
      <c r="L58" s="39"/>
      <c r="M58" s="39"/>
      <c r="N58" s="39"/>
      <c r="O58" s="39"/>
      <c r="P58" s="39"/>
      <c r="Q58" s="39"/>
      <c r="R58" s="39"/>
    </row>
    <row r="59" spans="1:18" ht="16.5" customHeight="1">
      <c r="A59" s="182"/>
      <c r="B59" s="183"/>
      <c r="C59" s="183"/>
      <c r="D59" s="183"/>
      <c r="E59" s="183"/>
      <c r="F59" s="183"/>
      <c r="G59" s="183"/>
      <c r="H59" s="183"/>
      <c r="I59" s="183"/>
      <c r="J59" s="183"/>
      <c r="K59" s="199"/>
      <c r="L59" s="199"/>
      <c r="M59" s="199"/>
      <c r="N59" s="199"/>
      <c r="O59" s="199"/>
      <c r="P59" s="199"/>
      <c r="Q59" s="199"/>
      <c r="R59" s="199"/>
    </row>
    <row r="60" spans="1:18" ht="16.5" customHeight="1">
      <c r="A60" s="691" t="s">
        <v>182</v>
      </c>
      <c r="B60" s="711"/>
      <c r="C60" s="711"/>
      <c r="D60" s="711"/>
      <c r="E60" s="711"/>
      <c r="F60" s="711"/>
      <c r="G60" s="711"/>
      <c r="H60" s="711"/>
      <c r="I60" s="711"/>
      <c r="J60" s="711"/>
      <c r="K60" s="39"/>
      <c r="L60" s="39"/>
      <c r="M60" s="39"/>
      <c r="N60" s="39"/>
      <c r="O60" s="39"/>
      <c r="P60" s="39"/>
      <c r="Q60" s="39"/>
      <c r="R60" s="39"/>
    </row>
    <row r="61" spans="1:18" ht="26.25" customHeight="1"/>
  </sheetData>
  <mergeCells count="24">
    <mergeCell ref="C9:J9"/>
    <mergeCell ref="C10:J10"/>
    <mergeCell ref="A11:J11"/>
    <mergeCell ref="D12:D13"/>
    <mergeCell ref="E12:E13"/>
    <mergeCell ref="F12:F13"/>
    <mergeCell ref="G12:G13"/>
    <mergeCell ref="C12:C13"/>
    <mergeCell ref="H12:H13"/>
    <mergeCell ref="I12:I13"/>
    <mergeCell ref="A5:J5"/>
    <mergeCell ref="A6:J6"/>
    <mergeCell ref="A7:J7"/>
    <mergeCell ref="C8:J8"/>
    <mergeCell ref="A1:J1"/>
    <mergeCell ref="A2:J2"/>
    <mergeCell ref="A3:J3"/>
    <mergeCell ref="A4:J4"/>
    <mergeCell ref="A60:J60"/>
    <mergeCell ref="A12:B13"/>
    <mergeCell ref="A55:J55"/>
    <mergeCell ref="A56:J56"/>
    <mergeCell ref="A58:J58"/>
    <mergeCell ref="J12:J13"/>
  </mergeCells>
  <phoneticPr fontId="37" type="noConversion"/>
  <printOptions horizontalCentered="1"/>
  <pageMargins left="0.75" right="0.75" top="0.3" bottom="1" header="0.1" footer="0.5"/>
  <pageSetup scale="79" fitToHeight="2" orientation="landscape" cellComments="asDisplayed" r:id="rId1"/>
  <headerFooter alignWithMargins="0">
    <oddFooter>&amp;C&amp;11Exhibit N:  Modular Cost for New Positions</oddFooter>
  </headerFooter>
  <rowBreaks count="1" manualBreakCount="1">
    <brk id="39" max="9" man="1"/>
  </rowBreaks>
  <legacyDrawing r:id="rId2"/>
</worksheet>
</file>

<file path=xl/worksheets/sheet13.xml><?xml version="1.0" encoding="utf-8"?>
<worksheet xmlns="http://schemas.openxmlformats.org/spreadsheetml/2006/main" xmlns:r="http://schemas.openxmlformats.org/officeDocument/2006/relationships">
  <sheetPr codeName="Sheet8"/>
  <dimension ref="A1:R60"/>
  <sheetViews>
    <sheetView view="pageBreakPreview" zoomScaleNormal="100" zoomScaleSheetLayoutView="100" workbookViewId="0">
      <selection activeCell="B17" sqref="B17"/>
    </sheetView>
  </sheetViews>
  <sheetFormatPr defaultRowHeight="12.75"/>
  <cols>
    <col min="1" max="1" width="10.6640625" style="175" customWidth="1"/>
    <col min="2" max="2" width="38.33203125" style="175" customWidth="1"/>
    <col min="3" max="3" width="9.5546875" style="177" customWidth="1"/>
    <col min="4" max="8" width="9.88671875" style="177" customWidth="1"/>
    <col min="9" max="16384" width="8.88671875" style="175"/>
  </cols>
  <sheetData>
    <row r="1" spans="1:10" ht="15.75">
      <c r="A1" s="686" t="s">
        <v>112</v>
      </c>
      <c r="B1" s="686"/>
      <c r="C1" s="686"/>
      <c r="D1" s="686"/>
      <c r="E1" s="686"/>
      <c r="F1" s="686"/>
      <c r="G1" s="686"/>
      <c r="H1" s="686"/>
      <c r="I1" s="200" t="s">
        <v>1</v>
      </c>
      <c r="J1" s="173"/>
    </row>
    <row r="2" spans="1:10" ht="15.75">
      <c r="A2" s="685"/>
      <c r="B2" s="685"/>
      <c r="C2" s="685"/>
      <c r="D2" s="685"/>
      <c r="E2" s="685"/>
      <c r="F2" s="685"/>
      <c r="G2" s="685"/>
      <c r="H2" s="685"/>
      <c r="I2" s="173"/>
      <c r="J2" s="173"/>
    </row>
    <row r="3" spans="1:10" ht="15.75">
      <c r="A3" s="687" t="s">
        <v>210</v>
      </c>
      <c r="B3" s="687"/>
      <c r="C3" s="687"/>
      <c r="D3" s="687"/>
      <c r="E3" s="687"/>
      <c r="F3" s="687"/>
      <c r="G3" s="687"/>
      <c r="H3" s="687"/>
      <c r="I3" s="200" t="s">
        <v>1</v>
      </c>
      <c r="J3" s="176"/>
    </row>
    <row r="4" spans="1:10" ht="15.75">
      <c r="A4" s="687" t="s">
        <v>273</v>
      </c>
      <c r="B4" s="687"/>
      <c r="C4" s="687"/>
      <c r="D4" s="687"/>
      <c r="E4" s="687"/>
      <c r="F4" s="687"/>
      <c r="G4" s="687"/>
      <c r="H4" s="687"/>
      <c r="I4" s="200" t="s">
        <v>1</v>
      </c>
      <c r="J4" s="176"/>
    </row>
    <row r="5" spans="1:10" ht="15.75">
      <c r="A5" s="685" t="s">
        <v>272</v>
      </c>
      <c r="B5" s="685"/>
      <c r="C5" s="685"/>
      <c r="D5" s="685"/>
      <c r="E5" s="685"/>
      <c r="F5" s="685"/>
      <c r="G5" s="685"/>
      <c r="H5" s="685"/>
      <c r="I5" s="200" t="s">
        <v>1</v>
      </c>
      <c r="J5" s="176"/>
    </row>
    <row r="6" spans="1:10" ht="15.75">
      <c r="A6" s="709"/>
      <c r="B6" s="709"/>
      <c r="C6" s="709"/>
      <c r="D6" s="709"/>
      <c r="E6" s="709"/>
      <c r="F6" s="709"/>
      <c r="G6" s="709"/>
      <c r="H6" s="709"/>
    </row>
    <row r="7" spans="1:10">
      <c r="A7" s="688"/>
      <c r="B7" s="688"/>
      <c r="C7" s="688"/>
      <c r="D7" s="688"/>
      <c r="E7" s="688"/>
      <c r="F7" s="688"/>
      <c r="G7" s="688"/>
      <c r="H7" s="688"/>
    </row>
    <row r="8" spans="1:10">
      <c r="A8" s="280" t="s">
        <v>113</v>
      </c>
      <c r="B8" s="279"/>
      <c r="C8" s="690"/>
      <c r="D8" s="690"/>
      <c r="E8" s="690"/>
      <c r="F8" s="690"/>
      <c r="G8" s="690"/>
      <c r="H8" s="690"/>
      <c r="I8" s="200" t="s">
        <v>1</v>
      </c>
    </row>
    <row r="9" spans="1:10">
      <c r="A9" s="280" t="s">
        <v>114</v>
      </c>
      <c r="B9" s="281" t="s">
        <v>183</v>
      </c>
      <c r="C9" s="690"/>
      <c r="D9" s="690"/>
      <c r="E9" s="690"/>
      <c r="F9" s="690"/>
      <c r="G9" s="690"/>
      <c r="H9" s="690"/>
      <c r="I9" s="200" t="s">
        <v>1</v>
      </c>
    </row>
    <row r="10" spans="1:10">
      <c r="A10" s="280" t="s">
        <v>115</v>
      </c>
      <c r="B10" s="281" t="s">
        <v>208</v>
      </c>
      <c r="C10" s="690"/>
      <c r="D10" s="690"/>
      <c r="E10" s="690"/>
      <c r="F10" s="690"/>
      <c r="G10" s="690"/>
      <c r="H10" s="690"/>
      <c r="I10" s="200" t="s">
        <v>1</v>
      </c>
    </row>
    <row r="11" spans="1:10">
      <c r="A11" s="710"/>
      <c r="B11" s="710"/>
      <c r="C11" s="710"/>
      <c r="D11" s="710"/>
      <c r="E11" s="710"/>
      <c r="F11" s="710"/>
      <c r="G11" s="710"/>
      <c r="H11" s="710"/>
    </row>
    <row r="12" spans="1:10" ht="12.75" customHeight="1">
      <c r="A12" s="693" t="s">
        <v>117</v>
      </c>
      <c r="B12" s="694"/>
      <c r="C12" s="704" t="s">
        <v>346</v>
      </c>
      <c r="D12" s="702" t="s">
        <v>339</v>
      </c>
      <c r="E12" s="702" t="s">
        <v>118</v>
      </c>
      <c r="F12" s="702" t="s">
        <v>119</v>
      </c>
      <c r="G12" s="702" t="s">
        <v>340</v>
      </c>
      <c r="H12" s="700" t="s">
        <v>347</v>
      </c>
      <c r="I12" s="200" t="s">
        <v>1</v>
      </c>
    </row>
    <row r="13" spans="1:10" ht="12.75" customHeight="1">
      <c r="A13" s="695"/>
      <c r="B13" s="696"/>
      <c r="C13" s="705"/>
      <c r="D13" s="703"/>
      <c r="E13" s="703"/>
      <c r="F13" s="703"/>
      <c r="G13" s="703"/>
      <c r="H13" s="701"/>
      <c r="I13" s="200" t="s">
        <v>1</v>
      </c>
    </row>
    <row r="14" spans="1:10">
      <c r="A14" s="290" t="s">
        <v>120</v>
      </c>
      <c r="B14" s="282"/>
      <c r="C14" s="309"/>
      <c r="D14" s="309"/>
      <c r="E14" s="309"/>
      <c r="F14" s="309"/>
      <c r="G14" s="309"/>
      <c r="H14" s="310"/>
      <c r="I14" s="200" t="s">
        <v>1</v>
      </c>
    </row>
    <row r="15" spans="1:10">
      <c r="A15" s="291" t="s">
        <v>121</v>
      </c>
      <c r="B15" s="283" t="s">
        <v>122</v>
      </c>
      <c r="C15" s="311"/>
      <c r="D15" s="311"/>
      <c r="E15" s="311"/>
      <c r="F15" s="311"/>
      <c r="G15" s="311"/>
      <c r="H15" s="312"/>
      <c r="I15" s="200" t="s">
        <v>1</v>
      </c>
    </row>
    <row r="16" spans="1:10">
      <c r="A16" s="292" t="s">
        <v>123</v>
      </c>
      <c r="B16" s="285" t="s">
        <v>185</v>
      </c>
      <c r="C16" s="313"/>
      <c r="D16" s="313"/>
      <c r="E16" s="313"/>
      <c r="F16" s="313"/>
      <c r="G16" s="313"/>
      <c r="H16" s="314"/>
      <c r="I16" s="200" t="s">
        <v>1</v>
      </c>
    </row>
    <row r="17" spans="1:9">
      <c r="A17" s="292" t="s">
        <v>123</v>
      </c>
      <c r="B17" s="285" t="s">
        <v>127</v>
      </c>
      <c r="C17" s="313"/>
      <c r="D17" s="313"/>
      <c r="E17" s="313"/>
      <c r="F17" s="313"/>
      <c r="G17" s="313"/>
      <c r="H17" s="314"/>
      <c r="I17" s="200" t="s">
        <v>1</v>
      </c>
    </row>
    <row r="18" spans="1:9">
      <c r="A18" s="292" t="s">
        <v>129</v>
      </c>
      <c r="B18" s="285" t="s">
        <v>128</v>
      </c>
      <c r="C18" s="313"/>
      <c r="D18" s="313"/>
      <c r="E18" s="313"/>
      <c r="F18" s="313"/>
      <c r="G18" s="313"/>
      <c r="H18" s="314"/>
      <c r="I18" s="200" t="s">
        <v>1</v>
      </c>
    </row>
    <row r="19" spans="1:9">
      <c r="A19" s="292" t="s">
        <v>129</v>
      </c>
      <c r="B19" s="285" t="s">
        <v>186</v>
      </c>
      <c r="C19" s="313"/>
      <c r="D19" s="313"/>
      <c r="E19" s="313"/>
      <c r="F19" s="313"/>
      <c r="G19" s="313"/>
      <c r="H19" s="314"/>
      <c r="I19" s="200" t="s">
        <v>1</v>
      </c>
    </row>
    <row r="20" spans="1:9">
      <c r="A20" s="290" t="s">
        <v>130</v>
      </c>
      <c r="B20" s="282"/>
      <c r="C20" s="309"/>
      <c r="D20" s="309"/>
      <c r="E20" s="309"/>
      <c r="F20" s="309"/>
      <c r="G20" s="309"/>
      <c r="H20" s="310"/>
      <c r="I20" s="200" t="s">
        <v>1</v>
      </c>
    </row>
    <row r="21" spans="1:9">
      <c r="A21" s="292" t="s">
        <v>131</v>
      </c>
      <c r="B21" s="285" t="s">
        <v>132</v>
      </c>
      <c r="C21" s="313"/>
      <c r="D21" s="313"/>
      <c r="E21" s="313"/>
      <c r="F21" s="313"/>
      <c r="G21" s="313"/>
      <c r="H21" s="314"/>
      <c r="I21" s="200" t="s">
        <v>1</v>
      </c>
    </row>
    <row r="22" spans="1:9">
      <c r="A22" s="286">
        <v>22</v>
      </c>
      <c r="B22" s="285" t="s">
        <v>133</v>
      </c>
      <c r="C22" s="313"/>
      <c r="D22" s="313"/>
      <c r="E22" s="313"/>
      <c r="F22" s="313"/>
      <c r="G22" s="313"/>
      <c r="H22" s="314"/>
      <c r="I22" s="200" t="s">
        <v>1</v>
      </c>
    </row>
    <row r="23" spans="1:9">
      <c r="A23" s="292" t="s">
        <v>188</v>
      </c>
      <c r="B23" s="285" t="s">
        <v>189</v>
      </c>
      <c r="C23" s="313"/>
      <c r="D23" s="313"/>
      <c r="E23" s="313"/>
      <c r="F23" s="313"/>
      <c r="G23" s="313"/>
      <c r="H23" s="314"/>
      <c r="I23" s="200" t="s">
        <v>1</v>
      </c>
    </row>
    <row r="24" spans="1:9">
      <c r="A24" s="284">
        <v>23.2</v>
      </c>
      <c r="B24" s="285" t="s">
        <v>190</v>
      </c>
      <c r="C24" s="313"/>
      <c r="D24" s="313"/>
      <c r="E24" s="313"/>
      <c r="F24" s="313"/>
      <c r="G24" s="313"/>
      <c r="H24" s="314"/>
      <c r="I24" s="200" t="s">
        <v>1</v>
      </c>
    </row>
    <row r="25" spans="1:9">
      <c r="A25" s="292" t="s">
        <v>136</v>
      </c>
      <c r="B25" s="285" t="s">
        <v>137</v>
      </c>
      <c r="C25" s="313"/>
      <c r="D25" s="313"/>
      <c r="E25" s="313"/>
      <c r="F25" s="313"/>
      <c r="G25" s="313"/>
      <c r="H25" s="314"/>
      <c r="I25" s="200" t="s">
        <v>1</v>
      </c>
    </row>
    <row r="26" spans="1:9">
      <c r="A26" s="292" t="s">
        <v>136</v>
      </c>
      <c r="B26" s="285" t="s">
        <v>138</v>
      </c>
      <c r="C26" s="313"/>
      <c r="D26" s="313"/>
      <c r="E26" s="313"/>
      <c r="F26" s="313"/>
      <c r="G26" s="313"/>
      <c r="H26" s="314"/>
      <c r="I26" s="200" t="s">
        <v>1</v>
      </c>
    </row>
    <row r="27" spans="1:9">
      <c r="A27" s="292" t="s">
        <v>136</v>
      </c>
      <c r="B27" s="285" t="s">
        <v>139</v>
      </c>
      <c r="C27" s="313"/>
      <c r="D27" s="313"/>
      <c r="E27" s="313"/>
      <c r="F27" s="313"/>
      <c r="G27" s="313"/>
      <c r="H27" s="314"/>
      <c r="I27" s="200" t="s">
        <v>1</v>
      </c>
    </row>
    <row r="28" spans="1:9">
      <c r="A28" s="292" t="s">
        <v>136</v>
      </c>
      <c r="B28" s="285" t="s">
        <v>191</v>
      </c>
      <c r="C28" s="313"/>
      <c r="D28" s="313"/>
      <c r="E28" s="313"/>
      <c r="F28" s="313"/>
      <c r="G28" s="313"/>
      <c r="H28" s="314"/>
      <c r="I28" s="200" t="s">
        <v>1</v>
      </c>
    </row>
    <row r="29" spans="1:9">
      <c r="A29" s="292" t="s">
        <v>136</v>
      </c>
      <c r="B29" s="285" t="s">
        <v>192</v>
      </c>
      <c r="C29" s="313"/>
      <c r="D29" s="313"/>
      <c r="E29" s="313"/>
      <c r="F29" s="313"/>
      <c r="G29" s="313"/>
      <c r="H29" s="314"/>
      <c r="I29" s="200" t="s">
        <v>1</v>
      </c>
    </row>
    <row r="30" spans="1:9">
      <c r="A30" s="292" t="s">
        <v>193</v>
      </c>
      <c r="B30" s="285" t="s">
        <v>194</v>
      </c>
      <c r="C30" s="313"/>
      <c r="D30" s="313"/>
      <c r="E30" s="313"/>
      <c r="F30" s="313"/>
      <c r="G30" s="313"/>
      <c r="H30" s="314"/>
      <c r="I30" s="200" t="s">
        <v>1</v>
      </c>
    </row>
    <row r="31" spans="1:9">
      <c r="A31" s="284">
        <v>25.3</v>
      </c>
      <c r="B31" s="285" t="s">
        <v>140</v>
      </c>
      <c r="C31" s="313"/>
      <c r="D31" s="313"/>
      <c r="E31" s="313"/>
      <c r="F31" s="313"/>
      <c r="G31" s="313"/>
      <c r="H31" s="314"/>
      <c r="I31" s="200" t="s">
        <v>1</v>
      </c>
    </row>
    <row r="32" spans="1:9">
      <c r="A32" s="284">
        <v>25.3</v>
      </c>
      <c r="B32" s="285" t="s">
        <v>141</v>
      </c>
      <c r="C32" s="313"/>
      <c r="D32" s="313"/>
      <c r="E32" s="313"/>
      <c r="F32" s="313"/>
      <c r="G32" s="313"/>
      <c r="H32" s="314"/>
      <c r="I32" s="200" t="s">
        <v>1</v>
      </c>
    </row>
    <row r="33" spans="1:9">
      <c r="A33" s="284">
        <v>25.3</v>
      </c>
      <c r="B33" s="285" t="s">
        <v>142</v>
      </c>
      <c r="C33" s="313"/>
      <c r="D33" s="313"/>
      <c r="E33" s="313"/>
      <c r="F33" s="313"/>
      <c r="G33" s="313"/>
      <c r="H33" s="314"/>
      <c r="I33" s="200" t="s">
        <v>1</v>
      </c>
    </row>
    <row r="34" spans="1:9">
      <c r="A34" s="284">
        <v>25.3</v>
      </c>
      <c r="B34" s="285" t="s">
        <v>143</v>
      </c>
      <c r="C34" s="313"/>
      <c r="D34" s="313"/>
      <c r="E34" s="313"/>
      <c r="F34" s="313"/>
      <c r="G34" s="313"/>
      <c r="H34" s="314"/>
      <c r="I34" s="200" t="s">
        <v>1</v>
      </c>
    </row>
    <row r="35" spans="1:9">
      <c r="A35" s="284">
        <v>25.3</v>
      </c>
      <c r="B35" s="285" t="s">
        <v>144</v>
      </c>
      <c r="C35" s="313"/>
      <c r="D35" s="313"/>
      <c r="E35" s="313"/>
      <c r="F35" s="313"/>
      <c r="G35" s="313"/>
      <c r="H35" s="314"/>
      <c r="I35" s="200" t="s">
        <v>1</v>
      </c>
    </row>
    <row r="36" spans="1:9">
      <c r="A36" s="284">
        <v>25.3</v>
      </c>
      <c r="B36" s="285" t="s">
        <v>196</v>
      </c>
      <c r="C36" s="313"/>
      <c r="D36" s="313"/>
      <c r="E36" s="313"/>
      <c r="F36" s="313"/>
      <c r="G36" s="313"/>
      <c r="H36" s="314"/>
      <c r="I36" s="200" t="s">
        <v>1</v>
      </c>
    </row>
    <row r="37" spans="1:9">
      <c r="A37" s="292" t="s">
        <v>145</v>
      </c>
      <c r="B37" s="285" t="s">
        <v>151</v>
      </c>
      <c r="C37" s="313"/>
      <c r="D37" s="313"/>
      <c r="E37" s="313"/>
      <c r="F37" s="313"/>
      <c r="G37" s="313"/>
      <c r="H37" s="314"/>
      <c r="I37" s="200" t="s">
        <v>1</v>
      </c>
    </row>
    <row r="38" spans="1:9">
      <c r="A38" s="414" t="s">
        <v>152</v>
      </c>
      <c r="B38" s="413" t="s">
        <v>153</v>
      </c>
      <c r="C38" s="318"/>
      <c r="D38" s="318"/>
      <c r="E38" s="318"/>
      <c r="F38" s="318"/>
      <c r="G38" s="318"/>
      <c r="H38" s="319"/>
      <c r="I38" s="200" t="s">
        <v>1</v>
      </c>
    </row>
    <row r="39" spans="1:9">
      <c r="A39" s="290" t="s">
        <v>158</v>
      </c>
      <c r="B39" s="282"/>
      <c r="C39" s="309"/>
      <c r="D39" s="309"/>
      <c r="E39" s="309"/>
      <c r="F39" s="309"/>
      <c r="G39" s="309"/>
      <c r="H39" s="310"/>
      <c r="I39" s="200" t="s">
        <v>1</v>
      </c>
    </row>
    <row r="40" spans="1:9">
      <c r="A40" s="292" t="s">
        <v>159</v>
      </c>
      <c r="B40" s="285" t="s">
        <v>197</v>
      </c>
      <c r="C40" s="313"/>
      <c r="D40" s="313"/>
      <c r="E40" s="313"/>
      <c r="F40" s="313"/>
      <c r="G40" s="313"/>
      <c r="H40" s="314"/>
      <c r="I40" s="200" t="s">
        <v>1</v>
      </c>
    </row>
    <row r="41" spans="1:9">
      <c r="A41" s="288" t="s">
        <v>159</v>
      </c>
      <c r="B41" s="287" t="s">
        <v>164</v>
      </c>
      <c r="C41" s="313"/>
      <c r="D41" s="313"/>
      <c r="E41" s="313"/>
      <c r="F41" s="313"/>
      <c r="G41" s="313"/>
      <c r="H41" s="314"/>
      <c r="I41" s="200" t="s">
        <v>1</v>
      </c>
    </row>
    <row r="42" spans="1:9">
      <c r="A42" s="288" t="s">
        <v>159</v>
      </c>
      <c r="B42" s="287" t="s">
        <v>165</v>
      </c>
      <c r="C42" s="313"/>
      <c r="D42" s="313"/>
      <c r="E42" s="313"/>
      <c r="F42" s="313"/>
      <c r="G42" s="313"/>
      <c r="H42" s="314"/>
      <c r="I42" s="200" t="s">
        <v>1</v>
      </c>
    </row>
    <row r="43" spans="1:9">
      <c r="A43" s="288" t="s">
        <v>159</v>
      </c>
      <c r="B43" s="287" t="s">
        <v>209</v>
      </c>
      <c r="C43" s="313"/>
      <c r="D43" s="313"/>
      <c r="E43" s="313"/>
      <c r="F43" s="313"/>
      <c r="G43" s="313"/>
      <c r="H43" s="314"/>
      <c r="I43" s="200" t="s">
        <v>1</v>
      </c>
    </row>
    <row r="44" spans="1:9">
      <c r="A44" s="288" t="s">
        <v>159</v>
      </c>
      <c r="B44" s="287" t="s">
        <v>166</v>
      </c>
      <c r="C44" s="313"/>
      <c r="D44" s="313"/>
      <c r="E44" s="313"/>
      <c r="F44" s="313"/>
      <c r="G44" s="313"/>
      <c r="H44" s="314"/>
      <c r="I44" s="200" t="s">
        <v>1</v>
      </c>
    </row>
    <row r="45" spans="1:9">
      <c r="A45" s="288" t="s">
        <v>159</v>
      </c>
      <c r="B45" s="287" t="s">
        <v>167</v>
      </c>
      <c r="C45" s="313"/>
      <c r="D45" s="313"/>
      <c r="E45" s="313"/>
      <c r="F45" s="313"/>
      <c r="G45" s="313"/>
      <c r="H45" s="314"/>
      <c r="I45" s="200" t="s">
        <v>1</v>
      </c>
    </row>
    <row r="46" spans="1:9">
      <c r="A46" s="288" t="s">
        <v>159</v>
      </c>
      <c r="B46" s="287" t="s">
        <v>168</v>
      </c>
      <c r="C46" s="313"/>
      <c r="D46" s="313"/>
      <c r="E46" s="313"/>
      <c r="F46" s="313"/>
      <c r="G46" s="313"/>
      <c r="H46" s="314"/>
      <c r="I46" s="200" t="s">
        <v>1</v>
      </c>
    </row>
    <row r="47" spans="1:9">
      <c r="A47" s="292" t="s">
        <v>159</v>
      </c>
      <c r="B47" s="285" t="s">
        <v>169</v>
      </c>
      <c r="C47" s="313"/>
      <c r="D47" s="313"/>
      <c r="E47" s="315"/>
      <c r="F47" s="315"/>
      <c r="G47" s="313"/>
      <c r="H47" s="314"/>
      <c r="I47" s="200" t="s">
        <v>1</v>
      </c>
    </row>
    <row r="48" spans="1:9">
      <c r="A48" s="292" t="s">
        <v>199</v>
      </c>
      <c r="B48" s="285" t="s">
        <v>200</v>
      </c>
      <c r="C48" s="313"/>
      <c r="D48" s="313"/>
      <c r="E48" s="315"/>
      <c r="F48" s="315"/>
      <c r="G48" s="313"/>
      <c r="H48" s="314"/>
      <c r="I48" s="200" t="s">
        <v>1</v>
      </c>
    </row>
    <row r="49" spans="1:18">
      <c r="A49" s="290" t="s">
        <v>171</v>
      </c>
      <c r="B49" s="282"/>
      <c r="C49" s="309"/>
      <c r="D49" s="309"/>
      <c r="E49" s="309"/>
      <c r="F49" s="309"/>
      <c r="G49" s="309"/>
      <c r="H49" s="310"/>
      <c r="I49" s="200" t="s">
        <v>1</v>
      </c>
    </row>
    <row r="50" spans="1:18">
      <c r="A50" s="292" t="s">
        <v>172</v>
      </c>
      <c r="B50" s="285" t="s">
        <v>207</v>
      </c>
      <c r="C50" s="313"/>
      <c r="D50" s="313"/>
      <c r="E50" s="313"/>
      <c r="F50" s="313"/>
      <c r="G50" s="313"/>
      <c r="H50" s="314"/>
      <c r="I50" s="200" t="s">
        <v>1</v>
      </c>
    </row>
    <row r="51" spans="1:18">
      <c r="A51" s="288" t="s">
        <v>172</v>
      </c>
      <c r="B51" s="287" t="s">
        <v>178</v>
      </c>
      <c r="C51" s="313"/>
      <c r="D51" s="313"/>
      <c r="E51" s="313"/>
      <c r="F51" s="313"/>
      <c r="G51" s="313"/>
      <c r="H51" s="314"/>
      <c r="I51" s="200" t="s">
        <v>1</v>
      </c>
    </row>
    <row r="52" spans="1:18">
      <c r="A52" s="290"/>
      <c r="B52" s="282" t="s">
        <v>179</v>
      </c>
      <c r="C52" s="309"/>
      <c r="D52" s="309"/>
      <c r="E52" s="309"/>
      <c r="F52" s="309"/>
      <c r="G52" s="309"/>
      <c r="H52" s="310"/>
      <c r="I52" s="174" t="s">
        <v>22</v>
      </c>
    </row>
    <row r="55" spans="1:18" ht="15.75">
      <c r="A55" s="697" t="s">
        <v>288</v>
      </c>
      <c r="B55" s="714"/>
      <c r="C55" s="714"/>
      <c r="D55" s="714"/>
      <c r="E55" s="714"/>
      <c r="F55" s="714"/>
      <c r="G55" s="714"/>
      <c r="H55" s="714"/>
      <c r="I55" s="179"/>
      <c r="J55" s="179"/>
      <c r="K55" s="179"/>
      <c r="L55" s="179"/>
      <c r="M55" s="179"/>
      <c r="N55" s="179"/>
      <c r="O55" s="179"/>
      <c r="P55" s="179"/>
      <c r="Q55" s="179"/>
      <c r="R55" s="179"/>
    </row>
    <row r="56" spans="1:18" ht="15">
      <c r="A56" s="698" t="s">
        <v>180</v>
      </c>
      <c r="B56" s="714"/>
      <c r="C56" s="714"/>
      <c r="D56" s="714"/>
      <c r="E56" s="714"/>
      <c r="F56" s="714"/>
      <c r="G56" s="714"/>
      <c r="H56" s="714"/>
      <c r="I56" s="193"/>
      <c r="J56" s="193"/>
      <c r="K56" s="193"/>
      <c r="L56" s="193"/>
      <c r="M56" s="193"/>
      <c r="N56" s="193"/>
      <c r="O56" s="193"/>
      <c r="P56" s="193"/>
      <c r="Q56" s="193"/>
      <c r="R56" s="193"/>
    </row>
    <row r="57" spans="1:18" ht="13.5">
      <c r="A57" s="180"/>
      <c r="B57" s="179"/>
      <c r="C57" s="179"/>
      <c r="D57" s="179"/>
      <c r="E57" s="179"/>
      <c r="F57" s="179"/>
      <c r="G57" s="179"/>
      <c r="H57" s="179"/>
      <c r="I57" s="179"/>
      <c r="J57" s="179"/>
      <c r="K57" s="179"/>
      <c r="L57" s="179"/>
      <c r="M57" s="179"/>
      <c r="N57" s="179"/>
      <c r="O57" s="179"/>
      <c r="P57" s="179"/>
      <c r="Q57" s="179"/>
      <c r="R57" s="179"/>
    </row>
    <row r="58" spans="1:18" ht="30.75" customHeight="1">
      <c r="A58" s="699" t="s">
        <v>181</v>
      </c>
      <c r="B58" s="714"/>
      <c r="C58" s="714"/>
      <c r="D58" s="714"/>
      <c r="E58" s="714"/>
      <c r="F58" s="714"/>
      <c r="G58" s="714"/>
      <c r="H58" s="714"/>
      <c r="I58" s="181"/>
      <c r="J58" s="181"/>
      <c r="K58" s="181"/>
      <c r="L58" s="181"/>
      <c r="M58" s="181"/>
      <c r="N58" s="181"/>
      <c r="O58" s="181"/>
      <c r="P58" s="181"/>
      <c r="Q58" s="181"/>
      <c r="R58" s="181"/>
    </row>
    <row r="59" spans="1:18">
      <c r="A59" s="182"/>
      <c r="B59" s="183"/>
      <c r="C59" s="183"/>
      <c r="D59" s="183"/>
      <c r="E59" s="183"/>
      <c r="F59" s="183"/>
      <c r="G59" s="183"/>
      <c r="H59" s="183"/>
      <c r="I59" s="183"/>
      <c r="J59" s="183"/>
      <c r="K59" s="183"/>
      <c r="L59" s="183"/>
      <c r="M59" s="183"/>
      <c r="N59" s="183"/>
      <c r="O59" s="183"/>
      <c r="P59" s="183"/>
      <c r="Q59" s="183"/>
      <c r="R59" s="183"/>
    </row>
    <row r="60" spans="1:18" ht="29.25" customHeight="1">
      <c r="A60" s="691" t="s">
        <v>182</v>
      </c>
      <c r="B60" s="714"/>
      <c r="C60" s="714"/>
      <c r="D60" s="714"/>
      <c r="E60" s="714"/>
      <c r="F60" s="714"/>
      <c r="G60" s="714"/>
      <c r="H60" s="714"/>
      <c r="I60" s="181"/>
      <c r="J60" s="181"/>
      <c r="K60" s="181"/>
      <c r="L60" s="181"/>
      <c r="M60" s="181"/>
      <c r="N60" s="181"/>
      <c r="O60" s="181"/>
      <c r="P60" s="181"/>
      <c r="Q60" s="181"/>
      <c r="R60" s="181"/>
    </row>
  </sheetData>
  <mergeCells count="22">
    <mergeCell ref="A1:H1"/>
    <mergeCell ref="A2:H2"/>
    <mergeCell ref="A3:H3"/>
    <mergeCell ref="A4:H4"/>
    <mergeCell ref="C9:H9"/>
    <mergeCell ref="A5:H5"/>
    <mergeCell ref="A6:H6"/>
    <mergeCell ref="A7:H7"/>
    <mergeCell ref="C8:H8"/>
    <mergeCell ref="C10:H10"/>
    <mergeCell ref="A56:H56"/>
    <mergeCell ref="A58:H58"/>
    <mergeCell ref="A60:H60"/>
    <mergeCell ref="A12:B13"/>
    <mergeCell ref="A55:H55"/>
    <mergeCell ref="A11:H11"/>
    <mergeCell ref="C12:C13"/>
    <mergeCell ref="D12:D13"/>
    <mergeCell ref="E12:E13"/>
    <mergeCell ref="G12:G13"/>
    <mergeCell ref="H12:H13"/>
    <mergeCell ref="F12:F13"/>
  </mergeCells>
  <phoneticPr fontId="37" type="noConversion"/>
  <printOptions horizontalCentered="1"/>
  <pageMargins left="0.75" right="0.75" top="0.3" bottom="1" header="0.1" footer="0.5"/>
  <pageSetup scale="93" fitToHeight="2" orientation="landscape" cellComments="asDisplayed" r:id="rId1"/>
  <headerFooter alignWithMargins="0">
    <oddFooter>&amp;C&amp;11Exhibit N:  Modular Cost for New Positions</oddFooter>
  </headerFooter>
  <rowBreaks count="1" manualBreakCount="1">
    <brk id="38" max="7" man="1"/>
  </rowBreaks>
  <legacyDrawing r:id="rId2"/>
</worksheet>
</file>

<file path=xl/worksheets/sheet14.xml><?xml version="1.0" encoding="utf-8"?>
<worksheet xmlns="http://schemas.openxmlformats.org/spreadsheetml/2006/main" xmlns:r="http://schemas.openxmlformats.org/officeDocument/2006/relationships">
  <sheetPr>
    <pageSetUpPr fitToPage="1"/>
  </sheetPr>
  <dimension ref="A1:K42"/>
  <sheetViews>
    <sheetView view="pageBreakPreview" zoomScale="75" zoomScaleNormal="90" zoomScaleSheetLayoutView="75" workbookViewId="0">
      <selection activeCell="B14" sqref="B14"/>
    </sheetView>
  </sheetViews>
  <sheetFormatPr defaultColWidth="7.109375" defaultRowHeight="15.75"/>
  <cols>
    <col min="1" max="1" width="3.88671875" style="204" customWidth="1"/>
    <col min="2" max="2" width="65.6640625" style="203" customWidth="1"/>
    <col min="3" max="3" width="2.88671875" style="204" customWidth="1"/>
    <col min="4" max="4" width="11.44140625" style="204" customWidth="1"/>
    <col min="5" max="5" width="10.21875" style="204" customWidth="1"/>
    <col min="6" max="6" width="10.109375" style="204" customWidth="1"/>
    <col min="7" max="7" width="9.5546875" style="204" customWidth="1"/>
    <col min="8" max="8" width="9.33203125" style="204" customWidth="1"/>
    <col min="9" max="16384" width="7.109375" style="204"/>
  </cols>
  <sheetData>
    <row r="1" spans="1:11">
      <c r="A1" s="720" t="s">
        <v>256</v>
      </c>
      <c r="B1" s="720"/>
      <c r="C1" s="720"/>
      <c r="D1" s="720"/>
      <c r="E1" s="720"/>
      <c r="F1" s="720"/>
      <c r="G1" s="720"/>
      <c r="H1" s="720"/>
      <c r="I1" s="205" t="s">
        <v>1</v>
      </c>
    </row>
    <row r="2" spans="1:11" ht="13.5" customHeight="1">
      <c r="A2" s="722"/>
      <c r="B2" s="722"/>
      <c r="C2" s="722"/>
      <c r="D2" s="722"/>
      <c r="E2" s="722"/>
      <c r="F2" s="722"/>
      <c r="G2" s="722"/>
      <c r="H2" s="722"/>
      <c r="I2" s="205" t="s">
        <v>1</v>
      </c>
    </row>
    <row r="3" spans="1:11">
      <c r="A3" s="719" t="s">
        <v>333</v>
      </c>
      <c r="B3" s="719"/>
      <c r="C3" s="719"/>
      <c r="D3" s="719"/>
      <c r="E3" s="719"/>
      <c r="F3" s="719"/>
      <c r="G3" s="719"/>
      <c r="H3" s="719"/>
      <c r="I3" s="205" t="s">
        <v>1</v>
      </c>
    </row>
    <row r="4" spans="1:11" ht="18.75">
      <c r="A4" s="607"/>
      <c r="B4" s="607"/>
      <c r="C4" s="607"/>
      <c r="D4" s="607"/>
      <c r="E4" s="607"/>
      <c r="F4" s="607"/>
      <c r="G4" s="607"/>
      <c r="H4" s="607"/>
      <c r="I4" s="205" t="s">
        <v>1</v>
      </c>
    </row>
    <row r="5" spans="1:11" ht="16.5">
      <c r="A5" s="609"/>
      <c r="B5" s="609"/>
      <c r="C5" s="609"/>
      <c r="D5" s="609"/>
      <c r="E5" s="609"/>
      <c r="F5" s="609"/>
      <c r="G5" s="609"/>
      <c r="H5" s="609"/>
      <c r="I5" s="205" t="s">
        <v>1</v>
      </c>
    </row>
    <row r="6" spans="1:11" ht="16.5">
      <c r="A6" s="609"/>
      <c r="B6" s="609"/>
      <c r="C6" s="609"/>
      <c r="D6" s="609"/>
      <c r="E6" s="609"/>
      <c r="F6" s="609"/>
      <c r="G6" s="609"/>
      <c r="H6" s="609"/>
      <c r="I6" s="205" t="s">
        <v>1</v>
      </c>
    </row>
    <row r="7" spans="1:11">
      <c r="A7" s="721"/>
      <c r="B7" s="721"/>
      <c r="C7" s="721"/>
      <c r="D7" s="721"/>
      <c r="E7" s="721"/>
      <c r="F7" s="721"/>
      <c r="G7" s="721"/>
      <c r="H7" s="721"/>
      <c r="I7" s="205" t="s">
        <v>1</v>
      </c>
    </row>
    <row r="8" spans="1:11">
      <c r="A8" s="721"/>
      <c r="B8" s="721"/>
      <c r="C8" s="721"/>
      <c r="D8" s="721"/>
      <c r="E8" s="721"/>
      <c r="F8" s="721"/>
      <c r="G8" s="721"/>
      <c r="H8" s="721"/>
      <c r="I8" s="205" t="s">
        <v>1</v>
      </c>
    </row>
    <row r="9" spans="1:11">
      <c r="A9" s="718"/>
      <c r="B9" s="718"/>
      <c r="C9" s="718"/>
      <c r="D9" s="718"/>
      <c r="E9" s="718"/>
      <c r="F9" s="718"/>
      <c r="G9" s="718"/>
      <c r="H9" s="718"/>
      <c r="I9" s="205" t="s">
        <v>1</v>
      </c>
    </row>
    <row r="10" spans="1:11">
      <c r="A10" s="208"/>
      <c r="B10" s="209"/>
      <c r="C10" s="208"/>
      <c r="D10" s="208"/>
      <c r="E10" s="208"/>
      <c r="F10" s="208"/>
      <c r="G10" s="208"/>
      <c r="H10" s="208"/>
      <c r="I10" s="205" t="s">
        <v>1</v>
      </c>
    </row>
    <row r="11" spans="1:11">
      <c r="A11" s="208"/>
      <c r="B11" s="209"/>
      <c r="C11" s="208"/>
      <c r="D11" s="209"/>
      <c r="E11" s="208"/>
      <c r="F11" s="208"/>
      <c r="G11" s="208"/>
      <c r="H11" s="208"/>
      <c r="I11" s="205" t="s">
        <v>1</v>
      </c>
    </row>
    <row r="12" spans="1:11">
      <c r="A12" s="208"/>
      <c r="B12" s="209"/>
      <c r="C12" s="208"/>
      <c r="D12" s="209"/>
      <c r="E12" s="208"/>
      <c r="F12" s="208"/>
      <c r="G12" s="208"/>
      <c r="H12" s="208"/>
      <c r="I12" s="205" t="s">
        <v>1</v>
      </c>
    </row>
    <row r="13" spans="1:11">
      <c r="A13" s="208"/>
      <c r="B13" s="209"/>
      <c r="C13" s="208"/>
      <c r="D13" s="208"/>
      <c r="E13" s="208"/>
      <c r="F13" s="208"/>
      <c r="G13" s="208"/>
      <c r="H13" s="208"/>
      <c r="I13" s="205" t="s">
        <v>1</v>
      </c>
    </row>
    <row r="14" spans="1:11" ht="36" customHeight="1">
      <c r="A14" s="208"/>
      <c r="B14" s="208"/>
      <c r="C14" s="208"/>
      <c r="D14" s="208"/>
      <c r="E14" s="208"/>
      <c r="F14" s="208"/>
      <c r="G14" s="208"/>
      <c r="H14" s="208"/>
      <c r="I14" s="205" t="s">
        <v>1</v>
      </c>
      <c r="J14" s="206"/>
      <c r="K14" s="206"/>
    </row>
    <row r="15" spans="1:11" ht="9.9499999999999993" customHeight="1">
      <c r="A15" s="208"/>
      <c r="B15" s="208"/>
      <c r="C15" s="208"/>
      <c r="D15" s="208"/>
      <c r="E15" s="208"/>
      <c r="F15" s="208"/>
      <c r="G15" s="208"/>
      <c r="H15" s="208"/>
      <c r="I15" s="205" t="s">
        <v>1</v>
      </c>
    </row>
    <row r="16" spans="1:11" ht="36" customHeight="1">
      <c r="A16" s="208"/>
      <c r="B16" s="208"/>
      <c r="C16" s="208"/>
      <c r="D16" s="208"/>
      <c r="E16" s="208"/>
      <c r="F16" s="208"/>
      <c r="G16" s="208"/>
      <c r="H16" s="208"/>
      <c r="I16" s="205" t="s">
        <v>1</v>
      </c>
      <c r="J16" s="206"/>
      <c r="K16" s="206"/>
    </row>
    <row r="17" spans="1:9" ht="9.9499999999999993" customHeight="1">
      <c r="A17" s="208"/>
      <c r="B17" s="208"/>
      <c r="C17" s="208"/>
      <c r="D17" s="208"/>
      <c r="E17" s="208"/>
      <c r="F17" s="208"/>
      <c r="G17" s="208"/>
      <c r="H17" s="208"/>
      <c r="I17" s="205" t="s">
        <v>1</v>
      </c>
    </row>
    <row r="18" spans="1:9" ht="30.75" customHeight="1">
      <c r="A18" s="208"/>
      <c r="B18" s="208"/>
      <c r="C18" s="208"/>
      <c r="D18" s="208"/>
      <c r="E18" s="208"/>
      <c r="F18" s="208"/>
      <c r="G18" s="208"/>
      <c r="H18" s="208"/>
      <c r="I18" s="205" t="s">
        <v>1</v>
      </c>
    </row>
    <row r="19" spans="1:9">
      <c r="A19" s="208"/>
      <c r="B19" s="208"/>
      <c r="C19" s="208"/>
      <c r="D19" s="208"/>
      <c r="E19" s="208"/>
      <c r="F19" s="208"/>
      <c r="G19" s="208"/>
      <c r="H19" s="208"/>
      <c r="I19" s="205" t="s">
        <v>1</v>
      </c>
    </row>
    <row r="20" spans="1:9">
      <c r="A20" s="208"/>
      <c r="B20" s="208"/>
      <c r="C20" s="208"/>
      <c r="D20" s="208"/>
      <c r="E20" s="208"/>
      <c r="F20" s="208"/>
      <c r="G20" s="208"/>
      <c r="H20" s="208"/>
      <c r="I20" s="205" t="s">
        <v>1</v>
      </c>
    </row>
    <row r="21" spans="1:9" ht="9.9499999999999993" customHeight="1">
      <c r="A21" s="208"/>
      <c r="B21" s="208"/>
      <c r="C21" s="208"/>
      <c r="D21" s="208"/>
      <c r="E21" s="208"/>
      <c r="F21" s="208"/>
      <c r="G21" s="208"/>
      <c r="H21" s="208"/>
      <c r="I21" s="205" t="s">
        <v>1</v>
      </c>
    </row>
    <row r="22" spans="1:9">
      <c r="A22" s="208"/>
      <c r="B22" s="208"/>
      <c r="C22" s="208"/>
      <c r="D22" s="208"/>
      <c r="E22" s="208"/>
      <c r="F22" s="208"/>
      <c r="G22" s="208"/>
      <c r="H22" s="208"/>
      <c r="I22" s="205" t="s">
        <v>1</v>
      </c>
    </row>
    <row r="23" spans="1:9">
      <c r="A23" s="208"/>
      <c r="B23" s="208"/>
      <c r="C23" s="208"/>
      <c r="D23" s="208"/>
      <c r="E23" s="208"/>
      <c r="F23" s="208"/>
      <c r="G23" s="208"/>
      <c r="H23" s="208"/>
      <c r="I23" s="205" t="s">
        <v>1</v>
      </c>
    </row>
    <row r="24" spans="1:9" ht="36.75" customHeight="1">
      <c r="A24" s="208"/>
      <c r="B24" s="208"/>
      <c r="C24" s="208"/>
      <c r="D24" s="207"/>
      <c r="E24" s="208"/>
      <c r="F24" s="208"/>
      <c r="G24" s="208"/>
      <c r="H24" s="208"/>
      <c r="I24" s="205" t="s">
        <v>1</v>
      </c>
    </row>
    <row r="25" spans="1:9">
      <c r="A25" s="208"/>
      <c r="B25" s="208"/>
      <c r="C25" s="208"/>
      <c r="D25" s="402"/>
      <c r="E25" s="402"/>
      <c r="F25" s="402"/>
      <c r="G25" s="402"/>
      <c r="H25" s="208"/>
      <c r="I25" s="205" t="s">
        <v>1</v>
      </c>
    </row>
    <row r="26" spans="1:9" ht="10.5" customHeight="1">
      <c r="A26" s="208"/>
      <c r="B26" s="208"/>
      <c r="C26" s="208"/>
      <c r="D26" s="207"/>
      <c r="E26" s="208"/>
      <c r="F26" s="208"/>
      <c r="G26" s="208"/>
      <c r="H26" s="208"/>
      <c r="I26" s="205" t="s">
        <v>1</v>
      </c>
    </row>
    <row r="27" spans="1:9" ht="9.9499999999999993" customHeight="1">
      <c r="A27" s="208"/>
      <c r="B27" s="208"/>
      <c r="C27" s="208"/>
      <c r="D27" s="208"/>
      <c r="E27" s="208"/>
      <c r="F27" s="208"/>
      <c r="G27" s="208"/>
      <c r="H27" s="208"/>
      <c r="I27" s="205" t="s">
        <v>1</v>
      </c>
    </row>
    <row r="28" spans="1:9">
      <c r="A28" s="208"/>
      <c r="B28" s="208"/>
      <c r="C28" s="208"/>
      <c r="D28" s="208"/>
      <c r="E28" s="208"/>
      <c r="F28" s="208"/>
      <c r="G28" s="208"/>
      <c r="H28" s="208"/>
      <c r="I28" s="205" t="s">
        <v>1</v>
      </c>
    </row>
    <row r="29" spans="1:9">
      <c r="A29" s="208"/>
      <c r="B29" s="208"/>
      <c r="C29" s="208"/>
      <c r="D29" s="208"/>
      <c r="E29" s="208"/>
      <c r="F29" s="208"/>
      <c r="G29" s="208"/>
      <c r="H29" s="208"/>
      <c r="I29" s="205" t="s">
        <v>1</v>
      </c>
    </row>
    <row r="30" spans="1:9" ht="15.75" customHeight="1">
      <c r="A30" s="208"/>
      <c r="B30" s="208"/>
      <c r="C30" s="208"/>
      <c r="D30" s="402"/>
      <c r="E30" s="402"/>
      <c r="F30" s="208"/>
      <c r="G30" s="208"/>
      <c r="H30" s="208"/>
      <c r="I30" s="205" t="s">
        <v>1</v>
      </c>
    </row>
    <row r="31" spans="1:9" ht="9.9499999999999993" customHeight="1">
      <c r="A31" s="208"/>
      <c r="B31" s="208"/>
      <c r="C31" s="208"/>
      <c r="D31" s="208"/>
      <c r="E31" s="208"/>
      <c r="F31" s="208"/>
      <c r="G31" s="208"/>
      <c r="H31" s="208"/>
      <c r="I31" s="205" t="s">
        <v>1</v>
      </c>
    </row>
    <row r="32" spans="1:9">
      <c r="A32" s="208"/>
      <c r="B32" s="208"/>
      <c r="C32" s="208"/>
      <c r="D32" s="404"/>
      <c r="E32" s="208"/>
      <c r="F32" s="208"/>
      <c r="G32" s="208"/>
      <c r="H32" s="208"/>
      <c r="I32" s="205" t="s">
        <v>1</v>
      </c>
    </row>
    <row r="33" spans="1:9" ht="36" customHeight="1">
      <c r="A33" s="208"/>
      <c r="B33" s="206"/>
      <c r="C33" s="206"/>
      <c r="D33" s="403"/>
      <c r="E33" s="403"/>
      <c r="F33" s="208"/>
      <c r="G33" s="208"/>
      <c r="H33" s="208"/>
      <c r="I33" s="205" t="s">
        <v>22</v>
      </c>
    </row>
    <row r="34" spans="1:9">
      <c r="B34" s="210"/>
    </row>
    <row r="35" spans="1:9">
      <c r="B35" s="212"/>
    </row>
    <row r="36" spans="1:9">
      <c r="A36" s="697" t="s">
        <v>288</v>
      </c>
      <c r="B36" s="714"/>
      <c r="C36" s="714"/>
      <c r="D36" s="714"/>
      <c r="E36" s="714"/>
      <c r="F36" s="714"/>
      <c r="G36" s="714"/>
      <c r="H36" s="714"/>
    </row>
    <row r="37" spans="1:9">
      <c r="A37" s="188"/>
      <c r="B37" s="213" t="s">
        <v>257</v>
      </c>
      <c r="C37" s="214"/>
      <c r="D37" s="214"/>
      <c r="E37" s="214"/>
      <c r="F37" s="214"/>
      <c r="G37" s="214"/>
      <c r="H37" s="214"/>
    </row>
    <row r="38" spans="1:9">
      <c r="A38" s="215"/>
      <c r="B38" s="216"/>
      <c r="C38" s="216"/>
      <c r="D38" s="216"/>
      <c r="E38" s="216"/>
      <c r="F38" s="216"/>
      <c r="G38" s="216"/>
      <c r="H38" s="216"/>
    </row>
    <row r="39" spans="1:9">
      <c r="A39" s="715"/>
      <c r="B39" s="716"/>
      <c r="C39" s="716"/>
      <c r="D39" s="716"/>
      <c r="E39" s="716"/>
      <c r="F39" s="716"/>
      <c r="G39" s="716"/>
      <c r="H39" s="716"/>
    </row>
    <row r="40" spans="1:9">
      <c r="A40" s="217"/>
      <c r="B40" s="218"/>
      <c r="C40" s="218"/>
      <c r="D40" s="218"/>
      <c r="E40" s="218"/>
      <c r="F40" s="218"/>
      <c r="G40" s="218"/>
      <c r="H40" s="218"/>
    </row>
    <row r="41" spans="1:9">
      <c r="A41" s="717"/>
      <c r="B41" s="716"/>
      <c r="C41" s="716"/>
      <c r="D41" s="716"/>
      <c r="E41" s="716"/>
      <c r="F41" s="716"/>
      <c r="G41" s="716"/>
      <c r="H41" s="716"/>
    </row>
    <row r="42" spans="1:9">
      <c r="A42" s="211"/>
      <c r="B42" s="219"/>
      <c r="C42" s="211"/>
      <c r="D42" s="211"/>
      <c r="E42" s="211"/>
      <c r="F42" s="211"/>
      <c r="G42" s="211"/>
      <c r="H42" s="211"/>
    </row>
  </sheetData>
  <mergeCells count="12">
    <mergeCell ref="A1:H1"/>
    <mergeCell ref="A8:H8"/>
    <mergeCell ref="A7:H7"/>
    <mergeCell ref="A4:H4"/>
    <mergeCell ref="A5:H5"/>
    <mergeCell ref="A6:H6"/>
    <mergeCell ref="A2:H2"/>
    <mergeCell ref="A39:H39"/>
    <mergeCell ref="A41:H41"/>
    <mergeCell ref="A36:H36"/>
    <mergeCell ref="A9:H9"/>
    <mergeCell ref="A3:H3"/>
  </mergeCells>
  <phoneticPr fontId="37" type="noConversion"/>
  <printOptions horizontalCentered="1"/>
  <pageMargins left="0.5" right="0.5" top="1" bottom="1" header="0.5" footer="0.5"/>
  <pageSetup scale="86" fitToHeight="2" orientation="landscape" r:id="rId1"/>
  <headerFooter alignWithMargins="0">
    <oddFooter>&amp;CExhibit P - IT Investment Questionnaire</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Y88"/>
  <sheetViews>
    <sheetView showGridLines="0" showOutlineSymbols="0" zoomScaleNormal="100" zoomScaleSheetLayoutView="65" workbookViewId="0">
      <selection activeCell="R77" sqref="R77"/>
    </sheetView>
  </sheetViews>
  <sheetFormatPr defaultColWidth="9.6640625" defaultRowHeight="15.75"/>
  <cols>
    <col min="1" max="2" width="2.5546875" style="4" customWidth="1"/>
    <col min="3" max="3" width="25" style="4" customWidth="1"/>
    <col min="4" max="4" width="6.88671875" style="7" customWidth="1"/>
    <col min="5" max="5" width="6.21875" style="7" customWidth="1"/>
    <col min="6" max="6" width="10.21875" style="7" customWidth="1"/>
    <col min="7" max="7" width="8.44140625" style="7" bestFit="1" customWidth="1"/>
    <col min="8" max="8" width="6.21875" style="7" customWidth="1"/>
    <col min="9" max="9" width="9.77734375" style="7" customWidth="1"/>
    <col min="10" max="10" width="6.21875" style="7" bestFit="1" customWidth="1"/>
    <col min="11" max="11" width="5.6640625" style="7" customWidth="1"/>
    <col min="12" max="12" width="9.33203125" style="7" bestFit="1" customWidth="1"/>
    <col min="13" max="13" width="7" style="7" bestFit="1" customWidth="1"/>
    <col min="14" max="14" width="6.109375" style="7" customWidth="1"/>
    <col min="15" max="15" width="9.77734375" style="7" customWidth="1"/>
    <col min="16" max="17" width="5.6640625" style="7" customWidth="1"/>
    <col min="18" max="18" width="8.5546875" style="7" customWidth="1"/>
    <col min="19" max="19" width="6.109375" style="7" customWidth="1"/>
    <col min="20" max="20" width="5.6640625" style="7" customWidth="1"/>
    <col min="21" max="21" width="7" style="7" customWidth="1"/>
    <col min="22" max="22" width="9.5546875" style="7" customWidth="1"/>
    <col min="23" max="23" width="9.77734375" style="7" bestFit="1" customWidth="1"/>
    <col min="24" max="24" width="13.21875" style="7" bestFit="1" customWidth="1"/>
    <col min="25" max="25" width="6.5546875" style="52" customWidth="1"/>
    <col min="26" max="26" width="6.5546875" style="4" customWidth="1"/>
    <col min="27" max="27" width="7.6640625" style="4" customWidth="1"/>
    <col min="28" max="16384" width="9.6640625" style="4"/>
  </cols>
  <sheetData>
    <row r="1" spans="1:25" ht="20.25">
      <c r="A1" s="532" t="s">
        <v>367</v>
      </c>
      <c r="B1" s="533"/>
      <c r="C1" s="533"/>
      <c r="D1" s="533"/>
      <c r="E1" s="533"/>
      <c r="F1" s="533"/>
      <c r="G1" s="533"/>
      <c r="H1" s="533"/>
      <c r="I1" s="533"/>
      <c r="J1" s="533"/>
      <c r="K1" s="533"/>
      <c r="L1" s="533"/>
      <c r="M1" s="533"/>
      <c r="N1" s="533"/>
      <c r="O1" s="533"/>
      <c r="P1" s="533"/>
      <c r="Q1" s="533"/>
      <c r="R1" s="533"/>
      <c r="S1" s="533"/>
      <c r="T1" s="533"/>
      <c r="U1" s="533"/>
      <c r="V1" s="533"/>
      <c r="W1" s="533"/>
      <c r="X1" s="533"/>
      <c r="Y1" s="51" t="s">
        <v>1</v>
      </c>
    </row>
    <row r="2" spans="1:25">
      <c r="A2" s="534"/>
      <c r="B2" s="534"/>
      <c r="C2" s="534"/>
      <c r="D2" s="534"/>
      <c r="E2" s="534"/>
      <c r="F2" s="534"/>
      <c r="G2" s="534"/>
      <c r="H2" s="534"/>
      <c r="I2" s="534"/>
      <c r="J2" s="534"/>
      <c r="K2" s="534"/>
      <c r="L2" s="534"/>
      <c r="M2" s="534"/>
      <c r="N2" s="534"/>
      <c r="O2" s="534"/>
      <c r="P2" s="534"/>
      <c r="Q2" s="534"/>
      <c r="R2" s="534"/>
      <c r="S2" s="534"/>
      <c r="T2" s="534"/>
      <c r="U2" s="534"/>
      <c r="V2" s="534"/>
      <c r="W2" s="534"/>
      <c r="X2" s="534"/>
      <c r="Y2" s="51" t="s">
        <v>1</v>
      </c>
    </row>
    <row r="3" spans="1:25">
      <c r="A3" s="520"/>
      <c r="B3" s="520"/>
      <c r="C3" s="520"/>
      <c r="D3" s="520"/>
      <c r="E3" s="520"/>
      <c r="F3" s="520"/>
      <c r="G3" s="520"/>
      <c r="H3" s="520"/>
      <c r="I3" s="520"/>
      <c r="J3" s="520"/>
      <c r="K3" s="520"/>
      <c r="L3" s="520"/>
      <c r="M3" s="520"/>
      <c r="N3" s="520"/>
      <c r="O3" s="520"/>
      <c r="P3" s="520"/>
      <c r="Q3" s="520"/>
      <c r="R3" s="520"/>
      <c r="S3" s="520"/>
      <c r="T3" s="520"/>
      <c r="U3" s="520"/>
      <c r="V3" s="520"/>
      <c r="W3" s="520"/>
      <c r="X3" s="520"/>
      <c r="Y3" s="51" t="s">
        <v>1</v>
      </c>
    </row>
    <row r="4" spans="1:25" ht="22.5">
      <c r="A4" s="509" t="s">
        <v>281</v>
      </c>
      <c r="B4" s="510"/>
      <c r="C4" s="510"/>
      <c r="D4" s="510"/>
      <c r="E4" s="510"/>
      <c r="F4" s="510"/>
      <c r="G4" s="510"/>
      <c r="H4" s="510"/>
      <c r="I4" s="510"/>
      <c r="J4" s="510"/>
      <c r="K4" s="510"/>
      <c r="L4" s="510"/>
      <c r="M4" s="510"/>
      <c r="N4" s="510"/>
      <c r="O4" s="510"/>
      <c r="P4" s="510"/>
      <c r="Q4" s="510"/>
      <c r="R4" s="510"/>
      <c r="S4" s="510"/>
      <c r="T4" s="510"/>
      <c r="U4" s="510"/>
      <c r="V4" s="510"/>
      <c r="W4" s="510"/>
      <c r="X4" s="510"/>
      <c r="Y4" s="51" t="s">
        <v>1</v>
      </c>
    </row>
    <row r="5" spans="1:25" ht="23.25">
      <c r="A5" s="511" t="s">
        <v>375</v>
      </c>
      <c r="B5" s="513"/>
      <c r="C5" s="513"/>
      <c r="D5" s="513"/>
      <c r="E5" s="513"/>
      <c r="F5" s="513"/>
      <c r="G5" s="513"/>
      <c r="H5" s="513"/>
      <c r="I5" s="513"/>
      <c r="J5" s="513"/>
      <c r="K5" s="513"/>
      <c r="L5" s="513"/>
      <c r="M5" s="513"/>
      <c r="N5" s="513"/>
      <c r="O5" s="513"/>
      <c r="P5" s="513"/>
      <c r="Q5" s="513"/>
      <c r="R5" s="513"/>
      <c r="S5" s="513"/>
      <c r="T5" s="513"/>
      <c r="U5" s="513"/>
      <c r="V5" s="513"/>
      <c r="W5" s="513"/>
      <c r="X5" s="513"/>
      <c r="Y5" s="51" t="s">
        <v>1</v>
      </c>
    </row>
    <row r="6" spans="1:25" ht="23.25">
      <c r="A6" s="511" t="s">
        <v>273</v>
      </c>
      <c r="B6" s="510"/>
      <c r="C6" s="510"/>
      <c r="D6" s="510"/>
      <c r="E6" s="510"/>
      <c r="F6" s="510"/>
      <c r="G6" s="510"/>
      <c r="H6" s="510"/>
      <c r="I6" s="510"/>
      <c r="J6" s="510"/>
      <c r="K6" s="510"/>
      <c r="L6" s="510"/>
      <c r="M6" s="510"/>
      <c r="N6" s="510"/>
      <c r="O6" s="510"/>
      <c r="P6" s="510"/>
      <c r="Q6" s="510"/>
      <c r="R6" s="510"/>
      <c r="S6" s="510"/>
      <c r="T6" s="510"/>
      <c r="U6" s="510"/>
      <c r="V6" s="510"/>
      <c r="W6" s="510"/>
      <c r="X6" s="510"/>
      <c r="Y6" s="51" t="s">
        <v>1</v>
      </c>
    </row>
    <row r="7" spans="1:25" ht="23.25">
      <c r="A7" s="511" t="s">
        <v>272</v>
      </c>
      <c r="B7" s="513"/>
      <c r="C7" s="513"/>
      <c r="D7" s="513"/>
      <c r="E7" s="513"/>
      <c r="F7" s="513"/>
      <c r="G7" s="513"/>
      <c r="H7" s="513"/>
      <c r="I7" s="513"/>
      <c r="J7" s="513"/>
      <c r="K7" s="513"/>
      <c r="L7" s="513"/>
      <c r="M7" s="513"/>
      <c r="N7" s="513"/>
      <c r="O7" s="513"/>
      <c r="P7" s="513"/>
      <c r="Q7" s="513"/>
      <c r="R7" s="513"/>
      <c r="S7" s="513"/>
      <c r="T7" s="513"/>
      <c r="U7" s="513"/>
      <c r="V7" s="513"/>
      <c r="W7" s="513"/>
      <c r="X7" s="513"/>
      <c r="Y7" s="51" t="s">
        <v>1</v>
      </c>
    </row>
    <row r="8" spans="1:25" ht="23.25">
      <c r="A8" s="519"/>
      <c r="B8" s="519"/>
      <c r="C8" s="519"/>
      <c r="D8" s="519"/>
      <c r="E8" s="519"/>
      <c r="F8" s="519"/>
      <c r="G8" s="519"/>
      <c r="H8" s="519"/>
      <c r="I8" s="519"/>
      <c r="J8" s="519"/>
      <c r="K8" s="519"/>
      <c r="L8" s="519"/>
      <c r="M8" s="519"/>
      <c r="N8" s="519"/>
      <c r="O8" s="519"/>
      <c r="P8" s="519"/>
      <c r="Q8" s="519"/>
      <c r="R8" s="519"/>
      <c r="S8" s="519"/>
      <c r="T8" s="519"/>
      <c r="U8" s="519"/>
      <c r="V8" s="519"/>
      <c r="W8" s="519"/>
      <c r="X8" s="519"/>
      <c r="Y8" s="51" t="s">
        <v>1</v>
      </c>
    </row>
    <row r="9" spans="1:25" ht="23.25">
      <c r="A9" s="519"/>
      <c r="B9" s="519"/>
      <c r="C9" s="519"/>
      <c r="D9" s="519"/>
      <c r="E9" s="519"/>
      <c r="F9" s="519"/>
      <c r="G9" s="519"/>
      <c r="H9" s="519"/>
      <c r="I9" s="519"/>
      <c r="J9" s="519"/>
      <c r="K9" s="519"/>
      <c r="L9" s="519"/>
      <c r="M9" s="519"/>
      <c r="N9" s="519"/>
      <c r="O9" s="519"/>
      <c r="P9" s="519"/>
      <c r="Q9" s="519"/>
      <c r="R9" s="519"/>
      <c r="S9" s="519"/>
      <c r="T9" s="519"/>
      <c r="U9" s="519"/>
      <c r="V9" s="519"/>
      <c r="W9" s="519"/>
      <c r="X9" s="519"/>
      <c r="Y9" s="51" t="s">
        <v>1</v>
      </c>
    </row>
    <row r="10" spans="1:25" ht="23.25">
      <c r="A10" s="519"/>
      <c r="B10" s="519"/>
      <c r="C10" s="519"/>
      <c r="D10" s="519"/>
      <c r="E10" s="519"/>
      <c r="F10" s="519"/>
      <c r="G10" s="519"/>
      <c r="H10" s="519"/>
      <c r="I10" s="519"/>
      <c r="J10" s="519"/>
      <c r="K10" s="519"/>
      <c r="L10" s="519"/>
      <c r="M10" s="519"/>
      <c r="N10" s="519"/>
      <c r="O10" s="519"/>
      <c r="P10" s="519"/>
      <c r="Q10" s="519"/>
      <c r="R10" s="519"/>
      <c r="S10" s="519"/>
      <c r="T10" s="519"/>
      <c r="U10" s="519"/>
      <c r="V10" s="519"/>
      <c r="W10" s="519"/>
      <c r="X10" s="519"/>
      <c r="Y10" s="51" t="s">
        <v>1</v>
      </c>
    </row>
    <row r="11" spans="1:25">
      <c r="A11" s="520"/>
      <c r="B11" s="520"/>
      <c r="C11" s="520"/>
      <c r="D11" s="520"/>
      <c r="E11" s="520"/>
      <c r="F11" s="520"/>
      <c r="G11" s="520"/>
      <c r="H11" s="520"/>
      <c r="I11" s="520"/>
      <c r="J11" s="520"/>
      <c r="K11" s="520"/>
      <c r="L11" s="520"/>
      <c r="M11" s="520"/>
      <c r="N11" s="520"/>
      <c r="O11" s="520"/>
      <c r="P11" s="520"/>
      <c r="Q11" s="520"/>
      <c r="R11" s="520"/>
      <c r="S11" s="520"/>
      <c r="T11" s="520"/>
      <c r="U11" s="521"/>
      <c r="V11" s="538" t="s">
        <v>48</v>
      </c>
      <c r="W11" s="539"/>
      <c r="X11" s="540"/>
      <c r="Y11" s="51" t="s">
        <v>1</v>
      </c>
    </row>
    <row r="12" spans="1:25">
      <c r="A12" s="520"/>
      <c r="B12" s="520"/>
      <c r="C12" s="520"/>
      <c r="D12" s="520"/>
      <c r="E12" s="520"/>
      <c r="F12" s="520"/>
      <c r="G12" s="520"/>
      <c r="H12" s="520"/>
      <c r="I12" s="520"/>
      <c r="J12" s="520"/>
      <c r="K12" s="520"/>
      <c r="L12" s="520"/>
      <c r="M12" s="520"/>
      <c r="N12" s="520"/>
      <c r="O12" s="520"/>
      <c r="P12" s="520"/>
      <c r="Q12" s="520"/>
      <c r="R12" s="520"/>
      <c r="S12" s="520"/>
      <c r="T12" s="520"/>
      <c r="U12" s="521"/>
      <c r="V12" s="526" t="s">
        <v>20</v>
      </c>
      <c r="W12" s="537" t="s">
        <v>56</v>
      </c>
      <c r="X12" s="535" t="s">
        <v>292</v>
      </c>
      <c r="Y12" s="51" t="s">
        <v>1</v>
      </c>
    </row>
    <row r="13" spans="1:25" ht="16.5" thickBot="1">
      <c r="A13" s="522"/>
      <c r="B13" s="522"/>
      <c r="C13" s="522"/>
      <c r="D13" s="522"/>
      <c r="E13" s="522"/>
      <c r="F13" s="522"/>
      <c r="G13" s="522"/>
      <c r="H13" s="522"/>
      <c r="I13" s="522"/>
      <c r="J13" s="522"/>
      <c r="K13" s="522"/>
      <c r="L13" s="522"/>
      <c r="M13" s="522"/>
      <c r="N13" s="522"/>
      <c r="O13" s="522"/>
      <c r="P13" s="522"/>
      <c r="Q13" s="522"/>
      <c r="R13" s="522"/>
      <c r="S13" s="522"/>
      <c r="T13" s="522"/>
      <c r="U13" s="523"/>
      <c r="V13" s="527"/>
      <c r="W13" s="536"/>
      <c r="X13" s="536"/>
      <c r="Y13" s="51" t="s">
        <v>1</v>
      </c>
    </row>
    <row r="14" spans="1:25">
      <c r="A14" s="528" t="s">
        <v>109</v>
      </c>
      <c r="B14" s="529"/>
      <c r="C14" s="529"/>
      <c r="D14" s="529"/>
      <c r="E14" s="529"/>
      <c r="F14" s="529"/>
      <c r="G14" s="529"/>
      <c r="H14" s="529"/>
      <c r="I14" s="529"/>
      <c r="J14" s="529"/>
      <c r="K14" s="529"/>
      <c r="L14" s="529"/>
      <c r="M14" s="529"/>
      <c r="N14" s="529"/>
      <c r="O14" s="529"/>
      <c r="P14" s="529"/>
      <c r="Q14" s="529"/>
      <c r="R14" s="529"/>
      <c r="S14" s="529"/>
      <c r="T14" s="529"/>
      <c r="U14" s="529"/>
      <c r="V14" s="104">
        <v>3</v>
      </c>
      <c r="W14" s="104">
        <v>3</v>
      </c>
      <c r="X14" s="100">
        <v>802</v>
      </c>
      <c r="Y14" s="51" t="s">
        <v>1</v>
      </c>
    </row>
    <row r="15" spans="1:25" ht="20.25" customHeight="1">
      <c r="A15" s="502" t="s">
        <v>243</v>
      </c>
      <c r="B15" s="503"/>
      <c r="C15" s="503"/>
      <c r="D15" s="503"/>
      <c r="E15" s="503"/>
      <c r="F15" s="503"/>
      <c r="G15" s="503"/>
      <c r="H15" s="503"/>
      <c r="I15" s="503"/>
      <c r="J15" s="503"/>
      <c r="K15" s="503"/>
      <c r="L15" s="503"/>
      <c r="M15" s="503"/>
      <c r="N15" s="503"/>
      <c r="O15" s="503"/>
      <c r="P15" s="503"/>
      <c r="Q15" s="503"/>
      <c r="R15" s="503"/>
      <c r="S15" s="503"/>
      <c r="T15" s="503"/>
      <c r="U15" s="503"/>
      <c r="V15" s="105"/>
      <c r="W15" s="105"/>
      <c r="X15" s="54"/>
      <c r="Y15" s="51" t="s">
        <v>1</v>
      </c>
    </row>
    <row r="16" spans="1:25">
      <c r="A16" s="530" t="s">
        <v>110</v>
      </c>
      <c r="B16" s="531"/>
      <c r="C16" s="531"/>
      <c r="D16" s="531"/>
      <c r="E16" s="531"/>
      <c r="F16" s="531"/>
      <c r="G16" s="531"/>
      <c r="H16" s="531"/>
      <c r="I16" s="531"/>
      <c r="J16" s="531"/>
      <c r="K16" s="531"/>
      <c r="L16" s="531"/>
      <c r="M16" s="531"/>
      <c r="N16" s="531"/>
      <c r="O16" s="531"/>
      <c r="P16" s="531"/>
      <c r="Q16" s="531"/>
      <c r="R16" s="531"/>
      <c r="S16" s="531"/>
      <c r="T16" s="531"/>
      <c r="U16" s="531"/>
      <c r="V16" s="106">
        <f>+V15+V14</f>
        <v>3</v>
      </c>
      <c r="W16" s="106">
        <f>+W15+W14</f>
        <v>3</v>
      </c>
      <c r="X16" s="55">
        <f>+X15+X14</f>
        <v>802</v>
      </c>
      <c r="Y16" s="51" t="s">
        <v>1</v>
      </c>
    </row>
    <row r="17" spans="1:25">
      <c r="A17" s="528" t="s">
        <v>360</v>
      </c>
      <c r="B17" s="529"/>
      <c r="C17" s="529"/>
      <c r="D17" s="529"/>
      <c r="E17" s="529"/>
      <c r="F17" s="529"/>
      <c r="G17" s="529"/>
      <c r="H17" s="529"/>
      <c r="I17" s="529"/>
      <c r="J17" s="529"/>
      <c r="K17" s="529"/>
      <c r="L17" s="529"/>
      <c r="M17" s="529"/>
      <c r="N17" s="529"/>
      <c r="O17" s="529"/>
      <c r="P17" s="529"/>
      <c r="Q17" s="529"/>
      <c r="R17" s="529"/>
      <c r="S17" s="529"/>
      <c r="T17" s="529"/>
      <c r="U17" s="529"/>
      <c r="V17" s="107"/>
      <c r="W17" s="107"/>
      <c r="X17" s="56"/>
      <c r="Y17" s="51" t="s">
        <v>1</v>
      </c>
    </row>
    <row r="18" spans="1:25" ht="18.75" customHeight="1">
      <c r="A18" s="524" t="s">
        <v>361</v>
      </c>
      <c r="B18" s="525"/>
      <c r="C18" s="525"/>
      <c r="D18" s="525"/>
      <c r="E18" s="525"/>
      <c r="F18" s="525"/>
      <c r="G18" s="525"/>
      <c r="H18" s="525"/>
      <c r="I18" s="525"/>
      <c r="J18" s="525"/>
      <c r="K18" s="525"/>
      <c r="L18" s="525"/>
      <c r="M18" s="525"/>
      <c r="N18" s="525"/>
      <c r="O18" s="525"/>
      <c r="P18" s="525"/>
      <c r="Q18" s="525"/>
      <c r="R18" s="525"/>
      <c r="S18" s="525"/>
      <c r="T18" s="525"/>
      <c r="U18" s="525"/>
      <c r="V18" s="416"/>
      <c r="W18" s="416"/>
      <c r="X18" s="417"/>
      <c r="Y18" s="51" t="s">
        <v>1</v>
      </c>
    </row>
    <row r="19" spans="1:25">
      <c r="A19" s="500" t="s">
        <v>362</v>
      </c>
      <c r="B19" s="501"/>
      <c r="C19" s="501"/>
      <c r="D19" s="501"/>
      <c r="E19" s="501"/>
      <c r="F19" s="501"/>
      <c r="G19" s="501"/>
      <c r="H19" s="501"/>
      <c r="I19" s="501"/>
      <c r="J19" s="501"/>
      <c r="K19" s="501"/>
      <c r="L19" s="501"/>
      <c r="M19" s="501"/>
      <c r="N19" s="501"/>
      <c r="O19" s="501"/>
      <c r="P19" s="501"/>
      <c r="Q19" s="501"/>
      <c r="R19" s="501"/>
      <c r="S19" s="501"/>
      <c r="T19" s="501"/>
      <c r="U19" s="501"/>
      <c r="V19" s="108">
        <v>3</v>
      </c>
      <c r="W19" s="108">
        <v>3</v>
      </c>
      <c r="X19" s="57">
        <v>802</v>
      </c>
      <c r="Y19" s="51" t="s">
        <v>1</v>
      </c>
    </row>
    <row r="20" spans="1:25" hidden="1">
      <c r="A20" s="502" t="s">
        <v>93</v>
      </c>
      <c r="B20" s="503"/>
      <c r="C20" s="503"/>
      <c r="D20" s="503"/>
      <c r="E20" s="503"/>
      <c r="F20" s="503"/>
      <c r="G20" s="503"/>
      <c r="H20" s="503"/>
      <c r="I20" s="503"/>
      <c r="J20" s="503"/>
      <c r="K20" s="503"/>
      <c r="L20" s="503"/>
      <c r="M20" s="503"/>
      <c r="N20" s="503"/>
      <c r="O20" s="503"/>
      <c r="P20" s="503"/>
      <c r="Q20" s="503"/>
      <c r="R20" s="503"/>
      <c r="S20" s="503"/>
      <c r="T20" s="503"/>
      <c r="U20" s="503"/>
      <c r="V20" s="53"/>
      <c r="W20" s="53"/>
      <c r="X20" s="54"/>
      <c r="Y20" s="51" t="s">
        <v>1</v>
      </c>
    </row>
    <row r="21" spans="1:25" hidden="1">
      <c r="A21" s="493" t="s">
        <v>40</v>
      </c>
      <c r="B21" s="459"/>
      <c r="C21" s="459"/>
      <c r="D21" s="459"/>
      <c r="E21" s="459"/>
      <c r="F21" s="459"/>
      <c r="G21" s="459"/>
      <c r="H21" s="459"/>
      <c r="I21" s="459"/>
      <c r="J21" s="459"/>
      <c r="K21" s="459"/>
      <c r="L21" s="459"/>
      <c r="M21" s="459"/>
      <c r="N21" s="459"/>
      <c r="O21" s="459"/>
      <c r="P21" s="459"/>
      <c r="Q21" s="459"/>
      <c r="R21" s="459"/>
      <c r="S21" s="459"/>
      <c r="T21" s="459"/>
      <c r="U21" s="459"/>
      <c r="V21" s="53"/>
      <c r="W21" s="53"/>
      <c r="X21" s="54"/>
      <c r="Y21" s="51" t="s">
        <v>1</v>
      </c>
    </row>
    <row r="22" spans="1:25">
      <c r="A22" s="494" t="s">
        <v>5</v>
      </c>
      <c r="B22" s="506"/>
      <c r="C22" s="506"/>
      <c r="D22" s="506"/>
      <c r="E22" s="506"/>
      <c r="F22" s="506"/>
      <c r="G22" s="506"/>
      <c r="H22" s="506"/>
      <c r="I22" s="506"/>
      <c r="J22" s="506"/>
      <c r="K22" s="506"/>
      <c r="L22" s="506"/>
      <c r="M22" s="506"/>
      <c r="N22" s="506"/>
      <c r="O22" s="506"/>
      <c r="P22" s="506"/>
      <c r="Q22" s="506"/>
      <c r="R22" s="506"/>
      <c r="S22" s="506"/>
      <c r="T22" s="506"/>
      <c r="U22" s="506"/>
      <c r="V22" s="53"/>
      <c r="W22" s="53"/>
      <c r="X22" s="54"/>
      <c r="Y22" s="51" t="s">
        <v>1</v>
      </c>
    </row>
    <row r="23" spans="1:25">
      <c r="A23" s="488" t="s">
        <v>41</v>
      </c>
      <c r="B23" s="489"/>
      <c r="C23" s="489"/>
      <c r="D23" s="489"/>
      <c r="E23" s="489"/>
      <c r="F23" s="489"/>
      <c r="G23" s="489"/>
      <c r="H23" s="489"/>
      <c r="I23" s="489"/>
      <c r="J23" s="489"/>
      <c r="K23" s="489"/>
      <c r="L23" s="489"/>
      <c r="M23" s="489"/>
      <c r="N23" s="489"/>
      <c r="O23" s="489"/>
      <c r="P23" s="489"/>
      <c r="Q23" s="489"/>
      <c r="R23" s="489"/>
      <c r="S23" s="489"/>
      <c r="T23" s="489"/>
      <c r="U23" s="489"/>
      <c r="V23" s="53"/>
      <c r="W23" s="53"/>
      <c r="X23" s="54"/>
      <c r="Y23" s="51" t="s">
        <v>1</v>
      </c>
    </row>
    <row r="24" spans="1:25">
      <c r="A24" s="508" t="s">
        <v>374</v>
      </c>
      <c r="B24" s="459"/>
      <c r="C24" s="459"/>
      <c r="D24" s="459"/>
      <c r="E24" s="459"/>
      <c r="F24" s="459"/>
      <c r="G24" s="459"/>
      <c r="H24" s="459"/>
      <c r="I24" s="459"/>
      <c r="J24" s="459"/>
      <c r="K24" s="459"/>
      <c r="L24" s="459"/>
      <c r="M24" s="459"/>
      <c r="N24" s="459"/>
      <c r="O24" s="459"/>
      <c r="P24" s="459"/>
      <c r="Q24" s="459"/>
      <c r="R24" s="459"/>
      <c r="S24" s="459"/>
      <c r="T24" s="459"/>
      <c r="U24" s="459"/>
      <c r="V24" s="53">
        <v>-3</v>
      </c>
      <c r="W24" s="53">
        <v>-3</v>
      </c>
      <c r="X24" s="54">
        <v>-878</v>
      </c>
      <c r="Y24" s="51" t="s">
        <v>1</v>
      </c>
    </row>
    <row r="25" spans="1:25">
      <c r="A25" s="507" t="s">
        <v>376</v>
      </c>
      <c r="B25" s="489"/>
      <c r="C25" s="489"/>
      <c r="D25" s="489"/>
      <c r="E25" s="489"/>
      <c r="F25" s="489"/>
      <c r="G25" s="489"/>
      <c r="H25" s="489"/>
      <c r="I25" s="489"/>
      <c r="J25" s="489"/>
      <c r="K25" s="489"/>
      <c r="L25" s="489"/>
      <c r="M25" s="489"/>
      <c r="N25" s="489"/>
      <c r="O25" s="489"/>
      <c r="P25" s="489"/>
      <c r="Q25" s="489"/>
      <c r="R25" s="489"/>
      <c r="S25" s="489"/>
      <c r="T25" s="489"/>
      <c r="U25" s="489"/>
      <c r="V25" s="53"/>
      <c r="W25" s="53"/>
      <c r="X25" s="54"/>
      <c r="Y25" s="51" t="s">
        <v>1</v>
      </c>
    </row>
    <row r="26" spans="1:25">
      <c r="A26" s="493" t="s">
        <v>258</v>
      </c>
      <c r="B26" s="459"/>
      <c r="C26" s="459"/>
      <c r="D26" s="459"/>
      <c r="E26" s="459"/>
      <c r="F26" s="459"/>
      <c r="G26" s="459"/>
      <c r="H26" s="459"/>
      <c r="I26" s="459"/>
      <c r="J26" s="459"/>
      <c r="K26" s="459"/>
      <c r="L26" s="459"/>
      <c r="M26" s="459"/>
      <c r="N26" s="459"/>
      <c r="O26" s="459"/>
      <c r="P26" s="459"/>
      <c r="Q26" s="459"/>
      <c r="R26" s="459"/>
      <c r="S26" s="459"/>
      <c r="T26" s="459"/>
      <c r="U26" s="459"/>
      <c r="V26" s="53"/>
      <c r="W26" s="53"/>
      <c r="X26" s="54">
        <v>17</v>
      </c>
      <c r="Y26" s="51" t="s">
        <v>1</v>
      </c>
    </row>
    <row r="27" spans="1:25">
      <c r="A27" s="504" t="s">
        <v>6</v>
      </c>
      <c r="B27" s="505"/>
      <c r="C27" s="505"/>
      <c r="D27" s="505"/>
      <c r="E27" s="505"/>
      <c r="F27" s="505"/>
      <c r="G27" s="505"/>
      <c r="H27" s="505"/>
      <c r="I27" s="505"/>
      <c r="J27" s="505"/>
      <c r="K27" s="505"/>
      <c r="L27" s="505"/>
      <c r="M27" s="505"/>
      <c r="N27" s="505"/>
      <c r="O27" s="505"/>
      <c r="P27" s="505"/>
      <c r="Q27" s="505"/>
      <c r="R27" s="505"/>
      <c r="S27" s="505"/>
      <c r="T27" s="505"/>
      <c r="U27" s="505"/>
      <c r="V27" s="53"/>
      <c r="W27" s="53"/>
      <c r="X27" s="54">
        <v>59</v>
      </c>
      <c r="Y27" s="51" t="s">
        <v>1</v>
      </c>
    </row>
    <row r="28" spans="1:25">
      <c r="A28" s="458" t="s">
        <v>259</v>
      </c>
      <c r="B28" s="459"/>
      <c r="C28" s="459"/>
      <c r="D28" s="459"/>
      <c r="E28" s="459"/>
      <c r="F28" s="459"/>
      <c r="G28" s="459"/>
      <c r="H28" s="459"/>
      <c r="I28" s="459"/>
      <c r="J28" s="459"/>
      <c r="K28" s="459"/>
      <c r="L28" s="459"/>
      <c r="M28" s="459"/>
      <c r="N28" s="459"/>
      <c r="O28" s="459"/>
      <c r="P28" s="459"/>
      <c r="Q28" s="459"/>
      <c r="R28" s="459"/>
      <c r="S28" s="459"/>
      <c r="T28" s="459"/>
      <c r="U28" s="459"/>
      <c r="V28" s="53"/>
      <c r="W28" s="53"/>
      <c r="X28" s="54">
        <v>0</v>
      </c>
      <c r="Y28" s="51" t="s">
        <v>1</v>
      </c>
    </row>
    <row r="29" spans="1:25" ht="15.75" hidden="1" customHeight="1">
      <c r="A29" s="458" t="s">
        <v>260</v>
      </c>
      <c r="B29" s="459"/>
      <c r="C29" s="459"/>
      <c r="D29" s="459"/>
      <c r="E29" s="459"/>
      <c r="F29" s="459"/>
      <c r="G29" s="459"/>
      <c r="H29" s="459"/>
      <c r="I29" s="459"/>
      <c r="J29" s="459"/>
      <c r="K29" s="459"/>
      <c r="L29" s="459"/>
      <c r="M29" s="459"/>
      <c r="N29" s="459"/>
      <c r="O29" s="459"/>
      <c r="P29" s="459"/>
      <c r="Q29" s="459"/>
      <c r="R29" s="459"/>
      <c r="S29" s="459"/>
      <c r="T29" s="459"/>
      <c r="U29" s="459"/>
      <c r="V29" s="53"/>
      <c r="W29" s="53"/>
      <c r="X29" s="54">
        <v>0</v>
      </c>
      <c r="Y29" s="51" t="s">
        <v>1</v>
      </c>
    </row>
    <row r="30" spans="1:25">
      <c r="A30" s="458" t="s">
        <v>285</v>
      </c>
      <c r="B30" s="459"/>
      <c r="C30" s="459"/>
      <c r="D30" s="459"/>
      <c r="E30" s="459"/>
      <c r="F30" s="459"/>
      <c r="G30" s="459"/>
      <c r="H30" s="459"/>
      <c r="I30" s="459"/>
      <c r="J30" s="459"/>
      <c r="K30" s="459"/>
      <c r="L30" s="459"/>
      <c r="M30" s="459"/>
      <c r="N30" s="459"/>
      <c r="O30" s="459"/>
      <c r="P30" s="459"/>
      <c r="Q30" s="459"/>
      <c r="R30" s="459"/>
      <c r="S30" s="459"/>
      <c r="T30" s="459"/>
      <c r="U30" s="459"/>
      <c r="V30" s="53">
        <f>SUM(V26:V29)</f>
        <v>0</v>
      </c>
      <c r="W30" s="53">
        <f>SUM(W26:W29)</f>
        <v>0</v>
      </c>
      <c r="X30" s="53">
        <f>SUM(X26:X29)</f>
        <v>76</v>
      </c>
      <c r="Y30" s="51" t="s">
        <v>1</v>
      </c>
    </row>
    <row r="31" spans="1:25">
      <c r="A31" s="488" t="s">
        <v>47</v>
      </c>
      <c r="B31" s="489"/>
      <c r="C31" s="489"/>
      <c r="D31" s="489"/>
      <c r="E31" s="489"/>
      <c r="F31" s="489"/>
      <c r="G31" s="489"/>
      <c r="H31" s="489"/>
      <c r="I31" s="489"/>
      <c r="J31" s="489"/>
      <c r="K31" s="489"/>
      <c r="L31" s="489"/>
      <c r="M31" s="489"/>
      <c r="N31" s="489"/>
      <c r="O31" s="489"/>
      <c r="P31" s="489"/>
      <c r="Q31" s="489"/>
      <c r="R31" s="489"/>
      <c r="S31" s="489"/>
      <c r="T31" s="489"/>
      <c r="U31" s="489"/>
      <c r="V31" s="53"/>
      <c r="W31" s="53"/>
      <c r="X31" s="54"/>
      <c r="Y31" s="51" t="s">
        <v>1</v>
      </c>
    </row>
    <row r="32" spans="1:25" ht="15.75" hidden="1" customHeight="1">
      <c r="A32" s="458" t="s">
        <v>261</v>
      </c>
      <c r="B32" s="459"/>
      <c r="C32" s="459"/>
      <c r="D32" s="459"/>
      <c r="E32" s="459"/>
      <c r="F32" s="459"/>
      <c r="G32" s="459"/>
      <c r="H32" s="459"/>
      <c r="I32" s="459"/>
      <c r="J32" s="459"/>
      <c r="K32" s="459"/>
      <c r="L32" s="459"/>
      <c r="M32" s="459"/>
      <c r="N32" s="459"/>
      <c r="O32" s="459"/>
      <c r="P32" s="459"/>
      <c r="Q32" s="459"/>
      <c r="R32" s="459"/>
      <c r="S32" s="459"/>
      <c r="T32" s="459"/>
      <c r="U32" s="459"/>
      <c r="V32" s="53"/>
      <c r="W32" s="53"/>
      <c r="X32" s="54">
        <v>0</v>
      </c>
      <c r="Y32" s="51" t="s">
        <v>1</v>
      </c>
    </row>
    <row r="33" spans="1:25" ht="15.75" hidden="1" customHeight="1">
      <c r="A33" s="493" t="s">
        <v>7</v>
      </c>
      <c r="B33" s="459"/>
      <c r="C33" s="459"/>
      <c r="D33" s="459"/>
      <c r="E33" s="459"/>
      <c r="F33" s="459"/>
      <c r="G33" s="459"/>
      <c r="H33" s="459"/>
      <c r="I33" s="459"/>
      <c r="J33" s="459"/>
      <c r="K33" s="459"/>
      <c r="L33" s="459"/>
      <c r="M33" s="459"/>
      <c r="N33" s="459"/>
      <c r="O33" s="459"/>
      <c r="P33" s="459"/>
      <c r="Q33" s="459"/>
      <c r="R33" s="459"/>
      <c r="S33" s="459"/>
      <c r="T33" s="459"/>
      <c r="U33" s="459"/>
      <c r="V33" s="53"/>
      <c r="W33" s="53"/>
      <c r="X33" s="54">
        <v>0</v>
      </c>
      <c r="Y33" s="51" t="s">
        <v>1</v>
      </c>
    </row>
    <row r="34" spans="1:25">
      <c r="A34" s="458" t="s">
        <v>286</v>
      </c>
      <c r="B34" s="459"/>
      <c r="C34" s="459"/>
      <c r="D34" s="459"/>
      <c r="E34" s="459"/>
      <c r="F34" s="459"/>
      <c r="G34" s="459"/>
      <c r="H34" s="459"/>
      <c r="I34" s="459"/>
      <c r="J34" s="459"/>
      <c r="K34" s="459"/>
      <c r="L34" s="459"/>
      <c r="M34" s="459"/>
      <c r="N34" s="459"/>
      <c r="O34" s="459"/>
      <c r="P34" s="459"/>
      <c r="Q34" s="459"/>
      <c r="R34" s="459"/>
      <c r="S34" s="459"/>
      <c r="T34" s="459"/>
      <c r="U34" s="459"/>
      <c r="V34" s="53">
        <f>V32+V33</f>
        <v>0</v>
      </c>
      <c r="W34" s="53">
        <f>W32+W33</f>
        <v>0</v>
      </c>
      <c r="X34" s="53">
        <f>SUM(X32:X33)</f>
        <v>0</v>
      </c>
      <c r="Y34" s="51" t="s">
        <v>1</v>
      </c>
    </row>
    <row r="35" spans="1:25">
      <c r="A35" s="488" t="s">
        <v>46</v>
      </c>
      <c r="B35" s="489"/>
      <c r="C35" s="489"/>
      <c r="D35" s="489"/>
      <c r="E35" s="489"/>
      <c r="F35" s="489"/>
      <c r="G35" s="489"/>
      <c r="H35" s="489"/>
      <c r="I35" s="489"/>
      <c r="J35" s="489"/>
      <c r="K35" s="489"/>
      <c r="L35" s="489"/>
      <c r="M35" s="489"/>
      <c r="N35" s="489"/>
      <c r="O35" s="489"/>
      <c r="P35" s="489"/>
      <c r="Q35" s="489"/>
      <c r="R35" s="489"/>
      <c r="S35" s="489"/>
      <c r="T35" s="489"/>
      <c r="U35" s="489"/>
      <c r="V35" s="53">
        <f>V34+V30</f>
        <v>0</v>
      </c>
      <c r="W35" s="53">
        <f>W34+W30</f>
        <v>0</v>
      </c>
      <c r="X35" s="53">
        <f>+X30+X34</f>
        <v>76</v>
      </c>
      <c r="Y35" s="51" t="s">
        <v>1</v>
      </c>
    </row>
    <row r="36" spans="1:25">
      <c r="A36" s="488" t="s">
        <v>45</v>
      </c>
      <c r="B36" s="489"/>
      <c r="C36" s="489"/>
      <c r="D36" s="489"/>
      <c r="E36" s="489"/>
      <c r="F36" s="489"/>
      <c r="G36" s="489"/>
      <c r="H36" s="489"/>
      <c r="I36" s="489"/>
      <c r="J36" s="489"/>
      <c r="K36" s="489"/>
      <c r="L36" s="489"/>
      <c r="M36" s="489"/>
      <c r="N36" s="489"/>
      <c r="O36" s="489"/>
      <c r="P36" s="489"/>
      <c r="Q36" s="489"/>
      <c r="R36" s="489"/>
      <c r="S36" s="489"/>
      <c r="T36" s="489"/>
      <c r="U36" s="489"/>
      <c r="V36" s="53">
        <v>-3</v>
      </c>
      <c r="W36" s="53">
        <v>-3</v>
      </c>
      <c r="X36" s="53">
        <v>-802</v>
      </c>
      <c r="Y36" s="51" t="s">
        <v>1</v>
      </c>
    </row>
    <row r="37" spans="1:25">
      <c r="A37" s="490" t="s">
        <v>251</v>
      </c>
      <c r="B37" s="491"/>
      <c r="C37" s="491"/>
      <c r="D37" s="491"/>
      <c r="E37" s="491"/>
      <c r="F37" s="491"/>
      <c r="G37" s="491"/>
      <c r="H37" s="491"/>
      <c r="I37" s="491"/>
      <c r="J37" s="491"/>
      <c r="K37" s="491"/>
      <c r="L37" s="491"/>
      <c r="M37" s="491"/>
      <c r="N37" s="491"/>
      <c r="O37" s="491"/>
      <c r="P37" s="491"/>
      <c r="Q37" s="491"/>
      <c r="R37" s="491"/>
      <c r="S37" s="491"/>
      <c r="T37" s="491"/>
      <c r="U37" s="492"/>
      <c r="V37" s="96">
        <v>0</v>
      </c>
      <c r="W37" s="96">
        <v>0</v>
      </c>
      <c r="X37" s="96">
        <v>0</v>
      </c>
      <c r="Y37" s="51" t="s">
        <v>1</v>
      </c>
    </row>
    <row r="38" spans="1:25" ht="15.75" hidden="1" customHeight="1">
      <c r="A38" s="494" t="s">
        <v>94</v>
      </c>
      <c r="B38" s="495"/>
      <c r="C38" s="495"/>
      <c r="D38" s="495"/>
      <c r="E38" s="495"/>
      <c r="F38" s="495"/>
      <c r="G38" s="495"/>
      <c r="H38" s="495"/>
      <c r="I38" s="495"/>
      <c r="J38" s="495"/>
      <c r="K38" s="495"/>
      <c r="L38" s="495"/>
      <c r="M38" s="495"/>
      <c r="N38" s="495"/>
      <c r="O38" s="495"/>
      <c r="P38" s="495"/>
      <c r="Q38" s="495"/>
      <c r="R38" s="495"/>
      <c r="S38" s="495"/>
      <c r="T38" s="495"/>
      <c r="U38" s="496"/>
      <c r="V38" s="53"/>
      <c r="W38" s="53"/>
      <c r="X38" s="54"/>
      <c r="Y38" s="51" t="s">
        <v>1</v>
      </c>
    </row>
    <row r="39" spans="1:25" ht="15.75" hidden="1" customHeight="1">
      <c r="A39" s="488" t="s">
        <v>95</v>
      </c>
      <c r="B39" s="498"/>
      <c r="C39" s="498"/>
      <c r="D39" s="498"/>
      <c r="E39" s="498"/>
      <c r="F39" s="498"/>
      <c r="G39" s="498"/>
      <c r="H39" s="498"/>
      <c r="I39" s="498"/>
      <c r="J39" s="498"/>
      <c r="K39" s="498"/>
      <c r="L39" s="498"/>
      <c r="M39" s="498"/>
      <c r="N39" s="498"/>
      <c r="O39" s="498"/>
      <c r="P39" s="498"/>
      <c r="Q39" s="498"/>
      <c r="R39" s="498"/>
      <c r="S39" s="498"/>
      <c r="T39" s="498"/>
      <c r="U39" s="499"/>
      <c r="V39" s="53" t="s">
        <v>291</v>
      </c>
      <c r="W39" s="53"/>
      <c r="X39" s="54"/>
      <c r="Y39" s="51" t="s">
        <v>1</v>
      </c>
    </row>
    <row r="40" spans="1:25" ht="15.75" hidden="1" customHeight="1">
      <c r="A40" s="458" t="s">
        <v>34</v>
      </c>
      <c r="B40" s="460"/>
      <c r="C40" s="460"/>
      <c r="D40" s="460"/>
      <c r="E40" s="460"/>
      <c r="F40" s="460"/>
      <c r="G40" s="460"/>
      <c r="H40" s="460"/>
      <c r="I40" s="460"/>
      <c r="J40" s="460"/>
      <c r="K40" s="460"/>
      <c r="L40" s="460"/>
      <c r="M40" s="460"/>
      <c r="N40" s="460"/>
      <c r="O40" s="460"/>
      <c r="P40" s="460"/>
      <c r="Q40" s="460"/>
      <c r="R40" s="460"/>
      <c r="S40" s="460"/>
      <c r="T40" s="460"/>
      <c r="U40" s="461"/>
      <c r="V40" s="53"/>
      <c r="W40" s="53"/>
      <c r="X40" s="54"/>
      <c r="Y40" s="51" t="s">
        <v>1</v>
      </c>
    </row>
    <row r="41" spans="1:25" ht="15.75" hidden="1" customHeight="1">
      <c r="A41" s="458" t="s">
        <v>35</v>
      </c>
      <c r="B41" s="460"/>
      <c r="C41" s="460"/>
      <c r="D41" s="460"/>
      <c r="E41" s="460"/>
      <c r="F41" s="460"/>
      <c r="G41" s="460"/>
      <c r="H41" s="460"/>
      <c r="I41" s="460"/>
      <c r="J41" s="460"/>
      <c r="K41" s="460"/>
      <c r="L41" s="460"/>
      <c r="M41" s="460"/>
      <c r="N41" s="460"/>
      <c r="O41" s="460"/>
      <c r="P41" s="460"/>
      <c r="Q41" s="460"/>
      <c r="R41" s="460"/>
      <c r="S41" s="460"/>
      <c r="T41" s="460"/>
      <c r="U41" s="461"/>
      <c r="V41" s="53"/>
      <c r="W41" s="53"/>
      <c r="X41" s="54"/>
      <c r="Y41" s="51" t="s">
        <v>1</v>
      </c>
    </row>
    <row r="42" spans="1:25" ht="15.75" hidden="1" customHeight="1">
      <c r="A42" s="458" t="s">
        <v>97</v>
      </c>
      <c r="B42" s="460"/>
      <c r="C42" s="460"/>
      <c r="D42" s="460"/>
      <c r="E42" s="460"/>
      <c r="F42" s="460"/>
      <c r="G42" s="460"/>
      <c r="H42" s="460"/>
      <c r="I42" s="460"/>
      <c r="J42" s="460"/>
      <c r="K42" s="460"/>
      <c r="L42" s="460"/>
      <c r="M42" s="460"/>
      <c r="N42" s="460"/>
      <c r="O42" s="460"/>
      <c r="P42" s="460"/>
      <c r="Q42" s="460"/>
      <c r="R42" s="460"/>
      <c r="S42" s="460"/>
      <c r="T42" s="460"/>
      <c r="U42" s="461"/>
      <c r="V42" s="415">
        <f>SUM(V40:V41)</f>
        <v>0</v>
      </c>
      <c r="W42" s="54">
        <f>SUM(W40:W41)</f>
        <v>0</v>
      </c>
      <c r="X42" s="54">
        <f>SUM(X40:X41)</f>
        <v>0</v>
      </c>
      <c r="Y42" s="51" t="s">
        <v>1</v>
      </c>
    </row>
    <row r="43" spans="1:25" ht="15.75" hidden="1" customHeight="1">
      <c r="A43" s="488" t="s">
        <v>8</v>
      </c>
      <c r="B43" s="498"/>
      <c r="C43" s="498"/>
      <c r="D43" s="498"/>
      <c r="E43" s="498"/>
      <c r="F43" s="498"/>
      <c r="G43" s="498"/>
      <c r="H43" s="498"/>
      <c r="I43" s="498"/>
      <c r="J43" s="498"/>
      <c r="K43" s="498"/>
      <c r="L43" s="498"/>
      <c r="M43" s="498"/>
      <c r="N43" s="498"/>
      <c r="O43" s="498"/>
      <c r="P43" s="498"/>
      <c r="Q43" s="498"/>
      <c r="R43" s="498"/>
      <c r="S43" s="498"/>
      <c r="T43" s="498"/>
      <c r="U43" s="499"/>
      <c r="V43" s="53"/>
      <c r="W43" s="53"/>
      <c r="X43" s="54"/>
      <c r="Y43" s="51" t="s">
        <v>1</v>
      </c>
    </row>
    <row r="44" spans="1:25" ht="15.75" hidden="1" customHeight="1">
      <c r="A44" s="458" t="s">
        <v>36</v>
      </c>
      <c r="B44" s="460"/>
      <c r="C44" s="460"/>
      <c r="D44" s="460"/>
      <c r="E44" s="460"/>
      <c r="F44" s="460"/>
      <c r="G44" s="460"/>
      <c r="H44" s="460"/>
      <c r="I44" s="460"/>
      <c r="J44" s="460"/>
      <c r="K44" s="460"/>
      <c r="L44" s="460"/>
      <c r="M44" s="460"/>
      <c r="N44" s="460"/>
      <c r="O44" s="460"/>
      <c r="P44" s="460"/>
      <c r="Q44" s="460"/>
      <c r="R44" s="460"/>
      <c r="S44" s="460"/>
      <c r="T44" s="460"/>
      <c r="U44" s="461"/>
      <c r="V44" s="53"/>
      <c r="W44" s="53"/>
      <c r="X44" s="54"/>
      <c r="Y44" s="51" t="s">
        <v>1</v>
      </c>
    </row>
    <row r="45" spans="1:25" ht="15.75" hidden="1" customHeight="1">
      <c r="A45" s="458" t="s">
        <v>37</v>
      </c>
      <c r="B45" s="460"/>
      <c r="C45" s="460"/>
      <c r="D45" s="460"/>
      <c r="E45" s="460"/>
      <c r="F45" s="460"/>
      <c r="G45" s="460"/>
      <c r="H45" s="460"/>
      <c r="I45" s="460"/>
      <c r="J45" s="460"/>
      <c r="K45" s="460"/>
      <c r="L45" s="460"/>
      <c r="M45" s="460"/>
      <c r="N45" s="460"/>
      <c r="O45" s="460"/>
      <c r="P45" s="460"/>
      <c r="Q45" s="460"/>
      <c r="R45" s="460"/>
      <c r="S45" s="460"/>
      <c r="T45" s="460"/>
      <c r="U45" s="461"/>
      <c r="V45" s="53"/>
      <c r="W45" s="53"/>
      <c r="X45" s="53"/>
      <c r="Y45" s="51" t="s">
        <v>1</v>
      </c>
    </row>
    <row r="46" spans="1:25" ht="18" customHeight="1">
      <c r="A46" s="488" t="s">
        <v>96</v>
      </c>
      <c r="B46" s="489"/>
      <c r="C46" s="489"/>
      <c r="D46" s="489"/>
      <c r="E46" s="489"/>
      <c r="F46" s="489"/>
      <c r="G46" s="489"/>
      <c r="H46" s="489"/>
      <c r="I46" s="489"/>
      <c r="J46" s="489"/>
      <c r="K46" s="489"/>
      <c r="L46" s="489"/>
      <c r="M46" s="489"/>
      <c r="N46" s="489"/>
      <c r="O46" s="489"/>
      <c r="P46" s="489"/>
      <c r="Q46" s="489"/>
      <c r="R46" s="489"/>
      <c r="S46" s="489"/>
      <c r="T46" s="489"/>
      <c r="U46" s="489"/>
      <c r="V46" s="59">
        <f>SUM(V42+V45)</f>
        <v>0</v>
      </c>
      <c r="W46" s="59">
        <f>SUM(W42+W45)</f>
        <v>0</v>
      </c>
      <c r="X46" s="59">
        <f>SUM(X42+X45)</f>
        <v>0</v>
      </c>
      <c r="Y46" s="51" t="s">
        <v>1</v>
      </c>
    </row>
    <row r="47" spans="1:25" ht="18" customHeight="1">
      <c r="A47" s="497" t="s">
        <v>252</v>
      </c>
      <c r="B47" s="475"/>
      <c r="C47" s="475"/>
      <c r="D47" s="475"/>
      <c r="E47" s="475"/>
      <c r="F47" s="475"/>
      <c r="G47" s="475"/>
      <c r="H47" s="475"/>
      <c r="I47" s="475"/>
      <c r="J47" s="475"/>
      <c r="K47" s="475"/>
      <c r="L47" s="475"/>
      <c r="M47" s="475"/>
      <c r="N47" s="475"/>
      <c r="O47" s="475"/>
      <c r="P47" s="475"/>
      <c r="Q47" s="475"/>
      <c r="R47" s="475"/>
      <c r="S47" s="475"/>
      <c r="T47" s="475"/>
      <c r="U47" s="475"/>
      <c r="V47" s="60">
        <v>0</v>
      </c>
      <c r="W47" s="60">
        <v>0</v>
      </c>
      <c r="X47" s="60">
        <v>0</v>
      </c>
      <c r="Y47" s="51" t="s">
        <v>1</v>
      </c>
    </row>
    <row r="48" spans="1:25" ht="18" customHeight="1">
      <c r="A48" s="474" t="s">
        <v>357</v>
      </c>
      <c r="B48" s="475"/>
      <c r="C48" s="475"/>
      <c r="D48" s="475"/>
      <c r="E48" s="475"/>
      <c r="F48" s="475"/>
      <c r="G48" s="475"/>
      <c r="H48" s="475"/>
      <c r="I48" s="475"/>
      <c r="J48" s="475"/>
      <c r="K48" s="475"/>
      <c r="L48" s="475"/>
      <c r="M48" s="475"/>
      <c r="N48" s="475"/>
      <c r="O48" s="475"/>
      <c r="P48" s="475"/>
      <c r="Q48" s="475"/>
      <c r="R48" s="475"/>
      <c r="S48" s="475"/>
      <c r="T48" s="475"/>
      <c r="U48" s="475"/>
      <c r="V48" s="58">
        <f>+V47-V16</f>
        <v>-3</v>
      </c>
      <c r="W48" s="58">
        <f>+W47-W16</f>
        <v>-3</v>
      </c>
      <c r="X48" s="58">
        <f>+X47-X16</f>
        <v>-802</v>
      </c>
      <c r="Y48" s="51" t="s">
        <v>1</v>
      </c>
    </row>
    <row r="49" spans="1:25">
      <c r="Y49" s="51" t="s">
        <v>1</v>
      </c>
    </row>
    <row r="50" spans="1:25" ht="18" customHeight="1">
      <c r="Y50" s="51" t="s">
        <v>1</v>
      </c>
    </row>
    <row r="51" spans="1:25" ht="18" customHeight="1">
      <c r="Y51" s="51" t="s">
        <v>1</v>
      </c>
    </row>
    <row r="52" spans="1:25" ht="18" hidden="1" customHeight="1">
      <c r="Y52" s="51" t="s">
        <v>1</v>
      </c>
    </row>
    <row r="53" spans="1:25" ht="18" hidden="1" customHeight="1">
      <c r="Y53" s="51" t="s">
        <v>1</v>
      </c>
    </row>
    <row r="54" spans="1:25" ht="18" hidden="1" customHeight="1">
      <c r="Y54" s="51" t="s">
        <v>1</v>
      </c>
    </row>
    <row r="55" spans="1:25" ht="18" hidden="1" customHeight="1">
      <c r="Y55" s="51" t="s">
        <v>1</v>
      </c>
    </row>
    <row r="56" spans="1:25" ht="18" customHeight="1">
      <c r="Y56" s="51" t="s">
        <v>1</v>
      </c>
    </row>
    <row r="57" spans="1:25" ht="18" customHeight="1">
      <c r="Y57" s="51" t="s">
        <v>1</v>
      </c>
    </row>
    <row r="58" spans="1:25" ht="22.5">
      <c r="A58" s="509" t="s">
        <v>281</v>
      </c>
      <c r="B58" s="510"/>
      <c r="C58" s="510"/>
      <c r="D58" s="510"/>
      <c r="E58" s="510"/>
      <c r="F58" s="510"/>
      <c r="G58" s="510"/>
      <c r="H58" s="510"/>
      <c r="I58" s="510"/>
      <c r="J58" s="510"/>
      <c r="K58" s="510"/>
      <c r="L58" s="510"/>
      <c r="M58" s="510"/>
      <c r="N58" s="510"/>
      <c r="O58" s="510"/>
      <c r="P58" s="510"/>
      <c r="Q58" s="510"/>
      <c r="R58" s="510"/>
      <c r="S58" s="510"/>
      <c r="T58" s="510"/>
      <c r="U58" s="510"/>
      <c r="V58" s="510"/>
      <c r="W58" s="510"/>
      <c r="X58" s="510"/>
      <c r="Y58" s="51" t="s">
        <v>1</v>
      </c>
    </row>
    <row r="59" spans="1:25" ht="23.25">
      <c r="A59" s="511" t="s">
        <v>375</v>
      </c>
      <c r="B59" s="512"/>
      <c r="C59" s="512"/>
      <c r="D59" s="512"/>
      <c r="E59" s="512"/>
      <c r="F59" s="512"/>
      <c r="G59" s="512"/>
      <c r="H59" s="512"/>
      <c r="I59" s="512"/>
      <c r="J59" s="512"/>
      <c r="K59" s="512"/>
      <c r="L59" s="512"/>
      <c r="M59" s="512"/>
      <c r="N59" s="512"/>
      <c r="O59" s="512"/>
      <c r="P59" s="512"/>
      <c r="Q59" s="512"/>
      <c r="R59" s="512"/>
      <c r="S59" s="512"/>
      <c r="T59" s="512"/>
      <c r="U59" s="512"/>
      <c r="V59" s="512"/>
      <c r="W59" s="512"/>
      <c r="X59" s="512"/>
      <c r="Y59" s="51" t="s">
        <v>1</v>
      </c>
    </row>
    <row r="60" spans="1:25" ht="23.25">
      <c r="A60" s="511" t="s">
        <v>273</v>
      </c>
      <c r="B60" s="510"/>
      <c r="C60" s="510"/>
      <c r="D60" s="510"/>
      <c r="E60" s="510"/>
      <c r="F60" s="510"/>
      <c r="G60" s="510"/>
      <c r="H60" s="510"/>
      <c r="I60" s="510"/>
      <c r="J60" s="510"/>
      <c r="K60" s="510"/>
      <c r="L60" s="510"/>
      <c r="M60" s="510"/>
      <c r="N60" s="510"/>
      <c r="O60" s="510"/>
      <c r="P60" s="510"/>
      <c r="Q60" s="510"/>
      <c r="R60" s="510"/>
      <c r="S60" s="510"/>
      <c r="T60" s="510"/>
      <c r="U60" s="510"/>
      <c r="V60" s="510"/>
      <c r="W60" s="510"/>
      <c r="X60" s="510"/>
      <c r="Y60" s="51" t="s">
        <v>1</v>
      </c>
    </row>
    <row r="61" spans="1:25" ht="23.25">
      <c r="A61" s="511" t="s">
        <v>272</v>
      </c>
      <c r="B61" s="513"/>
      <c r="C61" s="513"/>
      <c r="D61" s="513"/>
      <c r="E61" s="513"/>
      <c r="F61" s="513"/>
      <c r="G61" s="513"/>
      <c r="H61" s="513"/>
      <c r="I61" s="513"/>
      <c r="J61" s="513"/>
      <c r="K61" s="513"/>
      <c r="L61" s="513"/>
      <c r="M61" s="513"/>
      <c r="N61" s="513"/>
      <c r="O61" s="513"/>
      <c r="P61" s="513"/>
      <c r="Q61" s="513"/>
      <c r="R61" s="513"/>
      <c r="S61" s="513"/>
      <c r="T61" s="513"/>
      <c r="U61" s="513"/>
      <c r="V61" s="513"/>
      <c r="W61" s="513"/>
      <c r="X61" s="513"/>
      <c r="Y61" s="51" t="s">
        <v>1</v>
      </c>
    </row>
    <row r="62" spans="1:25" ht="18" customHeight="1">
      <c r="Y62" s="51" t="s">
        <v>1</v>
      </c>
    </row>
    <row r="63" spans="1:25" ht="18" customHeight="1">
      <c r="Y63" s="51" t="s">
        <v>1</v>
      </c>
    </row>
    <row r="64" spans="1:25" ht="18" customHeight="1">
      <c r="Y64" s="51" t="s">
        <v>1</v>
      </c>
    </row>
    <row r="65" spans="1:25" ht="18" customHeight="1">
      <c r="Y65" s="51" t="s">
        <v>1</v>
      </c>
    </row>
    <row r="66" spans="1:25" ht="18" customHeight="1">
      <c r="A66" s="31"/>
      <c r="B66" s="31"/>
      <c r="C66" s="31"/>
      <c r="D66" s="32"/>
      <c r="E66" s="32"/>
      <c r="F66" s="32"/>
      <c r="G66" s="32"/>
      <c r="H66" s="32"/>
      <c r="I66" s="32"/>
      <c r="J66" s="32"/>
      <c r="K66" s="32"/>
      <c r="L66" s="32"/>
      <c r="M66" s="32"/>
      <c r="N66" s="32"/>
      <c r="O66" s="32"/>
      <c r="P66" s="32"/>
      <c r="Q66" s="32"/>
      <c r="R66" s="32"/>
      <c r="S66" s="32"/>
      <c r="T66" s="32"/>
      <c r="U66" s="32"/>
      <c r="V66" s="32"/>
      <c r="W66" s="32"/>
      <c r="X66" s="32"/>
      <c r="Y66" s="51" t="s">
        <v>1</v>
      </c>
    </row>
    <row r="67" spans="1:25" ht="22.5" customHeight="1">
      <c r="A67" s="468" t="s">
        <v>289</v>
      </c>
      <c r="B67" s="469"/>
      <c r="C67" s="469"/>
      <c r="D67" s="476" t="s">
        <v>16</v>
      </c>
      <c r="E67" s="477"/>
      <c r="F67" s="478"/>
      <c r="G67" s="482" t="s">
        <v>363</v>
      </c>
      <c r="H67" s="483"/>
      <c r="I67" s="484"/>
      <c r="J67" s="476" t="s">
        <v>253</v>
      </c>
      <c r="K67" s="477"/>
      <c r="L67" s="478"/>
      <c r="M67" s="476" t="s">
        <v>251</v>
      </c>
      <c r="N67" s="477"/>
      <c r="O67" s="478"/>
      <c r="P67" s="476" t="s">
        <v>254</v>
      </c>
      <c r="Q67" s="516"/>
      <c r="R67" s="516"/>
      <c r="S67" s="476" t="s">
        <v>255</v>
      </c>
      <c r="T67" s="477"/>
      <c r="U67" s="477"/>
      <c r="V67" s="476" t="s">
        <v>49</v>
      </c>
      <c r="W67" s="477"/>
      <c r="X67" s="478"/>
      <c r="Y67" s="51" t="s">
        <v>1</v>
      </c>
    </row>
    <row r="68" spans="1:25" ht="27.75" customHeight="1">
      <c r="A68" s="470"/>
      <c r="B68" s="471"/>
      <c r="C68" s="471"/>
      <c r="D68" s="479"/>
      <c r="E68" s="480"/>
      <c r="F68" s="481"/>
      <c r="G68" s="485"/>
      <c r="H68" s="486"/>
      <c r="I68" s="487"/>
      <c r="J68" s="479"/>
      <c r="K68" s="480"/>
      <c r="L68" s="481"/>
      <c r="M68" s="479"/>
      <c r="N68" s="480"/>
      <c r="O68" s="481"/>
      <c r="P68" s="517"/>
      <c r="Q68" s="518"/>
      <c r="R68" s="518"/>
      <c r="S68" s="479"/>
      <c r="T68" s="480"/>
      <c r="U68" s="480"/>
      <c r="V68" s="479"/>
      <c r="W68" s="480"/>
      <c r="X68" s="481"/>
      <c r="Y68" s="51" t="s">
        <v>1</v>
      </c>
    </row>
    <row r="69" spans="1:25" ht="16.5" thickBot="1">
      <c r="A69" s="472"/>
      <c r="B69" s="473"/>
      <c r="C69" s="473"/>
      <c r="D69" s="155" t="s">
        <v>290</v>
      </c>
      <c r="E69" s="156" t="s">
        <v>56</v>
      </c>
      <c r="F69" s="157" t="s">
        <v>292</v>
      </c>
      <c r="G69" s="155" t="s">
        <v>290</v>
      </c>
      <c r="H69" s="156" t="s">
        <v>56</v>
      </c>
      <c r="I69" s="157" t="s">
        <v>292</v>
      </c>
      <c r="J69" s="155" t="s">
        <v>290</v>
      </c>
      <c r="K69" s="156" t="s">
        <v>56</v>
      </c>
      <c r="L69" s="157" t="s">
        <v>292</v>
      </c>
      <c r="M69" s="155" t="s">
        <v>290</v>
      </c>
      <c r="N69" s="156" t="s">
        <v>56</v>
      </c>
      <c r="O69" s="157" t="s">
        <v>292</v>
      </c>
      <c r="P69" s="155" t="s">
        <v>290</v>
      </c>
      <c r="Q69" s="156" t="s">
        <v>56</v>
      </c>
      <c r="R69" s="157" t="s">
        <v>292</v>
      </c>
      <c r="S69" s="155" t="s">
        <v>290</v>
      </c>
      <c r="T69" s="156" t="s">
        <v>56</v>
      </c>
      <c r="U69" s="157" t="s">
        <v>292</v>
      </c>
      <c r="V69" s="158" t="s">
        <v>290</v>
      </c>
      <c r="W69" s="156" t="s">
        <v>56</v>
      </c>
      <c r="X69" s="159" t="s">
        <v>292</v>
      </c>
      <c r="Y69" s="51" t="s">
        <v>1</v>
      </c>
    </row>
    <row r="70" spans="1:25">
      <c r="A70" s="146"/>
      <c r="B70" s="515" t="s">
        <v>375</v>
      </c>
      <c r="C70" s="514"/>
      <c r="D70" s="111">
        <v>3</v>
      </c>
      <c r="E70" s="112">
        <v>3</v>
      </c>
      <c r="F70" s="113">
        <v>802</v>
      </c>
      <c r="G70" s="111">
        <v>3</v>
      </c>
      <c r="H70" s="112">
        <v>3</v>
      </c>
      <c r="I70" s="113">
        <v>802</v>
      </c>
      <c r="J70" s="111">
        <v>-3</v>
      </c>
      <c r="K70" s="112">
        <v>-3</v>
      </c>
      <c r="L70" s="113">
        <v>-802</v>
      </c>
      <c r="M70" s="111">
        <v>0</v>
      </c>
      <c r="N70" s="112">
        <v>0</v>
      </c>
      <c r="O70" s="113">
        <v>0</v>
      </c>
      <c r="P70" s="111">
        <v>0</v>
      </c>
      <c r="Q70" s="112">
        <v>0</v>
      </c>
      <c r="R70" s="113">
        <v>0</v>
      </c>
      <c r="S70" s="111">
        <v>0</v>
      </c>
      <c r="T70" s="112">
        <v>0</v>
      </c>
      <c r="U70" s="113">
        <v>0</v>
      </c>
      <c r="V70" s="111">
        <v>0</v>
      </c>
      <c r="W70" s="112">
        <v>0</v>
      </c>
      <c r="X70" s="114">
        <v>0</v>
      </c>
      <c r="Y70" s="51" t="s">
        <v>1</v>
      </c>
    </row>
    <row r="71" spans="1:25" hidden="1">
      <c r="A71" s="146"/>
      <c r="B71" s="514" t="s">
        <v>88</v>
      </c>
      <c r="C71" s="514"/>
      <c r="D71" s="111"/>
      <c r="E71" s="112"/>
      <c r="F71" s="115"/>
      <c r="G71" s="111"/>
      <c r="H71" s="112"/>
      <c r="I71" s="22"/>
      <c r="J71" s="111"/>
      <c r="K71" s="112"/>
      <c r="L71" s="22"/>
      <c r="M71" s="111"/>
      <c r="N71" s="112"/>
      <c r="O71" s="22"/>
      <c r="P71" s="111"/>
      <c r="Q71" s="112"/>
      <c r="R71" s="22"/>
      <c r="S71" s="111"/>
      <c r="T71" s="112"/>
      <c r="U71" s="22"/>
      <c r="V71" s="111">
        <f>P71+M71+S71</f>
        <v>0</v>
      </c>
      <c r="W71" s="112">
        <f>+N71+Q71+T71</f>
        <v>0</v>
      </c>
      <c r="X71" s="114">
        <f>R71+O71+U71</f>
        <v>0</v>
      </c>
      <c r="Y71" s="51" t="s">
        <v>1</v>
      </c>
    </row>
    <row r="72" spans="1:25" hidden="1">
      <c r="A72" s="146"/>
      <c r="B72" s="495" t="s">
        <v>89</v>
      </c>
      <c r="C72" s="495"/>
      <c r="D72" s="111"/>
      <c r="E72" s="112"/>
      <c r="F72" s="22"/>
      <c r="G72" s="111"/>
      <c r="H72" s="112"/>
      <c r="I72" s="22"/>
      <c r="J72" s="111"/>
      <c r="K72" s="112"/>
      <c r="L72" s="22"/>
      <c r="M72" s="111"/>
      <c r="N72" s="112"/>
      <c r="O72" s="22"/>
      <c r="P72" s="111"/>
      <c r="Q72" s="112"/>
      <c r="R72" s="22"/>
      <c r="S72" s="111"/>
      <c r="T72" s="112"/>
      <c r="U72" s="22"/>
      <c r="V72" s="111">
        <f>P72+M72+S72</f>
        <v>0</v>
      </c>
      <c r="W72" s="112">
        <f>+N72+Q72+T72</f>
        <v>0</v>
      </c>
      <c r="X72" s="114">
        <f>R72+O72+U72</f>
        <v>0</v>
      </c>
      <c r="Y72" s="51" t="s">
        <v>1</v>
      </c>
    </row>
    <row r="73" spans="1:25" ht="17.25" hidden="1" customHeight="1">
      <c r="A73" s="146"/>
      <c r="B73" s="495" t="s">
        <v>90</v>
      </c>
      <c r="C73" s="495"/>
      <c r="D73" s="111"/>
      <c r="E73" s="112"/>
      <c r="F73" s="22"/>
      <c r="G73" s="111"/>
      <c r="H73" s="112"/>
      <c r="I73" s="22"/>
      <c r="J73" s="111"/>
      <c r="K73" s="112"/>
      <c r="L73" s="22"/>
      <c r="M73" s="111"/>
      <c r="N73" s="112"/>
      <c r="O73" s="22"/>
      <c r="P73" s="111"/>
      <c r="Q73" s="112"/>
      <c r="R73" s="22"/>
      <c r="S73" s="111"/>
      <c r="T73" s="112"/>
      <c r="U73" s="22"/>
      <c r="V73" s="111">
        <f>P73+M73+S73</f>
        <v>0</v>
      </c>
      <c r="W73" s="112">
        <f>+N73+Q73+T73</f>
        <v>0</v>
      </c>
      <c r="X73" s="114">
        <f>R73+O73+U73</f>
        <v>0</v>
      </c>
      <c r="Y73" s="51" t="s">
        <v>1</v>
      </c>
    </row>
    <row r="74" spans="1:25">
      <c r="A74" s="148"/>
      <c r="B74" s="149"/>
      <c r="C74" s="149" t="s">
        <v>57</v>
      </c>
      <c r="D74" s="160">
        <f>SUM(D70:D73)</f>
        <v>3</v>
      </c>
      <c r="E74" s="161">
        <f>SUM(E70:E73)</f>
        <v>3</v>
      </c>
      <c r="F74" s="116">
        <f>SUM(F70:F73)</f>
        <v>802</v>
      </c>
      <c r="G74" s="160">
        <f t="shared" ref="G74:V74" si="0">SUM(G70:G73)</f>
        <v>3</v>
      </c>
      <c r="H74" s="161">
        <f t="shared" si="0"/>
        <v>3</v>
      </c>
      <c r="I74" s="116">
        <f t="shared" si="0"/>
        <v>802</v>
      </c>
      <c r="J74" s="160">
        <f t="shared" si="0"/>
        <v>-3</v>
      </c>
      <c r="K74" s="161">
        <f t="shared" si="0"/>
        <v>-3</v>
      </c>
      <c r="L74" s="116">
        <f t="shared" si="0"/>
        <v>-802</v>
      </c>
      <c r="M74" s="160">
        <f t="shared" si="0"/>
        <v>0</v>
      </c>
      <c r="N74" s="161">
        <f t="shared" si="0"/>
        <v>0</v>
      </c>
      <c r="O74" s="116">
        <f t="shared" si="0"/>
        <v>0</v>
      </c>
      <c r="P74" s="160">
        <f t="shared" si="0"/>
        <v>0</v>
      </c>
      <c r="Q74" s="161">
        <f t="shared" si="0"/>
        <v>0</v>
      </c>
      <c r="R74" s="116">
        <f t="shared" si="0"/>
        <v>0</v>
      </c>
      <c r="S74" s="160">
        <f t="shared" si="0"/>
        <v>0</v>
      </c>
      <c r="T74" s="161">
        <f t="shared" si="0"/>
        <v>0</v>
      </c>
      <c r="U74" s="116">
        <f t="shared" si="0"/>
        <v>0</v>
      </c>
      <c r="V74" s="160">
        <f t="shared" si="0"/>
        <v>0</v>
      </c>
      <c r="W74" s="161">
        <f>SUM(W70:W73)</f>
        <v>0</v>
      </c>
      <c r="X74" s="117">
        <f>SUM(X70:X73)</f>
        <v>0</v>
      </c>
      <c r="Y74" s="51" t="s">
        <v>1</v>
      </c>
    </row>
    <row r="75" spans="1:25" ht="17.25" customHeight="1">
      <c r="A75" s="150"/>
      <c r="B75" s="462"/>
      <c r="C75" s="463"/>
      <c r="D75" s="162"/>
      <c r="E75" s="163"/>
      <c r="F75" s="4"/>
      <c r="G75" s="166"/>
      <c r="H75" s="167"/>
      <c r="I75" s="167"/>
      <c r="J75" s="166"/>
      <c r="K75" s="167"/>
      <c r="L75" s="167"/>
      <c r="M75" s="166"/>
      <c r="N75" s="167"/>
      <c r="O75" s="167"/>
      <c r="P75" s="166"/>
      <c r="Q75" s="167"/>
      <c r="R75" s="167"/>
      <c r="S75" s="166"/>
      <c r="T75" s="167"/>
      <c r="U75" s="167"/>
      <c r="V75" s="166"/>
      <c r="W75" s="172"/>
      <c r="X75" s="337"/>
      <c r="Y75" s="51" t="s">
        <v>1</v>
      </c>
    </row>
    <row r="76" spans="1:25">
      <c r="A76" s="148"/>
      <c r="B76" s="464" t="s">
        <v>277</v>
      </c>
      <c r="C76" s="465"/>
      <c r="D76" s="164"/>
      <c r="E76" s="165"/>
      <c r="F76" s="118"/>
      <c r="G76" s="168"/>
      <c r="H76" s="169"/>
      <c r="I76" s="169"/>
      <c r="J76" s="168"/>
      <c r="K76" s="169"/>
      <c r="L76" s="169"/>
      <c r="M76" s="168"/>
      <c r="N76" s="169"/>
      <c r="O76" s="169"/>
      <c r="P76" s="168"/>
      <c r="Q76" s="169"/>
      <c r="R76" s="169"/>
      <c r="S76" s="168"/>
      <c r="T76" s="169"/>
      <c r="U76" s="169"/>
      <c r="V76" s="168"/>
      <c r="W76" s="165">
        <f>Q76+N76</f>
        <v>0</v>
      </c>
      <c r="X76" s="268"/>
      <c r="Y76" s="51" t="s">
        <v>1</v>
      </c>
    </row>
    <row r="77" spans="1:25">
      <c r="A77" s="146"/>
      <c r="B77" s="454" t="s">
        <v>276</v>
      </c>
      <c r="C77" s="455"/>
      <c r="D77" s="111"/>
      <c r="E77" s="112">
        <f>+E74+E76</f>
        <v>3</v>
      </c>
      <c r="F77" s="22"/>
      <c r="G77" s="170"/>
      <c r="H77" s="112">
        <f>+H74+H76</f>
        <v>3</v>
      </c>
      <c r="I77" s="113"/>
      <c r="J77" s="170"/>
      <c r="K77" s="112">
        <f>+K74+K76</f>
        <v>-3</v>
      </c>
      <c r="L77" s="113"/>
      <c r="M77" s="170"/>
      <c r="N77" s="112">
        <f>+N74+N76</f>
        <v>0</v>
      </c>
      <c r="O77" s="113"/>
      <c r="P77" s="170"/>
      <c r="Q77" s="112">
        <f>+Q74+Q76</f>
        <v>0</v>
      </c>
      <c r="R77" s="113"/>
      <c r="S77" s="170"/>
      <c r="T77" s="112">
        <f>+T74+T76</f>
        <v>0</v>
      </c>
      <c r="U77" s="113"/>
      <c r="V77" s="170"/>
      <c r="W77" s="112">
        <f>+W74+W76</f>
        <v>0</v>
      </c>
      <c r="X77" s="54"/>
      <c r="Y77" s="51" t="s">
        <v>1</v>
      </c>
    </row>
    <row r="78" spans="1:25">
      <c r="A78" s="151"/>
      <c r="B78" s="466"/>
      <c r="C78" s="467"/>
      <c r="D78" s="162"/>
      <c r="E78" s="163"/>
      <c r="F78" s="4"/>
      <c r="G78" s="166"/>
      <c r="H78" s="167"/>
      <c r="I78" s="167"/>
      <c r="J78" s="166"/>
      <c r="K78" s="167"/>
      <c r="L78" s="167"/>
      <c r="M78" s="166"/>
      <c r="N78" s="167"/>
      <c r="O78" s="167"/>
      <c r="P78" s="166"/>
      <c r="Q78" s="167"/>
      <c r="R78" s="167"/>
      <c r="S78" s="166"/>
      <c r="T78" s="167"/>
      <c r="U78" s="167"/>
      <c r="V78" s="166"/>
      <c r="W78" s="172"/>
      <c r="X78" s="337"/>
      <c r="Y78" s="51" t="s">
        <v>1</v>
      </c>
    </row>
    <row r="79" spans="1:25">
      <c r="A79" s="146"/>
      <c r="B79" s="454" t="s">
        <v>274</v>
      </c>
      <c r="C79" s="455"/>
      <c r="D79" s="111"/>
      <c r="E79" s="112"/>
      <c r="F79" s="22"/>
      <c r="G79" s="170"/>
      <c r="H79" s="113"/>
      <c r="I79" s="113"/>
      <c r="J79" s="170"/>
      <c r="K79" s="113"/>
      <c r="L79" s="113"/>
      <c r="M79" s="170"/>
      <c r="N79" s="113"/>
      <c r="O79" s="113"/>
      <c r="P79" s="170"/>
      <c r="Q79" s="113"/>
      <c r="R79" s="113"/>
      <c r="S79" s="170"/>
      <c r="T79" s="113"/>
      <c r="U79" s="113"/>
      <c r="V79" s="170"/>
      <c r="W79" s="113"/>
      <c r="X79" s="54"/>
      <c r="Y79" s="51" t="s">
        <v>1</v>
      </c>
    </row>
    <row r="80" spans="1:25">
      <c r="A80" s="146"/>
      <c r="B80" s="152"/>
      <c r="C80" s="147" t="s">
        <v>62</v>
      </c>
      <c r="D80" s="111"/>
      <c r="E80" s="112"/>
      <c r="F80" s="22"/>
      <c r="G80" s="170"/>
      <c r="H80" s="113"/>
      <c r="I80" s="113"/>
      <c r="J80" s="170"/>
      <c r="K80" s="112"/>
      <c r="L80" s="113"/>
      <c r="M80" s="170"/>
      <c r="N80" s="112"/>
      <c r="O80" s="113"/>
      <c r="P80" s="170"/>
      <c r="Q80" s="112"/>
      <c r="R80" s="113"/>
      <c r="S80" s="170"/>
      <c r="T80" s="112"/>
      <c r="U80" s="113"/>
      <c r="V80" s="170"/>
      <c r="W80" s="171">
        <f>Q80+N80</f>
        <v>0</v>
      </c>
      <c r="X80" s="54"/>
      <c r="Y80" s="51" t="s">
        <v>1</v>
      </c>
    </row>
    <row r="81" spans="1:25">
      <c r="A81" s="148"/>
      <c r="B81" s="153"/>
      <c r="C81" s="154" t="s">
        <v>92</v>
      </c>
      <c r="D81" s="164"/>
      <c r="E81" s="165"/>
      <c r="F81" s="118"/>
      <c r="G81" s="168"/>
      <c r="H81" s="169"/>
      <c r="I81" s="169"/>
      <c r="J81" s="168"/>
      <c r="K81" s="165"/>
      <c r="L81" s="169"/>
      <c r="M81" s="168"/>
      <c r="N81" s="165"/>
      <c r="O81" s="169"/>
      <c r="P81" s="168"/>
      <c r="Q81" s="165"/>
      <c r="R81" s="169"/>
      <c r="S81" s="168"/>
      <c r="T81" s="165"/>
      <c r="U81" s="169"/>
      <c r="V81" s="168"/>
      <c r="W81" s="165">
        <f>Q81+N81</f>
        <v>0</v>
      </c>
      <c r="X81" s="268"/>
      <c r="Y81" s="51" t="s">
        <v>1</v>
      </c>
    </row>
    <row r="82" spans="1:25">
      <c r="A82" s="148"/>
      <c r="B82" s="456" t="s">
        <v>275</v>
      </c>
      <c r="C82" s="457"/>
      <c r="D82" s="164"/>
      <c r="E82" s="165">
        <f>E81+E80+E77</f>
        <v>3</v>
      </c>
      <c r="F82" s="118"/>
      <c r="G82" s="168"/>
      <c r="H82" s="165">
        <f>H81+H80+H77</f>
        <v>3</v>
      </c>
      <c r="I82" s="169"/>
      <c r="J82" s="168"/>
      <c r="K82" s="165">
        <f>K81+K80+K77</f>
        <v>-3</v>
      </c>
      <c r="L82" s="169"/>
      <c r="M82" s="168"/>
      <c r="N82" s="165">
        <f>N81+N80+N77</f>
        <v>0</v>
      </c>
      <c r="O82" s="169"/>
      <c r="P82" s="168"/>
      <c r="Q82" s="165">
        <f>Q81+Q80+Q77</f>
        <v>0</v>
      </c>
      <c r="R82" s="169"/>
      <c r="S82" s="168"/>
      <c r="T82" s="165">
        <f>T81+T80+T77</f>
        <v>0</v>
      </c>
      <c r="U82" s="169"/>
      <c r="V82" s="168"/>
      <c r="W82" s="165">
        <f>W81+W80+W77</f>
        <v>0</v>
      </c>
      <c r="X82" s="268"/>
      <c r="Y82" s="51" t="s">
        <v>22</v>
      </c>
    </row>
    <row r="83" spans="1:25">
      <c r="C83" s="5"/>
    </row>
    <row r="84" spans="1:25">
      <c r="C84" s="5"/>
    </row>
    <row r="85" spans="1:25" s="420" customFormat="1" ht="15">
      <c r="D85" s="421"/>
      <c r="E85" s="421"/>
      <c r="F85" s="421"/>
      <c r="G85" s="421"/>
      <c r="H85" s="421"/>
      <c r="I85" s="421"/>
      <c r="J85" s="421"/>
      <c r="K85" s="421"/>
      <c r="L85" s="421"/>
      <c r="M85" s="421"/>
      <c r="N85" s="421"/>
      <c r="O85" s="421"/>
      <c r="P85" s="421"/>
      <c r="Q85" s="421"/>
      <c r="R85" s="421"/>
      <c r="S85" s="421"/>
      <c r="T85" s="421"/>
      <c r="U85" s="421"/>
      <c r="V85" s="421"/>
      <c r="W85" s="421"/>
      <c r="X85" s="421"/>
      <c r="Y85" s="422"/>
    </row>
    <row r="86" spans="1:25" s="420" customFormat="1" ht="15">
      <c r="D86" s="421"/>
      <c r="E86" s="421"/>
      <c r="F86" s="421"/>
      <c r="G86" s="421"/>
      <c r="H86" s="421"/>
      <c r="I86" s="421"/>
      <c r="J86" s="421"/>
      <c r="K86" s="421"/>
      <c r="L86" s="421"/>
      <c r="M86" s="421"/>
      <c r="N86" s="421"/>
      <c r="O86" s="421"/>
      <c r="P86" s="421"/>
      <c r="Q86" s="421"/>
      <c r="R86" s="421"/>
      <c r="S86" s="421"/>
      <c r="T86" s="421"/>
      <c r="U86" s="421"/>
      <c r="V86" s="421"/>
      <c r="W86" s="421"/>
      <c r="X86" s="421"/>
      <c r="Y86" s="422"/>
    </row>
    <row r="87" spans="1:25">
      <c r="W87" s="23"/>
      <c r="X87" s="23"/>
    </row>
    <row r="88" spans="1:25">
      <c r="K88" s="40"/>
    </row>
  </sheetData>
  <mergeCells count="72">
    <mergeCell ref="A1:X1"/>
    <mergeCell ref="A14:U14"/>
    <mergeCell ref="A2:X2"/>
    <mergeCell ref="A3:X3"/>
    <mergeCell ref="A8:X8"/>
    <mergeCell ref="A9:X9"/>
    <mergeCell ref="X12:X13"/>
    <mergeCell ref="W12:W13"/>
    <mergeCell ref="A4:X4"/>
    <mergeCell ref="A5:X5"/>
    <mergeCell ref="A6:X6"/>
    <mergeCell ref="A7:X7"/>
    <mergeCell ref="V11:X11"/>
    <mergeCell ref="A15:U15"/>
    <mergeCell ref="A10:X10"/>
    <mergeCell ref="A11:U13"/>
    <mergeCell ref="A18:U18"/>
    <mergeCell ref="V12:V13"/>
    <mergeCell ref="A17:U17"/>
    <mergeCell ref="A16:U16"/>
    <mergeCell ref="B73:C73"/>
    <mergeCell ref="A58:X58"/>
    <mergeCell ref="A59:X59"/>
    <mergeCell ref="A60:X60"/>
    <mergeCell ref="A61:X61"/>
    <mergeCell ref="B71:C71"/>
    <mergeCell ref="B72:C72"/>
    <mergeCell ref="V67:X68"/>
    <mergeCell ref="B70:C70"/>
    <mergeCell ref="J67:L68"/>
    <mergeCell ref="M67:O68"/>
    <mergeCell ref="P67:R68"/>
    <mergeCell ref="S67:U68"/>
    <mergeCell ref="A19:U19"/>
    <mergeCell ref="A20:U20"/>
    <mergeCell ref="A28:U28"/>
    <mergeCell ref="A29:U29"/>
    <mergeCell ref="A21:U21"/>
    <mergeCell ref="A27:U27"/>
    <mergeCell ref="A22:U22"/>
    <mergeCell ref="A25:U25"/>
    <mergeCell ref="A26:U26"/>
    <mergeCell ref="A23:U23"/>
    <mergeCell ref="A24:U24"/>
    <mergeCell ref="A47:U47"/>
    <mergeCell ref="A46:U46"/>
    <mergeCell ref="A42:U42"/>
    <mergeCell ref="A39:U39"/>
    <mergeCell ref="A44:U44"/>
    <mergeCell ref="A43:U43"/>
    <mergeCell ref="A45:U45"/>
    <mergeCell ref="A35:U35"/>
    <mergeCell ref="A36:U36"/>
    <mergeCell ref="A37:U37"/>
    <mergeCell ref="A33:U33"/>
    <mergeCell ref="A38:U38"/>
    <mergeCell ref="B79:C79"/>
    <mergeCell ref="B82:C82"/>
    <mergeCell ref="A30:U30"/>
    <mergeCell ref="A32:U32"/>
    <mergeCell ref="A41:U41"/>
    <mergeCell ref="A40:U40"/>
    <mergeCell ref="B75:C75"/>
    <mergeCell ref="B76:C76"/>
    <mergeCell ref="B78:C78"/>
    <mergeCell ref="A67:C69"/>
    <mergeCell ref="A48:U48"/>
    <mergeCell ref="B77:C77"/>
    <mergeCell ref="D67:F68"/>
    <mergeCell ref="G67:I68"/>
    <mergeCell ref="A31:U31"/>
    <mergeCell ref="A34:U34"/>
  </mergeCells>
  <phoneticPr fontId="0" type="noConversion"/>
  <printOptions horizontalCentered="1"/>
  <pageMargins left="0" right="0" top="1" bottom="0.75" header="0.5" footer="0.5"/>
  <pageSetup scale="43" firstPageNumber="16" orientation="landscape" useFirstPageNumber="1" r:id="rId1"/>
  <headerFooter alignWithMargins="0">
    <oddFooter>&amp;C&amp;"Times New Roman,Regular"Exhibit B - Summary of Requirements
&amp;P</oddFooter>
  </headerFooter>
  <rowBreaks count="1" manualBreakCount="1">
    <brk id="48" max="23" man="1"/>
  </rowBreaks>
  <ignoredErrors>
    <ignoredError sqref="W71:W73" formula="1"/>
  </ignoredErrors>
</worksheet>
</file>

<file path=xl/worksheets/sheet3.xml><?xml version="1.0" encoding="utf-8"?>
<worksheet xmlns="http://schemas.openxmlformats.org/spreadsheetml/2006/main" xmlns:r="http://schemas.openxmlformats.org/officeDocument/2006/relationships">
  <sheetPr codeName="Sheet9">
    <pageSetUpPr fitToPage="1"/>
  </sheetPr>
  <dimension ref="A1:T45"/>
  <sheetViews>
    <sheetView view="pageBreakPreview" zoomScale="75" zoomScaleNormal="75" zoomScaleSheetLayoutView="75" workbookViewId="0">
      <selection activeCell="C36" sqref="C36"/>
    </sheetView>
  </sheetViews>
  <sheetFormatPr defaultColWidth="7.21875" defaultRowHeight="12.75"/>
  <cols>
    <col min="1" max="1" width="52.21875" style="340" customWidth="1"/>
    <col min="2" max="2" width="1.21875" style="340" customWidth="1"/>
    <col min="3" max="3" width="10.77734375" style="340" customWidth="1"/>
    <col min="4" max="4" width="11" style="340" customWidth="1"/>
    <col min="5" max="5" width="1.21875" style="340" customWidth="1"/>
    <col min="6" max="7" width="11.21875" style="340" customWidth="1"/>
    <col min="8" max="8" width="1.21875" style="340" customWidth="1"/>
    <col min="9" max="9" width="7.21875" style="340" customWidth="1"/>
    <col min="10" max="10" width="8" style="340" customWidth="1"/>
    <col min="11" max="13" width="6.77734375" style="340" customWidth="1"/>
    <col min="14" max="14" width="7.21875" style="340" customWidth="1"/>
    <col min="15" max="15" width="6.33203125" style="340" customWidth="1"/>
    <col min="16" max="16" width="7.21875" style="340" customWidth="1"/>
    <col min="17" max="17" width="1.88671875" style="340" customWidth="1"/>
    <col min="18" max="16384" width="7.21875" style="340"/>
  </cols>
  <sheetData>
    <row r="1" spans="1:20" ht="20.25">
      <c r="A1" s="541" t="s">
        <v>368</v>
      </c>
      <c r="B1" s="542"/>
      <c r="C1" s="542"/>
      <c r="D1" s="542"/>
      <c r="E1" s="542"/>
      <c r="F1" s="542"/>
      <c r="G1" s="542"/>
      <c r="H1" s="542"/>
      <c r="I1" s="542"/>
      <c r="J1" s="542"/>
      <c r="K1" s="542"/>
      <c r="L1" s="542"/>
      <c r="M1" s="542"/>
      <c r="N1" s="542"/>
      <c r="O1" s="542"/>
      <c r="P1" s="542"/>
      <c r="Q1" s="338" t="s">
        <v>1</v>
      </c>
      <c r="R1" s="339"/>
      <c r="S1" s="339"/>
    </row>
    <row r="2" spans="1:20" ht="19.149999999999999" customHeight="1">
      <c r="A2" s="341"/>
      <c r="Q2" s="338" t="s">
        <v>1</v>
      </c>
      <c r="T2" s="338"/>
    </row>
    <row r="3" spans="1:20" ht="15.75">
      <c r="A3" s="543" t="s">
        <v>301</v>
      </c>
      <c r="B3" s="544"/>
      <c r="C3" s="544"/>
      <c r="D3" s="544"/>
      <c r="E3" s="544"/>
      <c r="F3" s="544"/>
      <c r="G3" s="544"/>
      <c r="H3" s="544"/>
      <c r="I3" s="544"/>
      <c r="J3" s="544"/>
      <c r="K3" s="544"/>
      <c r="L3" s="544"/>
      <c r="M3" s="544"/>
      <c r="N3" s="544"/>
      <c r="O3" s="544"/>
      <c r="P3" s="544"/>
      <c r="Q3" s="338" t="s">
        <v>1</v>
      </c>
      <c r="R3" s="30"/>
      <c r="S3" s="30"/>
      <c r="T3" s="338"/>
    </row>
    <row r="4" spans="1:20" ht="15.75">
      <c r="A4" s="545" t="str">
        <f>'B. Summary of Requirements '!A5:X5</f>
        <v>Office of Dispute Resolution</v>
      </c>
      <c r="B4" s="544"/>
      <c r="C4" s="544"/>
      <c r="D4" s="544"/>
      <c r="E4" s="544"/>
      <c r="F4" s="544"/>
      <c r="G4" s="544"/>
      <c r="H4" s="544"/>
      <c r="I4" s="544"/>
      <c r="J4" s="544"/>
      <c r="K4" s="544"/>
      <c r="L4" s="544"/>
      <c r="M4" s="544"/>
      <c r="N4" s="544"/>
      <c r="O4" s="544"/>
      <c r="P4" s="544"/>
      <c r="Q4" s="338" t="s">
        <v>1</v>
      </c>
      <c r="R4" s="28"/>
      <c r="S4" s="28"/>
    </row>
    <row r="5" spans="1:20" ht="15">
      <c r="A5" s="546" t="s">
        <v>272</v>
      </c>
      <c r="B5" s="544"/>
      <c r="C5" s="544"/>
      <c r="D5" s="544"/>
      <c r="E5" s="544"/>
      <c r="F5" s="544"/>
      <c r="G5" s="544"/>
      <c r="H5" s="544"/>
      <c r="I5" s="544"/>
      <c r="J5" s="544"/>
      <c r="K5" s="544"/>
      <c r="L5" s="544"/>
      <c r="M5" s="544"/>
      <c r="N5" s="544"/>
      <c r="O5" s="544"/>
      <c r="P5" s="544"/>
      <c r="Q5" s="338" t="s">
        <v>1</v>
      </c>
      <c r="R5" s="30"/>
      <c r="S5" s="30"/>
      <c r="T5" s="338"/>
    </row>
    <row r="6" spans="1:20">
      <c r="Q6" s="338" t="s">
        <v>1</v>
      </c>
      <c r="T6" s="338"/>
    </row>
    <row r="7" spans="1:20" ht="13.5" thickBot="1">
      <c r="Q7" s="338" t="s">
        <v>1</v>
      </c>
      <c r="T7" s="338"/>
    </row>
    <row r="8" spans="1:20" ht="37.5" customHeight="1">
      <c r="A8" s="342"/>
      <c r="B8" s="343"/>
      <c r="C8" s="547" t="s">
        <v>332</v>
      </c>
      <c r="D8" s="548"/>
      <c r="E8" s="344"/>
      <c r="F8" s="547" t="s">
        <v>364</v>
      </c>
      <c r="G8" s="548"/>
      <c r="H8" s="344"/>
      <c r="I8" s="560" t="s">
        <v>251</v>
      </c>
      <c r="J8" s="548"/>
      <c r="K8" s="561">
        <v>2012</v>
      </c>
      <c r="L8" s="562"/>
      <c r="M8" s="562"/>
      <c r="N8" s="563"/>
      <c r="O8" s="560" t="s">
        <v>49</v>
      </c>
      <c r="P8" s="548"/>
      <c r="Q8" s="338" t="s">
        <v>1</v>
      </c>
      <c r="S8" s="345"/>
      <c r="T8" s="338"/>
    </row>
    <row r="9" spans="1:20" ht="14.25" customHeight="1">
      <c r="A9" s="343"/>
      <c r="B9" s="343"/>
      <c r="C9" s="549"/>
      <c r="D9" s="550"/>
      <c r="E9" s="344"/>
      <c r="F9" s="558"/>
      <c r="G9" s="559"/>
      <c r="H9" s="344"/>
      <c r="I9" s="558"/>
      <c r="J9" s="559"/>
      <c r="K9" s="564" t="s">
        <v>293</v>
      </c>
      <c r="L9" s="565"/>
      <c r="M9" s="554" t="s">
        <v>302</v>
      </c>
      <c r="N9" s="555"/>
      <c r="O9" s="558"/>
      <c r="P9" s="559"/>
      <c r="Q9" s="338" t="s">
        <v>1</v>
      </c>
      <c r="S9" s="345"/>
      <c r="T9" s="338"/>
    </row>
    <row r="10" spans="1:20" hidden="1">
      <c r="A10" s="556" t="s">
        <v>303</v>
      </c>
      <c r="B10" s="343"/>
      <c r="C10" s="346"/>
      <c r="D10" s="347"/>
      <c r="E10" s="348"/>
      <c r="F10" s="346"/>
      <c r="G10" s="347"/>
      <c r="H10" s="348"/>
      <c r="I10" s="346"/>
      <c r="J10" s="347"/>
      <c r="K10" s="346"/>
      <c r="L10" s="347"/>
      <c r="M10" s="349"/>
      <c r="N10" s="347"/>
      <c r="O10" s="346"/>
      <c r="P10" s="347"/>
      <c r="Q10" s="338" t="s">
        <v>1</v>
      </c>
      <c r="S10" s="349"/>
      <c r="T10" s="338"/>
    </row>
    <row r="11" spans="1:20" ht="51">
      <c r="A11" s="557"/>
      <c r="B11" s="343"/>
      <c r="C11" s="350" t="s">
        <v>304</v>
      </c>
      <c r="D11" s="351" t="s">
        <v>305</v>
      </c>
      <c r="E11" s="348"/>
      <c r="F11" s="350" t="s">
        <v>304</v>
      </c>
      <c r="G11" s="351" t="s">
        <v>305</v>
      </c>
      <c r="H11" s="348"/>
      <c r="I11" s="350" t="s">
        <v>304</v>
      </c>
      <c r="J11" s="351" t="s">
        <v>305</v>
      </c>
      <c r="K11" s="350" t="s">
        <v>304</v>
      </c>
      <c r="L11" s="351" t="s">
        <v>305</v>
      </c>
      <c r="M11" s="350" t="s">
        <v>304</v>
      </c>
      <c r="N11" s="351" t="s">
        <v>305</v>
      </c>
      <c r="O11" s="350" t="s">
        <v>304</v>
      </c>
      <c r="P11" s="351" t="s">
        <v>305</v>
      </c>
      <c r="Q11" s="338" t="s">
        <v>1</v>
      </c>
      <c r="S11" s="352"/>
      <c r="T11" s="338"/>
    </row>
    <row r="12" spans="1:20">
      <c r="A12" s="353"/>
      <c r="B12" s="343"/>
      <c r="C12" s="354"/>
      <c r="D12" s="355"/>
      <c r="E12" s="356"/>
      <c r="F12" s="354"/>
      <c r="G12" s="355"/>
      <c r="H12" s="356"/>
      <c r="I12" s="354"/>
      <c r="J12" s="355"/>
      <c r="K12" s="354"/>
      <c r="L12" s="357"/>
      <c r="M12" s="358"/>
      <c r="N12" s="355"/>
      <c r="O12" s="354"/>
      <c r="P12" s="355"/>
      <c r="Q12" s="338" t="s">
        <v>1</v>
      </c>
      <c r="S12" s="359"/>
      <c r="T12" s="338"/>
    </row>
    <row r="13" spans="1:20" hidden="1">
      <c r="A13" s="360" t="s">
        <v>306</v>
      </c>
      <c r="B13" s="343"/>
      <c r="C13" s="354"/>
      <c r="D13" s="361"/>
      <c r="E13" s="356"/>
      <c r="F13" s="354"/>
      <c r="G13" s="361"/>
      <c r="H13" s="356"/>
      <c r="I13" s="354"/>
      <c r="J13" s="361"/>
      <c r="K13" s="354"/>
      <c r="L13" s="357"/>
      <c r="M13" s="354"/>
      <c r="N13" s="361"/>
      <c r="O13" s="354"/>
      <c r="P13" s="361"/>
      <c r="Q13" s="338" t="s">
        <v>1</v>
      </c>
      <c r="S13" s="362"/>
      <c r="T13" s="338"/>
    </row>
    <row r="14" spans="1:20" hidden="1">
      <c r="A14" s="363" t="s">
        <v>307</v>
      </c>
      <c r="B14" s="343"/>
      <c r="C14" s="354"/>
      <c r="D14" s="361"/>
      <c r="E14" s="356"/>
      <c r="F14" s="354"/>
      <c r="G14" s="361"/>
      <c r="H14" s="356"/>
      <c r="I14" s="354"/>
      <c r="J14" s="361"/>
      <c r="K14" s="354"/>
      <c r="L14" s="357"/>
      <c r="M14" s="354"/>
      <c r="N14" s="361"/>
      <c r="O14" s="354">
        <f t="shared" ref="O14:P17" si="0">+I14+K14+M14</f>
        <v>0</v>
      </c>
      <c r="P14" s="355">
        <f t="shared" si="0"/>
        <v>0</v>
      </c>
      <c r="Q14" s="338" t="s">
        <v>1</v>
      </c>
      <c r="S14" s="362"/>
      <c r="T14" s="338"/>
    </row>
    <row r="15" spans="1:20" hidden="1">
      <c r="A15" s="364" t="s">
        <v>308</v>
      </c>
      <c r="B15" s="343"/>
      <c r="C15" s="354"/>
      <c r="D15" s="361"/>
      <c r="E15" s="356"/>
      <c r="F15" s="354"/>
      <c r="G15" s="361"/>
      <c r="H15" s="356"/>
      <c r="I15" s="354"/>
      <c r="J15" s="361"/>
      <c r="K15" s="354"/>
      <c r="L15" s="357"/>
      <c r="M15" s="354"/>
      <c r="N15" s="361"/>
      <c r="O15" s="354">
        <f t="shared" si="0"/>
        <v>0</v>
      </c>
      <c r="P15" s="355">
        <f t="shared" si="0"/>
        <v>0</v>
      </c>
      <c r="Q15" s="338" t="s">
        <v>1</v>
      </c>
      <c r="S15" s="362"/>
      <c r="T15" s="338"/>
    </row>
    <row r="16" spans="1:20" ht="25.5" hidden="1">
      <c r="A16" s="364" t="s">
        <v>309</v>
      </c>
      <c r="B16" s="343"/>
      <c r="C16" s="354"/>
      <c r="D16" s="361"/>
      <c r="E16" s="356"/>
      <c r="F16" s="354"/>
      <c r="G16" s="361"/>
      <c r="H16" s="356"/>
      <c r="I16" s="354"/>
      <c r="J16" s="361"/>
      <c r="K16" s="354"/>
      <c r="L16" s="357"/>
      <c r="M16" s="354"/>
      <c r="N16" s="361"/>
      <c r="O16" s="354">
        <f t="shared" si="0"/>
        <v>0</v>
      </c>
      <c r="P16" s="355">
        <f t="shared" si="0"/>
        <v>0</v>
      </c>
      <c r="Q16" s="338" t="s">
        <v>1</v>
      </c>
      <c r="S16" s="362"/>
      <c r="T16" s="338"/>
    </row>
    <row r="17" spans="1:20" ht="13.5" hidden="1" customHeight="1">
      <c r="A17" s="363" t="s">
        <v>310</v>
      </c>
      <c r="B17" s="365"/>
      <c r="C17" s="366"/>
      <c r="D17" s="367"/>
      <c r="E17" s="368"/>
      <c r="F17" s="366"/>
      <c r="G17" s="367"/>
      <c r="H17" s="369"/>
      <c r="I17" s="366"/>
      <c r="J17" s="367"/>
      <c r="K17" s="366"/>
      <c r="L17" s="370"/>
      <c r="M17" s="366"/>
      <c r="N17" s="367"/>
      <c r="O17" s="366">
        <f t="shared" si="0"/>
        <v>0</v>
      </c>
      <c r="P17" s="367">
        <f t="shared" si="0"/>
        <v>0</v>
      </c>
      <c r="Q17" s="338" t="s">
        <v>1</v>
      </c>
      <c r="S17" s="371"/>
      <c r="T17" s="338"/>
    </row>
    <row r="18" spans="1:20" s="378" customFormat="1" hidden="1">
      <c r="A18" s="372" t="s">
        <v>311</v>
      </c>
      <c r="B18" s="360"/>
      <c r="C18" s="373">
        <f>SUM(C14:C17)</f>
        <v>0</v>
      </c>
      <c r="D18" s="374">
        <f>SUM(D14:D17)</f>
        <v>0</v>
      </c>
      <c r="E18" s="375"/>
      <c r="F18" s="373">
        <f>SUM(F14:F17)</f>
        <v>0</v>
      </c>
      <c r="G18" s="374">
        <f>SUM(G14:G17)</f>
        <v>0</v>
      </c>
      <c r="H18" s="376"/>
      <c r="I18" s="373">
        <f t="shared" ref="I18:P18" si="1">SUM(I14:I17)</f>
        <v>0</v>
      </c>
      <c r="J18" s="374">
        <f t="shared" si="1"/>
        <v>0</v>
      </c>
      <c r="K18" s="373">
        <f t="shared" si="1"/>
        <v>0</v>
      </c>
      <c r="L18" s="374">
        <f t="shared" si="1"/>
        <v>0</v>
      </c>
      <c r="M18" s="373">
        <f t="shared" si="1"/>
        <v>0</v>
      </c>
      <c r="N18" s="374">
        <f t="shared" si="1"/>
        <v>0</v>
      </c>
      <c r="O18" s="373">
        <f t="shared" si="1"/>
        <v>0</v>
      </c>
      <c r="P18" s="374">
        <f t="shared" si="1"/>
        <v>0</v>
      </c>
      <c r="Q18" s="338" t="s">
        <v>1</v>
      </c>
      <c r="R18" s="340"/>
      <c r="S18" s="377"/>
      <c r="T18" s="338"/>
    </row>
    <row r="19" spans="1:20">
      <c r="A19" s="365"/>
      <c r="B19" s="343"/>
      <c r="C19" s="354"/>
      <c r="D19" s="355"/>
      <c r="E19" s="379"/>
      <c r="F19" s="354"/>
      <c r="G19" s="355"/>
      <c r="H19" s="379"/>
      <c r="I19" s="354"/>
      <c r="J19" s="355"/>
      <c r="K19" s="354"/>
      <c r="L19" s="357"/>
      <c r="M19" s="354"/>
      <c r="N19" s="355"/>
      <c r="O19" s="354"/>
      <c r="P19" s="355"/>
      <c r="Q19" s="338" t="s">
        <v>1</v>
      </c>
      <c r="S19" s="359"/>
      <c r="T19" s="338"/>
    </row>
    <row r="20" spans="1:20" ht="25.5">
      <c r="A20" s="380" t="s">
        <v>312</v>
      </c>
      <c r="B20" s="343"/>
      <c r="C20" s="354"/>
      <c r="D20" s="355"/>
      <c r="E20" s="381"/>
      <c r="F20" s="354"/>
      <c r="G20" s="355"/>
      <c r="H20" s="381"/>
      <c r="I20" s="354"/>
      <c r="J20" s="355"/>
      <c r="K20" s="354"/>
      <c r="L20" s="357"/>
      <c r="M20" s="354"/>
      <c r="N20" s="355"/>
      <c r="O20" s="382"/>
      <c r="P20" s="383"/>
      <c r="Q20" s="338" t="s">
        <v>1</v>
      </c>
      <c r="S20" s="359"/>
      <c r="T20" s="338"/>
    </row>
    <row r="21" spans="1:20" ht="25.5">
      <c r="A21" s="364" t="s">
        <v>313</v>
      </c>
      <c r="B21" s="343"/>
      <c r="C21" s="354"/>
      <c r="D21" s="355"/>
      <c r="E21" s="381"/>
      <c r="F21" s="354"/>
      <c r="G21" s="355"/>
      <c r="H21" s="381"/>
      <c r="I21" s="354"/>
      <c r="J21" s="355"/>
      <c r="K21" s="354"/>
      <c r="L21" s="357"/>
      <c r="M21" s="354"/>
      <c r="N21" s="355"/>
      <c r="O21" s="354"/>
      <c r="P21" s="355"/>
      <c r="Q21" s="338" t="s">
        <v>1</v>
      </c>
      <c r="S21" s="359"/>
      <c r="T21" s="338"/>
    </row>
    <row r="22" spans="1:20">
      <c r="A22" s="363" t="s">
        <v>314</v>
      </c>
      <c r="B22" s="343"/>
      <c r="C22" s="354"/>
      <c r="D22" s="355"/>
      <c r="E22" s="381"/>
      <c r="F22" s="354"/>
      <c r="G22" s="355"/>
      <c r="H22" s="381"/>
      <c r="I22" s="354"/>
      <c r="J22" s="355"/>
      <c r="K22" s="354"/>
      <c r="L22" s="357"/>
      <c r="M22" s="354"/>
      <c r="N22" s="355"/>
      <c r="O22" s="354"/>
      <c r="P22" s="355"/>
      <c r="Q22" s="338" t="s">
        <v>1</v>
      </c>
      <c r="S22" s="359"/>
      <c r="T22" s="338"/>
    </row>
    <row r="23" spans="1:20">
      <c r="A23" s="363" t="s">
        <v>315</v>
      </c>
      <c r="B23" s="343"/>
      <c r="C23" s="354"/>
      <c r="D23" s="355"/>
      <c r="E23" s="381"/>
      <c r="F23" s="354"/>
      <c r="G23" s="355"/>
      <c r="H23" s="381"/>
      <c r="I23" s="354"/>
      <c r="J23" s="355"/>
      <c r="K23" s="354"/>
      <c r="L23" s="357"/>
      <c r="M23" s="354"/>
      <c r="N23" s="355"/>
      <c r="O23" s="354"/>
      <c r="P23" s="355"/>
      <c r="Q23" s="338" t="s">
        <v>1</v>
      </c>
      <c r="S23" s="359"/>
      <c r="T23" s="338"/>
    </row>
    <row r="24" spans="1:20">
      <c r="A24" s="363" t="s">
        <v>316</v>
      </c>
      <c r="B24" s="343"/>
      <c r="C24" s="354"/>
      <c r="D24" s="355"/>
      <c r="E24" s="381"/>
      <c r="F24" s="354"/>
      <c r="G24" s="355"/>
      <c r="H24" s="381"/>
      <c r="I24" s="354"/>
      <c r="J24" s="355"/>
      <c r="K24" s="354"/>
      <c r="L24" s="357"/>
      <c r="M24" s="354"/>
      <c r="N24" s="355"/>
      <c r="O24" s="354"/>
      <c r="P24" s="355"/>
      <c r="Q24" s="338" t="s">
        <v>1</v>
      </c>
      <c r="S24" s="359"/>
      <c r="T24" s="338"/>
    </row>
    <row r="25" spans="1:20">
      <c r="A25" s="364" t="s">
        <v>317</v>
      </c>
      <c r="B25" s="343"/>
      <c r="C25" s="354"/>
      <c r="D25" s="355"/>
      <c r="E25" s="381"/>
      <c r="F25" s="354"/>
      <c r="G25" s="355"/>
      <c r="H25" s="381"/>
      <c r="I25" s="354"/>
      <c r="J25" s="355"/>
      <c r="K25" s="354"/>
      <c r="L25" s="357"/>
      <c r="M25" s="354"/>
      <c r="N25" s="355"/>
      <c r="O25" s="354"/>
      <c r="P25" s="355"/>
      <c r="Q25" s="338" t="s">
        <v>1</v>
      </c>
      <c r="S25" s="359"/>
      <c r="T25" s="338"/>
    </row>
    <row r="26" spans="1:20">
      <c r="A26" s="363" t="s">
        <v>318</v>
      </c>
      <c r="B26" s="343"/>
      <c r="C26" s="354"/>
      <c r="D26" s="355"/>
      <c r="E26" s="381"/>
      <c r="F26" s="354"/>
      <c r="G26" s="355"/>
      <c r="H26" s="381"/>
      <c r="I26" s="354"/>
      <c r="J26" s="355"/>
      <c r="K26" s="354"/>
      <c r="L26" s="357"/>
      <c r="M26" s="354"/>
      <c r="N26" s="355"/>
      <c r="O26" s="354"/>
      <c r="P26" s="355"/>
      <c r="Q26" s="338" t="s">
        <v>1</v>
      </c>
      <c r="S26" s="359"/>
      <c r="T26" s="338"/>
    </row>
    <row r="27" spans="1:20" ht="25.5">
      <c r="A27" s="364" t="s">
        <v>319</v>
      </c>
      <c r="B27" s="343"/>
      <c r="C27" s="354">
        <v>3</v>
      </c>
      <c r="D27" s="355">
        <v>802</v>
      </c>
      <c r="E27" s="381"/>
      <c r="F27" s="354">
        <v>3</v>
      </c>
      <c r="G27" s="355">
        <v>802</v>
      </c>
      <c r="H27" s="381"/>
      <c r="I27" s="354">
        <v>0</v>
      </c>
      <c r="J27" s="355">
        <v>0</v>
      </c>
      <c r="K27" s="354">
        <v>0</v>
      </c>
      <c r="L27" s="357">
        <v>0</v>
      </c>
      <c r="M27" s="354">
        <v>0</v>
      </c>
      <c r="N27" s="355">
        <v>0</v>
      </c>
      <c r="O27" s="354">
        <v>0</v>
      </c>
      <c r="P27" s="355">
        <v>0</v>
      </c>
      <c r="Q27" s="338" t="s">
        <v>1</v>
      </c>
      <c r="R27" s="359"/>
      <c r="S27" s="359"/>
      <c r="T27" s="338"/>
    </row>
    <row r="28" spans="1:20" ht="27.75" customHeight="1">
      <c r="A28" s="364" t="s">
        <v>320</v>
      </c>
      <c r="B28" s="365"/>
      <c r="C28" s="366"/>
      <c r="D28" s="367"/>
      <c r="E28" s="384"/>
      <c r="F28" s="366"/>
      <c r="G28" s="367"/>
      <c r="H28" s="385"/>
      <c r="I28" s="366"/>
      <c r="J28" s="367"/>
      <c r="K28" s="366"/>
      <c r="L28" s="370"/>
      <c r="M28" s="366"/>
      <c r="N28" s="367"/>
      <c r="O28" s="354">
        <f t="shared" ref="O28:P28" si="2">+I28+K28+M28</f>
        <v>0</v>
      </c>
      <c r="P28" s="386">
        <f t="shared" si="2"/>
        <v>0</v>
      </c>
      <c r="Q28" s="338" t="s">
        <v>1</v>
      </c>
      <c r="R28" s="371"/>
      <c r="S28" s="371"/>
      <c r="T28" s="338"/>
    </row>
    <row r="29" spans="1:20">
      <c r="A29" s="372" t="s">
        <v>321</v>
      </c>
      <c r="B29" s="360"/>
      <c r="C29" s="373">
        <f>SUM(C21:C28)</f>
        <v>3</v>
      </c>
      <c r="D29" s="374">
        <f>SUM(D21:D28)</f>
        <v>802</v>
      </c>
      <c r="E29" s="387"/>
      <c r="F29" s="373">
        <f>SUM(F21:F28)</f>
        <v>3</v>
      </c>
      <c r="G29" s="374">
        <f>SUM(G21:G28)</f>
        <v>802</v>
      </c>
      <c r="H29" s="388"/>
      <c r="I29" s="373">
        <f t="shared" ref="I29:P29" si="3">SUM(I21:I28)</f>
        <v>0</v>
      </c>
      <c r="J29" s="374">
        <f t="shared" si="3"/>
        <v>0</v>
      </c>
      <c r="K29" s="389">
        <f t="shared" si="3"/>
        <v>0</v>
      </c>
      <c r="L29" s="390">
        <f t="shared" si="3"/>
        <v>0</v>
      </c>
      <c r="M29" s="373">
        <f t="shared" si="3"/>
        <v>0</v>
      </c>
      <c r="N29" s="374">
        <f t="shared" si="3"/>
        <v>0</v>
      </c>
      <c r="O29" s="389">
        <f t="shared" si="3"/>
        <v>0</v>
      </c>
      <c r="P29" s="374">
        <f t="shared" si="3"/>
        <v>0</v>
      </c>
      <c r="Q29" s="338" t="s">
        <v>1</v>
      </c>
      <c r="R29" s="377"/>
      <c r="S29" s="377"/>
      <c r="T29" s="338"/>
    </row>
    <row r="30" spans="1:20" hidden="1">
      <c r="A30" s="365"/>
      <c r="B30" s="343"/>
      <c r="C30" s="354"/>
      <c r="D30" s="355"/>
      <c r="E30" s="343"/>
      <c r="F30" s="354"/>
      <c r="G30" s="355"/>
      <c r="H30" s="343"/>
      <c r="I30" s="354"/>
      <c r="J30" s="355"/>
      <c r="K30" s="354"/>
      <c r="L30" s="357"/>
      <c r="M30" s="354"/>
      <c r="N30" s="355"/>
      <c r="O30" s="354"/>
      <c r="P30" s="355"/>
      <c r="Q30" s="338" t="s">
        <v>1</v>
      </c>
      <c r="R30" s="359"/>
      <c r="S30" s="359"/>
      <c r="T30" s="338"/>
    </row>
    <row r="31" spans="1:20" ht="25.5" hidden="1">
      <c r="A31" s="380" t="s">
        <v>322</v>
      </c>
      <c r="B31" s="343"/>
      <c r="C31" s="354"/>
      <c r="D31" s="355"/>
      <c r="E31" s="356"/>
      <c r="F31" s="354"/>
      <c r="G31" s="355"/>
      <c r="H31" s="356"/>
      <c r="I31" s="354"/>
      <c r="J31" s="355"/>
      <c r="K31" s="354"/>
      <c r="L31" s="357"/>
      <c r="M31" s="354"/>
      <c r="N31" s="355"/>
      <c r="O31" s="354"/>
      <c r="P31" s="355"/>
      <c r="Q31" s="338" t="s">
        <v>1</v>
      </c>
      <c r="R31" s="359"/>
      <c r="S31" s="359"/>
      <c r="T31" s="338"/>
    </row>
    <row r="32" spans="1:20" ht="25.5" hidden="1">
      <c r="A32" s="364" t="s">
        <v>323</v>
      </c>
      <c r="B32" s="343"/>
      <c r="C32" s="354"/>
      <c r="D32" s="355"/>
      <c r="E32" s="356"/>
      <c r="F32" s="354"/>
      <c r="G32" s="355"/>
      <c r="H32" s="356"/>
      <c r="I32" s="354"/>
      <c r="J32" s="355"/>
      <c r="K32" s="354"/>
      <c r="L32" s="357"/>
      <c r="M32" s="354"/>
      <c r="N32" s="355"/>
      <c r="O32" s="354">
        <f t="shared" ref="O32:P38" si="4">+I32+K32+M32</f>
        <v>0</v>
      </c>
      <c r="P32" s="355">
        <f t="shared" si="4"/>
        <v>0</v>
      </c>
      <c r="Q32" s="338" t="s">
        <v>1</v>
      </c>
      <c r="R32" s="359"/>
      <c r="S32" s="359"/>
      <c r="T32" s="338"/>
    </row>
    <row r="33" spans="1:20" hidden="1">
      <c r="A33" s="363" t="s">
        <v>324</v>
      </c>
      <c r="B33" s="343"/>
      <c r="C33" s="354"/>
      <c r="D33" s="355"/>
      <c r="E33" s="356"/>
      <c r="F33" s="354"/>
      <c r="G33" s="355"/>
      <c r="H33" s="356"/>
      <c r="I33" s="354"/>
      <c r="J33" s="355"/>
      <c r="K33" s="354"/>
      <c r="L33" s="357"/>
      <c r="M33" s="354"/>
      <c r="N33" s="355"/>
      <c r="O33" s="354">
        <f t="shared" si="4"/>
        <v>0</v>
      </c>
      <c r="P33" s="355">
        <f t="shared" si="4"/>
        <v>0</v>
      </c>
      <c r="Q33" s="338" t="s">
        <v>1</v>
      </c>
      <c r="R33" s="359"/>
      <c r="S33" s="359"/>
      <c r="T33" s="338"/>
    </row>
    <row r="34" spans="1:20" ht="42" hidden="1" customHeight="1">
      <c r="A34" s="364" t="s">
        <v>325</v>
      </c>
      <c r="B34" s="343"/>
      <c r="C34" s="354"/>
      <c r="D34" s="355"/>
      <c r="E34" s="356"/>
      <c r="F34" s="354"/>
      <c r="G34" s="355"/>
      <c r="H34" s="356"/>
      <c r="I34" s="354"/>
      <c r="J34" s="355"/>
      <c r="K34" s="354"/>
      <c r="L34" s="357"/>
      <c r="M34" s="354"/>
      <c r="N34" s="355"/>
      <c r="O34" s="354">
        <f t="shared" si="4"/>
        <v>0</v>
      </c>
      <c r="P34" s="355">
        <f t="shared" si="4"/>
        <v>0</v>
      </c>
      <c r="Q34" s="338" t="s">
        <v>1</v>
      </c>
      <c r="R34" s="359"/>
      <c r="S34" s="359"/>
      <c r="T34" s="338"/>
    </row>
    <row r="35" spans="1:20" ht="25.5" hidden="1">
      <c r="A35" s="364" t="s">
        <v>326</v>
      </c>
      <c r="B35" s="343"/>
      <c r="C35" s="354"/>
      <c r="D35" s="355"/>
      <c r="E35" s="356"/>
      <c r="F35" s="354"/>
      <c r="G35" s="355"/>
      <c r="H35" s="356"/>
      <c r="I35" s="354"/>
      <c r="J35" s="355"/>
      <c r="K35" s="354"/>
      <c r="L35" s="357"/>
      <c r="M35" s="354"/>
      <c r="N35" s="355"/>
      <c r="O35" s="354">
        <f t="shared" si="4"/>
        <v>0</v>
      </c>
      <c r="P35" s="355">
        <f t="shared" si="4"/>
        <v>0</v>
      </c>
      <c r="Q35" s="338" t="s">
        <v>1</v>
      </c>
      <c r="R35" s="359"/>
      <c r="S35" s="359"/>
      <c r="T35" s="338"/>
    </row>
    <row r="36" spans="1:20" ht="25.5" hidden="1">
      <c r="A36" s="364" t="s">
        <v>327</v>
      </c>
      <c r="B36" s="343"/>
      <c r="C36" s="354"/>
      <c r="D36" s="355"/>
      <c r="E36" s="356"/>
      <c r="F36" s="354"/>
      <c r="G36" s="355"/>
      <c r="H36" s="356"/>
      <c r="I36" s="354"/>
      <c r="J36" s="355"/>
      <c r="K36" s="354"/>
      <c r="L36" s="357"/>
      <c r="M36" s="354"/>
      <c r="N36" s="355"/>
      <c r="O36" s="354">
        <f t="shared" si="4"/>
        <v>0</v>
      </c>
      <c r="P36" s="355">
        <f t="shared" si="4"/>
        <v>0</v>
      </c>
      <c r="Q36" s="338" t="s">
        <v>1</v>
      </c>
      <c r="R36" s="359"/>
      <c r="S36" s="359"/>
      <c r="T36" s="338"/>
    </row>
    <row r="37" spans="1:20" ht="25.5" hidden="1">
      <c r="A37" s="364" t="s">
        <v>328</v>
      </c>
      <c r="B37" s="343"/>
      <c r="C37" s="354"/>
      <c r="D37" s="355"/>
      <c r="E37" s="356"/>
      <c r="F37" s="354"/>
      <c r="G37" s="355"/>
      <c r="H37" s="356"/>
      <c r="I37" s="354"/>
      <c r="J37" s="355"/>
      <c r="K37" s="354"/>
      <c r="L37" s="357"/>
      <c r="M37" s="354"/>
      <c r="N37" s="355"/>
      <c r="O37" s="354">
        <f t="shared" si="4"/>
        <v>0</v>
      </c>
      <c r="P37" s="355">
        <f t="shared" si="4"/>
        <v>0</v>
      </c>
      <c r="Q37" s="338" t="s">
        <v>1</v>
      </c>
      <c r="R37" s="359"/>
      <c r="S37" s="359"/>
      <c r="T37" s="338"/>
    </row>
    <row r="38" spans="1:20" hidden="1">
      <c r="A38" s="363" t="s">
        <v>329</v>
      </c>
      <c r="B38" s="343"/>
      <c r="C38" s="354"/>
      <c r="D38" s="355"/>
      <c r="E38" s="356"/>
      <c r="F38" s="354"/>
      <c r="G38" s="355"/>
      <c r="H38" s="356"/>
      <c r="I38" s="354"/>
      <c r="J38" s="355"/>
      <c r="K38" s="354"/>
      <c r="L38" s="357"/>
      <c r="M38" s="354"/>
      <c r="N38" s="355"/>
      <c r="O38" s="354">
        <f t="shared" si="4"/>
        <v>0</v>
      </c>
      <c r="P38" s="355">
        <f t="shared" si="4"/>
        <v>0</v>
      </c>
      <c r="Q38" s="338" t="s">
        <v>1</v>
      </c>
      <c r="R38" s="359"/>
      <c r="S38" s="359"/>
      <c r="T38" s="338"/>
    </row>
    <row r="39" spans="1:20" hidden="1">
      <c r="A39" s="372" t="s">
        <v>330</v>
      </c>
      <c r="B39" s="360"/>
      <c r="C39" s="373">
        <f>SUM(C32:C38)</f>
        <v>0</v>
      </c>
      <c r="D39" s="374">
        <f>SUM(D32:D38)</f>
        <v>0</v>
      </c>
      <c r="E39" s="375"/>
      <c r="F39" s="373">
        <f>SUM(F32:F38)</f>
        <v>0</v>
      </c>
      <c r="G39" s="374">
        <f>SUM(G32:G38)</f>
        <v>0</v>
      </c>
      <c r="H39" s="376"/>
      <c r="I39" s="373">
        <f t="shared" ref="I39:P39" si="5">SUM(I32:I38)</f>
        <v>0</v>
      </c>
      <c r="J39" s="374">
        <f t="shared" si="5"/>
        <v>0</v>
      </c>
      <c r="K39" s="373">
        <f t="shared" si="5"/>
        <v>0</v>
      </c>
      <c r="L39" s="390">
        <f t="shared" si="5"/>
        <v>0</v>
      </c>
      <c r="M39" s="373">
        <f t="shared" si="5"/>
        <v>0</v>
      </c>
      <c r="N39" s="374">
        <f t="shared" si="5"/>
        <v>0</v>
      </c>
      <c r="O39" s="373">
        <f t="shared" si="5"/>
        <v>0</v>
      </c>
      <c r="P39" s="374">
        <f t="shared" si="5"/>
        <v>0</v>
      </c>
      <c r="Q39" s="338" t="s">
        <v>1</v>
      </c>
      <c r="R39" s="377"/>
      <c r="S39" s="377"/>
      <c r="T39" s="338"/>
    </row>
    <row r="40" spans="1:20" ht="13.5" thickBot="1">
      <c r="A40" s="343"/>
      <c r="B40" s="343"/>
      <c r="C40" s="343"/>
      <c r="D40" s="343"/>
      <c r="E40" s="343"/>
      <c r="F40" s="343"/>
      <c r="G40" s="343"/>
      <c r="H40" s="343"/>
      <c r="I40" s="343"/>
      <c r="J40" s="343"/>
      <c r="K40" s="391"/>
      <c r="L40" s="391"/>
      <c r="M40" s="392"/>
      <c r="N40" s="343"/>
      <c r="O40" s="343"/>
      <c r="P40" s="343"/>
      <c r="Q40" s="338" t="s">
        <v>1</v>
      </c>
      <c r="R40" s="359"/>
      <c r="S40" s="359"/>
      <c r="T40" s="338"/>
    </row>
    <row r="41" spans="1:20" s="399" customFormat="1" ht="18.75" customHeight="1" thickBot="1">
      <c r="A41" s="393" t="s">
        <v>331</v>
      </c>
      <c r="B41" s="394"/>
      <c r="C41" s="395">
        <f>C18+C29+C39</f>
        <v>3</v>
      </c>
      <c r="D41" s="396">
        <f>D18+D29+D39</f>
        <v>802</v>
      </c>
      <c r="E41" s="394"/>
      <c r="F41" s="395">
        <f>F18+F29+F39</f>
        <v>3</v>
      </c>
      <c r="G41" s="396">
        <f>G18+G29+G39</f>
        <v>802</v>
      </c>
      <c r="H41" s="394"/>
      <c r="I41" s="395">
        <f t="shared" ref="I41:P41" si="6">I18+I29+I39</f>
        <v>0</v>
      </c>
      <c r="J41" s="396">
        <f t="shared" si="6"/>
        <v>0</v>
      </c>
      <c r="K41" s="395">
        <f t="shared" si="6"/>
        <v>0</v>
      </c>
      <c r="L41" s="396">
        <f t="shared" si="6"/>
        <v>0</v>
      </c>
      <c r="M41" s="395">
        <f t="shared" si="6"/>
        <v>0</v>
      </c>
      <c r="N41" s="396">
        <f t="shared" si="6"/>
        <v>0</v>
      </c>
      <c r="O41" s="395">
        <f t="shared" si="6"/>
        <v>0</v>
      </c>
      <c r="P41" s="396">
        <f t="shared" si="6"/>
        <v>0</v>
      </c>
      <c r="Q41" s="338" t="s">
        <v>22</v>
      </c>
      <c r="R41" s="397"/>
      <c r="S41" s="398"/>
      <c r="T41" s="338"/>
    </row>
    <row r="42" spans="1:20">
      <c r="A42" s="401"/>
      <c r="B42" s="401"/>
      <c r="C42" s="397"/>
      <c r="D42" s="398"/>
      <c r="E42" s="401"/>
      <c r="F42" s="397"/>
      <c r="G42" s="398"/>
      <c r="H42" s="401"/>
      <c r="I42" s="397"/>
      <c r="J42" s="398"/>
      <c r="K42" s="399"/>
      <c r="L42" s="399"/>
      <c r="M42" s="399"/>
      <c r="N42" s="399"/>
      <c r="O42" s="399"/>
      <c r="P42" s="399"/>
      <c r="Q42" s="399"/>
      <c r="R42" s="400"/>
      <c r="S42" s="400"/>
      <c r="T42" s="338"/>
    </row>
    <row r="43" spans="1:20" ht="15">
      <c r="A43" s="551"/>
      <c r="B43" s="552"/>
      <c r="C43" s="552"/>
      <c r="D43" s="552"/>
      <c r="E43" s="552"/>
      <c r="F43" s="552"/>
      <c r="G43" s="552"/>
      <c r="H43" s="552"/>
      <c r="I43" s="552"/>
      <c r="J43" s="553"/>
      <c r="K43" s="553"/>
      <c r="L43" s="553"/>
      <c r="M43" s="553"/>
      <c r="N43" s="553"/>
      <c r="O43" s="553"/>
      <c r="P43" s="553"/>
      <c r="Q43" s="553"/>
      <c r="R43" s="553"/>
      <c r="S43" s="553"/>
    </row>
    <row r="44" spans="1:20" ht="15">
      <c r="A44" s="551"/>
      <c r="B44" s="552"/>
      <c r="C44" s="552"/>
      <c r="D44" s="552"/>
      <c r="E44" s="552"/>
      <c r="F44" s="552"/>
      <c r="G44" s="552"/>
      <c r="H44" s="552"/>
      <c r="I44" s="552"/>
      <c r="J44" s="553"/>
      <c r="K44" s="553"/>
      <c r="L44" s="553"/>
      <c r="M44" s="553"/>
      <c r="N44" s="553"/>
      <c r="O44" s="553"/>
      <c r="P44" s="553"/>
      <c r="Q44" s="553"/>
      <c r="R44" s="553"/>
      <c r="S44" s="553"/>
    </row>
    <row r="45" spans="1:20">
      <c r="S45" s="338"/>
    </row>
  </sheetData>
  <mergeCells count="14">
    <mergeCell ref="A44:S44"/>
    <mergeCell ref="M9:N9"/>
    <mergeCell ref="A10:A11"/>
    <mergeCell ref="F8:G9"/>
    <mergeCell ref="O8:P9"/>
    <mergeCell ref="K8:N8"/>
    <mergeCell ref="A43:S43"/>
    <mergeCell ref="K9:L9"/>
    <mergeCell ref="I8:J9"/>
    <mergeCell ref="A1:P1"/>
    <mergeCell ref="A3:P3"/>
    <mergeCell ref="A4:P4"/>
    <mergeCell ref="A5:P5"/>
    <mergeCell ref="C8:D9"/>
  </mergeCells>
  <printOptions horizontalCentered="1"/>
  <pageMargins left="0.75" right="0.75" top="1" bottom="1" header="0.5" footer="0.5"/>
  <pageSetup scale="64" firstPageNumber="17" orientation="landscape" useFirstPageNumber="1" r:id="rId1"/>
  <headerFooter alignWithMargins="0">
    <oddFooter>&amp;C&amp;"Times New Roman,Regular"Exhibit D - Resources by DOJ Strategic Goal and Strategic Objective
&amp;P</oddFooter>
  </headerFooter>
</worksheet>
</file>

<file path=xl/worksheets/sheet4.xml><?xml version="1.0" encoding="utf-8"?>
<worksheet xmlns="http://schemas.openxmlformats.org/spreadsheetml/2006/main" xmlns:r="http://schemas.openxmlformats.org/officeDocument/2006/relationships">
  <sheetPr codeName="Sheet10">
    <pageSetUpPr fitToPage="1"/>
  </sheetPr>
  <dimension ref="A1:X73"/>
  <sheetViews>
    <sheetView view="pageBreakPreview" zoomScaleNormal="75" zoomScaleSheetLayoutView="100" workbookViewId="0">
      <selection activeCell="L79" sqref="L79"/>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23.5546875" customWidth="1"/>
    <col min="7" max="7" width="7.6640625" style="20" customWidth="1"/>
    <col min="8" max="8" width="7.77734375" style="20" customWidth="1"/>
    <col min="9" max="9" width="12.109375" style="20" customWidth="1"/>
    <col min="11" max="11" width="6.44140625" style="43" customWidth="1"/>
  </cols>
  <sheetData>
    <row r="1" spans="1:24" ht="20.25">
      <c r="A1" s="577" t="s">
        <v>369</v>
      </c>
      <c r="B1" s="578"/>
      <c r="C1" s="578"/>
      <c r="D1" s="578"/>
      <c r="E1" s="578"/>
      <c r="F1" s="578"/>
      <c r="G1" s="578"/>
      <c r="H1" s="578"/>
      <c r="I1" s="578"/>
      <c r="J1" s="43" t="s">
        <v>1</v>
      </c>
    </row>
    <row r="2" spans="1:24" ht="15.75">
      <c r="A2" s="580" t="s">
        <v>291</v>
      </c>
      <c r="B2" s="580"/>
      <c r="C2" s="580"/>
      <c r="D2" s="580"/>
      <c r="E2" s="580"/>
      <c r="F2" s="580"/>
      <c r="G2" s="580"/>
      <c r="H2" s="580"/>
      <c r="I2" s="581"/>
      <c r="J2" s="43" t="s">
        <v>1</v>
      </c>
    </row>
    <row r="3" spans="1:24" ht="15" customHeight="1">
      <c r="A3" s="543" t="s">
        <v>244</v>
      </c>
      <c r="B3" s="544"/>
      <c r="C3" s="544"/>
      <c r="D3" s="544"/>
      <c r="E3" s="544"/>
      <c r="F3" s="544"/>
      <c r="G3" s="544"/>
      <c r="H3" s="544"/>
      <c r="I3" s="544"/>
      <c r="J3" s="43" t="s">
        <v>1</v>
      </c>
      <c r="L3" s="28"/>
      <c r="M3" s="28"/>
      <c r="N3" s="28"/>
      <c r="O3" s="28"/>
      <c r="P3" s="28"/>
      <c r="Q3" s="28"/>
      <c r="R3" s="28"/>
      <c r="S3" s="28"/>
      <c r="T3" s="28"/>
      <c r="U3" s="28"/>
      <c r="V3" s="28"/>
      <c r="W3" s="28"/>
      <c r="X3" s="28"/>
    </row>
    <row r="4" spans="1:24" ht="15.75">
      <c r="A4" s="545" t="str">
        <f>+'B. Summary of Requirements '!A5</f>
        <v>Office of Dispute Resolution</v>
      </c>
      <c r="B4" s="544"/>
      <c r="C4" s="544"/>
      <c r="D4" s="544"/>
      <c r="E4" s="544"/>
      <c r="F4" s="544"/>
      <c r="G4" s="544"/>
      <c r="H4" s="544"/>
      <c r="I4" s="544"/>
      <c r="J4" s="43" t="s">
        <v>1</v>
      </c>
      <c r="L4" s="30"/>
      <c r="M4" s="28"/>
      <c r="N4" s="28"/>
      <c r="O4" s="28"/>
      <c r="P4" s="28"/>
      <c r="Q4" s="28"/>
      <c r="R4" s="28"/>
      <c r="S4" s="28"/>
      <c r="T4" s="28"/>
      <c r="U4" s="28"/>
      <c r="V4" s="28"/>
      <c r="W4" s="28"/>
      <c r="X4" s="28"/>
    </row>
    <row r="5" spans="1:24">
      <c r="A5" s="582"/>
      <c r="B5" s="582"/>
      <c r="C5" s="582"/>
      <c r="D5" s="582"/>
      <c r="E5" s="582"/>
      <c r="F5" s="582"/>
      <c r="G5" s="582"/>
      <c r="H5" s="582"/>
      <c r="I5" s="582"/>
      <c r="J5" s="43" t="s">
        <v>1</v>
      </c>
      <c r="L5" s="29"/>
      <c r="M5" s="28"/>
      <c r="N5" s="28"/>
      <c r="O5" s="28"/>
      <c r="P5" s="28"/>
      <c r="Q5" s="28"/>
      <c r="R5" s="28"/>
      <c r="S5" s="28"/>
      <c r="T5" s="28"/>
      <c r="U5" s="28"/>
      <c r="V5" s="28"/>
      <c r="W5" s="28"/>
      <c r="X5" s="28"/>
    </row>
    <row r="6" spans="1:24">
      <c r="A6" s="582"/>
      <c r="B6" s="582"/>
      <c r="C6" s="582"/>
      <c r="D6" s="582"/>
      <c r="E6" s="582"/>
      <c r="F6" s="582"/>
      <c r="G6" s="582"/>
      <c r="H6" s="582"/>
      <c r="I6" s="582"/>
      <c r="J6" s="43" t="s">
        <v>1</v>
      </c>
      <c r="L6" s="29"/>
      <c r="M6" s="28"/>
      <c r="N6" s="28"/>
      <c r="O6" s="28"/>
      <c r="P6" s="28"/>
      <c r="Q6" s="28"/>
      <c r="R6" s="28"/>
      <c r="S6" s="28"/>
      <c r="T6" s="28"/>
      <c r="U6" s="28"/>
      <c r="V6" s="28"/>
      <c r="W6" s="28"/>
      <c r="X6" s="28"/>
    </row>
    <row r="7" spans="1:24">
      <c r="A7" s="579" t="s">
        <v>93</v>
      </c>
      <c r="B7" s="544"/>
      <c r="C7" s="544"/>
      <c r="D7" s="544"/>
      <c r="E7" s="544"/>
      <c r="F7" s="544"/>
      <c r="G7" s="544"/>
      <c r="H7" s="544"/>
      <c r="I7" s="544"/>
      <c r="J7" s="43" t="s">
        <v>1</v>
      </c>
      <c r="L7" s="29"/>
      <c r="M7" s="28"/>
      <c r="N7" s="28"/>
      <c r="O7" s="28"/>
      <c r="P7" s="28"/>
      <c r="Q7" s="28"/>
      <c r="R7" s="28"/>
      <c r="S7" s="28"/>
      <c r="T7" s="28"/>
      <c r="U7" s="28"/>
      <c r="V7" s="28"/>
      <c r="W7" s="28"/>
      <c r="X7" s="28"/>
    </row>
    <row r="8" spans="1:24">
      <c r="A8" s="252"/>
      <c r="B8" s="28"/>
      <c r="C8" s="28"/>
      <c r="D8" s="28"/>
      <c r="E8" s="28"/>
      <c r="F8" s="28"/>
      <c r="G8" s="243" t="s">
        <v>263</v>
      </c>
      <c r="H8" s="243" t="s">
        <v>56</v>
      </c>
      <c r="I8" s="243" t="s">
        <v>292</v>
      </c>
      <c r="J8" s="43"/>
      <c r="L8" s="29"/>
      <c r="M8" s="28"/>
      <c r="N8" s="28"/>
      <c r="O8" s="28"/>
      <c r="P8" s="28"/>
      <c r="Q8" s="28"/>
      <c r="R8" s="28"/>
      <c r="S8" s="28"/>
      <c r="T8" s="28"/>
      <c r="U8" s="28"/>
      <c r="V8" s="28"/>
      <c r="W8" s="28"/>
      <c r="X8" s="28"/>
    </row>
    <row r="9" spans="1:24" hidden="1">
      <c r="A9" s="583" t="s">
        <v>9</v>
      </c>
      <c r="B9" s="567"/>
      <c r="C9" s="567"/>
      <c r="D9" s="567"/>
      <c r="E9" s="567"/>
      <c r="F9" s="567"/>
      <c r="G9" s="239"/>
      <c r="H9" s="239"/>
      <c r="I9" s="239"/>
      <c r="J9" s="43" t="s">
        <v>1</v>
      </c>
      <c r="L9" s="29"/>
      <c r="M9" s="28"/>
      <c r="N9" s="28"/>
      <c r="O9" s="28"/>
      <c r="P9" s="28"/>
      <c r="Q9" s="28"/>
      <c r="R9" s="28"/>
      <c r="S9" s="28"/>
      <c r="T9" s="28"/>
      <c r="U9" s="28"/>
      <c r="V9" s="28"/>
      <c r="W9" s="28"/>
      <c r="X9" s="28"/>
    </row>
    <row r="10" spans="1:24" hidden="1">
      <c r="A10" s="579" t="s">
        <v>60</v>
      </c>
      <c r="B10" s="544"/>
      <c r="C10" s="544"/>
      <c r="D10" s="544"/>
      <c r="E10" s="544"/>
      <c r="F10" s="544"/>
      <c r="G10" s="544"/>
      <c r="H10" s="544"/>
      <c r="I10" s="544"/>
      <c r="J10" s="43" t="s">
        <v>1</v>
      </c>
      <c r="L10" s="29"/>
      <c r="M10" s="29"/>
      <c r="N10" s="29"/>
    </row>
    <row r="11" spans="1:24">
      <c r="A11" s="29"/>
      <c r="B11" s="29"/>
      <c r="C11" s="29"/>
      <c r="D11" s="29"/>
      <c r="E11" s="29"/>
      <c r="F11" s="29"/>
      <c r="G11" s="243"/>
      <c r="H11" s="243"/>
      <c r="I11" s="243"/>
      <c r="J11" s="43" t="s">
        <v>1</v>
      </c>
      <c r="L11" s="29"/>
    </row>
    <row r="12" spans="1:24" s="88" customFormat="1" ht="26.25" customHeight="1">
      <c r="A12" s="583" t="s">
        <v>381</v>
      </c>
      <c r="B12" s="567"/>
      <c r="C12" s="567"/>
      <c r="D12" s="567"/>
      <c r="E12" s="567"/>
      <c r="F12" s="567"/>
      <c r="G12" s="93">
        <v>-3</v>
      </c>
      <c r="H12" s="93">
        <v>-3</v>
      </c>
      <c r="I12" s="248">
        <v>-878</v>
      </c>
      <c r="J12" s="43" t="s">
        <v>1</v>
      </c>
      <c r="K12" s="43"/>
      <c r="L12" s="29"/>
    </row>
    <row r="13" spans="1:24" s="88" customFormat="1">
      <c r="A13" s="575" t="s">
        <v>293</v>
      </c>
      <c r="B13" s="576"/>
      <c r="C13" s="576"/>
      <c r="D13" s="576"/>
      <c r="E13" s="576"/>
      <c r="F13" s="576"/>
      <c r="G13" s="576"/>
      <c r="H13" s="576"/>
      <c r="I13" s="576"/>
      <c r="J13" s="43" t="s">
        <v>1</v>
      </c>
      <c r="K13" s="43"/>
      <c r="L13" s="29"/>
    </row>
    <row r="14" spans="1:24" s="88" customFormat="1">
      <c r="A14" s="239"/>
      <c r="B14" s="239"/>
      <c r="C14" s="239"/>
      <c r="D14" s="239"/>
      <c r="E14" s="239"/>
      <c r="F14" s="239"/>
      <c r="G14" s="239"/>
      <c r="H14" s="239"/>
      <c r="I14" s="239"/>
      <c r="J14" s="43" t="s">
        <v>1</v>
      </c>
      <c r="K14" s="43"/>
      <c r="L14" s="29"/>
    </row>
    <row r="15" spans="1:24" s="88" customFormat="1" ht="33.75" customHeight="1">
      <c r="A15" s="569" t="s">
        <v>380</v>
      </c>
      <c r="B15" s="552"/>
      <c r="C15" s="552"/>
      <c r="D15" s="552"/>
      <c r="E15" s="552"/>
      <c r="F15" s="552"/>
      <c r="G15" s="93">
        <v>0</v>
      </c>
      <c r="H15" s="93">
        <v>0</v>
      </c>
      <c r="I15" s="249">
        <v>16</v>
      </c>
      <c r="J15" s="43" t="s">
        <v>1</v>
      </c>
      <c r="K15" s="43"/>
      <c r="L15" s="29"/>
    </row>
    <row r="16" spans="1:24" s="88" customFormat="1" ht="15" customHeight="1">
      <c r="A16" s="239"/>
      <c r="B16" s="239"/>
      <c r="C16" s="239"/>
      <c r="D16" s="239"/>
      <c r="E16" s="239"/>
      <c r="F16" s="239"/>
      <c r="G16" s="239"/>
      <c r="H16" s="239"/>
      <c r="I16" s="239"/>
      <c r="J16" s="43" t="s">
        <v>1</v>
      </c>
      <c r="K16" s="43"/>
      <c r="L16" s="29"/>
    </row>
    <row r="17" spans="1:11" s="88" customFormat="1" ht="19.5" hidden="1" customHeight="1">
      <c r="B17" s="573" t="s">
        <v>111</v>
      </c>
      <c r="C17" s="573" t="s">
        <v>17</v>
      </c>
      <c r="D17" s="573"/>
      <c r="E17" s="573"/>
      <c r="F17" s="90"/>
      <c r="G17" s="90"/>
      <c r="H17" s="90"/>
      <c r="I17" s="90"/>
      <c r="J17" s="43" t="s">
        <v>1</v>
      </c>
      <c r="K17" s="43"/>
    </row>
    <row r="18" spans="1:11" s="88" customFormat="1" ht="22.5" hidden="1" customHeight="1">
      <c r="B18" s="574"/>
      <c r="C18" s="574"/>
      <c r="D18" s="573"/>
      <c r="E18" s="573"/>
      <c r="F18" s="90"/>
      <c r="G18" s="90"/>
      <c r="H18" s="90"/>
      <c r="I18" s="90"/>
      <c r="J18" s="43" t="s">
        <v>1</v>
      </c>
      <c r="K18" s="43"/>
    </row>
    <row r="19" spans="1:11" s="88" customFormat="1" hidden="1">
      <c r="A19" s="89" t="s">
        <v>245</v>
      </c>
      <c r="B19" s="91"/>
      <c r="C19" s="91"/>
      <c r="D19" s="91"/>
      <c r="E19" s="91"/>
      <c r="F19" s="91"/>
      <c r="G19" s="91"/>
      <c r="H19" s="91"/>
      <c r="I19" s="91"/>
      <c r="J19" s="43" t="s">
        <v>1</v>
      </c>
      <c r="K19" s="43"/>
    </row>
    <row r="20" spans="1:11" s="88" customFormat="1" hidden="1">
      <c r="A20" s="89" t="s">
        <v>233</v>
      </c>
      <c r="B20" s="92"/>
      <c r="C20" s="92"/>
      <c r="D20" s="91"/>
      <c r="E20" s="91"/>
      <c r="F20" s="91"/>
      <c r="G20" s="91"/>
      <c r="H20" s="91"/>
      <c r="I20" s="91"/>
      <c r="J20" s="43" t="s">
        <v>1</v>
      </c>
      <c r="K20" s="43"/>
    </row>
    <row r="21" spans="1:11" s="88" customFormat="1" hidden="1">
      <c r="A21" s="89" t="s">
        <v>246</v>
      </c>
      <c r="B21" s="91">
        <f>B19-B20</f>
        <v>0</v>
      </c>
      <c r="C21" s="91">
        <f>C19-C20</f>
        <v>0</v>
      </c>
      <c r="D21" s="91"/>
      <c r="E21" s="91"/>
      <c r="F21" s="91"/>
      <c r="G21" s="91"/>
      <c r="H21" s="91"/>
      <c r="I21" s="91"/>
      <c r="J21" s="43" t="s">
        <v>1</v>
      </c>
      <c r="K21" s="43"/>
    </row>
    <row r="22" spans="1:11" s="88" customFormat="1" hidden="1">
      <c r="A22" s="89" t="s">
        <v>247</v>
      </c>
      <c r="B22" s="89"/>
      <c r="C22" s="89"/>
      <c r="D22" s="91"/>
      <c r="E22" s="91"/>
      <c r="F22" s="89"/>
      <c r="G22" s="89"/>
      <c r="H22" s="89"/>
      <c r="I22" s="89"/>
      <c r="J22" s="43" t="s">
        <v>1</v>
      </c>
      <c r="K22" s="43"/>
    </row>
    <row r="23" spans="1:11" s="88" customFormat="1" hidden="1">
      <c r="A23" s="89" t="s">
        <v>98</v>
      </c>
      <c r="B23" s="89"/>
      <c r="C23" s="89"/>
      <c r="D23" s="91"/>
      <c r="E23" s="91"/>
      <c r="F23" s="89"/>
      <c r="G23" s="89"/>
      <c r="H23" s="89"/>
      <c r="I23" s="89"/>
      <c r="J23" s="43" t="s">
        <v>1</v>
      </c>
      <c r="K23" s="43"/>
    </row>
    <row r="24" spans="1:11" s="88" customFormat="1" hidden="1">
      <c r="A24" s="89" t="s">
        <v>248</v>
      </c>
      <c r="B24" s="89"/>
      <c r="C24" s="89"/>
      <c r="D24" s="91"/>
      <c r="E24" s="91"/>
      <c r="F24" s="89"/>
      <c r="G24" s="89"/>
      <c r="H24" s="89"/>
      <c r="I24" s="89"/>
      <c r="J24" s="43" t="s">
        <v>1</v>
      </c>
      <c r="K24" s="43"/>
    </row>
    <row r="25" spans="1:11" s="88" customFormat="1" hidden="1">
      <c r="A25" s="89" t="s">
        <v>249</v>
      </c>
      <c r="B25" s="89"/>
      <c r="C25" s="89"/>
      <c r="D25" s="91"/>
      <c r="E25" s="91"/>
      <c r="F25" s="89"/>
      <c r="G25" s="89"/>
      <c r="H25" s="89"/>
      <c r="I25" s="89"/>
      <c r="J25" s="43" t="s">
        <v>1</v>
      </c>
      <c r="K25" s="43"/>
    </row>
    <row r="26" spans="1:11" s="88" customFormat="1" hidden="1">
      <c r="A26" s="89" t="s">
        <v>250</v>
      </c>
      <c r="B26" s="89"/>
      <c r="C26" s="89"/>
      <c r="D26" s="91"/>
      <c r="E26" s="91"/>
      <c r="F26" s="89"/>
      <c r="G26" s="89"/>
      <c r="H26" s="89"/>
      <c r="I26" s="89"/>
      <c r="J26" s="43" t="s">
        <v>1</v>
      </c>
      <c r="K26" s="43"/>
    </row>
    <row r="27" spans="1:11" s="88" customFormat="1" hidden="1">
      <c r="A27" s="89" t="s">
        <v>265</v>
      </c>
      <c r="B27" s="89"/>
      <c r="C27" s="89"/>
      <c r="D27" s="91"/>
      <c r="E27" s="91"/>
      <c r="F27" s="89"/>
      <c r="G27" s="89"/>
      <c r="H27" s="89"/>
      <c r="I27" s="89"/>
      <c r="J27" s="43" t="s">
        <v>1</v>
      </c>
      <c r="K27" s="43"/>
    </row>
    <row r="28" spans="1:11" s="88" customFormat="1" hidden="1">
      <c r="A28" s="89" t="s">
        <v>266</v>
      </c>
      <c r="B28" s="89"/>
      <c r="C28" s="89"/>
      <c r="D28" s="91"/>
      <c r="E28" s="91"/>
      <c r="F28" s="89"/>
      <c r="G28" s="89"/>
      <c r="H28" s="89"/>
      <c r="I28" s="89"/>
      <c r="J28" s="43" t="s">
        <v>1</v>
      </c>
      <c r="K28" s="43"/>
    </row>
    <row r="29" spans="1:11" s="88" customFormat="1" hidden="1">
      <c r="A29" s="89" t="s">
        <v>267</v>
      </c>
      <c r="B29" s="89"/>
      <c r="C29" s="89"/>
      <c r="D29" s="91"/>
      <c r="E29" s="91"/>
      <c r="F29" s="89"/>
      <c r="G29" s="89"/>
      <c r="H29" s="89"/>
      <c r="I29" s="89"/>
      <c r="J29" s="43" t="s">
        <v>1</v>
      </c>
      <c r="K29" s="43"/>
    </row>
    <row r="30" spans="1:11" s="88" customFormat="1" hidden="1">
      <c r="A30" s="89" t="s">
        <v>268</v>
      </c>
      <c r="B30" s="89"/>
      <c r="C30" s="89"/>
      <c r="D30" s="91"/>
      <c r="E30" s="91"/>
      <c r="F30" s="89"/>
      <c r="G30" s="89"/>
      <c r="H30" s="89"/>
      <c r="I30" s="89"/>
      <c r="J30" s="43" t="s">
        <v>1</v>
      </c>
      <c r="K30" s="43"/>
    </row>
    <row r="31" spans="1:11" s="88" customFormat="1" hidden="1">
      <c r="A31" s="89" t="s">
        <v>269</v>
      </c>
      <c r="B31" s="89"/>
      <c r="C31" s="89"/>
      <c r="D31" s="91"/>
      <c r="E31" s="91"/>
      <c r="F31" s="89"/>
      <c r="G31" s="89"/>
      <c r="H31" s="89"/>
      <c r="I31" s="89"/>
      <c r="J31" s="43" t="s">
        <v>1</v>
      </c>
      <c r="K31" s="43"/>
    </row>
    <row r="32" spans="1:11" s="88" customFormat="1" hidden="1">
      <c r="A32" s="89" t="s">
        <v>270</v>
      </c>
      <c r="B32" s="89"/>
      <c r="C32" s="89"/>
      <c r="D32" s="91"/>
      <c r="E32" s="91"/>
      <c r="F32" s="89"/>
      <c r="G32" s="89"/>
      <c r="H32" s="89"/>
      <c r="I32" s="89"/>
      <c r="J32" s="43" t="s">
        <v>1</v>
      </c>
      <c r="K32" s="43"/>
    </row>
    <row r="33" spans="1:12" s="88" customFormat="1" hidden="1">
      <c r="A33" s="89" t="s">
        <v>83</v>
      </c>
      <c r="B33" s="92"/>
      <c r="C33" s="92"/>
      <c r="D33" s="91"/>
      <c r="E33" s="91"/>
      <c r="F33" s="91"/>
      <c r="G33" s="91"/>
      <c r="H33" s="91"/>
      <c r="I33" s="91"/>
      <c r="J33" s="43" t="s">
        <v>1</v>
      </c>
      <c r="K33" s="43"/>
    </row>
    <row r="34" spans="1:12" s="88" customFormat="1" hidden="1">
      <c r="A34" s="89" t="s">
        <v>271</v>
      </c>
      <c r="B34" s="91">
        <f>SUM(B21:B33)</f>
        <v>0</v>
      </c>
      <c r="C34" s="91">
        <f>SUM(C21:C33)</f>
        <v>0</v>
      </c>
      <c r="D34" s="91"/>
      <c r="E34" s="91"/>
      <c r="F34" s="91"/>
      <c r="G34" s="91"/>
      <c r="H34" s="91"/>
      <c r="I34" s="250"/>
      <c r="J34" s="43" t="s">
        <v>1</v>
      </c>
      <c r="K34" s="43"/>
    </row>
    <row r="35" spans="1:12" s="88" customFormat="1" ht="15" hidden="1" customHeight="1">
      <c r="A35" s="89"/>
      <c r="B35" s="89"/>
      <c r="C35" s="89"/>
      <c r="D35" s="89"/>
      <c r="E35" s="89"/>
      <c r="F35" s="89"/>
      <c r="G35" s="243" t="s">
        <v>263</v>
      </c>
      <c r="H35" s="243" t="s">
        <v>56</v>
      </c>
      <c r="I35" s="243" t="s">
        <v>292</v>
      </c>
      <c r="J35" s="43" t="s">
        <v>1</v>
      </c>
      <c r="K35" s="43"/>
      <c r="L35" s="29"/>
    </row>
    <row r="36" spans="1:12" s="88" customFormat="1" ht="42.75" hidden="1" customHeight="1">
      <c r="A36" s="568" t="s">
        <v>334</v>
      </c>
      <c r="B36" s="567"/>
      <c r="C36" s="567"/>
      <c r="D36" s="567"/>
      <c r="E36" s="567"/>
      <c r="F36" s="567"/>
      <c r="G36" s="93"/>
      <c r="H36" s="93"/>
      <c r="I36" s="249"/>
      <c r="J36" s="43" t="s">
        <v>1</v>
      </c>
      <c r="K36" s="43"/>
      <c r="L36" s="29"/>
    </row>
    <row r="37" spans="1:12" s="88" customFormat="1" ht="15" hidden="1" customHeight="1">
      <c r="A37" s="240"/>
      <c r="B37" s="240"/>
      <c r="C37" s="240"/>
      <c r="D37" s="240"/>
      <c r="E37" s="240"/>
      <c r="F37" s="240"/>
      <c r="G37" s="240"/>
      <c r="H37" s="240"/>
      <c r="I37" s="240"/>
      <c r="J37" s="43" t="s">
        <v>1</v>
      </c>
      <c r="K37" s="43"/>
      <c r="L37" s="29"/>
    </row>
    <row r="38" spans="1:12" s="88" customFormat="1" ht="34.5" hidden="1" customHeight="1">
      <c r="A38" s="566" t="s">
        <v>38</v>
      </c>
      <c r="B38" s="567"/>
      <c r="C38" s="567"/>
      <c r="D38" s="567"/>
      <c r="E38" s="567"/>
      <c r="F38" s="567"/>
      <c r="G38" s="93"/>
      <c r="H38" s="93"/>
      <c r="I38" s="249"/>
      <c r="J38" s="43" t="s">
        <v>1</v>
      </c>
      <c r="K38" s="43"/>
      <c r="L38" s="29"/>
    </row>
    <row r="39" spans="1:12" s="88" customFormat="1" ht="11.25" hidden="1" customHeight="1">
      <c r="A39" s="239"/>
      <c r="B39" s="239"/>
      <c r="C39" s="239"/>
      <c r="D39" s="239"/>
      <c r="E39" s="239"/>
      <c r="F39" s="239"/>
      <c r="G39" s="239"/>
      <c r="H39" s="239"/>
      <c r="I39" s="239"/>
      <c r="J39" s="43" t="s">
        <v>1</v>
      </c>
      <c r="K39" s="43"/>
      <c r="L39" s="29"/>
    </row>
    <row r="40" spans="1:12" s="88" customFormat="1" ht="33.75" customHeight="1">
      <c r="A40" s="568" t="s">
        <v>377</v>
      </c>
      <c r="B40" s="567"/>
      <c r="C40" s="567"/>
      <c r="D40" s="567"/>
      <c r="E40" s="567"/>
      <c r="F40" s="567"/>
      <c r="G40" s="93">
        <v>0</v>
      </c>
      <c r="H40" s="93">
        <v>0</v>
      </c>
      <c r="I40" s="249">
        <v>3</v>
      </c>
      <c r="J40" s="43" t="s">
        <v>1</v>
      </c>
      <c r="K40" s="43"/>
      <c r="L40" s="29"/>
    </row>
    <row r="41" spans="1:12" s="88" customFormat="1" ht="15" customHeight="1">
      <c r="A41" s="87"/>
      <c r="B41" s="87"/>
      <c r="C41" s="87"/>
      <c r="D41" s="87"/>
      <c r="E41" s="87"/>
      <c r="F41" s="87"/>
      <c r="G41" s="87"/>
      <c r="H41" s="87"/>
      <c r="I41" s="87"/>
      <c r="J41" s="43" t="s">
        <v>1</v>
      </c>
      <c r="K41" s="43"/>
      <c r="L41" s="29"/>
    </row>
    <row r="42" spans="1:12" s="88" customFormat="1" ht="33" customHeight="1">
      <c r="A42" s="569" t="s">
        <v>378</v>
      </c>
      <c r="B42" s="567"/>
      <c r="C42" s="567"/>
      <c r="D42" s="567"/>
      <c r="E42" s="567"/>
      <c r="F42" s="567"/>
      <c r="G42" s="93">
        <v>0</v>
      </c>
      <c r="H42" s="93">
        <v>0</v>
      </c>
      <c r="I42" s="249">
        <v>-2</v>
      </c>
      <c r="J42" s="43" t="s">
        <v>1</v>
      </c>
      <c r="K42" s="43"/>
      <c r="L42" s="29"/>
    </row>
    <row r="43" spans="1:12" s="88" customFormat="1" ht="15" hidden="1" customHeight="1">
      <c r="A43" s="239"/>
      <c r="B43" s="239"/>
      <c r="C43" s="239"/>
      <c r="D43" s="239"/>
      <c r="E43" s="239"/>
      <c r="F43" s="239"/>
      <c r="G43" s="239"/>
      <c r="H43" s="239"/>
      <c r="I43" s="239"/>
      <c r="J43" s="43" t="s">
        <v>1</v>
      </c>
      <c r="K43" s="43"/>
      <c r="L43" s="29"/>
    </row>
    <row r="44" spans="1:12" s="88" customFormat="1" ht="36" hidden="1" customHeight="1">
      <c r="A44" s="568" t="s">
        <v>14</v>
      </c>
      <c r="B44" s="567"/>
      <c r="C44" s="567"/>
      <c r="D44" s="567"/>
      <c r="E44" s="567"/>
      <c r="F44" s="567"/>
      <c r="G44" s="93"/>
      <c r="H44" s="93"/>
      <c r="I44" s="249"/>
      <c r="J44" s="43" t="s">
        <v>1</v>
      </c>
      <c r="K44" s="43"/>
      <c r="L44" s="29"/>
    </row>
    <row r="45" spans="1:12" s="88" customFormat="1" ht="15" customHeight="1">
      <c r="A45" s="240"/>
      <c r="B45" s="240"/>
      <c r="C45" s="240"/>
      <c r="D45" s="240"/>
      <c r="E45" s="240"/>
      <c r="F45" s="240"/>
      <c r="G45" s="240"/>
      <c r="H45" s="240"/>
      <c r="I45" s="240"/>
      <c r="J45" s="43" t="s">
        <v>1</v>
      </c>
      <c r="K45" s="43"/>
      <c r="L45" s="29"/>
    </row>
    <row r="46" spans="1:12" s="88" customFormat="1" ht="57" customHeight="1">
      <c r="A46" s="572" t="s">
        <v>379</v>
      </c>
      <c r="B46" s="567"/>
      <c r="C46" s="567"/>
      <c r="D46" s="567"/>
      <c r="E46" s="567"/>
      <c r="F46" s="567"/>
      <c r="G46" s="93">
        <v>0</v>
      </c>
      <c r="H46" s="93">
        <v>0</v>
      </c>
      <c r="I46" s="249">
        <v>59</v>
      </c>
      <c r="J46" s="43" t="s">
        <v>1</v>
      </c>
      <c r="K46" s="43"/>
      <c r="L46" s="29"/>
    </row>
    <row r="47" spans="1:12" s="88" customFormat="1" ht="15" customHeight="1">
      <c r="A47" s="240"/>
      <c r="B47" s="240"/>
      <c r="C47" s="240"/>
      <c r="D47" s="240"/>
      <c r="E47" s="240"/>
      <c r="F47" s="240"/>
      <c r="G47" s="240"/>
      <c r="H47" s="240"/>
      <c r="I47" s="240"/>
      <c r="J47" s="43" t="s">
        <v>1</v>
      </c>
      <c r="K47" s="43"/>
      <c r="L47" s="29"/>
    </row>
    <row r="48" spans="1:12" s="88" customFormat="1" ht="35.25" hidden="1" customHeight="1">
      <c r="A48" s="572" t="s">
        <v>238</v>
      </c>
      <c r="B48" s="567"/>
      <c r="C48" s="567"/>
      <c r="D48" s="567"/>
      <c r="E48" s="567"/>
      <c r="F48" s="567"/>
      <c r="G48" s="93"/>
      <c r="H48" s="93"/>
      <c r="I48" s="249"/>
      <c r="J48" s="43" t="s">
        <v>1</v>
      </c>
      <c r="K48" s="43"/>
      <c r="L48" s="29"/>
    </row>
    <row r="49" spans="1:12" s="88" customFormat="1" ht="29.25" hidden="1" customHeight="1">
      <c r="A49" s="566" t="s">
        <v>351</v>
      </c>
      <c r="B49" s="567"/>
      <c r="C49" s="567"/>
      <c r="D49" s="567"/>
      <c r="E49" s="567"/>
      <c r="F49" s="567"/>
      <c r="G49" s="93"/>
      <c r="H49" s="93"/>
      <c r="I49" s="249"/>
      <c r="J49" s="43" t="s">
        <v>1</v>
      </c>
      <c r="K49" s="43"/>
      <c r="L49" s="29"/>
    </row>
    <row r="50" spans="1:12" s="88" customFormat="1" ht="11.25" hidden="1" customHeight="1">
      <c r="A50" s="87"/>
      <c r="B50" s="93"/>
      <c r="C50" s="93"/>
      <c r="D50" s="93"/>
      <c r="E50" s="93"/>
      <c r="F50" s="93"/>
      <c r="G50" s="93"/>
      <c r="H50" s="93"/>
      <c r="I50" s="93"/>
      <c r="J50" s="43" t="s">
        <v>1</v>
      </c>
      <c r="K50" s="43"/>
      <c r="L50" s="29"/>
    </row>
    <row r="51" spans="1:12" s="88" customFormat="1" ht="52.5" hidden="1" customHeight="1">
      <c r="A51" s="570" t="s">
        <v>353</v>
      </c>
      <c r="B51" s="571"/>
      <c r="C51" s="571"/>
      <c r="D51" s="571"/>
      <c r="E51" s="571"/>
      <c r="F51" s="571"/>
      <c r="G51" s="241"/>
      <c r="H51" s="241"/>
      <c r="I51" s="251"/>
      <c r="J51" s="43" t="s">
        <v>1</v>
      </c>
      <c r="K51" s="43"/>
      <c r="L51" s="29"/>
    </row>
    <row r="52" spans="1:12" s="88" customFormat="1" ht="15" hidden="1" customHeight="1">
      <c r="A52" s="240"/>
      <c r="B52" s="240"/>
      <c r="C52" s="240"/>
      <c r="D52" s="240"/>
      <c r="E52" s="240"/>
      <c r="F52" s="240"/>
      <c r="G52" s="240"/>
      <c r="H52" s="240"/>
      <c r="I52" s="240"/>
      <c r="J52" s="43" t="s">
        <v>1</v>
      </c>
      <c r="K52" s="43"/>
      <c r="L52" s="29"/>
    </row>
    <row r="53" spans="1:12" s="88" customFormat="1" ht="34.5" hidden="1" customHeight="1">
      <c r="A53" s="572" t="s">
        <v>39</v>
      </c>
      <c r="B53" s="567"/>
      <c r="C53" s="567"/>
      <c r="D53" s="567"/>
      <c r="E53" s="567"/>
      <c r="F53" s="567"/>
      <c r="G53" s="93"/>
      <c r="H53" s="93"/>
      <c r="I53" s="249"/>
      <c r="J53" s="43" t="s">
        <v>1</v>
      </c>
      <c r="K53" s="43"/>
      <c r="L53" s="29"/>
    </row>
    <row r="54" spans="1:12" s="88" customFormat="1" ht="15" hidden="1" customHeight="1">
      <c r="A54" s="240"/>
      <c r="B54" s="240"/>
      <c r="C54" s="240"/>
      <c r="D54" s="240"/>
      <c r="E54" s="240"/>
      <c r="F54" s="240"/>
      <c r="G54" s="243" t="s">
        <v>263</v>
      </c>
      <c r="H54" s="243" t="s">
        <v>56</v>
      </c>
      <c r="I54" s="243" t="s">
        <v>292</v>
      </c>
      <c r="J54" s="43" t="s">
        <v>1</v>
      </c>
      <c r="K54" s="43"/>
      <c r="L54" s="29"/>
    </row>
    <row r="55" spans="1:12" s="88" customFormat="1" ht="67.5" hidden="1" customHeight="1">
      <c r="A55" s="572" t="s">
        <v>371</v>
      </c>
      <c r="B55" s="567"/>
      <c r="C55" s="567"/>
      <c r="D55" s="567"/>
      <c r="E55" s="567"/>
      <c r="F55" s="567"/>
      <c r="G55" s="93"/>
      <c r="H55" s="93"/>
      <c r="I55" s="249"/>
      <c r="J55" s="43" t="s">
        <v>1</v>
      </c>
      <c r="K55" s="43"/>
      <c r="L55" s="29"/>
    </row>
    <row r="56" spans="1:12" s="88" customFormat="1" ht="15" hidden="1" customHeight="1">
      <c r="A56" s="240"/>
      <c r="B56" s="240"/>
      <c r="C56" s="240"/>
      <c r="D56" s="240"/>
      <c r="E56" s="240"/>
      <c r="F56" s="240"/>
      <c r="G56" s="240"/>
      <c r="H56" s="240"/>
      <c r="I56" s="240"/>
      <c r="J56" s="43" t="s">
        <v>1</v>
      </c>
      <c r="K56" s="43"/>
      <c r="L56" s="29"/>
    </row>
    <row r="57" spans="1:12" s="88" customFormat="1" ht="42" hidden="1" customHeight="1">
      <c r="A57" s="568" t="s">
        <v>337</v>
      </c>
      <c r="B57" s="567"/>
      <c r="C57" s="567"/>
      <c r="D57" s="567"/>
      <c r="E57" s="567"/>
      <c r="F57" s="567"/>
      <c r="G57" s="93"/>
      <c r="H57" s="93"/>
      <c r="I57" s="249"/>
      <c r="J57" s="43" t="s">
        <v>1</v>
      </c>
      <c r="K57" s="43"/>
      <c r="L57" s="29"/>
    </row>
    <row r="58" spans="1:12" s="88" customFormat="1" ht="15" hidden="1" customHeight="1">
      <c r="A58" s="240"/>
      <c r="B58" s="240"/>
      <c r="C58" s="240"/>
      <c r="D58" s="240"/>
      <c r="E58" s="240"/>
      <c r="F58" s="240"/>
      <c r="G58" s="240"/>
      <c r="H58" s="240"/>
      <c r="I58" s="240"/>
      <c r="J58" s="43" t="s">
        <v>1</v>
      </c>
      <c r="K58" s="43"/>
      <c r="L58" s="29"/>
    </row>
    <row r="59" spans="1:12" s="88" customFormat="1" ht="46.5" hidden="1" customHeight="1">
      <c r="A59" s="568" t="s">
        <v>335</v>
      </c>
      <c r="B59" s="567"/>
      <c r="C59" s="567"/>
      <c r="D59" s="567"/>
      <c r="E59" s="567"/>
      <c r="F59" s="567"/>
      <c r="G59" s="93"/>
      <c r="H59" s="93"/>
      <c r="I59" s="249"/>
      <c r="J59" s="43" t="s">
        <v>1</v>
      </c>
      <c r="K59" s="43"/>
      <c r="L59" s="29"/>
    </row>
    <row r="60" spans="1:12" s="88" customFormat="1" ht="15" hidden="1" customHeight="1">
      <c r="A60" s="240"/>
      <c r="B60" s="240"/>
      <c r="C60" s="240"/>
      <c r="D60" s="240"/>
      <c r="E60" s="240"/>
      <c r="F60" s="240"/>
      <c r="G60" s="240"/>
      <c r="H60" s="240"/>
      <c r="I60" s="240"/>
      <c r="J60" s="43" t="s">
        <v>1</v>
      </c>
      <c r="K60" s="43"/>
      <c r="L60" s="29"/>
    </row>
    <row r="61" spans="1:12" s="88" customFormat="1" ht="39.75" hidden="1" customHeight="1">
      <c r="A61" s="568" t="s">
        <v>336</v>
      </c>
      <c r="B61" s="567"/>
      <c r="C61" s="567"/>
      <c r="D61" s="567"/>
      <c r="E61" s="567"/>
      <c r="F61" s="567"/>
      <c r="G61" s="93"/>
      <c r="H61" s="93"/>
      <c r="I61" s="249"/>
      <c r="J61" s="43" t="s">
        <v>1</v>
      </c>
      <c r="K61" s="43"/>
      <c r="L61" s="29"/>
    </row>
    <row r="62" spans="1:12" s="88" customFormat="1" ht="15" hidden="1" customHeight="1">
      <c r="A62" s="240"/>
      <c r="B62" s="240"/>
      <c r="C62" s="240"/>
      <c r="D62" s="240"/>
      <c r="E62" s="240"/>
      <c r="F62" s="240"/>
      <c r="G62" s="240"/>
      <c r="H62" s="240"/>
      <c r="I62" s="240"/>
      <c r="J62" s="43" t="s">
        <v>1</v>
      </c>
      <c r="K62" s="43"/>
      <c r="L62" s="29"/>
    </row>
    <row r="63" spans="1:12" s="88" customFormat="1" ht="35.25" hidden="1" customHeight="1">
      <c r="A63" s="568" t="s">
        <v>338</v>
      </c>
      <c r="B63" s="567"/>
      <c r="C63" s="567"/>
      <c r="D63" s="567"/>
      <c r="E63" s="567"/>
      <c r="F63" s="567"/>
      <c r="G63" s="93"/>
      <c r="H63" s="93"/>
      <c r="I63" s="249"/>
      <c r="J63" s="43" t="s">
        <v>1</v>
      </c>
      <c r="K63" s="43"/>
      <c r="L63" s="29"/>
    </row>
    <row r="64" spans="1:12" s="88" customFormat="1" ht="15.75" customHeight="1">
      <c r="A64" s="240"/>
      <c r="B64" s="240"/>
      <c r="C64" s="240"/>
      <c r="D64" s="240"/>
      <c r="E64" s="240"/>
      <c r="F64" s="244" t="s">
        <v>264</v>
      </c>
      <c r="G64" s="245">
        <f>SUM(G14:G63)</f>
        <v>0</v>
      </c>
      <c r="H64" s="245">
        <f>SUM(H14:H63)</f>
        <v>0</v>
      </c>
      <c r="I64" s="246">
        <v>76</v>
      </c>
      <c r="J64" s="43" t="s">
        <v>1</v>
      </c>
      <c r="K64" s="242"/>
      <c r="L64" s="29"/>
    </row>
    <row r="65" spans="1:12" s="88" customFormat="1" hidden="1">
      <c r="A65" s="238"/>
      <c r="B65" s="236"/>
      <c r="C65" s="236"/>
      <c r="D65" s="236"/>
      <c r="E65" s="236"/>
      <c r="F65" s="236"/>
      <c r="G65" s="239"/>
      <c r="H65" s="239"/>
      <c r="I65" s="239"/>
      <c r="J65" s="43" t="s">
        <v>1</v>
      </c>
      <c r="K65" s="242"/>
      <c r="L65" s="29"/>
    </row>
    <row r="66" spans="1:12" s="88" customFormat="1" hidden="1">
      <c r="A66" s="238"/>
      <c r="B66" s="236"/>
      <c r="C66" s="236"/>
      <c r="D66" s="236"/>
      <c r="E66" s="236"/>
      <c r="F66" s="236"/>
      <c r="G66" s="239"/>
      <c r="H66" s="239"/>
      <c r="I66" s="239"/>
      <c r="J66" s="43" t="s">
        <v>1</v>
      </c>
      <c r="K66" s="242"/>
      <c r="L66" s="29"/>
    </row>
    <row r="67" spans="1:12" s="88" customFormat="1" ht="14.25" hidden="1" customHeight="1">
      <c r="A67" s="87" t="s">
        <v>262</v>
      </c>
      <c r="B67" s="237"/>
      <c r="C67" s="237"/>
      <c r="D67" s="237"/>
      <c r="E67" s="237"/>
      <c r="F67" s="237"/>
      <c r="G67" s="93"/>
      <c r="H67" s="93"/>
      <c r="I67" s="93"/>
      <c r="J67" s="43" t="s">
        <v>1</v>
      </c>
      <c r="K67" s="43"/>
      <c r="L67" s="89"/>
    </row>
    <row r="68" spans="1:12" s="88" customFormat="1" ht="14.25" hidden="1" customHeight="1">
      <c r="A68" s="87"/>
      <c r="B68" s="237"/>
      <c r="C68" s="237"/>
      <c r="D68" s="237"/>
      <c r="E68" s="237"/>
      <c r="F68" s="237"/>
      <c r="G68" s="93"/>
      <c r="H68" s="93"/>
      <c r="I68" s="93"/>
      <c r="J68" s="43"/>
      <c r="K68" s="43"/>
      <c r="L68" s="89"/>
    </row>
    <row r="69" spans="1:12" s="88" customFormat="1" ht="29.25" hidden="1" customHeight="1">
      <c r="A69" s="566" t="s">
        <v>28</v>
      </c>
      <c r="B69" s="567"/>
      <c r="C69" s="567"/>
      <c r="D69" s="567"/>
      <c r="E69" s="567"/>
      <c r="F69" s="567"/>
      <c r="G69" s="93"/>
      <c r="H69" s="93"/>
      <c r="I69" s="249"/>
      <c r="J69" s="43" t="s">
        <v>1</v>
      </c>
      <c r="K69" s="43"/>
      <c r="L69" s="29"/>
    </row>
    <row r="70" spans="1:12" s="88" customFormat="1" ht="14.25" hidden="1" customHeight="1">
      <c r="A70" s="87"/>
      <c r="B70" s="237"/>
      <c r="C70" s="237"/>
      <c r="D70" s="237"/>
      <c r="E70" s="237"/>
      <c r="F70" s="244"/>
      <c r="G70" s="93"/>
      <c r="H70" s="93"/>
      <c r="I70" s="247"/>
      <c r="J70" s="43" t="s">
        <v>1</v>
      </c>
      <c r="K70" s="43"/>
      <c r="L70" s="89"/>
    </row>
    <row r="71" spans="1:12" s="88" customFormat="1" ht="14.25" hidden="1" customHeight="1">
      <c r="B71" s="237"/>
      <c r="C71" s="237"/>
      <c r="D71" s="237"/>
      <c r="E71" s="237"/>
      <c r="F71" s="244"/>
      <c r="G71" s="93"/>
      <c r="H71" s="93"/>
      <c r="I71" s="93"/>
      <c r="J71" s="43" t="s">
        <v>1</v>
      </c>
      <c r="K71" s="43"/>
      <c r="L71" s="89"/>
    </row>
    <row r="72" spans="1:12" s="88" customFormat="1" ht="14.25" customHeight="1">
      <c r="B72" s="237"/>
      <c r="C72" s="237"/>
      <c r="D72" s="237"/>
      <c r="E72" s="237"/>
      <c r="G72" s="93"/>
      <c r="H72" s="93"/>
      <c r="I72" s="93"/>
      <c r="J72" s="43" t="s">
        <v>1</v>
      </c>
      <c r="K72" s="43"/>
      <c r="L72" s="89"/>
    </row>
    <row r="73" spans="1:12" s="88" customFormat="1" ht="14.25" customHeight="1">
      <c r="B73" s="237"/>
      <c r="C73" s="237"/>
      <c r="D73" s="237"/>
      <c r="E73" s="237"/>
      <c r="F73" s="452" t="s">
        <v>382</v>
      </c>
      <c r="G73" s="93">
        <f>+G70+G64</f>
        <v>0</v>
      </c>
      <c r="H73" s="93">
        <f>+H70+H64</f>
        <v>0</v>
      </c>
      <c r="I73" s="247">
        <v>-802</v>
      </c>
      <c r="J73" s="43" t="s">
        <v>22</v>
      </c>
      <c r="K73" s="43"/>
      <c r="L73" s="89"/>
    </row>
  </sheetData>
  <mergeCells count="32">
    <mergeCell ref="A13:I13"/>
    <mergeCell ref="A1:I1"/>
    <mergeCell ref="A3:I3"/>
    <mergeCell ref="A4:I4"/>
    <mergeCell ref="A7:I7"/>
    <mergeCell ref="A2:I2"/>
    <mergeCell ref="A5:I5"/>
    <mergeCell ref="A6:I6"/>
    <mergeCell ref="A9:F9"/>
    <mergeCell ref="A12:F12"/>
    <mergeCell ref="A10:I10"/>
    <mergeCell ref="A38:F38"/>
    <mergeCell ref="A46:F46"/>
    <mergeCell ref="A48:F48"/>
    <mergeCell ref="A49:F49"/>
    <mergeCell ref="A15:F15"/>
    <mergeCell ref="A36:F36"/>
    <mergeCell ref="B17:B18"/>
    <mergeCell ref="C17:C18"/>
    <mergeCell ref="D17:D18"/>
    <mergeCell ref="E17:E18"/>
    <mergeCell ref="A69:F69"/>
    <mergeCell ref="A40:F40"/>
    <mergeCell ref="A42:F42"/>
    <mergeCell ref="A44:F44"/>
    <mergeCell ref="A57:F57"/>
    <mergeCell ref="A51:F51"/>
    <mergeCell ref="A53:F53"/>
    <mergeCell ref="A55:F55"/>
    <mergeCell ref="A63:F63"/>
    <mergeCell ref="A61:F61"/>
    <mergeCell ref="A59:F59"/>
  </mergeCells>
  <phoneticPr fontId="0" type="noConversion"/>
  <printOptions horizontalCentered="1"/>
  <pageMargins left="0.75" right="0.75" top="1" bottom="1" header="0.5" footer="0.5"/>
  <pageSetup scale="79" firstPageNumber="18" orientation="landscape" useFirstPageNumber="1" r:id="rId1"/>
  <headerFooter alignWithMargins="0">
    <oddFooter>&amp;C&amp;"Times New Roman,Regular"Exhibit E - Justification for Base Adjustment
&amp;P</oddFooter>
  </headerFooter>
  <rowBreaks count="2" manualBreakCount="2">
    <brk id="34" max="8" man="1"/>
    <brk id="53" max="8" man="1"/>
  </rowBreaks>
</worksheet>
</file>

<file path=xl/worksheets/sheet5.xml><?xml version="1.0" encoding="utf-8"?>
<worksheet xmlns="http://schemas.openxmlformats.org/spreadsheetml/2006/main" xmlns:r="http://schemas.openxmlformats.org/officeDocument/2006/relationships">
  <sheetPr codeName="Sheet11">
    <pageSetUpPr fitToPage="1"/>
  </sheetPr>
  <dimension ref="A1:AF32"/>
  <sheetViews>
    <sheetView showGridLines="0" showOutlineSymbols="0" view="pageBreakPreview" zoomScale="75" zoomScaleNormal="75" workbookViewId="0">
      <selection activeCell="A33" sqref="A33:U33"/>
    </sheetView>
  </sheetViews>
  <sheetFormatPr defaultColWidth="9.6640625" defaultRowHeight="15.75"/>
  <cols>
    <col min="1" max="1" width="27.77734375" style="8" customWidth="1"/>
    <col min="2" max="2" width="7.5546875" style="8" bestFit="1" customWidth="1"/>
    <col min="3" max="3" width="6.77734375" style="8" customWidth="1"/>
    <col min="4" max="4" width="10.88671875" style="8" bestFit="1" customWidth="1"/>
    <col min="5" max="5" width="5.77734375" style="8" customWidth="1"/>
    <col min="6" max="6" width="5.6640625" style="8" customWidth="1"/>
    <col min="7" max="7" width="7.77734375" style="8" customWidth="1"/>
    <col min="8" max="9" width="5.6640625" style="8" customWidth="1"/>
    <col min="10" max="10" width="10.44140625" style="8" bestFit="1" customWidth="1"/>
    <col min="11" max="11" width="5.5546875" style="8" customWidth="1"/>
    <col min="12" max="12" width="5.6640625" style="8" customWidth="1"/>
    <col min="13" max="13" width="7.77734375" style="8" customWidth="1"/>
    <col min="14" max="14" width="8.77734375" style="8" customWidth="1"/>
    <col min="15" max="15" width="10" style="8" customWidth="1"/>
    <col min="16" max="16" width="7.5546875" style="8" bestFit="1" customWidth="1"/>
    <col min="17" max="17" width="6.77734375" style="8" customWidth="1"/>
    <col min="18" max="18" width="10.88671875" style="8" bestFit="1" customWidth="1"/>
    <col min="19" max="19" width="1" style="50" customWidth="1"/>
    <col min="20" max="16384" width="9.6640625" style="8"/>
  </cols>
  <sheetData>
    <row r="1" spans="1:19" ht="20.25">
      <c r="A1" s="605" t="s">
        <v>370</v>
      </c>
      <c r="B1" s="606"/>
      <c r="C1" s="606"/>
      <c r="D1" s="606"/>
      <c r="E1" s="606"/>
      <c r="F1" s="606"/>
      <c r="G1" s="606"/>
      <c r="H1" s="606"/>
      <c r="I1" s="606"/>
      <c r="J1" s="606"/>
      <c r="K1" s="606"/>
      <c r="L1" s="606"/>
      <c r="M1" s="606"/>
      <c r="N1" s="606"/>
      <c r="O1" s="606"/>
      <c r="P1" s="606"/>
      <c r="Q1" s="606"/>
      <c r="R1" s="606"/>
      <c r="S1" s="49" t="s">
        <v>1</v>
      </c>
    </row>
    <row r="2" spans="1:19">
      <c r="A2" s="601"/>
      <c r="B2" s="601"/>
      <c r="C2" s="601"/>
      <c r="D2" s="601"/>
      <c r="E2" s="601"/>
      <c r="F2" s="601"/>
      <c r="G2" s="601"/>
      <c r="H2" s="601"/>
      <c r="I2" s="601"/>
      <c r="J2" s="601"/>
      <c r="K2" s="601"/>
      <c r="L2" s="601"/>
      <c r="M2" s="601"/>
      <c r="N2" s="601"/>
      <c r="O2" s="601"/>
      <c r="P2" s="601"/>
      <c r="Q2" s="601"/>
      <c r="R2" s="601"/>
      <c r="S2" s="49" t="s">
        <v>1</v>
      </c>
    </row>
    <row r="3" spans="1:19" ht="18.75">
      <c r="A3" s="607" t="s">
        <v>227</v>
      </c>
      <c r="B3" s="608"/>
      <c r="C3" s="608"/>
      <c r="D3" s="608"/>
      <c r="E3" s="608"/>
      <c r="F3" s="608"/>
      <c r="G3" s="608"/>
      <c r="H3" s="608"/>
      <c r="I3" s="608"/>
      <c r="J3" s="608"/>
      <c r="K3" s="608"/>
      <c r="L3" s="608"/>
      <c r="M3" s="608"/>
      <c r="N3" s="608"/>
      <c r="O3" s="608"/>
      <c r="P3" s="608"/>
      <c r="Q3" s="608"/>
      <c r="R3" s="608"/>
      <c r="S3" s="49" t="s">
        <v>1</v>
      </c>
    </row>
    <row r="4" spans="1:19" ht="16.5">
      <c r="A4" s="609" t="str">
        <f>+'B. Summary of Requirements '!A5</f>
        <v>Office of Dispute Resolution</v>
      </c>
      <c r="B4" s="604"/>
      <c r="C4" s="604"/>
      <c r="D4" s="604"/>
      <c r="E4" s="604"/>
      <c r="F4" s="604"/>
      <c r="G4" s="604"/>
      <c r="H4" s="604"/>
      <c r="I4" s="604"/>
      <c r="J4" s="604"/>
      <c r="K4" s="604"/>
      <c r="L4" s="604"/>
      <c r="M4" s="604"/>
      <c r="N4" s="604"/>
      <c r="O4" s="604"/>
      <c r="P4" s="604"/>
      <c r="Q4" s="604"/>
      <c r="R4" s="604"/>
      <c r="S4" s="49" t="s">
        <v>1</v>
      </c>
    </row>
    <row r="5" spans="1:19" ht="16.5">
      <c r="A5" s="609" t="str">
        <f>+'B. Summary of Requirements '!A6</f>
        <v>Salaries and Expenses</v>
      </c>
      <c r="B5" s="608"/>
      <c r="C5" s="608"/>
      <c r="D5" s="608"/>
      <c r="E5" s="608"/>
      <c r="F5" s="608"/>
      <c r="G5" s="608"/>
      <c r="H5" s="608"/>
      <c r="I5" s="608"/>
      <c r="J5" s="608"/>
      <c r="K5" s="608"/>
      <c r="L5" s="608"/>
      <c r="M5" s="608"/>
      <c r="N5" s="608"/>
      <c r="O5" s="608"/>
      <c r="P5" s="608"/>
      <c r="Q5" s="608"/>
      <c r="R5" s="608"/>
      <c r="S5" s="49" t="s">
        <v>1</v>
      </c>
    </row>
    <row r="6" spans="1:19">
      <c r="A6" s="603" t="s">
        <v>272</v>
      </c>
      <c r="B6" s="604"/>
      <c r="C6" s="604"/>
      <c r="D6" s="604"/>
      <c r="E6" s="604"/>
      <c r="F6" s="604"/>
      <c r="G6" s="604"/>
      <c r="H6" s="604"/>
      <c r="I6" s="604"/>
      <c r="J6" s="604"/>
      <c r="K6" s="604"/>
      <c r="L6" s="604"/>
      <c r="M6" s="604"/>
      <c r="N6" s="604"/>
      <c r="O6" s="604"/>
      <c r="P6" s="604"/>
      <c r="Q6" s="604"/>
      <c r="R6" s="604"/>
      <c r="S6" s="49" t="s">
        <v>1</v>
      </c>
    </row>
    <row r="7" spans="1:19">
      <c r="A7" s="601"/>
      <c r="B7" s="601"/>
      <c r="C7" s="601"/>
      <c r="D7" s="601"/>
      <c r="E7" s="601"/>
      <c r="F7" s="601"/>
      <c r="G7" s="601"/>
      <c r="H7" s="601"/>
      <c r="I7" s="601"/>
      <c r="J7" s="601"/>
      <c r="K7" s="601"/>
      <c r="L7" s="601"/>
      <c r="M7" s="601"/>
      <c r="N7" s="601"/>
      <c r="O7" s="601"/>
      <c r="P7" s="601"/>
      <c r="Q7" s="601"/>
      <c r="R7" s="601"/>
      <c r="S7" s="49" t="s">
        <v>1</v>
      </c>
    </row>
    <row r="8" spans="1:19">
      <c r="A8" s="602"/>
      <c r="B8" s="602"/>
      <c r="C8" s="602"/>
      <c r="D8" s="602"/>
      <c r="E8" s="602"/>
      <c r="F8" s="602"/>
      <c r="G8" s="602"/>
      <c r="H8" s="602"/>
      <c r="I8" s="602"/>
      <c r="J8" s="602"/>
      <c r="K8" s="602"/>
      <c r="L8" s="602"/>
      <c r="M8" s="602"/>
      <c r="N8" s="602"/>
      <c r="O8" s="602"/>
      <c r="P8" s="602"/>
      <c r="Q8" s="602"/>
      <c r="R8" s="602"/>
      <c r="S8" s="49" t="s">
        <v>1</v>
      </c>
    </row>
    <row r="9" spans="1:19" ht="15.75" customHeight="1">
      <c r="A9" s="590" t="s">
        <v>52</v>
      </c>
      <c r="B9" s="584" t="s">
        <v>18</v>
      </c>
      <c r="C9" s="585"/>
      <c r="D9" s="586"/>
      <c r="E9" s="593" t="s">
        <v>283</v>
      </c>
      <c r="F9" s="594"/>
      <c r="G9" s="595"/>
      <c r="H9" s="593" t="s">
        <v>284</v>
      </c>
      <c r="I9" s="594"/>
      <c r="J9" s="595"/>
      <c r="K9" s="584" t="s">
        <v>21</v>
      </c>
      <c r="L9" s="585"/>
      <c r="M9" s="585"/>
      <c r="N9" s="599" t="s">
        <v>354</v>
      </c>
      <c r="O9" s="599" t="s">
        <v>355</v>
      </c>
      <c r="P9" s="584" t="s">
        <v>32</v>
      </c>
      <c r="Q9" s="585"/>
      <c r="R9" s="586"/>
      <c r="S9" s="49" t="s">
        <v>1</v>
      </c>
    </row>
    <row r="10" spans="1:19">
      <c r="A10" s="591"/>
      <c r="B10" s="587"/>
      <c r="C10" s="588"/>
      <c r="D10" s="589"/>
      <c r="E10" s="596"/>
      <c r="F10" s="597"/>
      <c r="G10" s="598"/>
      <c r="H10" s="596"/>
      <c r="I10" s="597"/>
      <c r="J10" s="598"/>
      <c r="K10" s="587"/>
      <c r="L10" s="588"/>
      <c r="M10" s="588"/>
      <c r="N10" s="600"/>
      <c r="O10" s="600"/>
      <c r="P10" s="587"/>
      <c r="Q10" s="588"/>
      <c r="R10" s="589"/>
      <c r="S10" s="49" t="s">
        <v>1</v>
      </c>
    </row>
    <row r="11" spans="1:19" ht="16.5" thickBot="1">
      <c r="A11" s="592"/>
      <c r="B11" s="254" t="s">
        <v>290</v>
      </c>
      <c r="C11" s="255" t="s">
        <v>56</v>
      </c>
      <c r="D11" s="255" t="s">
        <v>292</v>
      </c>
      <c r="E11" s="254" t="s">
        <v>290</v>
      </c>
      <c r="F11" s="255" t="s">
        <v>56</v>
      </c>
      <c r="G11" s="255" t="s">
        <v>292</v>
      </c>
      <c r="H11" s="254" t="s">
        <v>290</v>
      </c>
      <c r="I11" s="255" t="s">
        <v>56</v>
      </c>
      <c r="J11" s="255" t="s">
        <v>292</v>
      </c>
      <c r="K11" s="254" t="s">
        <v>290</v>
      </c>
      <c r="L11" s="255" t="s">
        <v>56</v>
      </c>
      <c r="M11" s="255" t="s">
        <v>292</v>
      </c>
      <c r="N11" s="433" t="s">
        <v>292</v>
      </c>
      <c r="O11" s="434" t="s">
        <v>292</v>
      </c>
      <c r="P11" s="254" t="s">
        <v>290</v>
      </c>
      <c r="Q11" s="255" t="s">
        <v>56</v>
      </c>
      <c r="R11" s="256" t="s">
        <v>292</v>
      </c>
      <c r="S11" s="49" t="s">
        <v>1</v>
      </c>
    </row>
    <row r="12" spans="1:19">
      <c r="A12" s="445" t="s">
        <v>375</v>
      </c>
      <c r="B12" s="170">
        <v>3</v>
      </c>
      <c r="C12" s="113">
        <v>3</v>
      </c>
      <c r="D12" s="113">
        <v>802</v>
      </c>
      <c r="E12" s="170"/>
      <c r="F12" s="113"/>
      <c r="G12" s="113"/>
      <c r="H12" s="170"/>
      <c r="I12" s="113"/>
      <c r="J12" s="113"/>
      <c r="K12" s="170"/>
      <c r="L12" s="113"/>
      <c r="M12" s="113"/>
      <c r="N12" s="53"/>
      <c r="O12" s="113"/>
      <c r="P12" s="170">
        <f>B12+E12+H12+K12</f>
        <v>3</v>
      </c>
      <c r="Q12" s="113">
        <f>C12+F12+I12+L12</f>
        <v>3</v>
      </c>
      <c r="R12" s="54">
        <f>D12+G12+J12+M12+N12</f>
        <v>802</v>
      </c>
      <c r="S12" s="49" t="s">
        <v>1</v>
      </c>
    </row>
    <row r="13" spans="1:19" hidden="1">
      <c r="A13" s="257" t="s">
        <v>42</v>
      </c>
      <c r="B13" s="170"/>
      <c r="C13" s="113"/>
      <c r="D13" s="113"/>
      <c r="E13" s="170"/>
      <c r="F13" s="113"/>
      <c r="G13" s="113"/>
      <c r="H13" s="170"/>
      <c r="I13" s="113"/>
      <c r="J13" s="113"/>
      <c r="K13" s="170"/>
      <c r="L13" s="113"/>
      <c r="M13" s="113"/>
      <c r="N13" s="53"/>
      <c r="O13" s="113"/>
      <c r="P13" s="170">
        <f t="shared" ref="P13:P15" si="0">B13+E13+H13+K13</f>
        <v>0</v>
      </c>
      <c r="Q13" s="113">
        <f t="shared" ref="Q13:Q15" si="1">C13+F13+I13+L13</f>
        <v>0</v>
      </c>
      <c r="R13" s="54">
        <f>D13+G13+J13+M13+N13</f>
        <v>0</v>
      </c>
      <c r="S13" s="49" t="s">
        <v>1</v>
      </c>
    </row>
    <row r="14" spans="1:19" hidden="1">
      <c r="A14" s="257" t="s">
        <v>43</v>
      </c>
      <c r="B14" s="170"/>
      <c r="C14" s="113"/>
      <c r="D14" s="113"/>
      <c r="E14" s="170"/>
      <c r="F14" s="113"/>
      <c r="G14" s="113"/>
      <c r="H14" s="170"/>
      <c r="I14" s="113"/>
      <c r="J14" s="113"/>
      <c r="K14" s="170"/>
      <c r="L14" s="113"/>
      <c r="M14" s="113"/>
      <c r="N14" s="53"/>
      <c r="O14" s="113"/>
      <c r="P14" s="170">
        <f t="shared" si="0"/>
        <v>0</v>
      </c>
      <c r="Q14" s="113">
        <f t="shared" si="1"/>
        <v>0</v>
      </c>
      <c r="R14" s="54">
        <f>D14+G14+J14+M14+N14</f>
        <v>0</v>
      </c>
      <c r="S14" s="49" t="s">
        <v>1</v>
      </c>
    </row>
    <row r="15" spans="1:19" hidden="1">
      <c r="A15" s="258" t="s">
        <v>44</v>
      </c>
      <c r="B15" s="259"/>
      <c r="C15" s="260"/>
      <c r="D15" s="260"/>
      <c r="E15" s="259"/>
      <c r="F15" s="260"/>
      <c r="G15" s="260"/>
      <c r="H15" s="259"/>
      <c r="I15" s="260"/>
      <c r="J15" s="260"/>
      <c r="K15" s="259"/>
      <c r="L15" s="260"/>
      <c r="M15" s="260"/>
      <c r="N15" s="429"/>
      <c r="O15" s="260"/>
      <c r="P15" s="166">
        <f t="shared" si="0"/>
        <v>0</v>
      </c>
      <c r="Q15" s="172">
        <f t="shared" si="1"/>
        <v>0</v>
      </c>
      <c r="R15" s="261">
        <f>D15+G15+J15+M15+N15</f>
        <v>0</v>
      </c>
      <c r="S15" s="49" t="s">
        <v>1</v>
      </c>
    </row>
    <row r="16" spans="1:19">
      <c r="A16" s="262" t="s">
        <v>299</v>
      </c>
      <c r="B16" s="263">
        <f t="shared" ref="B16:R16" si="2">SUM(B12:B15)</f>
        <v>3</v>
      </c>
      <c r="C16" s="264">
        <f t="shared" si="2"/>
        <v>3</v>
      </c>
      <c r="D16" s="265">
        <f>SUM(D12:D15)</f>
        <v>802</v>
      </c>
      <c r="E16" s="263">
        <f t="shared" si="2"/>
        <v>0</v>
      </c>
      <c r="F16" s="264">
        <f t="shared" si="2"/>
        <v>0</v>
      </c>
      <c r="G16" s="266">
        <f t="shared" si="2"/>
        <v>0</v>
      </c>
      <c r="H16" s="263">
        <f t="shared" si="2"/>
        <v>0</v>
      </c>
      <c r="I16" s="264">
        <f>SUM(I12:I15)</f>
        <v>0</v>
      </c>
      <c r="J16" s="265">
        <f t="shared" si="2"/>
        <v>0</v>
      </c>
      <c r="K16" s="263">
        <f t="shared" si="2"/>
        <v>0</v>
      </c>
      <c r="L16" s="264">
        <f t="shared" si="2"/>
        <v>0</v>
      </c>
      <c r="M16" s="265">
        <f t="shared" si="2"/>
        <v>0</v>
      </c>
      <c r="N16" s="430">
        <f t="shared" si="2"/>
        <v>0</v>
      </c>
      <c r="O16" s="265">
        <f t="shared" ref="O16" si="3">SUM(O12:O15)</f>
        <v>0</v>
      </c>
      <c r="P16" s="435">
        <f t="shared" si="2"/>
        <v>3</v>
      </c>
      <c r="Q16" s="436">
        <f t="shared" si="2"/>
        <v>3</v>
      </c>
      <c r="R16" s="267">
        <f t="shared" si="2"/>
        <v>802</v>
      </c>
      <c r="S16" s="49" t="s">
        <v>1</v>
      </c>
    </row>
    <row r="17" spans="1:32">
      <c r="A17" s="253" t="s">
        <v>277</v>
      </c>
      <c r="B17" s="168" t="s">
        <v>291</v>
      </c>
      <c r="C17" s="169"/>
      <c r="D17" s="169"/>
      <c r="E17" s="168"/>
      <c r="F17" s="169"/>
      <c r="G17" s="169"/>
      <c r="H17" s="168"/>
      <c r="I17" s="169"/>
      <c r="J17" s="169"/>
      <c r="K17" s="168"/>
      <c r="L17" s="169"/>
      <c r="M17" s="169"/>
      <c r="N17" s="58"/>
      <c r="O17" s="169"/>
      <c r="P17" s="168"/>
      <c r="Q17" s="169">
        <f>C17+F17+I17+L17</f>
        <v>0</v>
      </c>
      <c r="R17" s="268"/>
      <c r="S17" s="49" t="s">
        <v>1</v>
      </c>
      <c r="T17" s="9"/>
      <c r="U17" s="9"/>
      <c r="V17" s="9"/>
      <c r="W17" s="9"/>
      <c r="X17" s="9"/>
      <c r="Y17" s="9"/>
      <c r="Z17" s="9"/>
      <c r="AA17" s="9"/>
      <c r="AB17" s="9"/>
      <c r="AC17" s="9"/>
      <c r="AD17" s="9"/>
      <c r="AE17" s="9"/>
      <c r="AF17" s="9"/>
    </row>
    <row r="18" spans="1:32">
      <c r="A18" s="253" t="s">
        <v>276</v>
      </c>
      <c r="B18" s="269"/>
      <c r="C18" s="270">
        <f>SUM(C16:C17)</f>
        <v>3</v>
      </c>
      <c r="D18" s="270"/>
      <c r="E18" s="269"/>
      <c r="F18" s="270">
        <f>+F16+F17</f>
        <v>0</v>
      </c>
      <c r="G18" s="270"/>
      <c r="H18" s="269"/>
      <c r="I18" s="270">
        <f>+I16+I17</f>
        <v>0</v>
      </c>
      <c r="J18" s="270"/>
      <c r="K18" s="269"/>
      <c r="L18" s="270">
        <f>+L16+L17</f>
        <v>0</v>
      </c>
      <c r="M18" s="270"/>
      <c r="N18" s="431"/>
      <c r="O18" s="270"/>
      <c r="P18" s="269"/>
      <c r="Q18" s="270">
        <f>SUM(Q16:Q17)</f>
        <v>3</v>
      </c>
      <c r="R18" s="271"/>
      <c r="S18" s="49" t="s">
        <v>1</v>
      </c>
    </row>
    <row r="19" spans="1:32">
      <c r="A19" s="272" t="s">
        <v>278</v>
      </c>
      <c r="B19" s="170"/>
      <c r="C19" s="113"/>
      <c r="D19" s="113"/>
      <c r="E19" s="170"/>
      <c r="F19" s="113"/>
      <c r="G19" s="113"/>
      <c r="H19" s="170"/>
      <c r="I19" s="113"/>
      <c r="J19" s="113"/>
      <c r="K19" s="170"/>
      <c r="L19" s="113"/>
      <c r="M19" s="113"/>
      <c r="N19" s="53"/>
      <c r="O19" s="113"/>
      <c r="P19" s="170"/>
      <c r="Q19" s="113"/>
      <c r="R19" s="54"/>
      <c r="S19" s="49" t="s">
        <v>1</v>
      </c>
    </row>
    <row r="20" spans="1:32">
      <c r="A20" s="273" t="s">
        <v>62</v>
      </c>
      <c r="B20" s="170"/>
      <c r="C20" s="113"/>
      <c r="D20" s="113"/>
      <c r="E20" s="170"/>
      <c r="F20" s="113"/>
      <c r="G20" s="113"/>
      <c r="H20" s="170"/>
      <c r="I20" s="113"/>
      <c r="J20" s="113"/>
      <c r="K20" s="170"/>
      <c r="L20" s="113"/>
      <c r="M20" s="113"/>
      <c r="N20" s="53"/>
      <c r="O20" s="113"/>
      <c r="P20" s="170"/>
      <c r="Q20" s="113">
        <f>C20+F20+I20+L20</f>
        <v>0</v>
      </c>
      <c r="R20" s="54"/>
      <c r="S20" s="49" t="s">
        <v>1</v>
      </c>
    </row>
    <row r="21" spans="1:32">
      <c r="A21" s="274" t="s">
        <v>92</v>
      </c>
      <c r="B21" s="168"/>
      <c r="C21" s="169"/>
      <c r="D21" s="169"/>
      <c r="E21" s="168"/>
      <c r="F21" s="169"/>
      <c r="G21" s="169"/>
      <c r="H21" s="168"/>
      <c r="I21" s="169"/>
      <c r="J21" s="169"/>
      <c r="K21" s="168"/>
      <c r="L21" s="169"/>
      <c r="M21" s="169"/>
      <c r="N21" s="58"/>
      <c r="O21" s="169"/>
      <c r="P21" s="168"/>
      <c r="Q21" s="169">
        <f>C21+F21+I21+L21</f>
        <v>0</v>
      </c>
      <c r="R21" s="268"/>
      <c r="S21" s="49" t="s">
        <v>1</v>
      </c>
    </row>
    <row r="22" spans="1:32">
      <c r="A22" s="253" t="s">
        <v>279</v>
      </c>
      <c r="B22" s="168"/>
      <c r="C22" s="169">
        <f>C21+C20+C18</f>
        <v>3</v>
      </c>
      <c r="D22" s="275"/>
      <c r="E22" s="168"/>
      <c r="F22" s="169">
        <f>F21+F20+F18</f>
        <v>0</v>
      </c>
      <c r="G22" s="275"/>
      <c r="H22" s="168"/>
      <c r="I22" s="169">
        <f>I21+I20+I18</f>
        <v>0</v>
      </c>
      <c r="J22" s="275"/>
      <c r="K22" s="168"/>
      <c r="L22" s="169">
        <f>L21+L20+L18</f>
        <v>0</v>
      </c>
      <c r="M22" s="275"/>
      <c r="N22" s="432"/>
      <c r="O22" s="275"/>
      <c r="P22" s="168"/>
      <c r="Q22" s="169">
        <f>Q21+Q20+Q18</f>
        <v>3</v>
      </c>
      <c r="R22" s="276"/>
      <c r="S22" s="49" t="s">
        <v>1</v>
      </c>
    </row>
    <row r="23" spans="1:32">
      <c r="B23" s="1"/>
      <c r="C23" s="1"/>
      <c r="D23" s="1"/>
      <c r="E23" s="1"/>
      <c r="F23" s="1"/>
      <c r="G23" s="1"/>
      <c r="H23" s="1"/>
      <c r="I23" s="1"/>
      <c r="J23" s="1"/>
      <c r="K23" s="1"/>
      <c r="L23" s="1"/>
      <c r="M23" s="1"/>
      <c r="N23" s="1"/>
      <c r="O23" s="1"/>
      <c r="P23" s="1"/>
      <c r="Q23" s="1"/>
      <c r="R23" s="1"/>
    </row>
    <row r="24" spans="1:32">
      <c r="A24" s="1"/>
      <c r="B24" s="17"/>
      <c r="C24" s="1"/>
      <c r="D24" s="1"/>
      <c r="E24" s="1"/>
      <c r="F24" s="1"/>
      <c r="G24" s="1"/>
      <c r="H24" s="1"/>
      <c r="I24" s="1"/>
      <c r="J24" s="2"/>
      <c r="K24" s="1"/>
      <c r="L24" s="1"/>
      <c r="M24" s="1"/>
      <c r="N24" s="1"/>
      <c r="O24" s="1"/>
      <c r="P24" s="1"/>
      <c r="Q24" s="1"/>
      <c r="R24" s="1"/>
      <c r="S24" s="49"/>
    </row>
    <row r="25" spans="1:32">
      <c r="A25" s="1"/>
      <c r="B25" s="17"/>
      <c r="C25" s="1"/>
      <c r="D25" s="1"/>
      <c r="E25" s="1"/>
      <c r="F25" s="1"/>
      <c r="G25" s="1"/>
      <c r="H25" s="1"/>
      <c r="I25" s="1"/>
      <c r="J25" s="2"/>
      <c r="K25" s="1"/>
      <c r="L25" s="1"/>
      <c r="M25" s="1"/>
      <c r="N25" s="1"/>
      <c r="O25" s="1"/>
      <c r="P25" s="1"/>
      <c r="Q25" s="1"/>
      <c r="R25" s="1"/>
      <c r="S25" s="49"/>
    </row>
    <row r="26" spans="1:32">
      <c r="A26" s="1"/>
      <c r="B26" s="17"/>
      <c r="C26" s="1"/>
      <c r="D26" s="1"/>
      <c r="E26" s="1"/>
      <c r="F26" s="1"/>
      <c r="G26" s="1"/>
      <c r="H26" s="1"/>
      <c r="I26" s="1"/>
      <c r="J26" s="2"/>
      <c r="K26" s="1"/>
      <c r="L26" s="1"/>
      <c r="M26" s="1"/>
      <c r="N26" s="1"/>
      <c r="O26" s="1"/>
      <c r="P26" s="1"/>
      <c r="Q26" s="1"/>
      <c r="R26" s="1"/>
      <c r="S26" s="49"/>
    </row>
    <row r="27" spans="1:32">
      <c r="A27" s="1"/>
      <c r="B27" s="17"/>
      <c r="C27" s="1"/>
      <c r="D27" s="1"/>
      <c r="E27" s="1"/>
      <c r="F27" s="1"/>
      <c r="G27" s="1"/>
      <c r="H27" s="1"/>
      <c r="I27" s="1"/>
      <c r="J27" s="2"/>
      <c r="K27" s="1"/>
      <c r="L27" s="1"/>
      <c r="M27" s="1"/>
      <c r="N27" s="1"/>
      <c r="O27" s="1"/>
      <c r="P27" s="1"/>
      <c r="Q27" s="1"/>
      <c r="R27" s="1"/>
      <c r="S27" s="49"/>
    </row>
    <row r="28" spans="1:32" ht="14.45" customHeight="1">
      <c r="A28" s="1"/>
      <c r="B28" s="19"/>
      <c r="C28" s="19"/>
      <c r="D28" s="19"/>
      <c r="E28" s="19"/>
      <c r="F28" s="19"/>
      <c r="G28" s="19"/>
      <c r="H28" s="19"/>
      <c r="I28" s="19"/>
      <c r="J28" s="19"/>
      <c r="K28" s="19"/>
      <c r="L28" s="19"/>
      <c r="M28" s="19"/>
      <c r="N28" s="19"/>
      <c r="O28" s="427"/>
      <c r="P28" s="1"/>
      <c r="Q28" s="1"/>
      <c r="R28" s="1"/>
      <c r="S28" s="49"/>
    </row>
    <row r="29" spans="1:32">
      <c r="A29" s="235"/>
      <c r="B29" s="1"/>
      <c r="C29" s="1"/>
      <c r="D29" s="1"/>
      <c r="E29" s="1"/>
      <c r="F29" s="1"/>
      <c r="G29" s="1"/>
      <c r="H29" s="1"/>
      <c r="I29" s="1"/>
      <c r="J29" s="2"/>
      <c r="K29" s="1"/>
      <c r="L29" s="1"/>
      <c r="M29" s="1"/>
      <c r="N29" s="1"/>
      <c r="O29" s="1"/>
      <c r="P29" s="1"/>
      <c r="Q29" s="1"/>
      <c r="R29" s="1"/>
    </row>
    <row r="30" spans="1:32">
      <c r="A30" s="21"/>
      <c r="B30" s="21"/>
      <c r="C30" s="21"/>
      <c r="D30" s="21"/>
      <c r="E30" s="21"/>
      <c r="F30" s="21"/>
      <c r="G30" s="21"/>
      <c r="H30" s="21"/>
      <c r="I30" s="21"/>
      <c r="J30" s="21"/>
      <c r="K30" s="1"/>
      <c r="L30" s="1"/>
      <c r="M30" s="1"/>
      <c r="N30" s="1"/>
      <c r="O30" s="1"/>
      <c r="P30" s="1"/>
      <c r="Q30" s="1"/>
      <c r="R30" s="1"/>
    </row>
    <row r="31" spans="1:32">
      <c r="A31" s="423"/>
      <c r="B31" s="36"/>
      <c r="C31" s="36"/>
      <c r="D31" s="36"/>
      <c r="E31" s="36"/>
      <c r="F31" s="36"/>
      <c r="G31" s="36"/>
      <c r="H31" s="36"/>
      <c r="I31" s="36"/>
      <c r="J31" s="36"/>
      <c r="K31" s="36"/>
      <c r="L31" s="36"/>
      <c r="M31" s="36"/>
      <c r="N31" s="36"/>
      <c r="O31" s="36"/>
      <c r="P31" s="36"/>
      <c r="Q31" s="36"/>
      <c r="R31" s="36"/>
      <c r="S31" s="17"/>
    </row>
    <row r="32" spans="1:32">
      <c r="A32" s="17"/>
      <c r="B32" s="17"/>
      <c r="C32" s="17"/>
      <c r="D32" s="17"/>
      <c r="E32" s="17"/>
      <c r="F32" s="17"/>
      <c r="G32" s="17"/>
      <c r="H32" s="17"/>
      <c r="I32" s="17"/>
      <c r="J32" s="17"/>
      <c r="K32" s="17"/>
      <c r="L32" s="17"/>
      <c r="M32" s="17"/>
      <c r="N32" s="17"/>
      <c r="O32" s="17"/>
      <c r="P32" s="17"/>
      <c r="Q32" s="17"/>
      <c r="R32" s="17"/>
      <c r="S32" s="17"/>
    </row>
  </sheetData>
  <mergeCells count="16">
    <mergeCell ref="A7:R7"/>
    <mergeCell ref="A8:R8"/>
    <mergeCell ref="A2:R2"/>
    <mergeCell ref="A6:R6"/>
    <mergeCell ref="A1:R1"/>
    <mergeCell ref="A3:R3"/>
    <mergeCell ref="A4:R4"/>
    <mergeCell ref="A5:R5"/>
    <mergeCell ref="B9:D10"/>
    <mergeCell ref="A9:A11"/>
    <mergeCell ref="H9:J10"/>
    <mergeCell ref="P9:R10"/>
    <mergeCell ref="K9:M10"/>
    <mergeCell ref="N9:N10"/>
    <mergeCell ref="O9:O10"/>
    <mergeCell ref="E9:G10"/>
  </mergeCells>
  <phoneticPr fontId="0" type="noConversion"/>
  <printOptions horizontalCentered="1"/>
  <pageMargins left="0.75" right="0.75" top="1" bottom="1" header="0.5" footer="0.5"/>
  <pageSetup scale="64" firstPageNumber="19" orientation="landscape" useFirstPageNumber="1" r:id="rId1"/>
  <headerFooter alignWithMargins="0">
    <oddFooter>&amp;C&amp;"Times New Roman,Regular"Exhibit F - Crosswalk of 2010 Availability
&amp;P</oddFooter>
  </headerFooter>
  <ignoredErrors>
    <ignoredError sqref="Q16 I16 D16" formula="1"/>
  </ignoredErrors>
</worksheet>
</file>

<file path=xl/worksheets/sheet6.xml><?xml version="1.0" encoding="utf-8"?>
<worksheet xmlns="http://schemas.openxmlformats.org/spreadsheetml/2006/main" xmlns:r="http://schemas.openxmlformats.org/officeDocument/2006/relationships">
  <sheetPr>
    <pageSetUpPr fitToPage="1"/>
  </sheetPr>
  <dimension ref="A1:T46"/>
  <sheetViews>
    <sheetView view="pageBreakPreview" zoomScale="70" zoomScaleNormal="100" zoomScaleSheetLayoutView="70" workbookViewId="0">
      <selection activeCell="A33" sqref="A33:U33"/>
    </sheetView>
  </sheetViews>
  <sheetFormatPr defaultRowHeight="15.75"/>
  <cols>
    <col min="1" max="1" width="35.21875" customWidth="1"/>
    <col min="9" max="9" width="8.88671875" style="405"/>
    <col min="14" max="14" width="9.44140625" style="8" customWidth="1"/>
    <col min="15" max="15" width="10" style="8" customWidth="1"/>
  </cols>
  <sheetData>
    <row r="1" spans="1:20" ht="20.25">
      <c r="A1" s="605" t="s">
        <v>365</v>
      </c>
      <c r="B1" s="606"/>
      <c r="C1" s="606"/>
      <c r="D1" s="606"/>
      <c r="E1" s="606"/>
      <c r="F1" s="606"/>
      <c r="G1" s="606"/>
      <c r="H1" s="606"/>
      <c r="I1" s="606"/>
      <c r="J1" s="606"/>
      <c r="K1" s="606"/>
      <c r="L1" s="606"/>
      <c r="M1" s="606"/>
      <c r="N1" s="606"/>
      <c r="O1" s="606"/>
      <c r="P1" s="606"/>
      <c r="Q1" s="606"/>
      <c r="R1" s="606"/>
      <c r="S1" s="49" t="s">
        <v>1</v>
      </c>
      <c r="T1" s="8"/>
    </row>
    <row r="2" spans="1:20">
      <c r="A2" s="601"/>
      <c r="B2" s="601"/>
      <c r="C2" s="601"/>
      <c r="D2" s="601"/>
      <c r="E2" s="601"/>
      <c r="F2" s="601"/>
      <c r="G2" s="601"/>
      <c r="H2" s="601"/>
      <c r="I2" s="601"/>
      <c r="J2" s="601"/>
      <c r="K2" s="601"/>
      <c r="L2" s="601"/>
      <c r="M2" s="601"/>
      <c r="N2" s="601"/>
      <c r="O2" s="601"/>
      <c r="P2" s="601"/>
      <c r="Q2" s="601"/>
      <c r="R2" s="601"/>
      <c r="S2" s="49" t="s">
        <v>1</v>
      </c>
      <c r="T2" s="8"/>
    </row>
    <row r="3" spans="1:20" ht="18.75">
      <c r="A3" s="607" t="s">
        <v>348</v>
      </c>
      <c r="B3" s="608"/>
      <c r="C3" s="608"/>
      <c r="D3" s="608"/>
      <c r="E3" s="608"/>
      <c r="F3" s="608"/>
      <c r="G3" s="608"/>
      <c r="H3" s="608"/>
      <c r="I3" s="608"/>
      <c r="J3" s="608"/>
      <c r="K3" s="608"/>
      <c r="L3" s="608"/>
      <c r="M3" s="608"/>
      <c r="N3" s="608"/>
      <c r="O3" s="608"/>
      <c r="P3" s="608"/>
      <c r="Q3" s="608"/>
      <c r="R3" s="608"/>
      <c r="S3" s="49" t="s">
        <v>1</v>
      </c>
      <c r="T3" s="8"/>
    </row>
    <row r="4" spans="1:20" ht="16.5">
      <c r="A4" s="609" t="str">
        <f>+'B. Summary of Requirements '!A5</f>
        <v>Office of Dispute Resolution</v>
      </c>
      <c r="B4" s="604"/>
      <c r="C4" s="604"/>
      <c r="D4" s="604"/>
      <c r="E4" s="604"/>
      <c r="F4" s="604"/>
      <c r="G4" s="604"/>
      <c r="H4" s="604"/>
      <c r="I4" s="604"/>
      <c r="J4" s="604"/>
      <c r="K4" s="604"/>
      <c r="L4" s="604"/>
      <c r="M4" s="604"/>
      <c r="N4" s="604"/>
      <c r="O4" s="604"/>
      <c r="P4" s="604"/>
      <c r="Q4" s="604"/>
      <c r="R4" s="604"/>
      <c r="S4" s="49" t="s">
        <v>1</v>
      </c>
      <c r="T4" s="8"/>
    </row>
    <row r="5" spans="1:20" ht="16.5">
      <c r="A5" s="609" t="str">
        <f>+'B. Summary of Requirements '!A6</f>
        <v>Salaries and Expenses</v>
      </c>
      <c r="B5" s="608"/>
      <c r="C5" s="608"/>
      <c r="D5" s="608"/>
      <c r="E5" s="608"/>
      <c r="F5" s="608"/>
      <c r="G5" s="608"/>
      <c r="H5" s="608"/>
      <c r="I5" s="608"/>
      <c r="J5" s="608"/>
      <c r="K5" s="608"/>
      <c r="L5" s="608"/>
      <c r="M5" s="608"/>
      <c r="N5" s="608"/>
      <c r="O5" s="608"/>
      <c r="P5" s="608"/>
      <c r="Q5" s="608"/>
      <c r="R5" s="608"/>
      <c r="S5" s="49" t="s">
        <v>1</v>
      </c>
      <c r="T5" s="8"/>
    </row>
    <row r="6" spans="1:20">
      <c r="A6" s="603" t="s">
        <v>272</v>
      </c>
      <c r="B6" s="604"/>
      <c r="C6" s="604"/>
      <c r="D6" s="604"/>
      <c r="E6" s="604"/>
      <c r="F6" s="604"/>
      <c r="G6" s="604"/>
      <c r="H6" s="604"/>
      <c r="I6" s="604"/>
      <c r="J6" s="604"/>
      <c r="K6" s="604"/>
      <c r="L6" s="604"/>
      <c r="M6" s="604"/>
      <c r="N6" s="604"/>
      <c r="O6" s="604"/>
      <c r="P6" s="604"/>
      <c r="Q6" s="604"/>
      <c r="R6" s="604"/>
      <c r="S6" s="49" t="s">
        <v>1</v>
      </c>
      <c r="T6" s="8"/>
    </row>
    <row r="7" spans="1:20">
      <c r="A7" s="601"/>
      <c r="B7" s="601"/>
      <c r="C7" s="601"/>
      <c r="D7" s="601"/>
      <c r="E7" s="601"/>
      <c r="F7" s="601"/>
      <c r="G7" s="601"/>
      <c r="H7" s="601"/>
      <c r="I7" s="601"/>
      <c r="J7" s="601"/>
      <c r="K7" s="601"/>
      <c r="L7" s="601"/>
      <c r="M7" s="601"/>
      <c r="N7" s="601"/>
      <c r="O7" s="601"/>
      <c r="P7" s="601"/>
      <c r="Q7" s="601"/>
      <c r="R7" s="601"/>
      <c r="S7" s="49" t="s">
        <v>1</v>
      </c>
      <c r="T7" s="8"/>
    </row>
    <row r="8" spans="1:20">
      <c r="A8" s="602"/>
      <c r="B8" s="602"/>
      <c r="C8" s="602"/>
      <c r="D8" s="602"/>
      <c r="E8" s="602"/>
      <c r="F8" s="602"/>
      <c r="G8" s="602"/>
      <c r="H8" s="602"/>
      <c r="I8" s="602"/>
      <c r="J8" s="602"/>
      <c r="K8" s="602"/>
      <c r="L8" s="602"/>
      <c r="M8" s="602"/>
      <c r="N8" s="602"/>
      <c r="O8" s="602"/>
      <c r="P8" s="602"/>
      <c r="Q8" s="602"/>
      <c r="R8" s="602"/>
      <c r="S8" s="49" t="s">
        <v>1</v>
      </c>
      <c r="T8" s="8"/>
    </row>
    <row r="9" spans="1:20" ht="15.75" customHeight="1">
      <c r="A9" s="590" t="s">
        <v>52</v>
      </c>
      <c r="B9" s="584" t="s">
        <v>356</v>
      </c>
      <c r="C9" s="585"/>
      <c r="D9" s="586"/>
      <c r="E9" s="593" t="s">
        <v>283</v>
      </c>
      <c r="F9" s="594"/>
      <c r="G9" s="595"/>
      <c r="H9" s="593" t="s">
        <v>284</v>
      </c>
      <c r="I9" s="594"/>
      <c r="J9" s="595"/>
      <c r="K9" s="584" t="s">
        <v>21</v>
      </c>
      <c r="L9" s="585"/>
      <c r="M9" s="586"/>
      <c r="N9" s="599" t="s">
        <v>354</v>
      </c>
      <c r="O9" s="616" t="s">
        <v>355</v>
      </c>
      <c r="P9" s="584" t="s">
        <v>349</v>
      </c>
      <c r="Q9" s="585"/>
      <c r="R9" s="586"/>
      <c r="S9" s="49" t="s">
        <v>1</v>
      </c>
      <c r="T9" s="8"/>
    </row>
    <row r="10" spans="1:20">
      <c r="A10" s="591"/>
      <c r="B10" s="587"/>
      <c r="C10" s="588"/>
      <c r="D10" s="589"/>
      <c r="E10" s="596"/>
      <c r="F10" s="597"/>
      <c r="G10" s="598"/>
      <c r="H10" s="596"/>
      <c r="I10" s="597"/>
      <c r="J10" s="598"/>
      <c r="K10" s="587"/>
      <c r="L10" s="588"/>
      <c r="M10" s="589"/>
      <c r="N10" s="600"/>
      <c r="O10" s="617"/>
      <c r="P10" s="587"/>
      <c r="Q10" s="588"/>
      <c r="R10" s="589"/>
      <c r="S10" s="49" t="s">
        <v>1</v>
      </c>
      <c r="T10" s="8"/>
    </row>
    <row r="11" spans="1:20" ht="16.5" thickBot="1">
      <c r="A11" s="592"/>
      <c r="B11" s="254" t="s">
        <v>290</v>
      </c>
      <c r="C11" s="255" t="s">
        <v>56</v>
      </c>
      <c r="D11" s="255" t="s">
        <v>292</v>
      </c>
      <c r="E11" s="254" t="s">
        <v>290</v>
      </c>
      <c r="F11" s="255" t="s">
        <v>56</v>
      </c>
      <c r="G11" s="255" t="s">
        <v>292</v>
      </c>
      <c r="H11" s="254" t="s">
        <v>290</v>
      </c>
      <c r="I11" s="255" t="s">
        <v>56</v>
      </c>
      <c r="J11" s="255" t="s">
        <v>292</v>
      </c>
      <c r="K11" s="254" t="s">
        <v>290</v>
      </c>
      <c r="L11" s="255" t="s">
        <v>56</v>
      </c>
      <c r="M11" s="255" t="s">
        <v>292</v>
      </c>
      <c r="N11" s="433" t="s">
        <v>292</v>
      </c>
      <c r="O11" s="434" t="s">
        <v>292</v>
      </c>
      <c r="P11" s="254" t="s">
        <v>290</v>
      </c>
      <c r="Q11" s="255" t="s">
        <v>56</v>
      </c>
      <c r="R11" s="256" t="s">
        <v>292</v>
      </c>
      <c r="S11" s="49" t="s">
        <v>1</v>
      </c>
      <c r="T11" s="8"/>
    </row>
    <row r="12" spans="1:20">
      <c r="A12" s="445" t="s">
        <v>375</v>
      </c>
      <c r="B12" s="170">
        <v>3</v>
      </c>
      <c r="C12" s="113">
        <v>3</v>
      </c>
      <c r="D12" s="113">
        <v>802</v>
      </c>
      <c r="E12" s="170"/>
      <c r="F12" s="113"/>
      <c r="G12" s="113"/>
      <c r="H12" s="170"/>
      <c r="I12" s="113"/>
      <c r="J12" s="113"/>
      <c r="K12" s="170"/>
      <c r="L12" s="113"/>
      <c r="M12" s="113"/>
      <c r="N12" s="53"/>
      <c r="O12" s="113"/>
      <c r="P12" s="170">
        <f t="shared" ref="P12:R15" si="0">B12+E12+H12+K12</f>
        <v>3</v>
      </c>
      <c r="Q12" s="113">
        <f t="shared" si="0"/>
        <v>3</v>
      </c>
      <c r="R12" s="54">
        <f t="shared" si="0"/>
        <v>802</v>
      </c>
      <c r="S12" s="49" t="s">
        <v>1</v>
      </c>
      <c r="T12" s="8"/>
    </row>
    <row r="13" spans="1:20" hidden="1">
      <c r="A13" s="257" t="s">
        <v>42</v>
      </c>
      <c r="B13" s="170"/>
      <c r="C13" s="113"/>
      <c r="D13" s="113"/>
      <c r="E13" s="170"/>
      <c r="F13" s="113"/>
      <c r="G13" s="113"/>
      <c r="H13" s="170"/>
      <c r="I13" s="113"/>
      <c r="J13" s="113"/>
      <c r="K13" s="170"/>
      <c r="L13" s="113"/>
      <c r="M13" s="113"/>
      <c r="N13" s="53"/>
      <c r="O13" s="113"/>
      <c r="P13" s="170">
        <f t="shared" si="0"/>
        <v>0</v>
      </c>
      <c r="Q13" s="113">
        <f t="shared" si="0"/>
        <v>0</v>
      </c>
      <c r="R13" s="54">
        <f t="shared" si="0"/>
        <v>0</v>
      </c>
      <c r="S13" s="49" t="s">
        <v>1</v>
      </c>
      <c r="T13" s="8"/>
    </row>
    <row r="14" spans="1:20" hidden="1">
      <c r="A14" s="257" t="s">
        <v>43</v>
      </c>
      <c r="B14" s="170"/>
      <c r="C14" s="113"/>
      <c r="D14" s="113"/>
      <c r="E14" s="170"/>
      <c r="F14" s="113"/>
      <c r="G14" s="113"/>
      <c r="H14" s="170"/>
      <c r="I14" s="113"/>
      <c r="J14" s="113"/>
      <c r="K14" s="170"/>
      <c r="L14" s="113"/>
      <c r="M14" s="113"/>
      <c r="N14" s="53"/>
      <c r="O14" s="113"/>
      <c r="P14" s="170">
        <f t="shared" si="0"/>
        <v>0</v>
      </c>
      <c r="Q14" s="113">
        <f t="shared" si="0"/>
        <v>0</v>
      </c>
      <c r="R14" s="54">
        <f t="shared" si="0"/>
        <v>0</v>
      </c>
      <c r="S14" s="49" t="s">
        <v>1</v>
      </c>
      <c r="T14" s="8"/>
    </row>
    <row r="15" spans="1:20" hidden="1">
      <c r="A15" s="258" t="s">
        <v>44</v>
      </c>
      <c r="B15" s="259"/>
      <c r="C15" s="260"/>
      <c r="D15" s="260"/>
      <c r="E15" s="259"/>
      <c r="F15" s="260"/>
      <c r="G15" s="260"/>
      <c r="H15" s="259"/>
      <c r="I15" s="260"/>
      <c r="J15" s="260"/>
      <c r="K15" s="259"/>
      <c r="L15" s="260"/>
      <c r="M15" s="260"/>
      <c r="N15" s="429"/>
      <c r="O15" s="260"/>
      <c r="P15" s="259">
        <f t="shared" si="0"/>
        <v>0</v>
      </c>
      <c r="Q15" s="260">
        <f t="shared" si="0"/>
        <v>0</v>
      </c>
      <c r="R15" s="261">
        <f t="shared" si="0"/>
        <v>0</v>
      </c>
      <c r="S15" s="49" t="s">
        <v>1</v>
      </c>
      <c r="T15" s="8"/>
    </row>
    <row r="16" spans="1:20">
      <c r="A16" s="262" t="s">
        <v>299</v>
      </c>
      <c r="B16" s="263">
        <f t="shared" ref="B16:R16" si="1">SUM(B12:B15)</f>
        <v>3</v>
      </c>
      <c r="C16" s="264">
        <f t="shared" si="1"/>
        <v>3</v>
      </c>
      <c r="D16" s="265">
        <f>SUM(D12:D15)</f>
        <v>802</v>
      </c>
      <c r="E16" s="263">
        <f t="shared" si="1"/>
        <v>0</v>
      </c>
      <c r="F16" s="264">
        <f t="shared" si="1"/>
        <v>0</v>
      </c>
      <c r="G16" s="266">
        <f t="shared" si="1"/>
        <v>0</v>
      </c>
      <c r="H16" s="263">
        <f t="shared" si="1"/>
        <v>0</v>
      </c>
      <c r="I16" s="264">
        <f>SUM(I12:I15)</f>
        <v>0</v>
      </c>
      <c r="J16" s="265">
        <f t="shared" si="1"/>
        <v>0</v>
      </c>
      <c r="K16" s="263">
        <f t="shared" si="1"/>
        <v>0</v>
      </c>
      <c r="L16" s="264">
        <f t="shared" si="1"/>
        <v>0</v>
      </c>
      <c r="M16" s="265">
        <f t="shared" si="1"/>
        <v>0</v>
      </c>
      <c r="N16" s="430">
        <f t="shared" si="1"/>
        <v>0</v>
      </c>
      <c r="O16" s="265">
        <f t="shared" si="1"/>
        <v>0</v>
      </c>
      <c r="P16" s="263">
        <f t="shared" si="1"/>
        <v>3</v>
      </c>
      <c r="Q16" s="264">
        <f>SUM(Q12:Q15)</f>
        <v>3</v>
      </c>
      <c r="R16" s="267">
        <f t="shared" si="1"/>
        <v>802</v>
      </c>
      <c r="S16" s="49" t="s">
        <v>1</v>
      </c>
      <c r="T16" s="8"/>
    </row>
    <row r="17" spans="1:20">
      <c r="A17" s="253" t="s">
        <v>277</v>
      </c>
      <c r="B17" s="168" t="s">
        <v>291</v>
      </c>
      <c r="C17" s="169"/>
      <c r="D17" s="169"/>
      <c r="E17" s="168"/>
      <c r="F17" s="169"/>
      <c r="G17" s="169"/>
      <c r="H17" s="168"/>
      <c r="I17" s="169"/>
      <c r="J17" s="169"/>
      <c r="K17" s="168"/>
      <c r="L17" s="169"/>
      <c r="M17" s="169"/>
      <c r="N17" s="58"/>
      <c r="O17" s="169"/>
      <c r="P17" s="168"/>
      <c r="Q17" s="169">
        <f>C17+F17+I17+L17</f>
        <v>0</v>
      </c>
      <c r="R17" s="268"/>
      <c r="S17" s="49" t="s">
        <v>1</v>
      </c>
      <c r="T17" s="9"/>
    </row>
    <row r="18" spans="1:20">
      <c r="A18" s="253" t="s">
        <v>276</v>
      </c>
      <c r="B18" s="269"/>
      <c r="C18" s="270">
        <f>SUM(C16:C17)</f>
        <v>3</v>
      </c>
      <c r="D18" s="270"/>
      <c r="E18" s="269"/>
      <c r="F18" s="270">
        <f>+F16+F17</f>
        <v>0</v>
      </c>
      <c r="G18" s="270"/>
      <c r="H18" s="269"/>
      <c r="I18" s="270">
        <f>+I16+I17</f>
        <v>0</v>
      </c>
      <c r="J18" s="270"/>
      <c r="K18" s="269"/>
      <c r="L18" s="270">
        <f>+L16+L17</f>
        <v>0</v>
      </c>
      <c r="M18" s="270"/>
      <c r="N18" s="431"/>
      <c r="O18" s="270"/>
      <c r="P18" s="269"/>
      <c r="Q18" s="270">
        <f>SUM(Q16:Q17)</f>
        <v>3</v>
      </c>
      <c r="R18" s="271"/>
      <c r="S18" s="49" t="s">
        <v>1</v>
      </c>
      <c r="T18" s="8"/>
    </row>
    <row r="19" spans="1:20">
      <c r="A19" s="272" t="s">
        <v>278</v>
      </c>
      <c r="B19" s="170"/>
      <c r="C19" s="113"/>
      <c r="D19" s="113"/>
      <c r="E19" s="170"/>
      <c r="F19" s="113"/>
      <c r="G19" s="113"/>
      <c r="H19" s="170"/>
      <c r="I19" s="113"/>
      <c r="J19" s="113"/>
      <c r="K19" s="170"/>
      <c r="L19" s="113"/>
      <c r="M19" s="113"/>
      <c r="N19" s="53"/>
      <c r="O19" s="113"/>
      <c r="P19" s="170"/>
      <c r="Q19" s="113"/>
      <c r="R19" s="54"/>
      <c r="S19" s="49" t="s">
        <v>1</v>
      </c>
      <c r="T19" s="8"/>
    </row>
    <row r="20" spans="1:20">
      <c r="A20" s="273" t="s">
        <v>62</v>
      </c>
      <c r="B20" s="170"/>
      <c r="C20" s="113"/>
      <c r="D20" s="113"/>
      <c r="E20" s="170"/>
      <c r="F20" s="113"/>
      <c r="G20" s="113"/>
      <c r="H20" s="170"/>
      <c r="I20" s="113"/>
      <c r="J20" s="113"/>
      <c r="K20" s="170"/>
      <c r="L20" s="113"/>
      <c r="M20" s="113"/>
      <c r="N20" s="53"/>
      <c r="O20" s="113"/>
      <c r="P20" s="170"/>
      <c r="Q20" s="113">
        <f>C20+F20+I20+L20</f>
        <v>0</v>
      </c>
      <c r="R20" s="54"/>
      <c r="S20" s="49" t="s">
        <v>1</v>
      </c>
      <c r="T20" s="8"/>
    </row>
    <row r="21" spans="1:20">
      <c r="A21" s="274" t="s">
        <v>92</v>
      </c>
      <c r="B21" s="168"/>
      <c r="C21" s="169"/>
      <c r="D21" s="169"/>
      <c r="E21" s="168"/>
      <c r="F21" s="169"/>
      <c r="G21" s="169"/>
      <c r="H21" s="168"/>
      <c r="I21" s="169"/>
      <c r="J21" s="169"/>
      <c r="K21" s="168"/>
      <c r="L21" s="169"/>
      <c r="M21" s="169"/>
      <c r="N21" s="58"/>
      <c r="O21" s="169"/>
      <c r="P21" s="168"/>
      <c r="Q21" s="169">
        <f>C21+F21+I21+L21</f>
        <v>0</v>
      </c>
      <c r="R21" s="268"/>
      <c r="S21" s="49" t="s">
        <v>1</v>
      </c>
      <c r="T21" s="8"/>
    </row>
    <row r="22" spans="1:20">
      <c r="A22" s="253" t="s">
        <v>279</v>
      </c>
      <c r="B22" s="168"/>
      <c r="C22" s="169">
        <f>C21+C20+C18</f>
        <v>3</v>
      </c>
      <c r="D22" s="275"/>
      <c r="E22" s="168"/>
      <c r="F22" s="169">
        <f>F21+F20+F18</f>
        <v>0</v>
      </c>
      <c r="G22" s="275"/>
      <c r="H22" s="168"/>
      <c r="I22" s="169">
        <f>I21+I20+I18</f>
        <v>0</v>
      </c>
      <c r="J22" s="275"/>
      <c r="K22" s="168"/>
      <c r="L22" s="169">
        <f>L21+L20+L18</f>
        <v>0</v>
      </c>
      <c r="M22" s="275"/>
      <c r="N22" s="432"/>
      <c r="O22" s="275"/>
      <c r="P22" s="168"/>
      <c r="Q22" s="169">
        <f>Q21+Q20+Q18</f>
        <v>3</v>
      </c>
      <c r="R22" s="276"/>
      <c r="S22" s="49" t="s">
        <v>1</v>
      </c>
      <c r="T22" s="8"/>
    </row>
    <row r="23" spans="1:20">
      <c r="A23" s="8"/>
      <c r="B23" s="1"/>
      <c r="C23" s="1"/>
      <c r="D23" s="1"/>
      <c r="E23" s="1"/>
      <c r="F23" s="1"/>
      <c r="G23" s="1"/>
      <c r="H23" s="1"/>
      <c r="I23" s="1"/>
      <c r="J23" s="1"/>
      <c r="K23" s="1"/>
      <c r="L23" s="1"/>
      <c r="M23" s="1"/>
      <c r="N23" s="1"/>
      <c r="O23" s="1"/>
      <c r="P23" s="1"/>
      <c r="Q23" s="1"/>
      <c r="R23" s="1"/>
      <c r="S23" s="50"/>
      <c r="T23" s="8"/>
    </row>
    <row r="24" spans="1:20">
      <c r="A24" s="1"/>
      <c r="B24" s="17"/>
      <c r="C24" s="1"/>
      <c r="D24" s="1"/>
      <c r="E24" s="1"/>
      <c r="F24" s="1"/>
      <c r="G24" s="1"/>
      <c r="H24" s="1"/>
      <c r="I24" s="1"/>
      <c r="J24" s="2"/>
      <c r="K24" s="1"/>
      <c r="L24" s="1"/>
      <c r="M24" s="1"/>
      <c r="N24" s="1"/>
      <c r="O24" s="1"/>
      <c r="P24" s="1"/>
      <c r="Q24" s="1"/>
      <c r="R24" s="1"/>
      <c r="S24" s="49"/>
      <c r="T24" s="8"/>
    </row>
    <row r="25" spans="1:20">
      <c r="A25" s="1"/>
      <c r="B25" s="17"/>
      <c r="C25" s="1"/>
      <c r="D25" s="1"/>
      <c r="E25" s="1"/>
      <c r="F25" s="1"/>
      <c r="G25" s="1"/>
      <c r="H25" s="1"/>
      <c r="I25" s="1"/>
      <c r="J25" s="2"/>
      <c r="K25" s="1"/>
      <c r="L25" s="1"/>
      <c r="M25" s="1"/>
      <c r="N25" s="1"/>
      <c r="O25" s="1"/>
      <c r="P25" s="1"/>
      <c r="Q25" s="1"/>
      <c r="R25" s="1"/>
      <c r="S25" s="49"/>
      <c r="T25" s="8"/>
    </row>
    <row r="26" spans="1:20">
      <c r="A26" s="1"/>
      <c r="B26" s="17"/>
      <c r="C26" s="1"/>
      <c r="D26" s="1"/>
      <c r="E26" s="1"/>
      <c r="F26" s="1"/>
      <c r="G26" s="1"/>
      <c r="H26" s="1"/>
      <c r="I26" s="1"/>
      <c r="J26" s="2"/>
      <c r="K26" s="1"/>
      <c r="L26" s="1"/>
      <c r="M26" s="1"/>
      <c r="N26" s="1"/>
      <c r="O26" s="1"/>
      <c r="P26" s="1"/>
      <c r="Q26" s="1"/>
      <c r="R26" s="1"/>
      <c r="S26" s="49"/>
      <c r="T26" s="8"/>
    </row>
    <row r="27" spans="1:20">
      <c r="A27" s="1"/>
      <c r="B27" s="17"/>
      <c r="C27" s="1"/>
      <c r="D27" s="1"/>
      <c r="E27" s="1"/>
      <c r="F27" s="1"/>
      <c r="G27" s="1"/>
      <c r="H27" s="1"/>
      <c r="I27" s="1"/>
      <c r="J27" s="2"/>
      <c r="K27" s="1"/>
      <c r="L27" s="1"/>
      <c r="M27" s="1"/>
      <c r="N27" s="1"/>
      <c r="O27" s="1"/>
      <c r="P27" s="1"/>
      <c r="Q27" s="1"/>
      <c r="R27" s="1"/>
      <c r="S27" s="49"/>
      <c r="T27" s="8"/>
    </row>
    <row r="28" spans="1:20">
      <c r="A28" s="1"/>
      <c r="B28" s="19"/>
      <c r="C28" s="19"/>
      <c r="D28" s="19"/>
      <c r="E28" s="19"/>
      <c r="F28" s="19"/>
      <c r="G28" s="19"/>
      <c r="H28" s="19"/>
      <c r="I28" s="19"/>
      <c r="J28" s="19"/>
      <c r="K28" s="19"/>
      <c r="L28" s="19"/>
      <c r="M28" s="19"/>
      <c r="N28" s="427"/>
      <c r="O28" s="427"/>
      <c r="P28" s="1"/>
      <c r="Q28" s="1"/>
      <c r="R28" s="1"/>
      <c r="S28" s="49"/>
      <c r="T28" s="8"/>
    </row>
    <row r="29" spans="1:20">
      <c r="A29" s="235"/>
      <c r="B29" s="1"/>
      <c r="C29" s="1"/>
      <c r="D29" s="1"/>
      <c r="E29" s="1"/>
      <c r="F29" s="1"/>
      <c r="G29" s="1"/>
      <c r="H29" s="1"/>
      <c r="I29" s="1"/>
      <c r="J29" s="2"/>
      <c r="K29" s="1"/>
      <c r="L29" s="1"/>
      <c r="M29" s="1"/>
      <c r="N29" s="1"/>
      <c r="O29" s="1"/>
      <c r="P29" s="1"/>
      <c r="Q29" s="1"/>
      <c r="R29" s="1"/>
      <c r="S29" s="50"/>
      <c r="T29" s="8"/>
    </row>
    <row r="30" spans="1:20" hidden="1">
      <c r="A30" s="21"/>
      <c r="B30" s="21"/>
      <c r="C30" s="21"/>
      <c r="D30" s="21"/>
      <c r="E30" s="21"/>
      <c r="F30" s="21"/>
      <c r="G30" s="21"/>
      <c r="H30" s="21"/>
      <c r="I30" s="21"/>
      <c r="J30" s="21"/>
      <c r="K30" s="1"/>
      <c r="L30" s="1"/>
      <c r="M30" s="1"/>
      <c r="N30" s="1"/>
      <c r="O30" s="1"/>
      <c r="P30" s="1"/>
      <c r="Q30" s="1"/>
      <c r="R30" s="1"/>
      <c r="S30" s="50"/>
      <c r="T30" s="8"/>
    </row>
    <row r="31" spans="1:20" hidden="1">
      <c r="A31" s="614" t="s">
        <v>288</v>
      </c>
      <c r="B31" s="611"/>
      <c r="C31" s="611"/>
      <c r="D31" s="611"/>
      <c r="E31" s="611"/>
      <c r="F31" s="611"/>
      <c r="G31" s="611"/>
      <c r="H31" s="611"/>
      <c r="I31" s="611"/>
      <c r="J31" s="611"/>
      <c r="K31" s="611"/>
      <c r="L31" s="611"/>
      <c r="M31" s="611"/>
      <c r="N31" s="611"/>
      <c r="O31" s="611"/>
      <c r="P31" s="611"/>
      <c r="Q31" s="611"/>
      <c r="R31" s="611"/>
      <c r="S31" s="17"/>
      <c r="T31" s="8"/>
    </row>
    <row r="32" spans="1:20" hidden="1">
      <c r="A32" s="423"/>
      <c r="B32" s="36"/>
      <c r="C32" s="36"/>
      <c r="D32" s="36"/>
      <c r="E32" s="36"/>
      <c r="F32" s="36"/>
      <c r="G32" s="36"/>
      <c r="H32" s="36"/>
      <c r="I32" s="36"/>
      <c r="J32" s="36"/>
      <c r="K32" s="36"/>
      <c r="L32" s="36"/>
      <c r="M32" s="36"/>
      <c r="N32" s="36"/>
      <c r="O32" s="36"/>
      <c r="P32" s="36"/>
      <c r="Q32" s="36"/>
      <c r="R32" s="36"/>
      <c r="S32" s="17"/>
      <c r="T32" s="8"/>
    </row>
    <row r="33" spans="1:20" hidden="1">
      <c r="A33" s="615" t="s">
        <v>239</v>
      </c>
      <c r="B33" s="613"/>
      <c r="C33" s="613"/>
      <c r="D33" s="613"/>
      <c r="E33" s="613"/>
      <c r="F33" s="613"/>
      <c r="G33" s="613"/>
      <c r="H33" s="613"/>
      <c r="I33" s="613"/>
      <c r="J33" s="613"/>
      <c r="K33" s="613"/>
      <c r="L33" s="613"/>
      <c r="M33" s="613"/>
      <c r="N33" s="613"/>
      <c r="O33" s="613"/>
      <c r="P33" s="613"/>
      <c r="Q33" s="613"/>
      <c r="R33" s="613"/>
      <c r="S33" s="17"/>
      <c r="T33" s="8"/>
    </row>
    <row r="34" spans="1:20" hidden="1">
      <c r="A34" s="612" t="s">
        <v>10</v>
      </c>
      <c r="B34" s="613"/>
      <c r="C34" s="613"/>
      <c r="D34" s="613"/>
      <c r="E34" s="613"/>
      <c r="F34" s="613"/>
      <c r="G34" s="613"/>
      <c r="H34" s="613"/>
      <c r="I34" s="613"/>
      <c r="J34" s="613"/>
      <c r="K34" s="613"/>
      <c r="L34" s="613"/>
      <c r="M34" s="613"/>
      <c r="N34" s="613"/>
      <c r="O34" s="613"/>
      <c r="P34" s="613"/>
      <c r="Q34" s="613"/>
      <c r="R34" s="613"/>
      <c r="S34" s="17"/>
      <c r="T34" s="8"/>
    </row>
    <row r="35" spans="1:20" ht="18" hidden="1" customHeight="1">
      <c r="A35" s="615" t="s">
        <v>242</v>
      </c>
      <c r="B35" s="612"/>
      <c r="C35" s="612"/>
      <c r="D35" s="612"/>
      <c r="E35" s="612"/>
      <c r="F35" s="612"/>
      <c r="G35" s="612"/>
      <c r="H35" s="612"/>
      <c r="I35" s="612"/>
      <c r="J35" s="612"/>
      <c r="K35" s="612"/>
      <c r="L35" s="612"/>
      <c r="M35" s="612"/>
      <c r="N35" s="612"/>
      <c r="O35" s="612"/>
      <c r="P35" s="612"/>
      <c r="Q35" s="612"/>
      <c r="R35" s="612"/>
      <c r="S35" s="17"/>
      <c r="T35" s="8"/>
    </row>
    <row r="36" spans="1:20" ht="18" hidden="1" customHeight="1">
      <c r="A36" s="35"/>
      <c r="B36" s="35"/>
      <c r="C36" s="35"/>
      <c r="D36" s="35"/>
      <c r="E36" s="35"/>
      <c r="F36" s="35"/>
      <c r="G36" s="35"/>
      <c r="H36" s="35"/>
      <c r="I36" s="35"/>
      <c r="J36" s="35"/>
      <c r="K36" s="35"/>
      <c r="L36" s="35"/>
      <c r="M36" s="35"/>
      <c r="N36" s="35"/>
      <c r="O36" s="35"/>
      <c r="P36" s="35"/>
      <c r="Q36" s="35"/>
      <c r="R36" s="35"/>
      <c r="S36" s="17"/>
      <c r="T36" s="8"/>
    </row>
    <row r="37" spans="1:20" hidden="1">
      <c r="A37" s="35"/>
      <c r="B37" s="35"/>
      <c r="C37" s="35"/>
      <c r="D37" s="35"/>
      <c r="E37" s="35"/>
      <c r="F37" s="35"/>
      <c r="G37" s="35"/>
      <c r="H37" s="35"/>
      <c r="I37" s="35"/>
      <c r="J37" s="35"/>
      <c r="K37" s="35"/>
      <c r="L37" s="35"/>
      <c r="M37" s="35"/>
      <c r="N37" s="35"/>
      <c r="O37" s="35"/>
      <c r="P37" s="35"/>
      <c r="Q37" s="35"/>
      <c r="R37" s="35"/>
      <c r="S37" s="17"/>
      <c r="T37" s="8"/>
    </row>
    <row r="38" spans="1:20" s="8" customFormat="1" hidden="1">
      <c r="A38" s="612" t="s">
        <v>350</v>
      </c>
      <c r="B38" s="612"/>
      <c r="C38" s="612"/>
      <c r="D38" s="612"/>
      <c r="E38" s="612"/>
      <c r="F38" s="612"/>
      <c r="G38" s="612"/>
      <c r="H38" s="612"/>
      <c r="I38" s="612"/>
      <c r="J38" s="612"/>
      <c r="K38" s="612"/>
      <c r="L38" s="612"/>
      <c r="M38" s="612"/>
      <c r="N38" s="612"/>
      <c r="O38" s="612"/>
      <c r="P38" s="612"/>
      <c r="Q38" s="612"/>
      <c r="R38" s="612"/>
      <c r="S38" s="17"/>
    </row>
    <row r="39" spans="1:20" s="8" customFormat="1" ht="7.5" hidden="1" customHeight="1">
      <c r="A39" s="424"/>
      <c r="B39" s="424"/>
      <c r="C39" s="424"/>
      <c r="D39" s="424"/>
      <c r="E39" s="424"/>
      <c r="F39" s="424"/>
      <c r="G39" s="424"/>
      <c r="H39" s="424"/>
      <c r="I39" s="424"/>
      <c r="J39" s="424"/>
      <c r="K39" s="424"/>
      <c r="L39" s="424"/>
      <c r="M39" s="424"/>
      <c r="N39" s="428"/>
      <c r="O39" s="428"/>
      <c r="P39" s="424"/>
      <c r="Q39" s="424"/>
      <c r="R39" s="424"/>
      <c r="S39" s="17"/>
    </row>
    <row r="40" spans="1:20" s="8" customFormat="1" hidden="1">
      <c r="A40" s="425" t="s">
        <v>236</v>
      </c>
      <c r="B40" s="424"/>
      <c r="C40" s="424"/>
      <c r="D40" s="424"/>
      <c r="E40" s="424"/>
      <c r="F40" s="424"/>
      <c r="G40" s="424"/>
      <c r="H40" s="424"/>
      <c r="I40" s="424"/>
      <c r="J40" s="424"/>
      <c r="K40" s="424"/>
      <c r="L40" s="424"/>
      <c r="M40" s="424"/>
      <c r="N40" s="428"/>
      <c r="O40" s="428"/>
      <c r="P40" s="424"/>
      <c r="Q40" s="424"/>
      <c r="R40" s="424"/>
      <c r="S40" s="17"/>
    </row>
    <row r="41" spans="1:20" s="8" customFormat="1" ht="11.25" hidden="1" customHeight="1">
      <c r="A41" s="35"/>
      <c r="B41" s="35"/>
      <c r="C41" s="35"/>
      <c r="D41" s="35"/>
      <c r="E41" s="35"/>
      <c r="F41" s="35"/>
      <c r="G41" s="35"/>
      <c r="H41" s="35"/>
      <c r="I41" s="35"/>
      <c r="J41" s="35"/>
      <c r="K41" s="35"/>
      <c r="L41" s="35"/>
      <c r="M41" s="35"/>
      <c r="N41" s="35"/>
      <c r="O41" s="35"/>
      <c r="P41" s="35"/>
      <c r="Q41" s="35"/>
      <c r="R41" s="35"/>
      <c r="S41" s="17"/>
    </row>
    <row r="42" spans="1:20" s="8" customFormat="1" ht="15" hidden="1" customHeight="1">
      <c r="A42" s="612" t="s">
        <v>352</v>
      </c>
      <c r="B42" s="613"/>
      <c r="C42" s="613"/>
      <c r="D42" s="613"/>
      <c r="E42" s="613"/>
      <c r="F42" s="613"/>
      <c r="G42" s="613"/>
      <c r="H42" s="613"/>
      <c r="I42" s="613"/>
      <c r="J42" s="613"/>
      <c r="K42" s="613"/>
      <c r="L42" s="613"/>
      <c r="M42" s="613"/>
      <c r="N42" s="613"/>
      <c r="O42" s="613"/>
      <c r="P42" s="613"/>
      <c r="Q42" s="613"/>
      <c r="R42" s="613"/>
      <c r="S42" s="17"/>
    </row>
    <row r="43" spans="1:20" hidden="1">
      <c r="A43" s="421"/>
      <c r="B43" s="421"/>
      <c r="C43" s="421"/>
      <c r="D43" s="421"/>
      <c r="E43" s="421"/>
      <c r="F43" s="421"/>
      <c r="G43" s="421"/>
      <c r="H43" s="421"/>
      <c r="I43" s="421"/>
      <c r="J43" s="421"/>
      <c r="K43" s="421"/>
      <c r="L43" s="421"/>
      <c r="M43" s="421"/>
      <c r="N43" s="421"/>
      <c r="O43" s="421"/>
      <c r="P43" s="421"/>
      <c r="Q43" s="421"/>
      <c r="R43" s="426"/>
      <c r="S43" s="17"/>
      <c r="T43" s="8"/>
    </row>
    <row r="44" spans="1:20" ht="18" hidden="1" customHeight="1">
      <c r="A44" s="610" t="s">
        <v>287</v>
      </c>
      <c r="B44" s="611"/>
      <c r="C44" s="611"/>
      <c r="D44" s="611"/>
      <c r="E44" s="611"/>
      <c r="F44" s="611"/>
      <c r="G44" s="611"/>
      <c r="H44" s="611"/>
      <c r="I44" s="611"/>
      <c r="J44" s="611"/>
      <c r="K44" s="611"/>
      <c r="L44" s="611"/>
      <c r="M44" s="611"/>
      <c r="N44" s="611"/>
      <c r="O44" s="611"/>
      <c r="P44" s="611"/>
      <c r="Q44" s="611"/>
      <c r="R44" s="611"/>
      <c r="S44" s="611"/>
      <c r="T44" s="8"/>
    </row>
    <row r="45" spans="1:20" hidden="1">
      <c r="A45" s="421"/>
      <c r="B45" s="421"/>
      <c r="C45" s="421"/>
      <c r="D45" s="421"/>
      <c r="E45" s="421"/>
      <c r="F45" s="421"/>
      <c r="G45" s="421"/>
      <c r="H45" s="421"/>
      <c r="I45" s="421"/>
      <c r="J45" s="421"/>
      <c r="K45" s="421"/>
      <c r="L45" s="421"/>
      <c r="M45" s="421"/>
      <c r="N45" s="17"/>
      <c r="O45" s="17"/>
      <c r="P45" s="421"/>
      <c r="Q45" s="421"/>
      <c r="R45" s="421"/>
      <c r="S45" s="426"/>
      <c r="T45" s="50"/>
    </row>
    <row r="46" spans="1:20" ht="18">
      <c r="A46" s="98"/>
      <c r="B46" s="17"/>
      <c r="C46" s="17"/>
      <c r="D46" s="17"/>
      <c r="E46" s="17"/>
      <c r="F46" s="17"/>
      <c r="G46" s="17"/>
      <c r="H46" s="17"/>
      <c r="I46" s="17"/>
      <c r="J46" s="17"/>
      <c r="K46" s="17"/>
      <c r="L46" s="17"/>
      <c r="M46" s="17"/>
      <c r="P46" s="17"/>
      <c r="Q46" s="17"/>
      <c r="R46" s="17"/>
      <c r="S46" s="17"/>
      <c r="T46" s="50"/>
    </row>
  </sheetData>
  <mergeCells count="23">
    <mergeCell ref="H9:J10"/>
    <mergeCell ref="K9:M10"/>
    <mergeCell ref="A1:R1"/>
    <mergeCell ref="A2:R2"/>
    <mergeCell ref="A3:R3"/>
    <mergeCell ref="A4:R4"/>
    <mergeCell ref="A5:R5"/>
    <mergeCell ref="P9:R10"/>
    <mergeCell ref="N9:N10"/>
    <mergeCell ref="O9:O10"/>
    <mergeCell ref="A6:R6"/>
    <mergeCell ref="A7:R7"/>
    <mergeCell ref="A8:R8"/>
    <mergeCell ref="A9:A11"/>
    <mergeCell ref="B9:D10"/>
    <mergeCell ref="E9:G10"/>
    <mergeCell ref="A44:S44"/>
    <mergeCell ref="A42:R42"/>
    <mergeCell ref="A31:R31"/>
    <mergeCell ref="A33:R33"/>
    <mergeCell ref="A34:R34"/>
    <mergeCell ref="A35:R35"/>
    <mergeCell ref="A38:R38"/>
  </mergeCells>
  <phoneticPr fontId="37" type="noConversion"/>
  <printOptions horizontalCentered="1"/>
  <pageMargins left="0.75" right="0.75" top="1" bottom="1" header="0.5" footer="0.5"/>
  <pageSetup scale="54" firstPageNumber="20" orientation="landscape" useFirstPageNumber="1" r:id="rId1"/>
  <headerFooter alignWithMargins="0">
    <oddFooter>&amp;C&amp;"Times New Roman,Regular"Exhibit G - Crosswalk of 2011 Availability
&amp;P</oddFooter>
  </headerFooter>
</worksheet>
</file>

<file path=xl/worksheets/sheet7.xml><?xml version="1.0" encoding="utf-8"?>
<worksheet xmlns="http://schemas.openxmlformats.org/spreadsheetml/2006/main" xmlns:r="http://schemas.openxmlformats.org/officeDocument/2006/relationships">
  <sheetPr codeName="Sheet14">
    <pageSetUpPr fitToPage="1"/>
  </sheetPr>
  <dimension ref="A1:L35"/>
  <sheetViews>
    <sheetView view="pageBreakPreview" zoomScale="75" zoomScaleNormal="75" workbookViewId="0">
      <pane xSplit="1" ySplit="11" topLeftCell="B12" activePane="bottomRight" state="frozen"/>
      <selection activeCell="A33" sqref="A33:U33"/>
      <selection pane="topRight" activeCell="A33" sqref="A33:U33"/>
      <selection pane="bottomLeft" activeCell="A33" sqref="A33:U33"/>
      <selection pane="bottomRight" activeCell="A33" sqref="A33:U33"/>
    </sheetView>
  </sheetViews>
  <sheetFormatPr defaultRowHeight="15"/>
  <cols>
    <col min="1" max="1" width="30.44140625" style="10" customWidth="1"/>
    <col min="2" max="2" width="10.77734375" style="10" customWidth="1"/>
    <col min="3" max="3" width="12.6640625" style="10" customWidth="1"/>
    <col min="4" max="4" width="10.88671875" style="10" customWidth="1"/>
    <col min="5" max="5" width="12.5546875" style="10" customWidth="1"/>
    <col min="6" max="6" width="9.77734375" style="10" customWidth="1"/>
    <col min="7" max="7" width="12" style="10" customWidth="1"/>
    <col min="8" max="9" width="9.77734375" style="10" customWidth="1"/>
    <col min="10" max="10" width="10.33203125" style="10" customWidth="1"/>
    <col min="11" max="11" width="13" style="10" customWidth="1"/>
    <col min="12" max="12" width="1.109375" style="47" customWidth="1"/>
    <col min="13" max="16384" width="8.88671875" style="10"/>
  </cols>
  <sheetData>
    <row r="1" spans="1:12" ht="20.25">
      <c r="A1" s="532" t="s">
        <v>27</v>
      </c>
      <c r="B1" s="619"/>
      <c r="C1" s="619"/>
      <c r="D1" s="619"/>
      <c r="E1" s="619"/>
      <c r="F1" s="619"/>
      <c r="G1" s="619"/>
      <c r="H1" s="619"/>
      <c r="I1" s="619"/>
      <c r="J1" s="619"/>
      <c r="K1" s="619"/>
      <c r="L1" s="47" t="s">
        <v>1</v>
      </c>
    </row>
    <row r="2" spans="1:12" ht="20.25">
      <c r="A2" s="624"/>
      <c r="B2" s="624"/>
      <c r="C2" s="624"/>
      <c r="D2" s="624"/>
      <c r="E2" s="624"/>
      <c r="F2" s="624"/>
      <c r="G2" s="624"/>
      <c r="H2" s="624"/>
      <c r="I2" s="624"/>
      <c r="J2" s="624"/>
      <c r="K2" s="625"/>
      <c r="L2" s="47" t="s">
        <v>1</v>
      </c>
    </row>
    <row r="3" spans="1:12" ht="12.6" customHeight="1">
      <c r="A3" s="624"/>
      <c r="B3" s="624"/>
      <c r="C3" s="624"/>
      <c r="D3" s="624"/>
      <c r="E3" s="624"/>
      <c r="F3" s="624"/>
      <c r="G3" s="624"/>
      <c r="H3" s="624"/>
      <c r="I3" s="624"/>
      <c r="J3" s="624"/>
      <c r="K3" s="625"/>
      <c r="L3" s="47" t="s">
        <v>1</v>
      </c>
    </row>
    <row r="4" spans="1:12" ht="18.75">
      <c r="A4" s="620" t="s">
        <v>58</v>
      </c>
      <c r="B4" s="621"/>
      <c r="C4" s="621"/>
      <c r="D4" s="621"/>
      <c r="E4" s="621"/>
      <c r="F4" s="621"/>
      <c r="G4" s="621"/>
      <c r="H4" s="621"/>
      <c r="I4" s="621"/>
      <c r="J4" s="621"/>
      <c r="K4" s="621"/>
      <c r="L4" s="47" t="s">
        <v>1</v>
      </c>
    </row>
    <row r="5" spans="1:12" ht="16.5">
      <c r="A5" s="622" t="str">
        <f>+'B. Summary of Requirements '!A5</f>
        <v>Office of Dispute Resolution</v>
      </c>
      <c r="B5" s="621"/>
      <c r="C5" s="621"/>
      <c r="D5" s="621"/>
      <c r="E5" s="621"/>
      <c r="F5" s="621"/>
      <c r="G5" s="621"/>
      <c r="H5" s="621"/>
      <c r="I5" s="621"/>
      <c r="J5" s="621"/>
      <c r="K5" s="621"/>
      <c r="L5" s="47" t="s">
        <v>1</v>
      </c>
    </row>
    <row r="6" spans="1:12" ht="16.5">
      <c r="A6" s="623" t="str">
        <f>+'B. Summary of Requirements '!A6</f>
        <v>Salaries and Expenses</v>
      </c>
      <c r="B6" s="621"/>
      <c r="C6" s="621"/>
      <c r="D6" s="621"/>
      <c r="E6" s="621"/>
      <c r="F6" s="621"/>
      <c r="G6" s="621"/>
      <c r="H6" s="621"/>
      <c r="I6" s="621"/>
      <c r="J6" s="621"/>
      <c r="K6" s="621"/>
      <c r="L6" s="47" t="s">
        <v>1</v>
      </c>
    </row>
    <row r="7" spans="1:12" ht="15.75">
      <c r="A7" s="628"/>
      <c r="B7" s="628"/>
      <c r="C7" s="628"/>
      <c r="D7" s="628"/>
      <c r="E7" s="628"/>
      <c r="F7" s="628"/>
      <c r="G7" s="628"/>
      <c r="H7" s="628"/>
      <c r="I7" s="628"/>
      <c r="J7" s="628"/>
      <c r="K7" s="628"/>
      <c r="L7" s="47" t="s">
        <v>1</v>
      </c>
    </row>
    <row r="8" spans="1:12">
      <c r="A8" s="629"/>
      <c r="B8" s="629"/>
      <c r="C8" s="629"/>
      <c r="D8" s="629"/>
      <c r="E8" s="629"/>
      <c r="F8" s="629"/>
      <c r="G8" s="629"/>
      <c r="H8" s="629"/>
      <c r="I8" s="629"/>
      <c r="J8" s="629"/>
      <c r="K8" s="629"/>
      <c r="L8" s="47" t="s">
        <v>1</v>
      </c>
    </row>
    <row r="9" spans="1:12" ht="40.5" customHeight="1">
      <c r="A9" s="639" t="s">
        <v>59</v>
      </c>
      <c r="B9" s="642" t="s">
        <v>50</v>
      </c>
      <c r="C9" s="643"/>
      <c r="D9" s="642" t="s">
        <v>363</v>
      </c>
      <c r="E9" s="643"/>
      <c r="F9" s="636" t="s">
        <v>49</v>
      </c>
      <c r="G9" s="637"/>
      <c r="H9" s="637"/>
      <c r="I9" s="637"/>
      <c r="J9" s="637"/>
      <c r="K9" s="638"/>
      <c r="L9" s="47" t="s">
        <v>1</v>
      </c>
    </row>
    <row r="10" spans="1:12">
      <c r="A10" s="640"/>
      <c r="B10" s="630" t="s">
        <v>25</v>
      </c>
      <c r="C10" s="632" t="s">
        <v>26</v>
      </c>
      <c r="D10" s="630" t="s">
        <v>25</v>
      </c>
      <c r="E10" s="632" t="s">
        <v>26</v>
      </c>
      <c r="F10" s="634" t="s">
        <v>11</v>
      </c>
      <c r="G10" s="626" t="s">
        <v>237</v>
      </c>
      <c r="H10" s="626" t="s">
        <v>23</v>
      </c>
      <c r="I10" s="626" t="s">
        <v>24</v>
      </c>
      <c r="J10" s="645" t="s">
        <v>25</v>
      </c>
      <c r="K10" s="634" t="s">
        <v>26</v>
      </c>
      <c r="L10" s="47" t="s">
        <v>1</v>
      </c>
    </row>
    <row r="11" spans="1:12" ht="27" customHeight="1">
      <c r="A11" s="641"/>
      <c r="B11" s="631"/>
      <c r="C11" s="633"/>
      <c r="D11" s="631"/>
      <c r="E11" s="633"/>
      <c r="F11" s="635"/>
      <c r="G11" s="627"/>
      <c r="H11" s="627"/>
      <c r="I11" s="627"/>
      <c r="J11" s="646"/>
      <c r="K11" s="644"/>
      <c r="L11" s="47" t="s">
        <v>1</v>
      </c>
    </row>
    <row r="12" spans="1:12">
      <c r="A12" s="119" t="s">
        <v>29</v>
      </c>
      <c r="B12" s="61"/>
      <c r="C12" s="61"/>
      <c r="D12" s="61"/>
      <c r="E12" s="61"/>
      <c r="F12" s="61"/>
      <c r="G12" s="61"/>
      <c r="H12" s="61"/>
      <c r="I12" s="61"/>
      <c r="J12" s="61"/>
      <c r="K12" s="62"/>
      <c r="L12" s="47" t="s">
        <v>1</v>
      </c>
    </row>
    <row r="13" spans="1:12">
      <c r="A13" s="120" t="s">
        <v>294</v>
      </c>
      <c r="B13" s="61"/>
      <c r="C13" s="61"/>
      <c r="D13" s="61"/>
      <c r="E13" s="61"/>
      <c r="F13" s="61"/>
      <c r="G13" s="61"/>
      <c r="H13" s="61"/>
      <c r="I13" s="61"/>
      <c r="J13" s="61"/>
      <c r="K13" s="62"/>
      <c r="L13" s="47" t="s">
        <v>1</v>
      </c>
    </row>
    <row r="14" spans="1:12">
      <c r="A14" s="120" t="s">
        <v>295</v>
      </c>
      <c r="B14" s="61">
        <v>1</v>
      </c>
      <c r="C14" s="61">
        <v>0</v>
      </c>
      <c r="D14" s="61">
        <v>1</v>
      </c>
      <c r="E14" s="61">
        <v>0</v>
      </c>
      <c r="F14" s="61">
        <v>-1</v>
      </c>
      <c r="G14" s="61">
        <v>0</v>
      </c>
      <c r="H14" s="61">
        <v>0</v>
      </c>
      <c r="I14" s="61">
        <v>0</v>
      </c>
      <c r="J14" s="61">
        <v>0</v>
      </c>
      <c r="K14" s="62">
        <v>0</v>
      </c>
      <c r="L14" s="47" t="s">
        <v>1</v>
      </c>
    </row>
    <row r="15" spans="1:12">
      <c r="A15" s="120" t="s">
        <v>296</v>
      </c>
      <c r="B15" s="61"/>
      <c r="C15" s="61"/>
      <c r="D15" s="61"/>
      <c r="E15" s="61"/>
      <c r="F15" s="61"/>
      <c r="G15" s="61"/>
      <c r="H15" s="61"/>
      <c r="I15" s="61"/>
      <c r="J15" s="61"/>
      <c r="K15" s="62"/>
      <c r="L15" s="47" t="s">
        <v>1</v>
      </c>
    </row>
    <row r="16" spans="1:12">
      <c r="A16" s="120" t="s">
        <v>99</v>
      </c>
      <c r="B16" s="61">
        <v>2</v>
      </c>
      <c r="C16" s="61">
        <v>0</v>
      </c>
      <c r="D16" s="61">
        <v>2</v>
      </c>
      <c r="E16" s="61">
        <v>0</v>
      </c>
      <c r="F16" s="61">
        <v>-2</v>
      </c>
      <c r="G16" s="61">
        <v>0</v>
      </c>
      <c r="H16" s="61">
        <v>0</v>
      </c>
      <c r="I16" s="61">
        <v>0</v>
      </c>
      <c r="J16" s="61">
        <v>0</v>
      </c>
      <c r="K16" s="62">
        <v>0</v>
      </c>
      <c r="L16" s="47" t="s">
        <v>1</v>
      </c>
    </row>
    <row r="17" spans="1:12">
      <c r="A17" s="121" t="s">
        <v>100</v>
      </c>
      <c r="B17" s="61"/>
      <c r="C17" s="61"/>
      <c r="D17" s="61"/>
      <c r="E17" s="61"/>
      <c r="F17" s="61"/>
      <c r="G17" s="61"/>
      <c r="H17" s="61"/>
      <c r="I17" s="61"/>
      <c r="J17" s="61"/>
      <c r="K17" s="62"/>
      <c r="L17" s="47" t="s">
        <v>1</v>
      </c>
    </row>
    <row r="18" spans="1:12">
      <c r="A18" s="120" t="s">
        <v>101</v>
      </c>
      <c r="B18" s="61"/>
      <c r="C18" s="61"/>
      <c r="D18" s="61"/>
      <c r="E18" s="61"/>
      <c r="F18" s="61"/>
      <c r="G18" s="61"/>
      <c r="H18" s="61"/>
      <c r="I18" s="61"/>
      <c r="J18" s="61"/>
      <c r="K18" s="62"/>
      <c r="L18" s="47" t="s">
        <v>1</v>
      </c>
    </row>
    <row r="19" spans="1:12">
      <c r="A19" s="120" t="s">
        <v>102</v>
      </c>
      <c r="B19" s="61"/>
      <c r="C19" s="61"/>
      <c r="D19" s="61"/>
      <c r="E19" s="61"/>
      <c r="F19" s="61"/>
      <c r="G19" s="61"/>
      <c r="H19" s="61"/>
      <c r="I19" s="61"/>
      <c r="J19" s="61"/>
      <c r="K19" s="62"/>
      <c r="L19" s="47" t="s">
        <v>1</v>
      </c>
    </row>
    <row r="20" spans="1:12">
      <c r="A20" s="120" t="s">
        <v>103</v>
      </c>
      <c r="B20" s="61"/>
      <c r="C20" s="61"/>
      <c r="D20" s="61"/>
      <c r="E20" s="61"/>
      <c r="F20" s="61"/>
      <c r="G20" s="61"/>
      <c r="H20" s="61"/>
      <c r="I20" s="61"/>
      <c r="J20" s="61"/>
      <c r="K20" s="62"/>
      <c r="L20" s="47" t="s">
        <v>1</v>
      </c>
    </row>
    <row r="21" spans="1:12">
      <c r="A21" s="122" t="s">
        <v>104</v>
      </c>
      <c r="B21" s="61"/>
      <c r="C21" s="61"/>
      <c r="D21" s="61"/>
      <c r="E21" s="61"/>
      <c r="F21" s="61"/>
      <c r="G21" s="61"/>
      <c r="H21" s="61"/>
      <c r="I21" s="61"/>
      <c r="J21" s="61"/>
      <c r="K21" s="62"/>
      <c r="L21" s="47" t="s">
        <v>1</v>
      </c>
    </row>
    <row r="22" spans="1:12">
      <c r="A22" s="123" t="s">
        <v>30</v>
      </c>
      <c r="B22" s="61"/>
      <c r="C22" s="61"/>
      <c r="D22" s="61"/>
      <c r="E22" s="61"/>
      <c r="F22" s="61"/>
      <c r="G22" s="61"/>
      <c r="H22" s="61"/>
      <c r="I22" s="61"/>
      <c r="J22" s="61"/>
      <c r="K22" s="62"/>
      <c r="L22" s="47" t="s">
        <v>1</v>
      </c>
    </row>
    <row r="23" spans="1:12">
      <c r="A23" s="120" t="s">
        <v>31</v>
      </c>
      <c r="B23" s="61"/>
      <c r="C23" s="61"/>
      <c r="D23" s="61"/>
      <c r="E23" s="61"/>
      <c r="F23" s="61"/>
      <c r="G23" s="61"/>
      <c r="H23" s="61"/>
      <c r="I23" s="61"/>
      <c r="J23" s="61"/>
      <c r="K23" s="62"/>
      <c r="L23" s="47" t="s">
        <v>1</v>
      </c>
    </row>
    <row r="24" spans="1:12">
      <c r="A24" s="120" t="s">
        <v>105</v>
      </c>
      <c r="B24" s="61"/>
      <c r="C24" s="61"/>
      <c r="D24" s="61"/>
      <c r="E24" s="61"/>
      <c r="F24" s="61"/>
      <c r="G24" s="61"/>
      <c r="H24" s="61"/>
      <c r="I24" s="61"/>
      <c r="J24" s="61"/>
      <c r="K24" s="62"/>
      <c r="L24" s="47" t="s">
        <v>1</v>
      </c>
    </row>
    <row r="25" spans="1:12">
      <c r="A25" s="120" t="s">
        <v>107</v>
      </c>
      <c r="B25" s="61"/>
      <c r="C25" s="61"/>
      <c r="D25" s="61"/>
      <c r="E25" s="61"/>
      <c r="F25" s="61"/>
      <c r="G25" s="61"/>
      <c r="H25" s="61"/>
      <c r="I25" s="61"/>
      <c r="J25" s="61"/>
      <c r="K25" s="62"/>
      <c r="L25" s="47" t="s">
        <v>1</v>
      </c>
    </row>
    <row r="26" spans="1:12">
      <c r="A26" s="120" t="s">
        <v>229</v>
      </c>
      <c r="B26" s="61"/>
      <c r="C26" s="61"/>
      <c r="D26" s="61"/>
      <c r="E26" s="61"/>
      <c r="F26" s="61"/>
      <c r="G26" s="61"/>
      <c r="H26" s="61"/>
      <c r="I26" s="61"/>
      <c r="J26" s="61"/>
      <c r="K26" s="62"/>
      <c r="L26" s="47" t="s">
        <v>1</v>
      </c>
    </row>
    <row r="27" spans="1:12">
      <c r="A27" s="120" t="s">
        <v>106</v>
      </c>
      <c r="B27" s="61"/>
      <c r="C27" s="61"/>
      <c r="D27" s="61"/>
      <c r="E27" s="61"/>
      <c r="F27" s="61"/>
      <c r="G27" s="61"/>
      <c r="H27" s="61"/>
      <c r="I27" s="61"/>
      <c r="J27" s="61"/>
      <c r="K27" s="62"/>
      <c r="L27" s="47" t="s">
        <v>1</v>
      </c>
    </row>
    <row r="28" spans="1:12">
      <c r="A28" s="124" t="s">
        <v>108</v>
      </c>
      <c r="B28" s="101"/>
      <c r="C28" s="101"/>
      <c r="D28" s="101"/>
      <c r="E28" s="101"/>
      <c r="F28" s="101"/>
      <c r="G28" s="101"/>
      <c r="H28" s="101"/>
      <c r="I28" s="101"/>
      <c r="J28" s="101"/>
      <c r="K28" s="102"/>
      <c r="L28" s="47" t="s">
        <v>1</v>
      </c>
    </row>
    <row r="29" spans="1:12" ht="15.75" thickBot="1">
      <c r="A29" s="125" t="s">
        <v>53</v>
      </c>
      <c r="B29" s="103">
        <f t="shared" ref="B29:G29" si="0">SUM(B12:B28)</f>
        <v>3</v>
      </c>
      <c r="C29" s="103">
        <f t="shared" si="0"/>
        <v>0</v>
      </c>
      <c r="D29" s="103">
        <f t="shared" si="0"/>
        <v>3</v>
      </c>
      <c r="E29" s="103">
        <f t="shared" si="0"/>
        <v>0</v>
      </c>
      <c r="F29" s="103">
        <f t="shared" si="0"/>
        <v>-3</v>
      </c>
      <c r="G29" s="103">
        <f t="shared" si="0"/>
        <v>0</v>
      </c>
      <c r="H29" s="103">
        <f>SUM(H12:H28)</f>
        <v>0</v>
      </c>
      <c r="I29" s="103">
        <f>SUM(I12:I28)</f>
        <v>0</v>
      </c>
      <c r="J29" s="103">
        <f>SUM(J12:J28)</f>
        <v>0</v>
      </c>
      <c r="K29" s="109">
        <f>SUM(K12:K28)</f>
        <v>0</v>
      </c>
      <c r="L29" s="48" t="s">
        <v>1</v>
      </c>
    </row>
    <row r="30" spans="1:12">
      <c r="A30" s="231" t="s">
        <v>280</v>
      </c>
      <c r="B30" s="220">
        <v>3</v>
      </c>
      <c r="C30" s="223">
        <v>0</v>
      </c>
      <c r="D30" s="223">
        <v>3</v>
      </c>
      <c r="E30" s="223">
        <v>0</v>
      </c>
      <c r="F30" s="223">
        <v>-3</v>
      </c>
      <c r="G30" s="223">
        <v>0</v>
      </c>
      <c r="H30" s="220">
        <v>0</v>
      </c>
      <c r="I30" s="227">
        <f>G30+H30</f>
        <v>0</v>
      </c>
      <c r="J30" s="227">
        <f>D30+F30+I30</f>
        <v>0</v>
      </c>
      <c r="K30" s="63">
        <v>0</v>
      </c>
      <c r="L30" s="47" t="s">
        <v>1</v>
      </c>
    </row>
    <row r="31" spans="1:12">
      <c r="A31" s="232" t="s">
        <v>297</v>
      </c>
      <c r="B31" s="221"/>
      <c r="C31" s="224"/>
      <c r="D31" s="224"/>
      <c r="E31" s="224"/>
      <c r="F31" s="224"/>
      <c r="G31" s="224"/>
      <c r="H31" s="221"/>
      <c r="I31" s="228"/>
      <c r="J31" s="228"/>
      <c r="K31" s="63"/>
      <c r="L31" s="47" t="s">
        <v>1</v>
      </c>
    </row>
    <row r="32" spans="1:12">
      <c r="A32" s="233" t="s">
        <v>298</v>
      </c>
      <c r="B32" s="222"/>
      <c r="C32" s="225"/>
      <c r="D32" s="225"/>
      <c r="E32" s="225"/>
      <c r="F32" s="225"/>
      <c r="G32" s="225"/>
      <c r="H32" s="222"/>
      <c r="I32" s="229">
        <f>G32+H32</f>
        <v>0</v>
      </c>
      <c r="J32" s="229">
        <f>D32+F32+I32</f>
        <v>0</v>
      </c>
      <c r="K32" s="63"/>
      <c r="L32" s="47" t="s">
        <v>1</v>
      </c>
    </row>
    <row r="33" spans="1:12" s="11" customFormat="1">
      <c r="A33" s="234" t="s">
        <v>53</v>
      </c>
      <c r="B33" s="230">
        <f>SUM(B30:B32)</f>
        <v>3</v>
      </c>
      <c r="C33" s="226">
        <f t="shared" ref="C33:J33" si="1">SUM(C30:C32)</f>
        <v>0</v>
      </c>
      <c r="D33" s="226">
        <f t="shared" si="1"/>
        <v>3</v>
      </c>
      <c r="E33" s="226">
        <f t="shared" si="1"/>
        <v>0</v>
      </c>
      <c r="F33" s="226">
        <f t="shared" si="1"/>
        <v>-3</v>
      </c>
      <c r="G33" s="226">
        <f t="shared" si="1"/>
        <v>0</v>
      </c>
      <c r="H33" s="230">
        <f t="shared" si="1"/>
        <v>0</v>
      </c>
      <c r="I33" s="230">
        <f>SUM(I30:I32)</f>
        <v>0</v>
      </c>
      <c r="J33" s="230">
        <f t="shared" si="1"/>
        <v>0</v>
      </c>
      <c r="K33" s="64">
        <f>SUM(K30:K32)</f>
        <v>0</v>
      </c>
      <c r="L33" s="47" t="s">
        <v>22</v>
      </c>
    </row>
    <row r="34" spans="1:12" s="11" customFormat="1">
      <c r="A34" s="618"/>
      <c r="B34" s="618"/>
      <c r="C34" s="618"/>
      <c r="D34" s="618"/>
      <c r="E34" s="618"/>
      <c r="F34" s="618"/>
      <c r="G34" s="618"/>
      <c r="H34" s="618"/>
      <c r="I34" s="618"/>
      <c r="J34" s="618"/>
      <c r="K34" s="618"/>
      <c r="L34" s="47"/>
    </row>
    <row r="35" spans="1:12" s="11" customFormat="1">
      <c r="L35" s="48"/>
    </row>
  </sheetData>
  <mergeCells count="23">
    <mergeCell ref="A9:A11"/>
    <mergeCell ref="D9:E9"/>
    <mergeCell ref="B9:C9"/>
    <mergeCell ref="K10:K11"/>
    <mergeCell ref="J10:J11"/>
    <mergeCell ref="I10:I11"/>
    <mergeCell ref="E10:E11"/>
    <mergeCell ref="A34:K34"/>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s>
  <phoneticPr fontId="0" type="noConversion"/>
  <printOptions horizontalCentered="1"/>
  <pageMargins left="0.75" right="0.75" top="1" bottom="1" header="0.5" footer="0.5"/>
  <pageSetup scale="71" firstPageNumber="21" orientation="landscape" useFirstPageNumber="1" r:id="rId1"/>
  <headerFooter alignWithMargins="0">
    <oddFooter>&amp;C&amp;"Times New Roman,Regular"Exhibit I - Detail of Permanent Positions by Category
&amp;P</oddFooter>
  </headerFooter>
</worksheet>
</file>

<file path=xl/worksheets/sheet8.xml><?xml version="1.0" encoding="utf-8"?>
<worksheet xmlns="http://schemas.openxmlformats.org/spreadsheetml/2006/main" xmlns:r="http://schemas.openxmlformats.org/officeDocument/2006/relationships">
  <sheetPr codeName="Sheet16">
    <pageSetUpPr fitToPage="1"/>
  </sheetPr>
  <dimension ref="A1:J34"/>
  <sheetViews>
    <sheetView showGridLines="0" showOutlineSymbols="0" view="pageBreakPreview" zoomScale="75" zoomScaleNormal="75" workbookViewId="0">
      <pane xSplit="1" ySplit="11" topLeftCell="B12" activePane="bottomRight" state="frozen"/>
      <selection activeCell="A33" sqref="A33:U33"/>
      <selection pane="topRight" activeCell="A33" sqref="A33:U33"/>
      <selection pane="bottomLeft" activeCell="A33" sqref="A33:U33"/>
      <selection pane="bottomRight" activeCell="I36" sqref="I36"/>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46" customWidth="1"/>
    <col min="11" max="16384" width="9.6640625" style="7"/>
  </cols>
  <sheetData>
    <row r="1" spans="1:10" ht="20.25">
      <c r="A1" s="665" t="s">
        <v>235</v>
      </c>
      <c r="B1" s="666"/>
      <c r="C1" s="666"/>
      <c r="D1" s="666"/>
      <c r="E1" s="666"/>
      <c r="F1" s="666"/>
      <c r="G1" s="666"/>
      <c r="H1" s="666"/>
      <c r="I1" s="666"/>
      <c r="J1" s="277" t="s">
        <v>1</v>
      </c>
    </row>
    <row r="2" spans="1:10" ht="18.75">
      <c r="A2" s="667"/>
      <c r="B2" s="667"/>
      <c r="C2" s="667"/>
      <c r="D2" s="667"/>
      <c r="E2" s="667"/>
      <c r="F2" s="667"/>
      <c r="G2" s="667"/>
      <c r="H2" s="667"/>
      <c r="I2" s="667"/>
      <c r="J2" s="277" t="s">
        <v>1</v>
      </c>
    </row>
    <row r="3" spans="1:10">
      <c r="A3" s="649"/>
      <c r="B3" s="649"/>
      <c r="C3" s="649"/>
      <c r="D3" s="649"/>
      <c r="E3" s="649"/>
      <c r="F3" s="649"/>
      <c r="G3" s="649"/>
      <c r="H3" s="649"/>
      <c r="I3" s="649"/>
      <c r="J3" s="277" t="s">
        <v>1</v>
      </c>
    </row>
    <row r="4" spans="1:10" ht="20.25">
      <c r="A4" s="664" t="s">
        <v>300</v>
      </c>
      <c r="B4" s="663"/>
      <c r="C4" s="663"/>
      <c r="D4" s="663"/>
      <c r="E4" s="663"/>
      <c r="F4" s="663"/>
      <c r="G4" s="663"/>
      <c r="H4" s="663"/>
      <c r="I4" s="663"/>
      <c r="J4" s="277" t="s">
        <v>1</v>
      </c>
    </row>
    <row r="5" spans="1:10" ht="18.75">
      <c r="A5" s="662" t="str">
        <f>+'B. Summary of Requirements '!A5</f>
        <v>Office of Dispute Resolution</v>
      </c>
      <c r="B5" s="621"/>
      <c r="C5" s="621"/>
      <c r="D5" s="621"/>
      <c r="E5" s="621"/>
      <c r="F5" s="621"/>
      <c r="G5" s="621"/>
      <c r="H5" s="621"/>
      <c r="I5" s="621"/>
      <c r="J5" s="277" t="s">
        <v>1</v>
      </c>
    </row>
    <row r="6" spans="1:10" ht="18.75">
      <c r="A6" s="662" t="str">
        <f>+'B. Summary of Requirements '!A6</f>
        <v>Salaries and Expenses</v>
      </c>
      <c r="B6" s="663"/>
      <c r="C6" s="663"/>
      <c r="D6" s="663"/>
      <c r="E6" s="663"/>
      <c r="F6" s="663"/>
      <c r="G6" s="663"/>
      <c r="H6" s="663"/>
      <c r="I6" s="663"/>
      <c r="J6" s="277" t="s">
        <v>1</v>
      </c>
    </row>
    <row r="7" spans="1:10">
      <c r="A7" s="649"/>
      <c r="B7" s="649"/>
      <c r="C7" s="649"/>
      <c r="D7" s="649"/>
      <c r="E7" s="649"/>
      <c r="F7" s="649"/>
      <c r="G7" s="649"/>
      <c r="H7" s="649"/>
      <c r="I7" s="649"/>
      <c r="J7" s="277" t="s">
        <v>1</v>
      </c>
    </row>
    <row r="8" spans="1:10" ht="16.5" thickBot="1">
      <c r="A8" s="661" t="s">
        <v>291</v>
      </c>
      <c r="B8" s="661"/>
      <c r="C8" s="661"/>
      <c r="D8" s="661"/>
      <c r="E8" s="661"/>
      <c r="F8" s="661"/>
      <c r="G8" s="661"/>
      <c r="H8" s="661"/>
      <c r="I8" s="661"/>
      <c r="J8" s="277" t="s">
        <v>1</v>
      </c>
    </row>
    <row r="9" spans="1:10">
      <c r="A9" s="658" t="s">
        <v>61</v>
      </c>
      <c r="B9" s="650" t="s">
        <v>19</v>
      </c>
      <c r="C9" s="651"/>
      <c r="D9" s="654" t="s">
        <v>373</v>
      </c>
      <c r="E9" s="655"/>
      <c r="F9" s="654" t="s">
        <v>49</v>
      </c>
      <c r="G9" s="655"/>
      <c r="H9" s="654" t="s">
        <v>51</v>
      </c>
      <c r="I9" s="655"/>
      <c r="J9" s="277" t="s">
        <v>1</v>
      </c>
    </row>
    <row r="10" spans="1:10" ht="53.25" customHeight="1">
      <c r="A10" s="659"/>
      <c r="B10" s="652"/>
      <c r="C10" s="653"/>
      <c r="D10" s="656"/>
      <c r="E10" s="657"/>
      <c r="F10" s="656"/>
      <c r="G10" s="657"/>
      <c r="H10" s="656"/>
      <c r="I10" s="657"/>
      <c r="J10" s="277" t="s">
        <v>1</v>
      </c>
    </row>
    <row r="11" spans="1:10" ht="16.5" thickBot="1">
      <c r="A11" s="660"/>
      <c r="B11" s="131" t="s">
        <v>290</v>
      </c>
      <c r="C11" s="132" t="s">
        <v>292</v>
      </c>
      <c r="D11" s="131" t="s">
        <v>290</v>
      </c>
      <c r="E11" s="132" t="s">
        <v>292</v>
      </c>
      <c r="F11" s="131" t="s">
        <v>290</v>
      </c>
      <c r="G11" s="132" t="s">
        <v>292</v>
      </c>
      <c r="H11" s="131" t="s">
        <v>290</v>
      </c>
      <c r="I11" s="133" t="s">
        <v>292</v>
      </c>
      <c r="J11" s="277" t="s">
        <v>1</v>
      </c>
    </row>
    <row r="12" spans="1:10">
      <c r="A12" s="126" t="s">
        <v>226</v>
      </c>
      <c r="B12" s="65">
        <v>1</v>
      </c>
      <c r="C12" s="449"/>
      <c r="D12" s="65">
        <v>1</v>
      </c>
      <c r="E12" s="449"/>
      <c r="F12" s="65">
        <v>0</v>
      </c>
      <c r="G12" s="449"/>
      <c r="H12" s="65">
        <f>F12-B12</f>
        <v>-1</v>
      </c>
      <c r="I12" s="437"/>
      <c r="J12" s="277" t="s">
        <v>1</v>
      </c>
    </row>
    <row r="13" spans="1:10">
      <c r="A13" s="127" t="s">
        <v>225</v>
      </c>
      <c r="B13" s="65">
        <v>1</v>
      </c>
      <c r="C13" s="449"/>
      <c r="D13" s="65">
        <v>1</v>
      </c>
      <c r="E13" s="449"/>
      <c r="F13" s="65">
        <v>0</v>
      </c>
      <c r="G13" s="449"/>
      <c r="H13" s="65">
        <f t="shared" ref="H13:H27" si="0">F13-B13</f>
        <v>-1</v>
      </c>
      <c r="I13" s="438"/>
      <c r="J13" s="277" t="s">
        <v>1</v>
      </c>
    </row>
    <row r="14" spans="1:10">
      <c r="A14" s="127" t="s">
        <v>224</v>
      </c>
      <c r="B14" s="65">
        <v>1</v>
      </c>
      <c r="C14" s="449"/>
      <c r="D14" s="65">
        <v>1</v>
      </c>
      <c r="E14" s="449"/>
      <c r="F14" s="65">
        <v>0</v>
      </c>
      <c r="G14" s="449"/>
      <c r="H14" s="65">
        <f t="shared" si="0"/>
        <v>-1</v>
      </c>
      <c r="I14" s="438"/>
      <c r="J14" s="277" t="s">
        <v>1</v>
      </c>
    </row>
    <row r="15" spans="1:10">
      <c r="A15" s="127" t="s">
        <v>223</v>
      </c>
      <c r="B15" s="65"/>
      <c r="C15" s="66"/>
      <c r="D15" s="65"/>
      <c r="E15" s="66"/>
      <c r="F15" s="65"/>
      <c r="G15" s="66"/>
      <c r="H15" s="65">
        <f t="shared" si="0"/>
        <v>0</v>
      </c>
      <c r="I15" s="438"/>
      <c r="J15" s="277" t="s">
        <v>1</v>
      </c>
    </row>
    <row r="16" spans="1:10">
      <c r="A16" s="127" t="s">
        <v>222</v>
      </c>
      <c r="B16" s="65"/>
      <c r="C16" s="66"/>
      <c r="D16" s="65"/>
      <c r="E16" s="66"/>
      <c r="F16" s="65"/>
      <c r="G16" s="66"/>
      <c r="H16" s="65">
        <f t="shared" si="0"/>
        <v>0</v>
      </c>
      <c r="I16" s="438"/>
      <c r="J16" s="277" t="s">
        <v>1</v>
      </c>
    </row>
    <row r="17" spans="1:10">
      <c r="A17" s="127" t="s">
        <v>221</v>
      </c>
      <c r="B17" s="65"/>
      <c r="C17" s="66"/>
      <c r="D17" s="65"/>
      <c r="E17" s="66"/>
      <c r="F17" s="65"/>
      <c r="G17" s="66"/>
      <c r="H17" s="65">
        <f>F17-B17</f>
        <v>0</v>
      </c>
      <c r="I17" s="438"/>
      <c r="J17" s="277" t="s">
        <v>1</v>
      </c>
    </row>
    <row r="18" spans="1:10">
      <c r="A18" s="127" t="s">
        <v>220</v>
      </c>
      <c r="B18" s="65"/>
      <c r="C18" s="66"/>
      <c r="D18" s="65"/>
      <c r="E18" s="66"/>
      <c r="F18" s="65"/>
      <c r="G18" s="66"/>
      <c r="H18" s="65">
        <f t="shared" si="0"/>
        <v>0</v>
      </c>
      <c r="I18" s="438"/>
      <c r="J18" s="277" t="s">
        <v>1</v>
      </c>
    </row>
    <row r="19" spans="1:10">
      <c r="A19" s="127" t="s">
        <v>219</v>
      </c>
      <c r="B19" s="65"/>
      <c r="C19" s="66"/>
      <c r="D19" s="65"/>
      <c r="E19" s="66"/>
      <c r="F19" s="65"/>
      <c r="G19" s="66"/>
      <c r="H19" s="65">
        <f t="shared" si="0"/>
        <v>0</v>
      </c>
      <c r="I19" s="438"/>
      <c r="J19" s="277" t="s">
        <v>1</v>
      </c>
    </row>
    <row r="20" spans="1:10">
      <c r="A20" s="127" t="s">
        <v>218</v>
      </c>
      <c r="B20" s="65"/>
      <c r="C20" s="66"/>
      <c r="D20" s="65"/>
      <c r="E20" s="66"/>
      <c r="F20" s="65"/>
      <c r="G20" s="66"/>
      <c r="H20" s="65">
        <f t="shared" si="0"/>
        <v>0</v>
      </c>
      <c r="I20" s="438"/>
      <c r="J20" s="277" t="s">
        <v>1</v>
      </c>
    </row>
    <row r="21" spans="1:10">
      <c r="A21" s="127" t="s">
        <v>217</v>
      </c>
      <c r="B21" s="65"/>
      <c r="C21" s="66"/>
      <c r="D21" s="65"/>
      <c r="E21" s="66"/>
      <c r="F21" s="65"/>
      <c r="G21" s="66"/>
      <c r="H21" s="65">
        <f t="shared" si="0"/>
        <v>0</v>
      </c>
      <c r="I21" s="438"/>
      <c r="J21" s="277" t="s">
        <v>1</v>
      </c>
    </row>
    <row r="22" spans="1:10">
      <c r="A22" s="127" t="s">
        <v>216</v>
      </c>
      <c r="B22" s="65"/>
      <c r="C22" s="66"/>
      <c r="D22" s="65"/>
      <c r="E22" s="66"/>
      <c r="F22" s="65"/>
      <c r="G22" s="66"/>
      <c r="H22" s="65">
        <f t="shared" si="0"/>
        <v>0</v>
      </c>
      <c r="I22" s="438"/>
      <c r="J22" s="277" t="s">
        <v>1</v>
      </c>
    </row>
    <row r="23" spans="1:10">
      <c r="A23" s="127" t="s">
        <v>215</v>
      </c>
      <c r="B23" s="65"/>
      <c r="C23" s="66"/>
      <c r="D23" s="65"/>
      <c r="E23" s="66"/>
      <c r="F23" s="65"/>
      <c r="G23" s="66"/>
      <c r="H23" s="65">
        <f t="shared" si="0"/>
        <v>0</v>
      </c>
      <c r="I23" s="438"/>
      <c r="J23" s="277" t="s">
        <v>1</v>
      </c>
    </row>
    <row r="24" spans="1:10">
      <c r="A24" s="127" t="s">
        <v>213</v>
      </c>
      <c r="B24" s="65"/>
      <c r="C24" s="66"/>
      <c r="D24" s="65"/>
      <c r="E24" s="66"/>
      <c r="F24" s="65"/>
      <c r="G24" s="66"/>
      <c r="H24" s="65">
        <f t="shared" si="0"/>
        <v>0</v>
      </c>
      <c r="I24" s="438"/>
      <c r="J24" s="277" t="s">
        <v>1</v>
      </c>
    </row>
    <row r="25" spans="1:10">
      <c r="A25" s="127" t="s">
        <v>214</v>
      </c>
      <c r="B25" s="145"/>
      <c r="C25" s="66"/>
      <c r="D25" s="65"/>
      <c r="E25" s="66"/>
      <c r="F25" s="65"/>
      <c r="G25" s="66"/>
      <c r="H25" s="65">
        <f t="shared" si="0"/>
        <v>0</v>
      </c>
      <c r="I25" s="438"/>
      <c r="J25" s="277" t="s">
        <v>1</v>
      </c>
    </row>
    <row r="26" spans="1:10">
      <c r="A26" s="127" t="s">
        <v>212</v>
      </c>
      <c r="B26" s="65"/>
      <c r="C26" s="66"/>
      <c r="D26" s="65"/>
      <c r="E26" s="66"/>
      <c r="F26" s="65"/>
      <c r="G26" s="66"/>
      <c r="H26" s="65">
        <f t="shared" si="0"/>
        <v>0</v>
      </c>
      <c r="I26" s="438"/>
      <c r="J26" s="277" t="s">
        <v>1</v>
      </c>
    </row>
    <row r="27" spans="1:10">
      <c r="A27" s="127" t="s">
        <v>211</v>
      </c>
      <c r="B27" s="67"/>
      <c r="C27" s="68"/>
      <c r="D27" s="67"/>
      <c r="E27" s="68"/>
      <c r="F27" s="67"/>
      <c r="G27" s="68"/>
      <c r="H27" s="65">
        <f t="shared" si="0"/>
        <v>0</v>
      </c>
      <c r="I27" s="439"/>
      <c r="J27" s="277" t="s">
        <v>1</v>
      </c>
    </row>
    <row r="28" spans="1:10">
      <c r="A28" s="128" t="s">
        <v>82</v>
      </c>
      <c r="B28" s="69">
        <f t="shared" ref="B28:F28" si="1">SUM(B12:B27)</f>
        <v>3</v>
      </c>
      <c r="C28" s="97"/>
      <c r="D28" s="69">
        <f t="shared" si="1"/>
        <v>3</v>
      </c>
      <c r="E28" s="97"/>
      <c r="F28" s="69">
        <f t="shared" si="1"/>
        <v>0</v>
      </c>
      <c r="G28" s="97"/>
      <c r="H28" s="69">
        <f>SUM(H12:H27)</f>
        <v>-3</v>
      </c>
      <c r="I28" s="440"/>
      <c r="J28" s="277" t="s">
        <v>1</v>
      </c>
    </row>
    <row r="29" spans="1:10">
      <c r="A29" s="129" t="s">
        <v>15</v>
      </c>
      <c r="B29" s="70"/>
      <c r="C29" s="450">
        <v>179700</v>
      </c>
      <c r="D29" s="70"/>
      <c r="E29" s="450">
        <f>C29*1.014</f>
        <v>182215.8</v>
      </c>
      <c r="F29" s="74"/>
      <c r="G29" s="450">
        <v>0</v>
      </c>
      <c r="H29" s="70"/>
      <c r="I29" s="441"/>
      <c r="J29" s="277" t="s">
        <v>1</v>
      </c>
    </row>
    <row r="30" spans="1:10">
      <c r="A30" s="129" t="s">
        <v>84</v>
      </c>
      <c r="B30" s="71"/>
      <c r="C30" s="450">
        <v>108954</v>
      </c>
      <c r="D30" s="70"/>
      <c r="E30" s="450">
        <f>C30*1.014</f>
        <v>110479.356</v>
      </c>
      <c r="F30" s="74"/>
      <c r="G30" s="450">
        <v>0</v>
      </c>
      <c r="H30" s="70"/>
      <c r="I30" s="438"/>
      <c r="J30" s="277" t="s">
        <v>1</v>
      </c>
    </row>
    <row r="31" spans="1:10" ht="16.5" thickBot="1">
      <c r="A31" s="130" t="s">
        <v>85</v>
      </c>
      <c r="B31" s="72"/>
      <c r="C31" s="451">
        <v>14.5</v>
      </c>
      <c r="D31" s="73"/>
      <c r="E31" s="451">
        <v>14.5</v>
      </c>
      <c r="F31" s="73"/>
      <c r="G31" s="451">
        <v>0</v>
      </c>
      <c r="H31" s="73"/>
      <c r="I31" s="442"/>
      <c r="J31" s="277" t="s">
        <v>22</v>
      </c>
    </row>
    <row r="32" spans="1:10">
      <c r="A32" s="647"/>
      <c r="B32" s="648"/>
      <c r="C32" s="648"/>
      <c r="D32" s="648"/>
      <c r="E32" s="648"/>
      <c r="F32" s="648"/>
      <c r="G32" s="648"/>
      <c r="H32" s="648"/>
      <c r="I32" s="648"/>
      <c r="J32" s="648"/>
    </row>
    <row r="33" spans="1:10">
      <c r="A33" s="12"/>
      <c r="B33" s="12"/>
      <c r="C33" s="12"/>
      <c r="D33" s="12"/>
      <c r="E33" s="12"/>
      <c r="F33" s="12"/>
      <c r="G33" s="12"/>
      <c r="H33" s="12"/>
      <c r="I33" s="12"/>
      <c r="J33" s="278"/>
    </row>
    <row r="34" spans="1:10">
      <c r="A34" s="37"/>
      <c r="B34" s="33"/>
      <c r="C34" s="33"/>
      <c r="D34" s="33"/>
      <c r="E34" s="33"/>
      <c r="F34" s="33"/>
      <c r="G34" s="33"/>
      <c r="H34" s="33"/>
    </row>
  </sheetData>
  <mergeCells count="14">
    <mergeCell ref="A6:I6"/>
    <mergeCell ref="A5:I5"/>
    <mergeCell ref="A4:I4"/>
    <mergeCell ref="A1:I1"/>
    <mergeCell ref="A2:I2"/>
    <mergeCell ref="A3:I3"/>
    <mergeCell ref="A32:J32"/>
    <mergeCell ref="A7:I7"/>
    <mergeCell ref="B9:C10"/>
    <mergeCell ref="D9:E10"/>
    <mergeCell ref="F9:G10"/>
    <mergeCell ref="H9:I10"/>
    <mergeCell ref="A9:A11"/>
    <mergeCell ref="A8:I8"/>
  </mergeCells>
  <phoneticPr fontId="0" type="noConversion"/>
  <printOptions horizontalCentered="1"/>
  <pageMargins left="0.75" right="0.75" top="1" bottom="1" header="0.5" footer="0.5"/>
  <pageSetup scale="75" firstPageNumber="22" orientation="landscape" useFirstPageNumber="1" r:id="rId1"/>
  <headerFooter alignWithMargins="0">
    <oddFooter>&amp;C&amp;"Times New Roman,Regular"Exhibit K - Summary of Requirements by Grade
&amp;P</oddFooter>
  </headerFooter>
</worksheet>
</file>

<file path=xl/worksheets/sheet9.xml><?xml version="1.0" encoding="utf-8"?>
<worksheet xmlns="http://schemas.openxmlformats.org/spreadsheetml/2006/main" xmlns:r="http://schemas.openxmlformats.org/officeDocument/2006/relationships">
  <sheetPr codeName="Sheet17">
    <pageSetUpPr fitToPage="1"/>
  </sheetPr>
  <dimension ref="A1:O187"/>
  <sheetViews>
    <sheetView view="pageBreakPreview" zoomScale="75" zoomScaleNormal="75" zoomScaleSheetLayoutView="50" workbookViewId="0">
      <pane xSplit="1" ySplit="9" topLeftCell="B10" activePane="bottomRight" state="frozen"/>
      <selection activeCell="A33" sqref="A33:U33"/>
      <selection pane="topRight" activeCell="A33" sqref="A33:U33"/>
      <selection pane="bottomLeft" activeCell="A33" sqref="A33:U33"/>
      <selection pane="bottomRight" activeCell="A33" sqref="A33:U33"/>
    </sheetView>
  </sheetViews>
  <sheetFormatPr defaultRowHeight="15.75"/>
  <cols>
    <col min="1" max="1" width="62.66406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0" style="3" hidden="1" customWidth="1"/>
    <col min="13" max="13" width="1" style="45" customWidth="1"/>
    <col min="15" max="16384" width="8.88671875" style="3"/>
  </cols>
  <sheetData>
    <row r="1" spans="1:13" ht="19.149999999999999" customHeight="1">
      <c r="A1" s="532" t="s">
        <v>234</v>
      </c>
      <c r="B1" s="669"/>
      <c r="C1" s="669"/>
      <c r="D1" s="669"/>
      <c r="E1" s="669"/>
      <c r="F1" s="669"/>
      <c r="G1" s="669"/>
      <c r="H1" s="669"/>
      <c r="I1" s="669"/>
      <c r="M1" s="44" t="s">
        <v>1</v>
      </c>
    </row>
    <row r="2" spans="1:13" ht="19.149999999999999" customHeight="1">
      <c r="A2" s="675"/>
      <c r="B2" s="676"/>
      <c r="C2" s="676"/>
      <c r="D2" s="676"/>
      <c r="E2" s="676"/>
      <c r="F2" s="676"/>
      <c r="G2" s="676"/>
      <c r="H2" s="676"/>
      <c r="I2" s="676"/>
      <c r="M2" s="44" t="s">
        <v>1</v>
      </c>
    </row>
    <row r="3" spans="1:13" ht="18.75">
      <c r="A3" s="677" t="s">
        <v>91</v>
      </c>
      <c r="B3" s="669"/>
      <c r="C3" s="669"/>
      <c r="D3" s="669"/>
      <c r="E3" s="669"/>
      <c r="F3" s="669"/>
      <c r="G3" s="669"/>
      <c r="H3" s="669"/>
      <c r="I3" s="669"/>
      <c r="M3" s="44" t="s">
        <v>1</v>
      </c>
    </row>
    <row r="4" spans="1:13" ht="16.5">
      <c r="A4" s="623" t="str">
        <f>+'B. Summary of Requirements '!A5</f>
        <v>Office of Dispute Resolution</v>
      </c>
      <c r="B4" s="669"/>
      <c r="C4" s="669"/>
      <c r="D4" s="669"/>
      <c r="E4" s="669"/>
      <c r="F4" s="669"/>
      <c r="G4" s="669"/>
      <c r="H4" s="669"/>
      <c r="I4" s="669"/>
      <c r="M4" s="44" t="s">
        <v>1</v>
      </c>
    </row>
    <row r="5" spans="1:13" ht="16.5">
      <c r="A5" s="623" t="str">
        <f>+'B. Summary of Requirements '!A6</f>
        <v>Salaries and Expenses</v>
      </c>
      <c r="B5" s="669"/>
      <c r="C5" s="669"/>
      <c r="D5" s="669"/>
      <c r="E5" s="669"/>
      <c r="F5" s="669"/>
      <c r="G5" s="669"/>
      <c r="H5" s="669"/>
      <c r="I5" s="669"/>
      <c r="M5" s="44" t="s">
        <v>1</v>
      </c>
    </row>
    <row r="6" spans="1:13">
      <c r="A6" s="672" t="s">
        <v>272</v>
      </c>
      <c r="B6" s="669"/>
      <c r="C6" s="669"/>
      <c r="D6" s="669"/>
      <c r="E6" s="669"/>
      <c r="F6" s="669"/>
      <c r="G6" s="669"/>
      <c r="H6" s="669"/>
      <c r="I6" s="669"/>
      <c r="M6" s="44" t="s">
        <v>1</v>
      </c>
    </row>
    <row r="7" spans="1:13" ht="11.25" customHeight="1">
      <c r="A7" s="602"/>
      <c r="B7" s="602"/>
      <c r="C7" s="602"/>
      <c r="D7" s="602"/>
      <c r="E7" s="602"/>
      <c r="F7" s="602"/>
      <c r="G7" s="602"/>
      <c r="H7" s="602"/>
      <c r="I7" s="602"/>
      <c r="M7" s="44" t="s">
        <v>1</v>
      </c>
    </row>
    <row r="8" spans="1:13" ht="44.25" customHeight="1">
      <c r="A8" s="670" t="s">
        <v>86</v>
      </c>
      <c r="B8" s="678" t="s">
        <v>359</v>
      </c>
      <c r="C8" s="679"/>
      <c r="D8" s="683" t="s">
        <v>372</v>
      </c>
      <c r="E8" s="684"/>
      <c r="F8" s="680" t="s">
        <v>49</v>
      </c>
      <c r="G8" s="682"/>
      <c r="H8" s="680" t="s">
        <v>358</v>
      </c>
      <c r="I8" s="681"/>
      <c r="J8" s="7"/>
      <c r="M8" s="44" t="s">
        <v>1</v>
      </c>
    </row>
    <row r="9" spans="1:13" ht="25.5" customHeight="1" thickBot="1">
      <c r="A9" s="671"/>
      <c r="B9" s="142" t="s">
        <v>56</v>
      </c>
      <c r="C9" s="143" t="s">
        <v>292</v>
      </c>
      <c r="D9" s="142" t="s">
        <v>56</v>
      </c>
      <c r="E9" s="143" t="s">
        <v>292</v>
      </c>
      <c r="F9" s="142" t="s">
        <v>56</v>
      </c>
      <c r="G9" s="143" t="s">
        <v>292</v>
      </c>
      <c r="H9" s="142" t="s">
        <v>56</v>
      </c>
      <c r="I9" s="144" t="s">
        <v>292</v>
      </c>
      <c r="J9" s="7"/>
      <c r="M9" s="44" t="s">
        <v>1</v>
      </c>
    </row>
    <row r="10" spans="1:13">
      <c r="A10" s="134" t="s">
        <v>12</v>
      </c>
      <c r="B10" s="75">
        <v>3</v>
      </c>
      <c r="C10" s="201">
        <v>189</v>
      </c>
      <c r="D10" s="75">
        <v>3</v>
      </c>
      <c r="E10" s="201">
        <v>501</v>
      </c>
      <c r="F10" s="75">
        <v>0</v>
      </c>
      <c r="G10" s="201">
        <v>0</v>
      </c>
      <c r="H10" s="75">
        <f t="shared" ref="H10:H15" si="0">F10-B10</f>
        <v>-3</v>
      </c>
      <c r="I10" s="202">
        <f>G10-E10</f>
        <v>-501</v>
      </c>
      <c r="J10" s="7"/>
      <c r="M10" s="44" t="s">
        <v>1</v>
      </c>
    </row>
    <row r="11" spans="1:13">
      <c r="A11" s="135" t="s">
        <v>81</v>
      </c>
      <c r="B11" s="75">
        <v>0</v>
      </c>
      <c r="C11" s="76">
        <v>0</v>
      </c>
      <c r="D11" s="75">
        <v>0</v>
      </c>
      <c r="E11" s="76">
        <v>0</v>
      </c>
      <c r="F11" s="75">
        <v>0</v>
      </c>
      <c r="G11" s="76">
        <v>0</v>
      </c>
      <c r="H11" s="75">
        <f t="shared" si="0"/>
        <v>0</v>
      </c>
      <c r="I11" s="202">
        <f t="shared" ref="I11:I15" si="1">G11-E11</f>
        <v>0</v>
      </c>
      <c r="J11" s="16" t="s">
        <v>54</v>
      </c>
      <c r="K11" s="3" t="s">
        <v>55</v>
      </c>
      <c r="M11" s="44" t="s">
        <v>1</v>
      </c>
    </row>
    <row r="12" spans="1:13">
      <c r="A12" s="135" t="s">
        <v>63</v>
      </c>
      <c r="B12" s="419">
        <f t="shared" ref="B12:G12" si="2">B13+B14</f>
        <v>0</v>
      </c>
      <c r="C12" s="76">
        <f t="shared" si="2"/>
        <v>0</v>
      </c>
      <c r="D12" s="419">
        <f t="shared" si="2"/>
        <v>0</v>
      </c>
      <c r="E12" s="76">
        <f t="shared" si="2"/>
        <v>0</v>
      </c>
      <c r="F12" s="419">
        <f t="shared" si="2"/>
        <v>0</v>
      </c>
      <c r="G12" s="76">
        <f t="shared" si="2"/>
        <v>0</v>
      </c>
      <c r="H12" s="75">
        <f t="shared" si="0"/>
        <v>0</v>
      </c>
      <c r="I12" s="202">
        <f t="shared" si="1"/>
        <v>0</v>
      </c>
      <c r="J12" s="7">
        <v>93</v>
      </c>
      <c r="M12" s="44" t="s">
        <v>1</v>
      </c>
    </row>
    <row r="13" spans="1:13">
      <c r="A13" s="136" t="s">
        <v>65</v>
      </c>
      <c r="B13" s="80"/>
      <c r="C13" s="81"/>
      <c r="D13" s="80"/>
      <c r="E13" s="81"/>
      <c r="F13" s="80"/>
      <c r="G13" s="81"/>
      <c r="H13" s="80">
        <f t="shared" si="0"/>
        <v>0</v>
      </c>
      <c r="I13" s="202">
        <f t="shared" si="1"/>
        <v>0</v>
      </c>
      <c r="J13" s="7"/>
      <c r="M13" s="44" t="s">
        <v>1</v>
      </c>
    </row>
    <row r="14" spans="1:13">
      <c r="A14" s="136" t="s">
        <v>64</v>
      </c>
      <c r="B14" s="80"/>
      <c r="C14" s="81"/>
      <c r="D14" s="80"/>
      <c r="E14" s="81"/>
      <c r="F14" s="80"/>
      <c r="G14" s="81"/>
      <c r="H14" s="80">
        <f t="shared" si="0"/>
        <v>0</v>
      </c>
      <c r="I14" s="202">
        <f t="shared" si="1"/>
        <v>0</v>
      </c>
      <c r="J14" s="7"/>
      <c r="M14" s="44" t="s">
        <v>1</v>
      </c>
    </row>
    <row r="15" spans="1:13">
      <c r="A15" s="137" t="s">
        <v>66</v>
      </c>
      <c r="B15" s="82"/>
      <c r="C15" s="83"/>
      <c r="D15" s="82"/>
      <c r="E15" s="83"/>
      <c r="F15" s="82"/>
      <c r="G15" s="83"/>
      <c r="H15" s="82">
        <f t="shared" si="0"/>
        <v>0</v>
      </c>
      <c r="I15" s="446">
        <f t="shared" si="1"/>
        <v>0</v>
      </c>
      <c r="J15" s="7"/>
      <c r="M15" s="44" t="s">
        <v>1</v>
      </c>
    </row>
    <row r="16" spans="1:13">
      <c r="A16" s="138" t="s">
        <v>13</v>
      </c>
      <c r="B16" s="84">
        <f>+B10+B11+B12+B15</f>
        <v>3</v>
      </c>
      <c r="C16" s="85">
        <f t="shared" ref="C16:G16" si="3">+C10+C11+C12+C15</f>
        <v>189</v>
      </c>
      <c r="D16" s="84">
        <f>+D10+D11+D12+D15</f>
        <v>3</v>
      </c>
      <c r="E16" s="85">
        <f t="shared" si="3"/>
        <v>501</v>
      </c>
      <c r="F16" s="84">
        <f t="shared" si="3"/>
        <v>0</v>
      </c>
      <c r="G16" s="418">
        <f t="shared" si="3"/>
        <v>0</v>
      </c>
      <c r="H16" s="85">
        <f>+H10+H11+H12+H15</f>
        <v>-3</v>
      </c>
      <c r="I16" s="448">
        <f>G16-E16</f>
        <v>-501</v>
      </c>
      <c r="J16" s="18">
        <f>697+630+957+2333</f>
        <v>4617</v>
      </c>
      <c r="K16" s="3">
        <f>2451-93</f>
        <v>2358</v>
      </c>
      <c r="L16" s="3">
        <f>+E16-G16</f>
        <v>501</v>
      </c>
      <c r="M16" s="44" t="s">
        <v>1</v>
      </c>
    </row>
    <row r="17" spans="1:15">
      <c r="A17" s="135" t="s">
        <v>87</v>
      </c>
      <c r="B17" s="75"/>
      <c r="C17" s="76"/>
      <c r="D17" s="75"/>
      <c r="E17" s="76"/>
      <c r="F17" s="75"/>
      <c r="G17" s="76"/>
      <c r="H17" s="75"/>
      <c r="I17" s="202">
        <f>G17-E17</f>
        <v>0</v>
      </c>
      <c r="J17" s="7"/>
      <c r="M17" s="44" t="s">
        <v>1</v>
      </c>
    </row>
    <row r="18" spans="1:15">
      <c r="A18" s="139" t="s">
        <v>68</v>
      </c>
      <c r="B18" s="75"/>
      <c r="C18" s="79">
        <v>51</v>
      </c>
      <c r="D18" s="75"/>
      <c r="E18" s="79">
        <v>147</v>
      </c>
      <c r="F18" s="75"/>
      <c r="G18" s="76">
        <v>0</v>
      </c>
      <c r="H18" s="75"/>
      <c r="I18" s="202">
        <f t="shared" ref="I18:I42" si="4">G18-E18</f>
        <v>-147</v>
      </c>
      <c r="J18" s="7">
        <v>359</v>
      </c>
      <c r="K18" s="3">
        <f>1171+93</f>
        <v>1264</v>
      </c>
      <c r="L18" s="3">
        <f t="shared" ref="L18:L33" si="5">+E18-G18</f>
        <v>147</v>
      </c>
      <c r="M18" s="44" t="s">
        <v>1</v>
      </c>
    </row>
    <row r="19" spans="1:15">
      <c r="A19" s="139" t="s">
        <v>69</v>
      </c>
      <c r="B19" s="75"/>
      <c r="C19" s="79">
        <v>3</v>
      </c>
      <c r="D19" s="75"/>
      <c r="E19" s="79">
        <v>3</v>
      </c>
      <c r="F19" s="75"/>
      <c r="G19" s="76">
        <v>0</v>
      </c>
      <c r="H19" s="75"/>
      <c r="I19" s="202">
        <f t="shared" si="4"/>
        <v>-3</v>
      </c>
      <c r="J19" s="7"/>
      <c r="K19" s="3">
        <v>110</v>
      </c>
      <c r="L19" s="3">
        <f t="shared" si="5"/>
        <v>3</v>
      </c>
      <c r="M19" s="44" t="s">
        <v>1</v>
      </c>
    </row>
    <row r="20" spans="1:15">
      <c r="A20" s="139" t="s">
        <v>70</v>
      </c>
      <c r="B20" s="75"/>
      <c r="C20" s="79">
        <v>2</v>
      </c>
      <c r="D20" s="75"/>
      <c r="E20" s="79">
        <v>10</v>
      </c>
      <c r="F20" s="75"/>
      <c r="G20" s="76">
        <v>0</v>
      </c>
      <c r="H20" s="75"/>
      <c r="I20" s="202">
        <f t="shared" si="4"/>
        <v>-10</v>
      </c>
      <c r="J20" s="7"/>
      <c r="K20" s="3">
        <v>0</v>
      </c>
      <c r="L20" s="3">
        <f t="shared" si="5"/>
        <v>10</v>
      </c>
      <c r="M20" s="44" t="s">
        <v>1</v>
      </c>
    </row>
    <row r="21" spans="1:15">
      <c r="A21" s="139" t="s">
        <v>231</v>
      </c>
      <c r="B21" s="75"/>
      <c r="C21" s="79">
        <v>121</v>
      </c>
      <c r="D21" s="75"/>
      <c r="E21" s="79">
        <v>95</v>
      </c>
      <c r="F21" s="75"/>
      <c r="G21" s="76">
        <v>0</v>
      </c>
      <c r="H21" s="75"/>
      <c r="I21" s="202">
        <f t="shared" si="4"/>
        <v>-95</v>
      </c>
      <c r="J21" s="7">
        <f>4220-576</f>
        <v>3644</v>
      </c>
      <c r="L21" s="3">
        <f t="shared" si="5"/>
        <v>95</v>
      </c>
      <c r="M21" s="44" t="s">
        <v>1</v>
      </c>
    </row>
    <row r="22" spans="1:15">
      <c r="A22" s="139" t="s">
        <v>33</v>
      </c>
      <c r="B22" s="75"/>
      <c r="C22" s="79">
        <v>0</v>
      </c>
      <c r="D22" s="75"/>
      <c r="E22" s="79">
        <v>0</v>
      </c>
      <c r="F22" s="75"/>
      <c r="G22" s="76">
        <v>0</v>
      </c>
      <c r="H22" s="75"/>
      <c r="I22" s="202">
        <f t="shared" si="4"/>
        <v>0</v>
      </c>
      <c r="J22" s="7"/>
      <c r="L22" s="3">
        <f t="shared" si="5"/>
        <v>0</v>
      </c>
      <c r="M22" s="44" t="s">
        <v>1</v>
      </c>
    </row>
    <row r="23" spans="1:15">
      <c r="A23" s="139" t="s">
        <v>71</v>
      </c>
      <c r="B23" s="75"/>
      <c r="C23" s="79">
        <v>4</v>
      </c>
      <c r="D23" s="75"/>
      <c r="E23" s="79">
        <v>10</v>
      </c>
      <c r="F23" s="75"/>
      <c r="G23" s="76">
        <v>0</v>
      </c>
      <c r="H23" s="75"/>
      <c r="I23" s="202">
        <f t="shared" si="4"/>
        <v>-10</v>
      </c>
      <c r="J23" s="7">
        <v>332</v>
      </c>
      <c r="K23" s="3">
        <v>175</v>
      </c>
      <c r="L23" s="3">
        <f t="shared" si="5"/>
        <v>10</v>
      </c>
      <c r="M23" s="44" t="s">
        <v>1</v>
      </c>
    </row>
    <row r="24" spans="1:15">
      <c r="A24" s="139" t="s">
        <v>72</v>
      </c>
      <c r="B24" s="75"/>
      <c r="C24" s="79">
        <v>0</v>
      </c>
      <c r="D24" s="75"/>
      <c r="E24" s="79">
        <v>4</v>
      </c>
      <c r="F24" s="75"/>
      <c r="G24" s="76">
        <v>0</v>
      </c>
      <c r="H24" s="75"/>
      <c r="I24" s="202">
        <f t="shared" si="4"/>
        <v>-4</v>
      </c>
      <c r="J24" s="7"/>
      <c r="L24" s="3">
        <f t="shared" si="5"/>
        <v>4</v>
      </c>
      <c r="M24" s="44" t="s">
        <v>1</v>
      </c>
    </row>
    <row r="25" spans="1:15">
      <c r="A25" s="139" t="s">
        <v>73</v>
      </c>
      <c r="B25" s="75"/>
      <c r="C25" s="79">
        <v>0</v>
      </c>
      <c r="D25" s="75"/>
      <c r="E25" s="79">
        <v>0</v>
      </c>
      <c r="F25" s="75"/>
      <c r="G25" s="76">
        <v>0</v>
      </c>
      <c r="H25" s="75"/>
      <c r="I25" s="202">
        <f t="shared" si="4"/>
        <v>0</v>
      </c>
      <c r="J25" s="7"/>
      <c r="K25" s="3">
        <v>14918</v>
      </c>
      <c r="L25" s="3">
        <f t="shared" si="5"/>
        <v>0</v>
      </c>
      <c r="M25" s="44" t="s">
        <v>1</v>
      </c>
    </row>
    <row r="26" spans="1:15">
      <c r="A26" s="139" t="s">
        <v>74</v>
      </c>
      <c r="B26" s="75"/>
      <c r="C26" s="79">
        <v>26</v>
      </c>
      <c r="D26" s="75"/>
      <c r="E26" s="79">
        <v>4</v>
      </c>
      <c r="F26" s="75"/>
      <c r="G26" s="76">
        <v>0</v>
      </c>
      <c r="H26" s="75"/>
      <c r="I26" s="202">
        <f t="shared" si="4"/>
        <v>-4</v>
      </c>
      <c r="J26" s="7">
        <v>276</v>
      </c>
      <c r="K26" s="3">
        <v>14853</v>
      </c>
      <c r="L26" s="3">
        <f t="shared" si="5"/>
        <v>4</v>
      </c>
      <c r="M26" s="44" t="s">
        <v>1</v>
      </c>
    </row>
    <row r="27" spans="1:15">
      <c r="A27" s="139" t="s">
        <v>0</v>
      </c>
      <c r="B27" s="75"/>
      <c r="C27" s="79">
        <v>5</v>
      </c>
      <c r="D27" s="75"/>
      <c r="E27" s="79">
        <v>2</v>
      </c>
      <c r="F27" s="75"/>
      <c r="G27" s="76">
        <v>0</v>
      </c>
      <c r="H27" s="75"/>
      <c r="I27" s="202">
        <f t="shared" si="4"/>
        <v>-2</v>
      </c>
      <c r="J27" s="7"/>
      <c r="K27" s="3">
        <v>135</v>
      </c>
      <c r="L27" s="3">
        <f t="shared" si="5"/>
        <v>2</v>
      </c>
      <c r="M27" s="44" t="s">
        <v>1</v>
      </c>
    </row>
    <row r="28" spans="1:15">
      <c r="A28" s="139" t="s">
        <v>232</v>
      </c>
      <c r="B28" s="75"/>
      <c r="C28" s="79">
        <v>0</v>
      </c>
      <c r="D28" s="75"/>
      <c r="E28" s="79">
        <v>8</v>
      </c>
      <c r="F28" s="75"/>
      <c r="G28" s="76">
        <v>0</v>
      </c>
      <c r="H28" s="75"/>
      <c r="I28" s="202">
        <f t="shared" si="4"/>
        <v>-8</v>
      </c>
      <c r="J28" s="7"/>
      <c r="L28" s="3">
        <f t="shared" si="5"/>
        <v>8</v>
      </c>
      <c r="M28" s="44" t="s">
        <v>1</v>
      </c>
      <c r="O28" s="18"/>
    </row>
    <row r="29" spans="1:15">
      <c r="A29" s="139" t="s">
        <v>240</v>
      </c>
      <c r="B29" s="75"/>
      <c r="C29" s="79">
        <v>0</v>
      </c>
      <c r="D29" s="75"/>
      <c r="E29" s="79">
        <v>0</v>
      </c>
      <c r="F29" s="75"/>
      <c r="G29" s="76">
        <v>0</v>
      </c>
      <c r="H29" s="75"/>
      <c r="I29" s="202">
        <f t="shared" si="4"/>
        <v>0</v>
      </c>
      <c r="J29" s="7"/>
      <c r="L29" s="3">
        <f t="shared" si="5"/>
        <v>0</v>
      </c>
      <c r="M29" s="44" t="s">
        <v>1</v>
      </c>
    </row>
    <row r="30" spans="1:15">
      <c r="A30" s="139" t="s">
        <v>241</v>
      </c>
      <c r="B30" s="75"/>
      <c r="C30" s="79">
        <v>1</v>
      </c>
      <c r="D30" s="75"/>
      <c r="E30" s="79">
        <v>10</v>
      </c>
      <c r="F30" s="75"/>
      <c r="G30" s="76">
        <v>0</v>
      </c>
      <c r="H30" s="75"/>
      <c r="I30" s="202">
        <f t="shared" si="4"/>
        <v>-10</v>
      </c>
      <c r="J30" s="7"/>
      <c r="K30" s="3">
        <v>10</v>
      </c>
      <c r="L30" s="3">
        <f t="shared" si="5"/>
        <v>10</v>
      </c>
      <c r="M30" s="44" t="s">
        <v>1</v>
      </c>
      <c r="O30" s="18"/>
    </row>
    <row r="31" spans="1:15">
      <c r="A31" s="139" t="s">
        <v>75</v>
      </c>
      <c r="B31" s="75"/>
      <c r="C31" s="79">
        <v>4</v>
      </c>
      <c r="D31" s="75"/>
      <c r="E31" s="79">
        <v>4</v>
      </c>
      <c r="F31" s="75"/>
      <c r="G31" s="76">
        <v>0</v>
      </c>
      <c r="H31" s="75"/>
      <c r="I31" s="202">
        <f t="shared" si="4"/>
        <v>-4</v>
      </c>
      <c r="J31" s="7"/>
      <c r="K31" s="3">
        <v>85</v>
      </c>
      <c r="L31" s="3">
        <f t="shared" si="5"/>
        <v>4</v>
      </c>
      <c r="M31" s="44" t="s">
        <v>1</v>
      </c>
      <c r="O31" s="18"/>
    </row>
    <row r="32" spans="1:15">
      <c r="A32" s="139" t="s">
        <v>76</v>
      </c>
      <c r="B32" s="75"/>
      <c r="C32" s="79">
        <v>1</v>
      </c>
      <c r="D32" s="75"/>
      <c r="E32" s="79">
        <v>4</v>
      </c>
      <c r="F32" s="75"/>
      <c r="G32" s="76">
        <v>0</v>
      </c>
      <c r="H32" s="75"/>
      <c r="I32" s="202">
        <f t="shared" si="4"/>
        <v>-4</v>
      </c>
      <c r="J32" s="7"/>
      <c r="K32" s="3">
        <v>37758</v>
      </c>
      <c r="L32" s="3">
        <f t="shared" si="5"/>
        <v>4</v>
      </c>
      <c r="M32" s="44" t="s">
        <v>1</v>
      </c>
    </row>
    <row r="33" spans="1:13">
      <c r="A33" s="140" t="s">
        <v>77</v>
      </c>
      <c r="B33" s="42"/>
      <c r="C33" s="27">
        <f>SUM(C16:C32)</f>
        <v>407</v>
      </c>
      <c r="D33" s="42">
        <v>802</v>
      </c>
      <c r="E33" s="27">
        <f>SUM(E16:E32)</f>
        <v>802</v>
      </c>
      <c r="F33" s="42"/>
      <c r="G33" s="27">
        <f>SUM(G16:G32)</f>
        <v>0</v>
      </c>
      <c r="H33" s="42"/>
      <c r="I33" s="202">
        <f t="shared" si="4"/>
        <v>-802</v>
      </c>
      <c r="J33" s="7">
        <f>SUM(J12:J32)</f>
        <v>9321</v>
      </c>
      <c r="K33" s="3">
        <f>SUM(K16:K32)</f>
        <v>71666</v>
      </c>
      <c r="L33" s="3">
        <f t="shared" si="5"/>
        <v>802</v>
      </c>
      <c r="M33" s="44" t="s">
        <v>1</v>
      </c>
    </row>
    <row r="34" spans="1:13" ht="16.899999999999999" customHeight="1">
      <c r="A34" s="141" t="s">
        <v>78</v>
      </c>
      <c r="B34" s="78"/>
      <c r="C34" s="79"/>
      <c r="D34" s="78"/>
      <c r="E34" s="79"/>
      <c r="F34" s="78"/>
      <c r="G34" s="79"/>
      <c r="H34" s="78"/>
      <c r="I34" s="202">
        <f t="shared" si="4"/>
        <v>0</v>
      </c>
      <c r="J34" s="7"/>
      <c r="M34" s="44" t="s">
        <v>1</v>
      </c>
    </row>
    <row r="35" spans="1:13">
      <c r="A35" s="141" t="s">
        <v>79</v>
      </c>
      <c r="B35" s="78"/>
      <c r="C35" s="79"/>
      <c r="D35" s="78"/>
      <c r="E35" s="79"/>
      <c r="F35" s="78"/>
      <c r="G35" s="79"/>
      <c r="H35" s="78"/>
      <c r="I35" s="202">
        <f t="shared" si="4"/>
        <v>0</v>
      </c>
      <c r="J35" s="7"/>
      <c r="M35" s="44" t="s">
        <v>1</v>
      </c>
    </row>
    <row r="36" spans="1:13">
      <c r="A36" s="141" t="s">
        <v>80</v>
      </c>
      <c r="B36" s="78"/>
      <c r="C36" s="79"/>
      <c r="D36" s="78"/>
      <c r="E36" s="79"/>
      <c r="F36" s="78"/>
      <c r="G36" s="79"/>
      <c r="H36" s="78"/>
      <c r="I36" s="202">
        <f t="shared" si="4"/>
        <v>0</v>
      </c>
      <c r="J36" s="7"/>
      <c r="M36" s="44" t="s">
        <v>1</v>
      </c>
    </row>
    <row r="37" spans="1:13" ht="16.5" thickBot="1">
      <c r="A37" s="407" t="s">
        <v>2</v>
      </c>
      <c r="B37" s="408"/>
      <c r="C37" s="409">
        <f>SUM(C33:C36)</f>
        <v>407</v>
      </c>
      <c r="D37" s="408"/>
      <c r="E37" s="409">
        <f>SUM(E33:E36)</f>
        <v>802</v>
      </c>
      <c r="F37" s="408"/>
      <c r="G37" s="409">
        <f>SUM(G33:G36)</f>
        <v>0</v>
      </c>
      <c r="H37" s="408"/>
      <c r="I37" s="446">
        <f t="shared" si="4"/>
        <v>-802</v>
      </c>
      <c r="J37" s="7"/>
      <c r="M37" s="44" t="s">
        <v>1</v>
      </c>
    </row>
    <row r="38" spans="1:13">
      <c r="A38" s="410"/>
      <c r="B38" s="411"/>
      <c r="C38" s="412"/>
      <c r="D38" s="411"/>
      <c r="E38" s="412"/>
      <c r="F38" s="411"/>
      <c r="G38" s="412"/>
      <c r="H38" s="411"/>
      <c r="I38" s="447"/>
      <c r="J38" s="7"/>
      <c r="M38" s="44"/>
    </row>
    <row r="39" spans="1:13">
      <c r="A39" s="406" t="s">
        <v>282</v>
      </c>
      <c r="B39" s="75"/>
      <c r="C39" s="76"/>
      <c r="D39" s="75"/>
      <c r="E39" s="76"/>
      <c r="F39" s="75"/>
      <c r="G39" s="76"/>
      <c r="H39" s="75"/>
      <c r="I39" s="202">
        <f t="shared" si="4"/>
        <v>0</v>
      </c>
      <c r="J39" s="7"/>
      <c r="M39" s="44" t="s">
        <v>1</v>
      </c>
    </row>
    <row r="40" spans="1:13">
      <c r="A40" s="139" t="s">
        <v>67</v>
      </c>
      <c r="B40" s="77">
        <v>0</v>
      </c>
      <c r="C40" s="201">
        <v>0</v>
      </c>
      <c r="D40" s="77">
        <v>0</v>
      </c>
      <c r="E40" s="201">
        <v>0</v>
      </c>
      <c r="F40" s="77">
        <v>0</v>
      </c>
      <c r="G40" s="201">
        <v>0</v>
      </c>
      <c r="H40" s="78">
        <f>F40+B40</f>
        <v>0</v>
      </c>
      <c r="I40" s="202">
        <f t="shared" si="4"/>
        <v>0</v>
      </c>
      <c r="J40" s="7"/>
      <c r="M40" s="44" t="s">
        <v>1</v>
      </c>
    </row>
    <row r="41" spans="1:13">
      <c r="A41" s="135" t="s">
        <v>3</v>
      </c>
      <c r="B41" s="75"/>
      <c r="C41" s="201">
        <v>0</v>
      </c>
      <c r="D41" s="75"/>
      <c r="E41" s="201">
        <v>0</v>
      </c>
      <c r="F41" s="75"/>
      <c r="G41" s="201">
        <v>0</v>
      </c>
      <c r="H41" s="78"/>
      <c r="I41" s="202">
        <f t="shared" si="4"/>
        <v>0</v>
      </c>
      <c r="J41" s="7"/>
      <c r="M41" s="44" t="s">
        <v>1</v>
      </c>
    </row>
    <row r="42" spans="1:13">
      <c r="A42" s="137" t="s">
        <v>4</v>
      </c>
      <c r="B42" s="94"/>
      <c r="C42" s="443">
        <v>0</v>
      </c>
      <c r="D42" s="94"/>
      <c r="E42" s="443">
        <v>0</v>
      </c>
      <c r="F42" s="94"/>
      <c r="G42" s="443">
        <v>0</v>
      </c>
      <c r="H42" s="95"/>
      <c r="I42" s="444">
        <f t="shared" si="4"/>
        <v>0</v>
      </c>
      <c r="J42" s="7"/>
      <c r="M42" s="44" t="s">
        <v>1</v>
      </c>
    </row>
    <row r="43" spans="1:13">
      <c r="A43" s="38"/>
      <c r="B43" s="34"/>
      <c r="C43" s="34"/>
      <c r="D43" s="34"/>
      <c r="E43" s="34"/>
      <c r="F43" s="34"/>
      <c r="G43" s="34"/>
      <c r="H43" s="34"/>
      <c r="I43" s="34"/>
      <c r="J43" s="7"/>
      <c r="M43" s="44" t="s">
        <v>22</v>
      </c>
    </row>
    <row r="44" spans="1:13">
      <c r="A44" s="673"/>
      <c r="B44" s="674"/>
      <c r="C44" s="674"/>
      <c r="D44" s="674"/>
      <c r="E44" s="674"/>
      <c r="F44" s="674"/>
      <c r="G44" s="674"/>
      <c r="H44" s="674"/>
      <c r="I44" s="674"/>
      <c r="J44" s="674"/>
      <c r="K44" s="674"/>
      <c r="L44" s="674"/>
      <c r="M44" s="674"/>
    </row>
    <row r="45" spans="1:13">
      <c r="H45" s="14"/>
      <c r="I45" s="14"/>
      <c r="J45" s="7"/>
    </row>
    <row r="46" spans="1:13" ht="22.9" customHeight="1">
      <c r="A46" s="24"/>
      <c r="B46" s="668"/>
      <c r="C46" s="668"/>
      <c r="D46" s="668"/>
      <c r="E46" s="668"/>
      <c r="F46" s="668"/>
      <c r="G46" s="668"/>
      <c r="H46" s="668"/>
      <c r="I46" s="668"/>
      <c r="J46" s="7"/>
    </row>
    <row r="47" spans="1:13">
      <c r="A47" s="24"/>
      <c r="B47" s="24"/>
      <c r="C47" s="24"/>
      <c r="D47" s="24"/>
      <c r="E47" s="24"/>
      <c r="F47" s="24"/>
      <c r="G47" s="24"/>
      <c r="H47" s="25"/>
      <c r="I47" s="26"/>
      <c r="J47" s="7"/>
    </row>
    <row r="48" spans="1:13">
      <c r="A48" s="24"/>
      <c r="B48" s="24"/>
      <c r="C48" s="24"/>
      <c r="D48" s="24"/>
      <c r="E48" s="24"/>
      <c r="F48" s="24"/>
      <c r="G48" s="24"/>
      <c r="H48" s="26"/>
      <c r="I48" s="26"/>
      <c r="J48" s="7"/>
    </row>
    <row r="49" spans="1:10">
      <c r="A49" s="24"/>
      <c r="B49" s="24"/>
      <c r="C49" s="24"/>
      <c r="D49" s="24"/>
      <c r="E49" s="24"/>
      <c r="F49" s="24"/>
      <c r="G49" s="24"/>
      <c r="H49" s="26"/>
      <c r="I49" s="26"/>
      <c r="J49" s="7"/>
    </row>
    <row r="50" spans="1:10" ht="65.45" customHeight="1">
      <c r="A50" s="24"/>
      <c r="B50" s="668"/>
      <c r="C50" s="668"/>
      <c r="D50" s="668"/>
      <c r="E50" s="668"/>
      <c r="F50" s="668"/>
      <c r="G50" s="668"/>
      <c r="H50" s="668"/>
      <c r="I50" s="668"/>
      <c r="J50" s="7"/>
    </row>
    <row r="51" spans="1:10">
      <c r="H51" s="12"/>
      <c r="I51" s="12"/>
      <c r="J51" s="7"/>
    </row>
    <row r="52" spans="1:10">
      <c r="H52" s="12"/>
      <c r="I52" s="41"/>
      <c r="J52" s="7"/>
    </row>
    <row r="53" spans="1:10">
      <c r="H53" s="12"/>
      <c r="I53" s="12"/>
      <c r="J53" s="7"/>
    </row>
    <row r="54" spans="1:10">
      <c r="H54" s="12"/>
      <c r="I54" s="12"/>
      <c r="J54" s="7"/>
    </row>
    <row r="55" spans="1:10">
      <c r="H55" s="12"/>
      <c r="I55" s="12"/>
      <c r="J55" s="7"/>
    </row>
    <row r="56" spans="1:10">
      <c r="H56" s="12"/>
      <c r="I56" s="12"/>
      <c r="J56" s="7"/>
    </row>
    <row r="57" spans="1:10">
      <c r="H57" s="12"/>
      <c r="I57" s="12"/>
      <c r="J57" s="7"/>
    </row>
    <row r="58" spans="1:10">
      <c r="H58" s="12"/>
      <c r="I58" s="12"/>
      <c r="J58" s="7"/>
    </row>
    <row r="59" spans="1:10">
      <c r="H59" s="12"/>
      <c r="I59" s="12"/>
      <c r="J59" s="7"/>
    </row>
    <row r="60" spans="1:10">
      <c r="H60" s="12"/>
      <c r="I60" s="12"/>
      <c r="J60" s="7"/>
    </row>
    <row r="61" spans="1:10">
      <c r="H61" s="12"/>
      <c r="I61" s="12"/>
      <c r="J61" s="7"/>
    </row>
    <row r="62" spans="1:10">
      <c r="H62" s="12"/>
      <c r="I62" s="12"/>
      <c r="J62" s="7"/>
    </row>
    <row r="63" spans="1:10">
      <c r="H63" s="12"/>
      <c r="I63" s="13"/>
      <c r="J63" s="7"/>
    </row>
    <row r="64" spans="1:10">
      <c r="H64" s="12"/>
      <c r="I64" s="13"/>
      <c r="J64" s="7"/>
    </row>
    <row r="65" spans="8:10">
      <c r="H65" s="12"/>
      <c r="I65" s="12"/>
      <c r="J65" s="7"/>
    </row>
    <row r="66" spans="8:10">
      <c r="H66" s="12"/>
      <c r="I66" s="12"/>
      <c r="J66" s="7"/>
    </row>
    <row r="67" spans="8:10">
      <c r="H67" s="12"/>
      <c r="I67" s="12"/>
      <c r="J67" s="7"/>
    </row>
    <row r="68" spans="8:10">
      <c r="H68" s="12"/>
      <c r="I68" s="12"/>
      <c r="J68" s="7"/>
    </row>
    <row r="69" spans="8:10">
      <c r="H69" s="12"/>
      <c r="I69" s="12"/>
      <c r="J69" s="7"/>
    </row>
    <row r="70" spans="8:10">
      <c r="H70" s="12"/>
      <c r="I70" s="12"/>
      <c r="J70" s="7"/>
    </row>
    <row r="71" spans="8:10">
      <c r="H71" s="12"/>
      <c r="I71" s="12"/>
      <c r="J71" s="7"/>
    </row>
    <row r="72" spans="8:10">
      <c r="H72" s="12"/>
      <c r="I72" s="12"/>
      <c r="J72" s="7"/>
    </row>
    <row r="73" spans="8:10">
      <c r="H73" s="12"/>
      <c r="I73" s="12"/>
      <c r="J73" s="7"/>
    </row>
    <row r="74" spans="8:10">
      <c r="H74" s="12"/>
      <c r="I74" s="12"/>
      <c r="J74" s="7"/>
    </row>
    <row r="75" spans="8:10">
      <c r="H75" s="12"/>
      <c r="I75" s="12"/>
      <c r="J75" s="7"/>
    </row>
    <row r="76" spans="8:10">
      <c r="H76" s="12"/>
      <c r="I76" s="12"/>
      <c r="J76" s="7"/>
    </row>
    <row r="77" spans="8:10">
      <c r="H77" s="12"/>
      <c r="I77" s="12"/>
      <c r="J77" s="7"/>
    </row>
    <row r="78" spans="8:10">
      <c r="H78" s="15"/>
      <c r="I78" s="12"/>
      <c r="J78" s="7"/>
    </row>
    <row r="79" spans="8:10">
      <c r="H79" s="7"/>
      <c r="I79" s="7"/>
      <c r="J79" s="7"/>
    </row>
    <row r="80" spans="8:10">
      <c r="H80" s="6"/>
      <c r="I80" s="6"/>
      <c r="J80" s="7"/>
    </row>
    <row r="81" spans="8:10">
      <c r="H81" s="6"/>
      <c r="I81" s="6"/>
      <c r="J81" s="7"/>
    </row>
    <row r="82" spans="8:10">
      <c r="H82" s="6"/>
      <c r="I82" s="6"/>
      <c r="J82" s="7"/>
    </row>
    <row r="83" spans="8:10">
      <c r="H83" s="6"/>
      <c r="I83" s="6"/>
      <c r="J83" s="7"/>
    </row>
    <row r="84" spans="8:10">
      <c r="J84" s="7"/>
    </row>
    <row r="85" spans="8:10">
      <c r="J85" s="7"/>
    </row>
    <row r="187" spans="1:1">
      <c r="A187" s="3" t="s">
        <v>228</v>
      </c>
    </row>
  </sheetData>
  <mergeCells count="15">
    <mergeCell ref="A1:I1"/>
    <mergeCell ref="A2:I2"/>
    <mergeCell ref="A3:I3"/>
    <mergeCell ref="A4:I4"/>
    <mergeCell ref="B8:C8"/>
    <mergeCell ref="H8:I8"/>
    <mergeCell ref="F8:G8"/>
    <mergeCell ref="D8:E8"/>
    <mergeCell ref="B50:I50"/>
    <mergeCell ref="B46:I46"/>
    <mergeCell ref="A7:I7"/>
    <mergeCell ref="A5:I5"/>
    <mergeCell ref="A8:A9"/>
    <mergeCell ref="A6:I6"/>
    <mergeCell ref="A44:M44"/>
  </mergeCells>
  <phoneticPr fontId="0" type="noConversion"/>
  <printOptions horizontalCentered="1"/>
  <pageMargins left="0.75" right="0.75" top="1" bottom="1" header="0.5" footer="0.5"/>
  <pageSetup scale="65" firstPageNumber="23" orientation="landscape" useFirstPageNumber="1" r:id="rId1"/>
  <headerFooter alignWithMargins="0">
    <oddFooter>&amp;C&amp;"Times New Roman,Regular"Exhibit L - Summary of Requirements by Object Class
&amp;P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14</vt:i4>
      </vt:variant>
      <vt:variant>
        <vt:lpstr>Named Ranges</vt:lpstr>
      </vt:variant>
      <vt:variant>
        <vt:i4>19</vt:i4>
      </vt:variant>
    </vt:vector>
  </HeadingPairs>
  <TitlesOfParts>
    <vt:vector size="33" baseType="lpstr">
      <vt:lpstr>A. Organization Chart</vt:lpstr>
      <vt:lpstr>B. Summary of Requirements </vt:lpstr>
      <vt:lpstr>D. Strategic Goals &amp; Objectives</vt:lpstr>
      <vt:lpstr>E. ATB Justification</vt:lpstr>
      <vt:lpstr>F. 2010 Crosswalk</vt:lpstr>
      <vt:lpstr>(G) 2011 Crosswalk</vt:lpstr>
      <vt:lpstr>I. Permanent Positions</vt:lpstr>
      <vt:lpstr>K. Summary by Grade</vt:lpstr>
      <vt:lpstr>L. Summary by Object Class</vt:lpstr>
      <vt:lpstr>(N-2) Domestic Agent</vt:lpstr>
      <vt:lpstr>(N-3) Domestic Attorney</vt:lpstr>
      <vt:lpstr>(N-4) Domestic Prof Sup</vt:lpstr>
      <vt:lpstr>(N-5) Domestic Clerical</vt:lpstr>
      <vt:lpstr>(P) IT</vt:lpstr>
      <vt:lpstr>'B. Summary of Requirements '!DL</vt:lpstr>
      <vt:lpstr>'(G) 2011 Crosswalk'!Print_Area</vt:lpstr>
      <vt:lpstr>'(N-2) Domestic Agent'!Print_Area</vt:lpstr>
      <vt:lpstr>'(N-3) Domestic Attorney'!Print_Area</vt:lpstr>
      <vt:lpstr>'(N-4) Domestic Prof Sup'!Print_Area</vt:lpstr>
      <vt:lpstr>'(N-5) Domestic Clerical'!Print_Area</vt:lpstr>
      <vt:lpstr>'(P) IT'!Print_Area</vt:lpstr>
      <vt:lpstr>'A. Organization Chart'!Print_Area</vt:lpstr>
      <vt:lpstr>'B. Summary of Requirements '!Print_Area</vt:lpstr>
      <vt:lpstr>'D. Strategic Goals &amp; Objectives'!Print_Area</vt:lpstr>
      <vt:lpstr>'E. ATB Justification'!Print_Area</vt:lpstr>
      <vt:lpstr>'F. 2010 Crosswalk'!Print_Area</vt:lpstr>
      <vt:lpstr>'I. Permanent Positions'!Print_Area</vt:lpstr>
      <vt:lpstr>'K. Summary by Grade'!Print_Area</vt:lpstr>
      <vt:lpstr>'L. Summary by Object Class'!Print_Area</vt:lpstr>
      <vt:lpstr>'(N-2) Domestic Agent'!Print_Titles</vt:lpstr>
      <vt:lpstr>'(N-3) Domestic Attorney'!Print_Titles</vt:lpstr>
      <vt:lpstr>'(N-4) Domestic Prof Sup'!Print_Titles</vt:lpstr>
      <vt:lpstr>'(N-5) Domestic Clerical'!Print_Titles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rlindsay</cp:lastModifiedBy>
  <cp:lastPrinted>2011-02-10T15:53:51Z</cp:lastPrinted>
  <dcterms:created xsi:type="dcterms:W3CDTF">2003-08-28T20:51:00Z</dcterms:created>
  <dcterms:modified xsi:type="dcterms:W3CDTF">2011-02-10T16:42:17Z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