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120" windowWidth="15480" windowHeight="7080" tabRatio="889"/>
  </bookViews>
  <sheets>
    <sheet name="A. Organization Chart" sheetId="25" r:id="rId1"/>
    <sheet name="B. Summary of Requirements " sheetId="45" r:id="rId2"/>
    <sheet name="C. Increases Offsets" sheetId="21" r:id="rId3"/>
    <sheet name="D. Strategic Goals &amp; Objectives" sheetId="57" r:id="rId4"/>
    <sheet name="E. ATB Justification" sheetId="29" r:id="rId5"/>
    <sheet name="F. 2010 Crosswalk" sheetId="2" r:id="rId6"/>
    <sheet name="(G) 2011 Crosswalk" sheetId="56" r:id="rId7"/>
    <sheet name="H. Reimbursable Resources" sheetId="16" r:id="rId8"/>
    <sheet name="I. Permanent Positions" sheetId="10" r:id="rId9"/>
    <sheet name="J. Financial Analysis" sheetId="36" r:id="rId10"/>
    <sheet name="K. Summary by Grade" sheetId="6" r:id="rId11"/>
    <sheet name="L. Summary by Object Class" sheetId="14" r:id="rId12"/>
    <sheet name="(N-2) Domestic Agent" sheetId="50" state="hidden" r:id="rId13"/>
    <sheet name="(N-3) Domestic Attorney" sheetId="49" state="hidden" r:id="rId14"/>
    <sheet name="(N-4) Domestic Prof Sup" sheetId="51" state="hidden" r:id="rId15"/>
    <sheet name="(N-5) Domestic Clerical" sheetId="52" state="hidden" r:id="rId16"/>
    <sheet name="(P) IT" sheetId="55" state="hidden" r:id="rId17"/>
  </sheets>
  <externalReferences>
    <externalReference r:id="rId18"/>
    <externalReference r:id="rId19"/>
  </externalReferences>
  <definedNames>
    <definedName name="_10POS_BY_CAT" localSheetId="9">'[1]Summ Atty Agt'!#REF!</definedName>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5GA_ROLLUP" localSheetId="7">[2]SumReq!#REF!</definedName>
    <definedName name="_6GA_ROLLUP" localSheetId="9">'[1]Sum of Req'!#REF!</definedName>
    <definedName name="_7GA_ROLLUP">#REF!</definedName>
    <definedName name="_8POS_BY_CAT" localSheetId="1">#REF!</definedName>
    <definedName name="_9POS_BY_CAT" localSheetId="3">#REF!</definedName>
    <definedName name="_xlnm._FilterDatabase" localSheetId="16" hidden="1">'(P) IT'!$F$14:$G$14</definedName>
    <definedName name="DL" localSheetId="1">'B. Summary of Requirements '!$A$3:$X$68</definedName>
    <definedName name="DL">#REF!</definedName>
    <definedName name="EXECSUPP" localSheetId="1">'B. Summary of Requirements '!#REF!</definedName>
    <definedName name="EXECSUPP" localSheetId="3">#REF!</definedName>
    <definedName name="EXECSUPP" localSheetId="9">'[1]Sum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9">'[1]Sum of Req'!#REF!</definedName>
    <definedName name="INTEL">#REF!</definedName>
    <definedName name="JMD" localSheetId="1">'B. Summary of Requirements '!#REF!</definedName>
    <definedName name="JMD" localSheetId="3">#REF!</definedName>
    <definedName name="JMD" localSheetId="9">'[1]Sum of Req'!#REF!</definedName>
    <definedName name="JMD">#REF!</definedName>
    <definedName name="OLE_LINK7" localSheetId="4">'E. ATB Justification'!#REF!</definedName>
    <definedName name="PART">#REF!</definedName>
    <definedName name="_xlnm.Print_Area" localSheetId="6">'(G) 2011 Crosswalk'!$A$1:$R$21</definedName>
    <definedName name="_xlnm.Print_Area" localSheetId="12">'(N-2) Domestic Agent'!$A$1:$J$69</definedName>
    <definedName name="_xlnm.Print_Area" localSheetId="13">'(N-3) Domestic Attorney'!$A$1:$H$53</definedName>
    <definedName name="_xlnm.Print_Area" localSheetId="14">'(N-4) Domestic Prof Sup'!$A$1:$J$53</definedName>
    <definedName name="_xlnm.Print_Area" localSheetId="15">'(N-5) Domestic Clerical'!$A$1:$H$52</definedName>
    <definedName name="_xlnm.Print_Area" localSheetId="16">'(P) IT'!$A$1:$H$32</definedName>
    <definedName name="_xlnm.Print_Area" localSheetId="0">'A. Organization Chart'!$A$1:$N$29</definedName>
    <definedName name="_xlnm.Print_Area" localSheetId="1">'B. Summary of Requirements '!$A$1:$X$78</definedName>
    <definedName name="_xlnm.Print_Area" localSheetId="2">'C. Increases Offsets'!$A$1:$G$25</definedName>
    <definedName name="_xlnm.Print_Area" localSheetId="3">'D. Strategic Goals &amp; Objectives'!$A$1:$P$18</definedName>
    <definedName name="_xlnm.Print_Area" localSheetId="4">'E. ATB Justification'!$A$1:$I$34</definedName>
    <definedName name="_xlnm.Print_Area" localSheetId="5">'F. 2010 Crosswalk'!$A$1:$R$22</definedName>
    <definedName name="_xlnm.Print_Area" localSheetId="7">'H. Reimbursable Resources'!$A$1:$N$23</definedName>
    <definedName name="_xlnm.Print_Area" localSheetId="8">'I. Permanent Positions'!$A$1:$K$26</definedName>
    <definedName name="_xlnm.Print_Area" localSheetId="9">'J. Financial Analysis'!$A$1:$J$33</definedName>
    <definedName name="_xlnm.Print_Area" localSheetId="10">'K. Summary by Grade'!$A$1:$I$29</definedName>
    <definedName name="_xlnm.Print_Area" localSheetId="11">'L. Summary by Object Class'!$A$1:$K$45</definedName>
    <definedName name="_xlnm.Print_Area">#REF!</definedName>
    <definedName name="_xlnm.Print_Titles" localSheetId="12">'(N-2) Domestic Agent'!$1:$13</definedName>
    <definedName name="_xlnm.Print_Titles" localSheetId="13">'(N-3) Domestic Attorney'!$1:$13</definedName>
    <definedName name="_xlnm.Print_Titles" localSheetId="14">'(N-4) Domestic Prof Sup'!$1:$13</definedName>
    <definedName name="_xlnm.Print_Titles" localSheetId="15">'(N-5) Domestic Clerical'!$1:$13</definedName>
    <definedName name="REIMPRO" localSheetId="7">'H. Reimbursable Resources'!$A$1:$N$23</definedName>
    <definedName name="REIMPRO">#REF!</definedName>
    <definedName name="REIMSOR" localSheetId="7">'H. Reimbursable Resources'!$P$25:$AF$32</definedName>
    <definedName name="REIMSOR">#REF!</definedName>
  </definedNames>
  <calcPr calcId="125725"/>
</workbook>
</file>

<file path=xl/calcChain.xml><?xml version="1.0" encoding="utf-8"?>
<calcChain xmlns="http://schemas.openxmlformats.org/spreadsheetml/2006/main">
  <c r="H42" i="14"/>
  <c r="I19"/>
  <c r="I20"/>
  <c r="I21"/>
  <c r="I22"/>
  <c r="I23"/>
  <c r="I24"/>
  <c r="I25"/>
  <c r="I26"/>
  <c r="I27"/>
  <c r="I28"/>
  <c r="I29"/>
  <c r="I30"/>
  <c r="I31"/>
  <c r="I32"/>
  <c r="I33"/>
  <c r="I34"/>
  <c r="I18"/>
  <c r="I11"/>
  <c r="I12"/>
  <c r="I13"/>
  <c r="I14"/>
  <c r="I15"/>
  <c r="I10"/>
  <c r="H10"/>
  <c r="I24" i="10"/>
  <c r="N68" i="45" l="1"/>
  <c r="L34" i="14"/>
  <c r="L33"/>
  <c r="I32" i="36"/>
  <c r="I31"/>
  <c r="I30"/>
  <c r="I25"/>
  <c r="H32"/>
  <c r="H31"/>
  <c r="H30"/>
  <c r="H25"/>
  <c r="I21"/>
  <c r="I20"/>
  <c r="I19"/>
  <c r="I18"/>
  <c r="I17"/>
  <c r="I16"/>
  <c r="I15"/>
  <c r="I14"/>
  <c r="I13"/>
  <c r="I12"/>
  <c r="I11"/>
  <c r="H12"/>
  <c r="H13"/>
  <c r="H14"/>
  <c r="H15"/>
  <c r="H16"/>
  <c r="H17"/>
  <c r="H18"/>
  <c r="H19"/>
  <c r="H20"/>
  <c r="H21"/>
  <c r="H11"/>
  <c r="D23"/>
  <c r="E23"/>
  <c r="F23"/>
  <c r="G23"/>
  <c r="D24"/>
  <c r="E24"/>
  <c r="F24"/>
  <c r="G24"/>
  <c r="D28"/>
  <c r="E28"/>
  <c r="F28"/>
  <c r="G28"/>
  <c r="D33"/>
  <c r="E33"/>
  <c r="F33"/>
  <c r="G33"/>
  <c r="K19" i="16"/>
  <c r="N19" s="1"/>
  <c r="K18"/>
  <c r="N18" s="1"/>
  <c r="K17"/>
  <c r="N17" s="1"/>
  <c r="K16"/>
  <c r="N16" s="1"/>
  <c r="K15"/>
  <c r="K14"/>
  <c r="N14" s="1"/>
  <c r="K13"/>
  <c r="N13" s="1"/>
  <c r="K12"/>
  <c r="K11"/>
  <c r="K10"/>
  <c r="N10" s="1"/>
  <c r="M19"/>
  <c r="L19"/>
  <c r="M18"/>
  <c r="L18"/>
  <c r="M17"/>
  <c r="L17"/>
  <c r="M16"/>
  <c r="L16"/>
  <c r="N15"/>
  <c r="M15"/>
  <c r="L15"/>
  <c r="M14"/>
  <c r="L14"/>
  <c r="M13"/>
  <c r="L13"/>
  <c r="I32" i="29"/>
  <c r="I34" s="1"/>
  <c r="G18" i="21"/>
  <c r="G17"/>
  <c r="G12"/>
  <c r="G11"/>
  <c r="X26" i="45"/>
  <c r="X30" s="1"/>
  <c r="I43" i="14"/>
  <c r="I42"/>
  <c r="I44"/>
  <c r="H15"/>
  <c r="H14"/>
  <c r="H13"/>
  <c r="H11"/>
  <c r="H17" i="6"/>
  <c r="H13"/>
  <c r="H14"/>
  <c r="H15"/>
  <c r="H16"/>
  <c r="H18"/>
  <c r="H19"/>
  <c r="H20"/>
  <c r="H21"/>
  <c r="H22"/>
  <c r="H23"/>
  <c r="H12"/>
  <c r="M11" i="16"/>
  <c r="N11"/>
  <c r="M12"/>
  <c r="N12"/>
  <c r="M20"/>
  <c r="N20"/>
  <c r="M10"/>
  <c r="L20"/>
  <c r="L11"/>
  <c r="L12"/>
  <c r="L10"/>
  <c r="Q18" i="56"/>
  <c r="Q17"/>
  <c r="Q14"/>
  <c r="R12"/>
  <c r="Q12"/>
  <c r="Q13" s="1"/>
  <c r="P12"/>
  <c r="O13"/>
  <c r="N13"/>
  <c r="Q18" i="2"/>
  <c r="Q17"/>
  <c r="Q14"/>
  <c r="Q12"/>
  <c r="P12"/>
  <c r="O13"/>
  <c r="A57" i="45"/>
  <c r="L22" i="16" l="1"/>
  <c r="N22"/>
  <c r="H24" i="6"/>
  <c r="G16" i="14"/>
  <c r="G35" s="1"/>
  <c r="F12"/>
  <c r="D12"/>
  <c r="C16"/>
  <c r="B12"/>
  <c r="B16" s="1"/>
  <c r="M13" i="56"/>
  <c r="L13"/>
  <c r="L15" s="1"/>
  <c r="L19" s="1"/>
  <c r="K13"/>
  <c r="J13"/>
  <c r="I13"/>
  <c r="I15" s="1"/>
  <c r="I19" s="1"/>
  <c r="H13"/>
  <c r="G13"/>
  <c r="F13"/>
  <c r="F15" s="1"/>
  <c r="F19" s="1"/>
  <c r="E13"/>
  <c r="D13"/>
  <c r="C13"/>
  <c r="C15" s="1"/>
  <c r="C19" s="1"/>
  <c r="B13"/>
  <c r="R13"/>
  <c r="A5"/>
  <c r="A4"/>
  <c r="W76" i="45"/>
  <c r="W75"/>
  <c r="W71"/>
  <c r="X68"/>
  <c r="W68"/>
  <c r="V68"/>
  <c r="V69" s="1"/>
  <c r="W40"/>
  <c r="W44" s="1"/>
  <c r="V40"/>
  <c r="V44" s="1"/>
  <c r="W30"/>
  <c r="V30"/>
  <c r="V34" s="1"/>
  <c r="V35" s="1"/>
  <c r="X33"/>
  <c r="X34" s="1"/>
  <c r="X35" s="1"/>
  <c r="E25" i="6"/>
  <c r="G25" s="1"/>
  <c r="A4" i="57"/>
  <c r="C16"/>
  <c r="V16" i="45"/>
  <c r="W16"/>
  <c r="X16"/>
  <c r="V19"/>
  <c r="W19"/>
  <c r="X19"/>
  <c r="X40"/>
  <c r="X44" s="1"/>
  <c r="D69"/>
  <c r="E69"/>
  <c r="F69"/>
  <c r="G69"/>
  <c r="H69"/>
  <c r="H72" s="1"/>
  <c r="H77" s="1"/>
  <c r="I69"/>
  <c r="J69"/>
  <c r="K69"/>
  <c r="K72" s="1"/>
  <c r="K77" s="1"/>
  <c r="L69"/>
  <c r="M69"/>
  <c r="N69"/>
  <c r="N72" s="1"/>
  <c r="N77" s="1"/>
  <c r="O69"/>
  <c r="P69"/>
  <c r="Q69"/>
  <c r="Q72" s="1"/>
  <c r="Q77" s="1"/>
  <c r="R69"/>
  <c r="S69"/>
  <c r="T69"/>
  <c r="T72" s="1"/>
  <c r="T77" s="1"/>
  <c r="U69"/>
  <c r="E26" i="6"/>
  <c r="G26" s="1"/>
  <c r="H32" i="29"/>
  <c r="H34" s="1"/>
  <c r="G32"/>
  <c r="G34" s="1"/>
  <c r="D16" i="14"/>
  <c r="J22" i="16"/>
  <c r="D22"/>
  <c r="G22"/>
  <c r="L28" i="14"/>
  <c r="L22"/>
  <c r="C23" i="36"/>
  <c r="C24" s="1"/>
  <c r="B23"/>
  <c r="B24" s="1"/>
  <c r="E16" i="14"/>
  <c r="E35" s="1"/>
  <c r="H26" i="10"/>
  <c r="F24" i="6"/>
  <c r="I23" i="10"/>
  <c r="J23" s="1"/>
  <c r="I25"/>
  <c r="J25" s="1"/>
  <c r="G26"/>
  <c r="C13" i="21"/>
  <c r="D13"/>
  <c r="E13"/>
  <c r="F13"/>
  <c r="G13"/>
  <c r="K26" i="10"/>
  <c r="D13" i="2"/>
  <c r="I13"/>
  <c r="I15" s="1"/>
  <c r="I19" s="1"/>
  <c r="F19" i="21"/>
  <c r="B24" i="6"/>
  <c r="H23" i="36"/>
  <c r="B26" i="10"/>
  <c r="B22"/>
  <c r="I22"/>
  <c r="E22"/>
  <c r="H22" i="16"/>
  <c r="C22"/>
  <c r="E19" i="21"/>
  <c r="G19"/>
  <c r="C19"/>
  <c r="F16" i="14"/>
  <c r="A5"/>
  <c r="A4"/>
  <c r="D26" i="10"/>
  <c r="D19" i="21"/>
  <c r="D24" i="6"/>
  <c r="K22" i="10"/>
  <c r="J22"/>
  <c r="H22"/>
  <c r="G22"/>
  <c r="F22"/>
  <c r="D22"/>
  <c r="C22"/>
  <c r="A6" i="6"/>
  <c r="A5"/>
  <c r="A5" i="36"/>
  <c r="A4"/>
  <c r="A6" i="10"/>
  <c r="A5"/>
  <c r="A4" i="29"/>
  <c r="A5" i="16"/>
  <c r="A4"/>
  <c r="A5" i="2"/>
  <c r="A4"/>
  <c r="A5" i="21"/>
  <c r="J16" i="14"/>
  <c r="K16"/>
  <c r="K18"/>
  <c r="L18"/>
  <c r="L19"/>
  <c r="L20"/>
  <c r="J21"/>
  <c r="L21"/>
  <c r="L23"/>
  <c r="L24"/>
  <c r="L25"/>
  <c r="L26"/>
  <c r="L27"/>
  <c r="L29"/>
  <c r="L30"/>
  <c r="L31"/>
  <c r="L32"/>
  <c r="C26" i="10"/>
  <c r="E26"/>
  <c r="F26"/>
  <c r="E22" i="16"/>
  <c r="F22"/>
  <c r="I22"/>
  <c r="K22"/>
  <c r="M22"/>
  <c r="R12" i="2"/>
  <c r="B13"/>
  <c r="C13"/>
  <c r="C15" s="1"/>
  <c r="C19" s="1"/>
  <c r="E13"/>
  <c r="F13"/>
  <c r="F15" s="1"/>
  <c r="F19" s="1"/>
  <c r="G13"/>
  <c r="H13"/>
  <c r="J13"/>
  <c r="K13"/>
  <c r="L13"/>
  <c r="M13"/>
  <c r="N13"/>
  <c r="Q13"/>
  <c r="Q15" s="1"/>
  <c r="L15"/>
  <c r="L19" s="1"/>
  <c r="W69" i="45"/>
  <c r="X46" l="1"/>
  <c r="K35" i="14"/>
  <c r="J26" i="10"/>
  <c r="X36" i="45"/>
  <c r="X45" s="1"/>
  <c r="E72"/>
  <c r="E77" s="1"/>
  <c r="C35" i="14"/>
  <c r="C39" s="1"/>
  <c r="W72" i="45"/>
  <c r="W77" s="1"/>
  <c r="J35" i="14"/>
  <c r="H12"/>
  <c r="H16" s="1"/>
  <c r="I24" i="36"/>
  <c r="C28"/>
  <c r="C33" s="1"/>
  <c r="B28"/>
  <c r="B33" s="1"/>
  <c r="H24"/>
  <c r="H28" s="1"/>
  <c r="H33" s="1"/>
  <c r="I23"/>
  <c r="I26" i="10"/>
  <c r="P16" i="57"/>
  <c r="F16"/>
  <c r="I16"/>
  <c r="K16"/>
  <c r="M16"/>
  <c r="D16"/>
  <c r="G16"/>
  <c r="J16"/>
  <c r="L16"/>
  <c r="N16"/>
  <c r="X69" i="45"/>
  <c r="W34"/>
  <c r="W35" s="1"/>
  <c r="W36" s="1"/>
  <c r="P13" i="56"/>
  <c r="Q15"/>
  <c r="Q19" s="1"/>
  <c r="Q19" i="2"/>
  <c r="R13"/>
  <c r="P13"/>
  <c r="V36" i="45"/>
  <c r="G39" i="14"/>
  <c r="L16"/>
  <c r="E39"/>
  <c r="I16"/>
  <c r="I35" s="1"/>
  <c r="I39" s="1"/>
  <c r="L35" l="1"/>
  <c r="I28" i="36"/>
  <c r="I33" s="1"/>
  <c r="O16" i="57"/>
  <c r="W45" i="45"/>
  <c r="W46" s="1"/>
  <c r="V45"/>
  <c r="V46" s="1"/>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<sst xmlns="http://schemas.openxmlformats.org/spreadsheetml/2006/main" count="1420" uniqueCount="368">
  <si>
    <t>25.3 Purchases of goods &amp; services from Government accounts (Antennas, DHS Sec. Etc..)</t>
  </si>
  <si>
    <t>end of line</t>
  </si>
  <si>
    <t xml:space="preserve">          Total DIRECT requirements</t>
  </si>
  <si>
    <t>23.1  GSA rent (Reimbursable)</t>
  </si>
  <si>
    <t>25.3 DHS Security (Reimbursable)</t>
  </si>
  <si>
    <t>Financial Analysis of Program Changes</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</si>
  <si>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</si>
  <si>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</si>
  <si>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</si>
  <si>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</si>
  <si>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</si>
  <si>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</si>
  <si>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</si>
  <si>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</si>
  <si>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ATBs</t>
  </si>
  <si>
    <t>11.1  Direct FTE &amp; personnel compensation</t>
  </si>
  <si>
    <t xml:space="preserve">       Total </t>
  </si>
  <si>
    <t>Average SES Salary</t>
  </si>
  <si>
    <t>2010 Appropriation Enacted w/Rescissions and Supplementals</t>
  </si>
  <si>
    <t>FY 2010 Enacted Without Rescissions</t>
  </si>
  <si>
    <t>2010 Enacted w/Rescissions and Supplementals</t>
  </si>
  <si>
    <t>Perm. Pos.</t>
  </si>
  <si>
    <t>Location of Description by Decision Unit</t>
  </si>
  <si>
    <t>Reprogrammings / Transfers</t>
  </si>
  <si>
    <t>end of sheet</t>
  </si>
  <si>
    <t>Program Decreases</t>
  </si>
  <si>
    <t>Total Pr. Changes</t>
  </si>
  <si>
    <t>Total Authorized</t>
  </si>
  <si>
    <t>Total Reimbursable</t>
  </si>
  <si>
    <t>Total Increases</t>
  </si>
  <si>
    <t xml:space="preserve">   J: Financial Analysis of Program Changes</t>
  </si>
  <si>
    <t>I: Detail of Permanent Positions by Category</t>
  </si>
  <si>
    <t>Criminal Investigative Series (1811)</t>
  </si>
  <si>
    <t>2010 Availability</t>
  </si>
  <si>
    <t>23.2 Moving/Lease Expirations/Contract Parking</t>
  </si>
  <si>
    <t>[list all - if applicable]</t>
  </si>
  <si>
    <t>Transfers:</t>
  </si>
  <si>
    <t>Total Adjustments to Base and Technical Adjustments</t>
  </si>
  <si>
    <t xml:space="preserve">Total Adjustments to Base </t>
  </si>
  <si>
    <t>Decreases:</t>
  </si>
  <si>
    <t>FY 2012 Request</t>
  </si>
  <si>
    <t>2012 Request</t>
  </si>
  <si>
    <t xml:space="preserve">2010 Enacted w/Rescissions and Supplementals </t>
  </si>
  <si>
    <t>Increase/Decrease</t>
  </si>
  <si>
    <t>Decision Unit</t>
  </si>
  <si>
    <t xml:space="preserve">     Total</t>
  </si>
  <si>
    <t>atb</t>
  </si>
  <si>
    <t>enhance</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</si>
  <si>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</si>
  <si>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</si>
  <si>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</si>
  <si>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</si>
  <si>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</si>
  <si>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</si>
  <si>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</si>
  <si>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</si>
  <si>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</si>
  <si>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</si>
  <si>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</si>
  <si>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</si>
  <si>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</si>
  <si>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</si>
  <si>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</si>
  <si>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</si>
  <si>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</si>
  <si>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</si>
  <si>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</si>
  <si>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</si>
  <si>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</si>
  <si>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</si>
  <si>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</si>
  <si>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</si>
  <si>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</si>
  <si>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</si>
  <si>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</si>
  <si>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SES</t>
  </si>
  <si>
    <t>GS-15</t>
  </si>
  <si>
    <t>GS-14</t>
  </si>
  <si>
    <t>GS-13</t>
  </si>
  <si>
    <t>GS-12</t>
  </si>
  <si>
    <t>GS-11</t>
  </si>
  <si>
    <t>GS-10</t>
  </si>
  <si>
    <t>GS-9</t>
  </si>
  <si>
    <t>GS-8</t>
  </si>
  <si>
    <t>GS-7</t>
  </si>
  <si>
    <t xml:space="preserve">GS-5 </t>
  </si>
  <si>
    <t>Equipment</t>
  </si>
  <si>
    <t>Purchases of goods &amp; services from Government accounts</t>
  </si>
  <si>
    <t>Supplies and materials</t>
  </si>
  <si>
    <t>Average GS Salary</t>
  </si>
  <si>
    <t>Average GS Grade</t>
  </si>
  <si>
    <t>Object Classes</t>
  </si>
  <si>
    <t>Other Object Classes:</t>
  </si>
  <si>
    <t>Summary of Reimbursable Resources</t>
  </si>
  <si>
    <t>Decision Unit 1</t>
  </si>
  <si>
    <t>Summary of Requirements by Object Class</t>
  </si>
  <si>
    <t>Overtime</t>
  </si>
  <si>
    <t>Technical Adjustments</t>
  </si>
  <si>
    <t>Program Changes</t>
  </si>
  <si>
    <t>Total Program Changes</t>
  </si>
  <si>
    <t>Subtotal Increases</t>
  </si>
  <si>
    <t>Attorneys (905)</t>
  </si>
  <si>
    <t>Paralegals / Other Law (900-998)</t>
  </si>
  <si>
    <t>Miscellaneous Operations (010-099)</t>
  </si>
  <si>
    <t>2010 Enacted (with Rescissions, direct only)</t>
  </si>
  <si>
    <t>Total 2010 Enacted (with Rescissions and Supplementals)</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</si>
  <si>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</si>
  <si>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</si>
  <si>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</si>
  <si>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</si>
  <si>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</si>
  <si>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</si>
  <si>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</si>
  <si>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</si>
  <si>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</si>
  <si>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</si>
  <si>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</si>
  <si>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</si>
  <si>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</si>
  <si>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</si>
  <si>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</si>
  <si>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</si>
  <si>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</si>
  <si>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</si>
  <si>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</si>
  <si>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</si>
  <si>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</si>
  <si>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</si>
  <si>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</si>
  <si>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</si>
  <si>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</si>
  <si>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</si>
  <si>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</si>
  <si>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</si>
  <si>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</si>
  <si>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</si>
  <si>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</si>
  <si>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</si>
  <si>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</si>
  <si>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</si>
  <si>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</si>
  <si>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</si>
  <si>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</si>
  <si>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</si>
  <si>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</si>
  <si>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</si>
  <si>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</si>
  <si>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</si>
  <si>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</si>
  <si>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</si>
  <si>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</si>
  <si>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</si>
  <si>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</si>
  <si>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</si>
  <si>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</si>
  <si>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</si>
  <si>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</si>
  <si>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</si>
  <si>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</si>
  <si>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</si>
  <si>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</si>
  <si>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</si>
  <si>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</si>
  <si>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</si>
  <si>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</si>
  <si>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</si>
  <si>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</si>
  <si>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</si>
  <si>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</si>
  <si>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</si>
  <si>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</si>
  <si>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</si>
  <si>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</si>
  <si>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</si>
  <si>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</si>
  <si>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</si>
  <si>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</si>
  <si>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</si>
  <si>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</si>
  <si>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</si>
  <si>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</si>
  <si>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</si>
  <si>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</si>
  <si>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</si>
  <si>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</si>
  <si>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</si>
  <si>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</si>
  <si>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</si>
  <si>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</si>
  <si>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</si>
  <si>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</si>
  <si>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</si>
  <si>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</si>
  <si>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</si>
  <si>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</si>
  <si>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</si>
  <si>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</si>
  <si>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</si>
  <si>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</si>
  <si>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</si>
  <si>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</si>
  <si>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</si>
  <si>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</si>
  <si>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</si>
  <si>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</si>
  <si>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GS-7, $42,209 - 54,875</t>
  </si>
  <si>
    <t>GS-8, $46,745 - 60,765</t>
  </si>
  <si>
    <t>GS-9, $51,630 - 67,114</t>
  </si>
  <si>
    <t>GS-10, $56,857 - 73,917</t>
  </si>
  <si>
    <t>GS-11, $62,467 - 81,204</t>
  </si>
  <si>
    <t>GS-12, $74,872 - 97,333</t>
  </si>
  <si>
    <t>GS-13, $89,033 - 115,742</t>
  </si>
  <si>
    <t>GS-14, $105,211 - 136,771</t>
  </si>
  <si>
    <t>GS-15, $123,758 - 155,500</t>
  </si>
  <si>
    <t>Crosswalk of 2010 Availability</t>
  </si>
  <si>
    <t>2012 template</t>
  </si>
  <si>
    <t>Information Technology Mgmt  (2210)</t>
  </si>
  <si>
    <t>FY 2011 CJ Submission</t>
  </si>
  <si>
    <t>23.1  GSA rent</t>
  </si>
  <si>
    <t>25.4  Operation and maintenance of facilities</t>
  </si>
  <si>
    <t>L: Summary of Requirements by Object Class</t>
  </si>
  <si>
    <t>K: Summary of Requirements by Grade</t>
  </si>
  <si>
    <t>Program Increases</t>
  </si>
  <si>
    <t>FY 2012 Program Increases/Offsets By Decision Unit</t>
  </si>
  <si>
    <t>25.5 Research and development contracts</t>
  </si>
  <si>
    <t>25.7 Operation and maintenance of equipment</t>
  </si>
  <si>
    <t>2010 Supplementals</t>
  </si>
  <si>
    <t>Justification for Base Adjustments</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</si>
  <si>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</si>
  <si>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</si>
  <si>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</si>
  <si>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</si>
  <si>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</si>
  <si>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</si>
  <si>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</si>
  <si>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Pay and Benefits</t>
  </si>
  <si>
    <t>POS</t>
  </si>
  <si>
    <t>Total Increase:</t>
  </si>
  <si>
    <t>Total ATB:</t>
  </si>
  <si>
    <t xml:space="preserve">Amount  </t>
  </si>
  <si>
    <t>Grades:</t>
  </si>
  <si>
    <t>(Dollars in Thousands)</t>
  </si>
  <si>
    <t>Salaries and Expenses</t>
  </si>
  <si>
    <t>Total Offsets</t>
  </si>
  <si>
    <t>Other FTE:</t>
  </si>
  <si>
    <t>Total Comp. FTE</t>
  </si>
  <si>
    <t>Total FTE</t>
  </si>
  <si>
    <t>Reimbursable FTE</t>
  </si>
  <si>
    <t>Other FTE</t>
  </si>
  <si>
    <t>Total Compensable FTE</t>
  </si>
  <si>
    <t>Headquarters (Washington, D.C.)</t>
  </si>
  <si>
    <t>Summary of Requirements</t>
  </si>
  <si>
    <t>Reimbursable FTE:</t>
  </si>
  <si>
    <t>Total Program Increases</t>
  </si>
  <si>
    <t>Rescissions</t>
  </si>
  <si>
    <t>Supplementals</t>
  </si>
  <si>
    <t xml:space="preserve">     Subtotal Increases</t>
  </si>
  <si>
    <t xml:space="preserve">    Subtotal Decreases</t>
  </si>
  <si>
    <t xml:space="preserve">  Total, 2012 program changes requested</t>
  </si>
  <si>
    <t>Collections by Source</t>
  </si>
  <si>
    <t>Budgetary Resources:</t>
  </si>
  <si>
    <t>Instructions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</si>
  <si>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</si>
  <si>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</si>
  <si>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</si>
  <si>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</si>
  <si>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</si>
  <si>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</si>
  <si>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</si>
  <si>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</si>
  <si>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</si>
  <si>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</si>
  <si>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</si>
  <si>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</si>
  <si>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</si>
  <si>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</si>
  <si>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</si>
  <si>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</si>
  <si>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</si>
  <si>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Subtotal, Goal 1</t>
  </si>
  <si>
    <t>GRAND TOTAL</t>
  </si>
  <si>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</si>
  <si>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</si>
  <si>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</si>
  <si>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</si>
  <si>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</si>
  <si>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</si>
  <si>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</si>
  <si>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</si>
  <si>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</si>
  <si>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</si>
  <si>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</si>
  <si>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</si>
  <si>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</si>
  <si>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2010 Actual</t>
  </si>
  <si>
    <t>2011 Planned</t>
  </si>
  <si>
    <t>Carryover</t>
  </si>
  <si>
    <t>Recoveries</t>
  </si>
  <si>
    <t>FY 2011 CR Without Rescissions</t>
  </si>
  <si>
    <t>2010 - 2012 Total Change</t>
  </si>
  <si>
    <t>2010 Actuals</t>
  </si>
  <si>
    <t>2011 Continuing Resolution (direct only)</t>
  </si>
  <si>
    <t>2011 Rescissions</t>
  </si>
  <si>
    <t>Total 2011 Continuing Resolution (with Rescissions)</t>
  </si>
  <si>
    <t>2011 
Continuing Resolution
(CR)</t>
  </si>
  <si>
    <t>2011
Continuing Resolution
(CR)</t>
  </si>
  <si>
    <t>G: Crosswalk of 2011 Availability</t>
  </si>
  <si>
    <t>A: Organizational Chart</t>
  </si>
  <si>
    <t>B: Summary of Requirements</t>
  </si>
  <si>
    <t>C: Program Increases/Offsets By Decision Unit</t>
  </si>
  <si>
    <t>D: Resources by DOJ Strategic Goal and Strategic Objective</t>
  </si>
  <si>
    <t>E.  Justification for Base Adjustments</t>
  </si>
  <si>
    <t>F: Crosswalk of 2010 Availability</t>
  </si>
  <si>
    <t>H: Summary of Reimbursable Resources</t>
  </si>
  <si>
    <t>2011 
Availability</t>
  </si>
  <si>
    <t xml:space="preserve">2011 
Continuing Resolution
(CR) </t>
  </si>
  <si>
    <t>OIP Transfer</t>
  </si>
  <si>
    <t>PRAO Transfer</t>
  </si>
  <si>
    <t>Subtotal Transfers</t>
  </si>
  <si>
    <t>Administrative Efficiencies</t>
  </si>
  <si>
    <t>Office of the Inspector General</t>
  </si>
  <si>
    <t>Enabling/Administrative*</t>
  </si>
  <si>
    <t>*The OIG helps the Department pursue its Strategic Goals and Objectives through the OIG's audits, investigations, inspections, and reviews.</t>
  </si>
  <si>
    <t>The OIG transfers for the Office of Information Policy (OIP) and the Professional Responsibility Advisory Office (PRAO)  into the General Administration appropriation will centralize appropriated funding and eliminate the current reimbursable financing process.  The centralization of the funding is administratively advantageous because it eliminates the paper-intensive reimbursement process.  The FY 2012 transfer amounts for OIP ($50,000) and PRAO ($9,000) are based on the FY 2010 actual costs plus standard inflation per year (the average increase over the past three years) to bridge to FY 2012 amounts.  The amount per component is based on the average percentage of total costs paid by that component since 2007</t>
  </si>
  <si>
    <r>
      <t>Annualization of additional positions approved in 2010</t>
    </r>
    <r>
      <rPr>
        <sz val="9"/>
        <rFont val="Times New Roman"/>
        <family val="1"/>
      </rPr>
      <t xml:space="preserve">.  This provides for the annualization of 18 additional positions  requested in the 2010 President's Budget.  Annualization of new positions extends to 3 years to provide for entry level funding in the first year with a 2-year progression to the journeyman level.  For 2010, this request includes an increase of $730,000 for full-year costs associated with these additional positions. </t>
    </r>
  </si>
  <si>
    <r>
      <t>Retirement</t>
    </r>
    <r>
      <rPr>
        <sz val="9"/>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increase of $72,000 is necessary to meet our increased retirement obligations as a result of this conversion.</t>
    </r>
  </si>
  <si>
    <r>
      <t>Employees Compensation Fund:</t>
    </r>
    <r>
      <rPr>
        <sz val="9"/>
        <rFont val="Times New Roman"/>
        <family val="1"/>
      </rPr>
      <t xml:space="preserve">  The $85,000  decrease  reflects payments to the Department of Labor for injury benefits paid in the past year under the Employee Compensation Act.  This estimate is based on the first quarter of prior year billing and current year estimates.</t>
    </r>
  </si>
  <si>
    <r>
      <t>Health Insurance</t>
    </r>
    <r>
      <rPr>
        <sz val="9"/>
        <rFont val="Times New Roman"/>
        <family val="1"/>
      </rPr>
      <t>:  Effective January 2012, this component's contribution to Federal employees' health insurance premiums increased by 5.6% percent.  Applied against the 2011 estimate of $4,064,000, the additional amount required is $338,000.</t>
    </r>
  </si>
  <si>
    <r>
      <t>Changes in Compensable Days</t>
    </r>
    <r>
      <rPr>
        <sz val="9"/>
        <rFont val="Times New Roman"/>
        <family val="1"/>
      </rPr>
      <t>.  The decreased cost for one compensable day in FY 2012 compared to FY 2011 is calculated by dividing the FY 2011 estimated personnel compensation $44,140,000 and applicable benefits $11,775,000 by 261 compensable days.</t>
    </r>
  </si>
  <si>
    <r>
      <t>DHS Security Charges</t>
    </r>
    <r>
      <rPr>
        <sz val="9"/>
        <color indexed="8"/>
        <rFont val="Times New Roman"/>
        <family val="1"/>
      </rPr>
      <t>.  The Department of Homeland Security (DHS) will continue to charge Basic Security and Building Specific Security.  The requested increase of $28,000 is required to meet our commitment to DHS, and cost estimates were developed by DHS.</t>
    </r>
  </si>
  <si>
    <r>
      <t>Moves (Lease Expirations)</t>
    </r>
    <r>
      <rPr>
        <sz val="9"/>
        <rFont val="Times New Roman"/>
        <family val="1"/>
      </rPr>
      <t xml:space="preserve">.    The $688,000 decrease reflects a non-recurring FY 2011 adjustment to base for moves.
</t>
    </r>
  </si>
  <si>
    <t>Audits, Inspections, Investigations, and Reviews</t>
  </si>
  <si>
    <t>Bureau of Alcohol, Tobacco, Firearms and Explosives</t>
  </si>
  <si>
    <t>Drug Enforcement Administration</t>
  </si>
  <si>
    <t>Federal Bureau of Investigation</t>
  </si>
  <si>
    <t>Asset Forfeiture Fund</t>
  </si>
  <si>
    <t>Federal Bureau of Prisons</t>
  </si>
  <si>
    <t>Federal Prison Industries</t>
  </si>
  <si>
    <t>Office of Justice Programs</t>
  </si>
  <si>
    <t>United States Marshals Service</t>
  </si>
  <si>
    <t>Offices, Boards, and Divisions</t>
  </si>
  <si>
    <t>Working Capital Fund</t>
  </si>
  <si>
    <t>IG Criminal Investigator Academy</t>
  </si>
  <si>
    <t>Operations Research Analyst (1515)</t>
  </si>
  <si>
    <t>Investigative Assistant (1802)</t>
  </si>
  <si>
    <t>CIGIE Contribution</t>
  </si>
  <si>
    <t>Administrative Efficiencies Offset</t>
  </si>
  <si>
    <t>32.0  Land and Structures</t>
  </si>
  <si>
    <t>42.0  Claims and Indemnities</t>
  </si>
  <si>
    <t>Audits, Inspections, Investigations and Reviews</t>
  </si>
  <si>
    <t>Increases:</t>
  </si>
  <si>
    <t>Offsets:</t>
  </si>
  <si>
    <t>Supplementals*</t>
  </si>
  <si>
    <t>*Supplementals.  The  American Recovery and Reinvestment Act (ARRA) of 2009 (P.L. 111-5) is provided to help ensure accountability and oversight of DOJ grant monies.  The ARRA funds are available to the OIG until September 2013.</t>
  </si>
  <si>
    <t>*Supplementals.  The $5 million represents $3 million in Global War on Terrorism (GWOT) supplemental funds and $2 million for the American Recovery and Reinvestment Act (ARRA) of 2009 (P.L. 111-5) provided to help ensure accountability and oversight of DOJ grant monies.  The GWOT funds expired September 30, 2010.  The ARRA funds are available to the OIG until September 2013.</t>
  </si>
  <si>
    <t>The OIG operates as a single decision unit encompassing audits, investigations, inspections and reviews.</t>
  </si>
  <si>
    <t>Council of Inspectors Generals on Integrity and Efficiency*</t>
  </si>
  <si>
    <t xml:space="preserve">*The actual CIGIE program request for the Office of Inspector General is $455,000. However, because this information was not clarified </t>
  </si>
  <si>
    <t>for the Department until late in the process, it is not reflected here.</t>
  </si>
  <si>
    <t>1. Council of Inspectors Generals on Integrity and Efficiency</t>
  </si>
  <si>
    <t>1. Administrative Efficiencies</t>
  </si>
  <si>
    <t>2. Extend tech refresh</t>
  </si>
  <si>
    <t>Extend tech refresh</t>
  </si>
  <si>
    <t>Extend tech Refresh Offset</t>
  </si>
  <si>
    <r>
      <rPr>
        <u/>
        <sz val="9"/>
        <rFont val="Times New Roman"/>
        <family val="1"/>
      </rPr>
      <t>Annualization of 2010 pay raise</t>
    </r>
    <r>
      <rPr>
        <sz val="9"/>
        <rFont val="Times New Roman"/>
        <family val="1"/>
      </rPr>
      <t>.  This pay annualization represents first quarter amounts (October through December) of the 2010 pay increase of 2.0 percent, for which funds were not provided under the FY 2011 CR. Together with the resources provided in 2010 for the pay raise, the $98,000 request represents the pay requirements for the full year of the 2010 enacted pay raise.  ($68,600 for pay and $29,400 for benefits).</t>
    </r>
  </si>
  <si>
    <t>EX, $145,700-$199,700</t>
  </si>
  <si>
    <t>SES, $119,554 - $179,700</t>
  </si>
  <si>
    <t>SL, $119,554 - $179,700</t>
  </si>
</sst>
</file>

<file path=xl/styles.xml><?xml version="1.0" encoding="utf-8"?>
<styleSheet xmlns="http://schemas.openxmlformats.org/spreadsheetml/2006/main">
  <numFmts count="11">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s>
  <fonts count="89">
    <font>
      <sz val="12"/>
      <name val="Arial"/>
    </font>
    <font>
      <u/>
      <sz val="12"/>
      <name val="TimesNewRomanPS"/>
    </font>
    <font>
      <sz val="12"/>
      <name val="TimesNewRomanPS"/>
    </font>
    <font>
      <sz val="12"/>
      <name val="Times New Roman"/>
      <family val="1"/>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u/>
      <sz val="12"/>
      <color indexed="8"/>
      <name val="TMS"/>
    </font>
    <font>
      <sz val="10"/>
      <name val="Arial"/>
      <family val="2"/>
    </font>
    <font>
      <b/>
      <u/>
      <sz val="12"/>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i/>
      <sz val="12"/>
      <name val="Arial"/>
      <family val="2"/>
    </font>
    <font>
      <u/>
      <sz val="9"/>
      <name val="Times New Roman"/>
      <family val="1"/>
    </font>
    <font>
      <b/>
      <i/>
      <sz val="10"/>
      <name val="Arial"/>
      <family val="2"/>
    </font>
    <font>
      <i/>
      <sz val="10"/>
      <name val="Arial"/>
      <family val="2"/>
    </font>
    <font>
      <b/>
      <u/>
      <sz val="14"/>
      <name val="Arial"/>
      <family val="2"/>
    </font>
    <font>
      <sz val="14"/>
      <name val="Arial"/>
      <family val="2"/>
    </font>
    <font>
      <b/>
      <u/>
      <sz val="20"/>
      <name val="Arial"/>
      <family val="2"/>
    </font>
    <font>
      <sz val="20"/>
      <name val="Arial"/>
      <family val="2"/>
    </font>
    <font>
      <u/>
      <sz val="9"/>
      <color indexed="8"/>
      <name val="Times New Roman"/>
      <family val="1"/>
    </font>
    <font>
      <b/>
      <sz val="20"/>
      <name val="Arial"/>
      <family val="2"/>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sz val="18"/>
      <name val="Arial"/>
      <family val="2"/>
    </font>
    <font>
      <sz val="16"/>
      <name val="Arial"/>
      <family val="2"/>
    </font>
    <font>
      <b/>
      <sz val="12"/>
      <color indexed="9"/>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i/>
      <sz val="10"/>
      <name val="Times New Roman"/>
      <family val="1"/>
    </font>
    <font>
      <sz val="10"/>
      <name val="Arial"/>
      <family val="2"/>
    </font>
    <font>
      <sz val="20"/>
      <color indexed="9"/>
      <name val="Arial"/>
      <family val="2"/>
    </font>
    <font>
      <sz val="12"/>
      <color theme="0"/>
      <name val="Arial"/>
      <family val="2"/>
    </font>
    <font>
      <sz val="16"/>
      <color indexed="8"/>
      <name val="Times New Roman"/>
      <family val="1"/>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27"/>
        <bgColor indexed="64"/>
      </patternFill>
    </fill>
    <fill>
      <patternFill patternType="solid">
        <fgColor indexed="13"/>
        <bgColor indexed="64"/>
      </patternFill>
    </fill>
    <fill>
      <patternFill patternType="solid">
        <fgColor rgb="FFFFFF00"/>
        <bgColor indexed="64"/>
      </patternFill>
    </fill>
  </fills>
  <borders count="16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right style="medium">
        <color indexed="8"/>
      </right>
      <top/>
      <bottom style="hair">
        <color indexed="8"/>
      </bottom>
      <diagonal/>
    </border>
    <border>
      <left style="thin">
        <color indexed="8"/>
      </left>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style="hair">
        <color indexed="8"/>
      </top>
      <bottom style="thin">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thin">
        <color indexed="8"/>
      </right>
      <top/>
      <bottom/>
      <diagonal/>
    </border>
    <border>
      <left/>
      <right style="medium">
        <color indexed="64"/>
      </right>
      <top/>
      <bottom/>
      <diagonal/>
    </border>
    <border>
      <left style="thin">
        <color indexed="8"/>
      </left>
      <right/>
      <top/>
      <bottom style="thin">
        <color indexed="64"/>
      </bottom>
      <diagonal/>
    </border>
    <border>
      <left/>
      <right style="thin">
        <color indexed="8"/>
      </right>
      <top/>
      <bottom style="thin">
        <color indexed="64"/>
      </bottom>
      <diagonal/>
    </border>
    <border>
      <left/>
      <right style="medium">
        <color indexed="64"/>
      </right>
      <top/>
      <bottom style="thin">
        <color indexed="64"/>
      </bottom>
      <diagonal/>
    </border>
    <border>
      <left/>
      <right style="thin">
        <color indexed="8"/>
      </right>
      <top style="thin">
        <color indexed="64"/>
      </top>
      <bottom/>
      <diagonal/>
    </border>
    <border>
      <left/>
      <right style="medium">
        <color indexed="8"/>
      </right>
      <top/>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top style="thin">
        <color indexed="64"/>
      </top>
      <bottom/>
      <diagonal/>
    </border>
    <border>
      <left style="thin">
        <color indexed="64"/>
      </left>
      <right/>
      <top style="thin">
        <color indexed="23"/>
      </top>
      <bottom style="thin">
        <color indexed="23"/>
      </bottom>
      <diagonal/>
    </border>
    <border>
      <left style="thin">
        <color indexed="64"/>
      </left>
      <right/>
      <top style="thin">
        <color indexed="23"/>
      </top>
      <bottom style="hair">
        <color indexed="64"/>
      </bottom>
      <diagonal/>
    </border>
    <border>
      <left style="thin">
        <color indexed="8"/>
      </left>
      <right style="thin">
        <color indexed="8"/>
      </right>
      <top style="hair">
        <color indexed="8"/>
      </top>
      <bottom style="thin">
        <color indexed="64"/>
      </bottom>
      <diagonal/>
    </border>
    <border>
      <left style="thin">
        <color indexed="8"/>
      </left>
      <right style="thin">
        <color indexed="64"/>
      </right>
      <top/>
      <bottom style="hair">
        <color indexed="8"/>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right style="medium">
        <color indexed="8"/>
      </right>
      <top style="thin">
        <color indexed="8"/>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right/>
      <top style="medium">
        <color indexed="8"/>
      </top>
      <bottom/>
      <diagonal/>
    </border>
    <border>
      <left/>
      <right style="thin">
        <color indexed="64"/>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bottom style="thin">
        <color indexed="8"/>
      </bottom>
      <diagonal/>
    </border>
    <border>
      <left/>
      <right/>
      <top style="thin">
        <color indexed="8"/>
      </top>
      <bottom style="thin">
        <color indexed="64"/>
      </bottom>
      <diagonal/>
    </border>
    <border>
      <left/>
      <right style="thin">
        <color indexed="64"/>
      </right>
      <top style="hair">
        <color indexed="64"/>
      </top>
      <bottom style="medium">
        <color indexed="64"/>
      </bottom>
      <diagonal/>
    </border>
    <border>
      <left/>
      <right/>
      <top style="medium">
        <color indexed="64"/>
      </top>
      <bottom/>
      <diagonal/>
    </border>
    <border>
      <left/>
      <right style="thin">
        <color indexed="64"/>
      </right>
      <top style="thin">
        <color indexed="64"/>
      </top>
      <bottom style="hair">
        <color indexed="64"/>
      </bottom>
      <diagonal/>
    </border>
  </borders>
  <cellStyleXfs count="12">
    <xf numFmtId="0" fontId="0" fillId="0" borderId="0"/>
    <xf numFmtId="43" fontId="21" fillId="0" borderId="0" applyFont="0" applyFill="0" applyBorder="0" applyAlignment="0" applyProtection="0"/>
    <xf numFmtId="43" fontId="16" fillId="0" borderId="0" applyFont="0" applyFill="0" applyBorder="0" applyAlignment="0" applyProtection="0"/>
    <xf numFmtId="44" fontId="21" fillId="0" borderId="0" applyFont="0" applyFill="0" applyBorder="0" applyAlignment="0" applyProtection="0"/>
    <xf numFmtId="44" fontId="16" fillId="0" borderId="0" applyFont="0" applyFill="0" applyBorder="0" applyAlignment="0" applyProtection="0"/>
    <xf numFmtId="0" fontId="15" fillId="0" borderId="0"/>
    <xf numFmtId="0" fontId="85"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cellStyleXfs>
  <cellXfs count="999">
    <xf numFmtId="0" fontId="0" fillId="0" borderId="0" xfId="0"/>
    <xf numFmtId="165" fontId="2" fillId="0" borderId="0" xfId="0" applyNumberFormat="1" applyFont="1" applyAlignment="1"/>
    <xf numFmtId="165" fontId="2" fillId="0" borderId="0" xfId="0" applyNumberFormat="1" applyFont="1" applyBorder="1" applyAlignment="1"/>
    <xf numFmtId="165" fontId="6" fillId="0" borderId="0" xfId="0" applyNumberFormat="1" applyFont="1"/>
    <xf numFmtId="3" fontId="6" fillId="0" borderId="0" xfId="0" applyNumberFormat="1" applyFont="1" applyAlignment="1"/>
    <xf numFmtId="3" fontId="6" fillId="0" borderId="0" xfId="0" applyNumberFormat="1" applyFont="1" applyAlignment="1">
      <alignment horizontal="fill"/>
    </xf>
    <xf numFmtId="165" fontId="9" fillId="0" borderId="0" xfId="0" applyNumberFormat="1" applyFont="1" applyAlignment="1"/>
    <xf numFmtId="165" fontId="6" fillId="0" borderId="0" xfId="0" applyNumberFormat="1" applyFont="1" applyAlignment="1"/>
    <xf numFmtId="165" fontId="4" fillId="0" borderId="0" xfId="0" applyNumberFormat="1" applyFont="1" applyAlignment="1"/>
    <xf numFmtId="165" fontId="1" fillId="0" borderId="0" xfId="0" applyNumberFormat="1" applyFont="1" applyAlignment="1"/>
    <xf numFmtId="165" fontId="4" fillId="0" borderId="0" xfId="0" applyNumberFormat="1" applyFont="1" applyBorder="1" applyAlignment="1"/>
    <xf numFmtId="165" fontId="0" fillId="0" borderId="0" xfId="0" applyNumberFormat="1"/>
    <xf numFmtId="165" fontId="0" fillId="0" borderId="0" xfId="0" applyNumberFormat="1" applyBorder="1"/>
    <xf numFmtId="165" fontId="7" fillId="2" borderId="0" xfId="0" applyNumberFormat="1" applyFont="1" applyFill="1" applyAlignment="1"/>
    <xf numFmtId="165" fontId="7" fillId="2" borderId="0" xfId="0" applyNumberFormat="1" applyFont="1" applyFill="1" applyBorder="1" applyAlignment="1"/>
    <xf numFmtId="165" fontId="8" fillId="2" borderId="0" xfId="0" applyNumberFormat="1" applyFont="1" applyFill="1" applyBorder="1" applyAlignment="1"/>
    <xf numFmtId="165" fontId="13" fillId="2" borderId="0" xfId="0" applyNumberFormat="1" applyFont="1" applyFill="1" applyAlignment="1"/>
    <xf numFmtId="165" fontId="6" fillId="0" borderId="0" xfId="0" applyNumberFormat="1" applyFont="1" applyAlignment="1">
      <alignment horizontal="right"/>
    </xf>
    <xf numFmtId="0" fontId="0" fillId="0" borderId="0" xfId="0" applyBorder="1"/>
    <xf numFmtId="3" fontId="5" fillId="2" borderId="0" xfId="0" applyNumberFormat="1" applyFont="1" applyFill="1" applyBorder="1" applyAlignment="1"/>
    <xf numFmtId="3" fontId="18" fillId="0" borderId="0" xfId="0" applyNumberFormat="1" applyFont="1" applyAlignment="1"/>
    <xf numFmtId="165" fontId="3" fillId="0" borderId="0" xfId="0" applyNumberFormat="1" applyFont="1" applyAlignment="1"/>
    <xf numFmtId="165" fontId="19" fillId="2" borderId="0" xfId="0" applyNumberFormat="1" applyFont="1" applyFill="1" applyAlignment="1"/>
    <xf numFmtId="165" fontId="20" fillId="2" borderId="0" xfId="0" applyNumberFormat="1" applyFont="1" applyFill="1" applyAlignment="1">
      <alignment horizontal="centerContinuous"/>
    </xf>
    <xf numFmtId="165" fontId="19" fillId="2" borderId="0" xfId="0" applyNumberFormat="1" applyFont="1" applyFill="1" applyAlignment="1">
      <alignment horizontal="centerContinuous"/>
    </xf>
    <xf numFmtId="165" fontId="6" fillId="0" borderId="0" xfId="0" applyNumberFormat="1" applyFont="1" applyBorder="1"/>
    <xf numFmtId="0" fontId="21" fillId="0" borderId="0" xfId="9"/>
    <xf numFmtId="0" fontId="23" fillId="0" borderId="2" xfId="9" applyFont="1" applyBorder="1" applyAlignment="1">
      <alignment horizontal="center"/>
    </xf>
    <xf numFmtId="0" fontId="23" fillId="0" borderId="3" xfId="9" applyFont="1" applyBorder="1" applyAlignment="1">
      <alignment horizontal="center"/>
    </xf>
    <xf numFmtId="0" fontId="23" fillId="0" borderId="4" xfId="9" applyFont="1" applyBorder="1" applyAlignment="1">
      <alignment horizontal="center"/>
    </xf>
    <xf numFmtId="0" fontId="9" fillId="0" borderId="5" xfId="9" applyFont="1" applyBorder="1"/>
    <xf numFmtId="0" fontId="9" fillId="0" borderId="3" xfId="9" applyFont="1" applyBorder="1"/>
    <xf numFmtId="5" fontId="23" fillId="0" borderId="0" xfId="9" applyNumberFormat="1" applyFont="1" applyBorder="1"/>
    <xf numFmtId="5" fontId="23" fillId="0" borderId="6" xfId="9" applyNumberFormat="1" applyFont="1" applyBorder="1"/>
    <xf numFmtId="0" fontId="9" fillId="0" borderId="7" xfId="9" applyFont="1" applyBorder="1"/>
    <xf numFmtId="0" fontId="9" fillId="0" borderId="4" xfId="9" applyFont="1" applyBorder="1"/>
    <xf numFmtId="0" fontId="23" fillId="0" borderId="8" xfId="9" applyFont="1" applyBorder="1" applyAlignment="1">
      <alignment horizontal="left"/>
    </xf>
    <xf numFmtId="0" fontId="21" fillId="3" borderId="0" xfId="9" applyFill="1"/>
    <xf numFmtId="165" fontId="2" fillId="3" borderId="0" xfId="0" applyNumberFormat="1" applyFont="1" applyFill="1" applyAlignment="1"/>
    <xf numFmtId="0" fontId="31" fillId="3" borderId="0" xfId="9" applyFont="1" applyFill="1"/>
    <xf numFmtId="165" fontId="16" fillId="3" borderId="0" xfId="0" applyNumberFormat="1" applyFont="1" applyFill="1" applyBorder="1"/>
    <xf numFmtId="0" fontId="32" fillId="0" borderId="0" xfId="0" applyFont="1"/>
    <xf numFmtId="165" fontId="2" fillId="0" borderId="0" xfId="0" applyNumberFormat="1" applyFont="1" applyFill="1" applyAlignment="1"/>
    <xf numFmtId="0" fontId="9" fillId="0" borderId="9" xfId="9" applyFont="1" applyBorder="1" applyAlignment="1">
      <alignment horizontal="center"/>
    </xf>
    <xf numFmtId="0" fontId="9" fillId="0" borderId="5" xfId="9" applyFont="1" applyBorder="1" applyAlignment="1">
      <alignment horizontal="center"/>
    </xf>
    <xf numFmtId="3" fontId="6" fillId="0" borderId="11" xfId="0" applyNumberFormat="1" applyFont="1" applyBorder="1" applyAlignment="1"/>
    <xf numFmtId="0" fontId="21" fillId="0" borderId="0" xfId="9" applyBorder="1"/>
    <xf numFmtId="165" fontId="31" fillId="0" borderId="0" xfId="0" applyNumberFormat="1" applyFont="1" applyFill="1" applyBorder="1"/>
    <xf numFmtId="165" fontId="0" fillId="0" borderId="0" xfId="0" applyNumberFormat="1" applyFill="1" applyBorder="1"/>
    <xf numFmtId="165" fontId="6" fillId="0" borderId="0" xfId="0" applyNumberFormat="1" applyFont="1" applyFill="1" applyAlignment="1"/>
    <xf numFmtId="165" fontId="6" fillId="4" borderId="0" xfId="0" applyNumberFormat="1" applyFont="1" applyFill="1"/>
    <xf numFmtId="165" fontId="7" fillId="4" borderId="0" xfId="0" applyNumberFormat="1" applyFont="1" applyFill="1" applyAlignment="1">
      <alignment horizontal="right"/>
    </xf>
    <xf numFmtId="165" fontId="7" fillId="4" borderId="0" xfId="0" applyNumberFormat="1" applyFont="1" applyFill="1" applyAlignment="1"/>
    <xf numFmtId="5" fontId="28" fillId="2" borderId="12" xfId="0" applyNumberFormat="1" applyFont="1" applyFill="1" applyBorder="1" applyAlignment="1"/>
    <xf numFmtId="5" fontId="28" fillId="2" borderId="11" xfId="0" applyNumberFormat="1" applyFont="1" applyFill="1" applyBorder="1" applyAlignment="1"/>
    <xf numFmtId="0" fontId="16" fillId="5" borderId="0" xfId="9" applyFont="1" applyFill="1"/>
    <xf numFmtId="164" fontId="16" fillId="5" borderId="0" xfId="9" applyNumberFormat="1" applyFont="1" applyFill="1"/>
    <xf numFmtId="0" fontId="0" fillId="0" borderId="0" xfId="0" applyBorder="1" applyAlignment="1">
      <alignment horizontal="center"/>
    </xf>
    <xf numFmtId="0" fontId="32" fillId="0" borderId="0" xfId="0" applyFont="1" applyBorder="1" applyAlignment="1">
      <alignment horizontal="center"/>
    </xf>
    <xf numFmtId="0" fontId="0" fillId="0" borderId="0" xfId="0" applyAlignment="1">
      <alignment horizontal="center"/>
    </xf>
    <xf numFmtId="1" fontId="16" fillId="5" borderId="0" xfId="9" applyNumberFormat="1" applyFont="1" applyFill="1"/>
    <xf numFmtId="164" fontId="21" fillId="3" borderId="0" xfId="9" applyNumberFormat="1" applyFill="1"/>
    <xf numFmtId="0" fontId="9" fillId="0" borderId="13" xfId="9" applyFont="1" applyBorder="1"/>
    <xf numFmtId="0" fontId="21" fillId="0" borderId="14" xfId="9" applyBorder="1"/>
    <xf numFmtId="0" fontId="9" fillId="0" borderId="14" xfId="9" applyFont="1" applyBorder="1"/>
    <xf numFmtId="3" fontId="17" fillId="0" borderId="0" xfId="0" applyNumberFormat="1" applyFont="1" applyAlignment="1">
      <alignment horizontal="centerContinuous"/>
    </xf>
    <xf numFmtId="165" fontId="17" fillId="0" borderId="0" xfId="0" applyNumberFormat="1" applyFont="1" applyAlignment="1">
      <alignment horizontal="centerContinuous"/>
    </xf>
    <xf numFmtId="165" fontId="15" fillId="4" borderId="0" xfId="0" applyNumberFormat="1" applyFont="1" applyFill="1"/>
    <xf numFmtId="165" fontId="15" fillId="4" borderId="0" xfId="0" applyNumberFormat="1" applyFont="1" applyFill="1" applyAlignment="1">
      <alignment horizontal="centerContinuous"/>
    </xf>
    <xf numFmtId="0" fontId="15" fillId="4" borderId="0" xfId="0" applyFont="1" applyFill="1" applyBorder="1" applyAlignment="1">
      <alignment vertical="top" wrapText="1"/>
    </xf>
    <xf numFmtId="165" fontId="7" fillId="0" borderId="0" xfId="0" applyNumberFormat="1" applyFont="1" applyFill="1" applyBorder="1" applyAlignment="1"/>
    <xf numFmtId="0" fontId="0" fillId="0" borderId="0" xfId="0" applyFill="1" applyBorder="1" applyAlignment="1">
      <alignment vertical="top" wrapText="1"/>
    </xf>
    <xf numFmtId="165" fontId="6" fillId="0" borderId="0" xfId="0" applyNumberFormat="1" applyFont="1" applyFill="1"/>
    <xf numFmtId="0" fontId="38" fillId="0" borderId="0" xfId="0" applyFont="1" applyFill="1" applyBorder="1" applyAlignment="1">
      <alignment vertical="top" wrapText="1"/>
    </xf>
    <xf numFmtId="165" fontId="15" fillId="4" borderId="0" xfId="0" applyNumberFormat="1" applyFont="1" applyFill="1" applyAlignment="1"/>
    <xf numFmtId="0" fontId="24" fillId="0" borderId="0" xfId="0" applyFont="1" applyFill="1" applyAlignment="1">
      <alignment horizontal="centerContinuous"/>
    </xf>
    <xf numFmtId="165" fontId="42" fillId="4" borderId="0" xfId="0" applyNumberFormat="1" applyFont="1" applyFill="1" applyAlignment="1">
      <alignment horizontal="centerContinuous"/>
    </xf>
    <xf numFmtId="0" fontId="15" fillId="4" borderId="0" xfId="0" applyFont="1" applyFill="1"/>
    <xf numFmtId="0" fontId="15" fillId="4" borderId="0" xfId="0" applyFont="1" applyFill="1" applyAlignment="1"/>
    <xf numFmtId="0" fontId="15" fillId="4" borderId="0" xfId="0" applyFont="1" applyFill="1" applyAlignment="1">
      <alignment wrapText="1"/>
    </xf>
    <xf numFmtId="0" fontId="22" fillId="4" borderId="0" xfId="9" applyFont="1" applyFill="1" applyAlignment="1">
      <alignment horizontal="centerContinuous"/>
    </xf>
    <xf numFmtId="0" fontId="15" fillId="4" borderId="0" xfId="9" applyFont="1" applyFill="1" applyAlignment="1">
      <alignment horizontal="centerContinuous"/>
    </xf>
    <xf numFmtId="0" fontId="16" fillId="4" borderId="0" xfId="9" applyFont="1" applyFill="1"/>
    <xf numFmtId="0" fontId="15" fillId="0" borderId="0" xfId="0" applyFont="1" applyFill="1" applyBorder="1" applyAlignment="1">
      <alignment vertical="top" wrapText="1"/>
    </xf>
    <xf numFmtId="0" fontId="15" fillId="0" borderId="0" xfId="0" applyFont="1" applyFill="1" applyBorder="1" applyAlignment="1"/>
    <xf numFmtId="165" fontId="22" fillId="4" borderId="0" xfId="0" applyNumberFormat="1" applyFont="1" applyFill="1" applyAlignment="1">
      <alignment horizontal="centerContinuous"/>
    </xf>
    <xf numFmtId="165" fontId="22" fillId="4" borderId="0" xfId="0" applyNumberFormat="1" applyFont="1" applyFill="1" applyBorder="1" applyAlignment="1">
      <alignment horizontal="centerContinuous"/>
    </xf>
    <xf numFmtId="165" fontId="15" fillId="4" borderId="0" xfId="0" applyNumberFormat="1" applyFont="1" applyFill="1" applyBorder="1" applyAlignment="1">
      <alignment horizontal="centerContinuous"/>
    </xf>
    <xf numFmtId="165" fontId="15" fillId="0" borderId="0" xfId="0" applyNumberFormat="1" applyFont="1" applyFill="1" applyAlignment="1">
      <alignment horizontal="centerContinuous"/>
    </xf>
    <xf numFmtId="0" fontId="45" fillId="0" borderId="0" xfId="0" applyFont="1" applyFill="1" applyBorder="1" applyAlignment="1">
      <alignment vertical="top" wrapText="1"/>
    </xf>
    <xf numFmtId="0" fontId="41" fillId="0" borderId="0" xfId="9" applyFont="1" applyFill="1" applyAlignment="1"/>
    <xf numFmtId="0" fontId="40" fillId="0" borderId="0" xfId="9" applyFont="1" applyFill="1" applyAlignment="1"/>
    <xf numFmtId="165" fontId="6" fillId="0" borderId="0" xfId="0" applyNumberFormat="1" applyFont="1" applyBorder="1" applyAlignment="1"/>
    <xf numFmtId="0" fontId="27" fillId="4" borderId="0" xfId="0" applyFont="1" applyFill="1" applyBorder="1" applyAlignment="1">
      <alignment vertical="top" wrapText="1"/>
    </xf>
    <xf numFmtId="164" fontId="26" fillId="2" borderId="11" xfId="0" applyNumberFormat="1" applyFont="1" applyFill="1" applyBorder="1" applyAlignment="1"/>
    <xf numFmtId="165" fontId="50" fillId="0" borderId="0" xfId="0" applyNumberFormat="1" applyFont="1"/>
    <xf numFmtId="165" fontId="51" fillId="0" borderId="0" xfId="0" applyNumberFormat="1" applyFont="1" applyAlignment="1"/>
    <xf numFmtId="165" fontId="52" fillId="2" borderId="0" xfId="0" applyNumberFormat="1" applyFont="1" applyFill="1" applyAlignment="1"/>
    <xf numFmtId="0" fontId="53" fillId="0" borderId="0" xfId="9" applyFont="1"/>
    <xf numFmtId="170" fontId="2" fillId="3" borderId="0" xfId="0" applyNumberFormat="1" applyFont="1" applyFill="1" applyAlignment="1"/>
    <xf numFmtId="170" fontId="28" fillId="2" borderId="15" xfId="0" applyNumberFormat="1" applyFont="1" applyFill="1" applyBorder="1" applyAlignment="1"/>
    <xf numFmtId="0" fontId="56" fillId="0" borderId="0" xfId="0" applyFont="1"/>
    <xf numFmtId="165" fontId="55" fillId="0" borderId="0" xfId="0" applyNumberFormat="1" applyFont="1"/>
    <xf numFmtId="165" fontId="31" fillId="0" borderId="0" xfId="0" applyNumberFormat="1" applyFont="1"/>
    <xf numFmtId="165" fontId="55" fillId="0" borderId="0" xfId="0" applyNumberFormat="1" applyFont="1" applyAlignment="1"/>
    <xf numFmtId="165" fontId="31" fillId="0" borderId="0" xfId="0" applyNumberFormat="1" applyFont="1" applyAlignment="1"/>
    <xf numFmtId="3" fontId="55" fillId="2" borderId="0" xfId="0" applyNumberFormat="1" applyFont="1" applyFill="1" applyAlignment="1"/>
    <xf numFmtId="3" fontId="59" fillId="2" borderId="0" xfId="0" applyNumberFormat="1" applyFont="1" applyFill="1" applyAlignment="1"/>
    <xf numFmtId="3" fontId="59" fillId="2" borderId="0" xfId="0" applyNumberFormat="1" applyFont="1" applyFill="1" applyBorder="1" applyAlignment="1"/>
    <xf numFmtId="0" fontId="31" fillId="0" borderId="0" xfId="0" applyFont="1"/>
    <xf numFmtId="165" fontId="56" fillId="0" borderId="0" xfId="0" applyNumberFormat="1" applyFont="1"/>
    <xf numFmtId="165" fontId="56" fillId="0" borderId="0" xfId="0" applyNumberFormat="1" applyFont="1" applyBorder="1"/>
    <xf numFmtId="165" fontId="60" fillId="0" borderId="0" xfId="0" applyNumberFormat="1" applyFont="1" applyAlignment="1"/>
    <xf numFmtId="165" fontId="61" fillId="0" borderId="0" xfId="0" applyNumberFormat="1" applyFont="1" applyAlignment="1"/>
    <xf numFmtId="3" fontId="58" fillId="0" borderId="0" xfId="0" applyNumberFormat="1" applyFont="1" applyAlignment="1"/>
    <xf numFmtId="3" fontId="57" fillId="0" borderId="0" xfId="0" applyNumberFormat="1" applyFont="1" applyAlignment="1"/>
    <xf numFmtId="0" fontId="56" fillId="0" borderId="0" xfId="9" applyFont="1"/>
    <xf numFmtId="0" fontId="48" fillId="0" borderId="0" xfId="9" applyFont="1"/>
    <xf numFmtId="37" fontId="6" fillId="0" borderId="9" xfId="0" applyNumberFormat="1" applyFont="1" applyBorder="1" applyAlignment="1"/>
    <xf numFmtId="37" fontId="6" fillId="0" borderId="12" xfId="0" applyNumberFormat="1" applyFont="1" applyBorder="1" applyAlignment="1"/>
    <xf numFmtId="37" fontId="6" fillId="0" borderId="16" xfId="0" applyNumberFormat="1" applyFont="1" applyBorder="1" applyAlignment="1"/>
    <xf numFmtId="37" fontId="6" fillId="0" borderId="17" xfId="0" applyNumberFormat="1" applyFont="1" applyBorder="1" applyAlignment="1"/>
    <xf numFmtId="37" fontId="17" fillId="0" borderId="18" xfId="0" applyNumberFormat="1" applyFont="1" applyBorder="1" applyAlignment="1"/>
    <xf numFmtId="37" fontId="6" fillId="0" borderId="5" xfId="0" applyNumberFormat="1" applyFont="1" applyBorder="1" applyAlignment="1"/>
    <xf numFmtId="37" fontId="6" fillId="0" borderId="10" xfId="0" applyNumberFormat="1" applyFont="1" applyBorder="1" applyAlignment="1"/>
    <xf numFmtId="37" fontId="17" fillId="0" borderId="5" xfId="0" applyNumberFormat="1" applyFont="1" applyBorder="1" applyAlignment="1"/>
    <xf numFmtId="37" fontId="6" fillId="0" borderId="11" xfId="0" applyNumberFormat="1" applyFont="1" applyBorder="1"/>
    <xf numFmtId="37" fontId="6" fillId="0" borderId="12" xfId="0" applyNumberFormat="1" applyFont="1" applyBorder="1"/>
    <xf numFmtId="37" fontId="6" fillId="0" borderId="7" xfId="0" applyNumberFormat="1" applyFont="1" applyBorder="1"/>
    <xf numFmtId="37" fontId="6" fillId="0" borderId="3" xfId="0" applyNumberFormat="1" applyFont="1" applyBorder="1"/>
    <xf numFmtId="37" fontId="6" fillId="0" borderId="4" xfId="0" applyNumberFormat="1" applyFont="1" applyBorder="1"/>
    <xf numFmtId="37" fontId="6" fillId="0" borderId="10" xfId="0" applyNumberFormat="1" applyFont="1" applyBorder="1"/>
    <xf numFmtId="37" fontId="23" fillId="0" borderId="8" xfId="9" applyNumberFormat="1" applyFont="1" applyBorder="1"/>
    <xf numFmtId="37" fontId="23" fillId="0" borderId="0" xfId="9" applyNumberFormat="1" applyFont="1" applyBorder="1"/>
    <xf numFmtId="37" fontId="21" fillId="3" borderId="0" xfId="9" applyNumberFormat="1" applyFill="1"/>
    <xf numFmtId="37" fontId="16" fillId="5" borderId="0" xfId="9" applyNumberFormat="1" applyFont="1" applyFill="1"/>
    <xf numFmtId="37" fontId="7" fillId="2" borderId="1" xfId="0" applyNumberFormat="1" applyFont="1" applyFill="1" applyBorder="1" applyAlignment="1"/>
    <xf numFmtId="37" fontId="7" fillId="2" borderId="19" xfId="0" applyNumberFormat="1" applyFont="1" applyFill="1" applyBorder="1" applyAlignment="1"/>
    <xf numFmtId="37" fontId="7" fillId="2" borderId="12" xfId="0" applyNumberFormat="1" applyFont="1" applyFill="1" applyBorder="1" applyAlignment="1"/>
    <xf numFmtId="37" fontId="30" fillId="0" borderId="20" xfId="0" applyNumberFormat="1" applyFont="1" applyBorder="1"/>
    <xf numFmtId="37" fontId="0" fillId="3" borderId="0" xfId="0" applyNumberFormat="1" applyFill="1" applyBorder="1"/>
    <xf numFmtId="37" fontId="25" fillId="2" borderId="21" xfId="0" applyNumberFormat="1" applyFont="1" applyFill="1" applyBorder="1" applyAlignment="1"/>
    <xf numFmtId="37" fontId="25" fillId="2" borderId="23" xfId="0" applyNumberFormat="1" applyFont="1" applyFill="1" applyBorder="1" applyAlignment="1"/>
    <xf numFmtId="37" fontId="25" fillId="2" borderId="25" xfId="0" applyNumberFormat="1" applyFont="1" applyFill="1" applyBorder="1" applyAlignment="1"/>
    <xf numFmtId="37" fontId="25" fillId="2" borderId="28" xfId="0" applyNumberFormat="1" applyFont="1" applyFill="1" applyBorder="1" applyAlignment="1"/>
    <xf numFmtId="37" fontId="25" fillId="2" borderId="30" xfId="0" applyNumberFormat="1" applyFont="1" applyFill="1" applyBorder="1" applyAlignment="1"/>
    <xf numFmtId="37" fontId="25" fillId="2" borderId="32" xfId="0" applyNumberFormat="1" applyFont="1" applyFill="1" applyBorder="1" applyAlignment="1"/>
    <xf numFmtId="37" fontId="25" fillId="2" borderId="34" xfId="0" applyNumberFormat="1" applyFont="1" applyFill="1" applyBorder="1" applyAlignment="1"/>
    <xf numFmtId="37" fontId="25" fillId="2" borderId="0" xfId="0" applyNumberFormat="1" applyFont="1" applyFill="1" applyBorder="1" applyAlignment="1"/>
    <xf numFmtId="37" fontId="25" fillId="2" borderId="39" xfId="0" applyNumberFormat="1" applyFont="1" applyFill="1" applyBorder="1" applyAlignment="1"/>
    <xf numFmtId="37" fontId="25" fillId="2" borderId="0" xfId="0" applyNumberFormat="1" applyFont="1" applyFill="1" applyAlignment="1"/>
    <xf numFmtId="37" fontId="25" fillId="2" borderId="15" xfId="0" applyNumberFormat="1" applyFont="1" applyFill="1" applyBorder="1" applyAlignment="1"/>
    <xf numFmtId="37" fontId="25" fillId="2" borderId="11" xfId="0" applyNumberFormat="1" applyFont="1" applyFill="1" applyBorder="1" applyAlignment="1"/>
    <xf numFmtId="37" fontId="26" fillId="2" borderId="44" xfId="0" applyNumberFormat="1" applyFont="1" applyFill="1" applyBorder="1" applyAlignment="1"/>
    <xf numFmtId="4" fontId="25" fillId="2" borderId="15" xfId="0" applyNumberFormat="1" applyFont="1" applyFill="1" applyBorder="1" applyAlignment="1"/>
    <xf numFmtId="4" fontId="25" fillId="2" borderId="45" xfId="0" applyNumberFormat="1" applyFont="1" applyFill="1" applyBorder="1" applyAlignment="1"/>
    <xf numFmtId="4" fontId="6" fillId="0" borderId="15" xfId="0" applyNumberFormat="1" applyFont="1" applyBorder="1" applyAlignment="1"/>
    <xf numFmtId="37" fontId="7" fillId="2" borderId="15" xfId="0" applyNumberFormat="1" applyFont="1" applyFill="1" applyBorder="1" applyAlignment="1"/>
    <xf numFmtId="37" fontId="7" fillId="2" borderId="11" xfId="0" applyNumberFormat="1" applyFont="1" applyFill="1" applyBorder="1" applyAlignment="1"/>
    <xf numFmtId="37" fontId="7" fillId="2" borderId="15" xfId="0" applyNumberFormat="1" applyFont="1" applyFill="1" applyBorder="1" applyAlignment="1">
      <alignment horizontal="right"/>
    </xf>
    <xf numFmtId="37" fontId="7" fillId="0" borderId="15" xfId="0" applyNumberFormat="1" applyFont="1" applyFill="1" applyBorder="1" applyAlignment="1"/>
    <xf numFmtId="37" fontId="7" fillId="0" borderId="11" xfId="0" applyNumberFormat="1" applyFont="1" applyFill="1" applyBorder="1" applyAlignment="1"/>
    <xf numFmtId="37" fontId="7" fillId="0" borderId="12" xfId="0" applyNumberFormat="1" applyFont="1" applyFill="1" applyBorder="1" applyAlignment="1"/>
    <xf numFmtId="37" fontId="8" fillId="2" borderId="15" xfId="0" applyNumberFormat="1" applyFont="1" applyFill="1" applyBorder="1" applyAlignment="1"/>
    <xf numFmtId="37" fontId="8" fillId="2" borderId="11" xfId="0" applyNumberFormat="1" applyFont="1" applyFill="1" applyBorder="1" applyAlignment="1"/>
    <xf numFmtId="37" fontId="7" fillId="2" borderId="8" xfId="0" applyNumberFormat="1" applyFont="1" applyFill="1" applyBorder="1" applyAlignment="1"/>
    <xf numFmtId="37" fontId="7" fillId="2" borderId="0" xfId="0" applyNumberFormat="1" applyFont="1" applyFill="1" applyBorder="1" applyAlignment="1"/>
    <xf numFmtId="37" fontId="7" fillId="2" borderId="44" xfId="0" applyNumberFormat="1" applyFont="1" applyFill="1" applyBorder="1" applyAlignment="1"/>
    <xf numFmtId="37" fontId="7" fillId="2" borderId="47" xfId="0" applyNumberFormat="1" applyFont="1" applyFill="1" applyBorder="1" applyAlignment="1"/>
    <xf numFmtId="0" fontId="23" fillId="0" borderId="48" xfId="9" applyFont="1" applyBorder="1"/>
    <xf numFmtId="0" fontId="21" fillId="0" borderId="47" xfId="9" applyBorder="1"/>
    <xf numFmtId="37" fontId="23" fillId="0" borderId="44" xfId="9" applyNumberFormat="1" applyFont="1" applyBorder="1"/>
    <xf numFmtId="37" fontId="23" fillId="0" borderId="47" xfId="9" applyNumberFormat="1" applyFont="1" applyBorder="1"/>
    <xf numFmtId="5" fontId="23" fillId="0" borderId="47" xfId="9" applyNumberFormat="1" applyFont="1" applyBorder="1"/>
    <xf numFmtId="5" fontId="23" fillId="0" borderId="48" xfId="9" applyNumberFormat="1" applyFont="1" applyBorder="1"/>
    <xf numFmtId="0" fontId="18" fillId="0" borderId="0" xfId="0" applyFont="1"/>
    <xf numFmtId="0" fontId="0" fillId="0" borderId="0" xfId="0" applyAlignment="1">
      <alignment vertical="top"/>
    </xf>
    <xf numFmtId="0" fontId="32" fillId="0" borderId="0" xfId="0" applyFont="1" applyAlignment="1">
      <alignment vertical="top"/>
    </xf>
    <xf numFmtId="0" fontId="32" fillId="0" borderId="0" xfId="0" applyFont="1" applyBorder="1" applyAlignment="1">
      <alignment horizontal="center" vertical="top" wrapText="1"/>
    </xf>
    <xf numFmtId="0" fontId="32" fillId="0" borderId="0" xfId="0" applyFont="1" applyBorder="1" applyAlignment="1">
      <alignment vertical="top" wrapText="1"/>
    </xf>
    <xf numFmtId="0" fontId="58" fillId="0" borderId="0" xfId="0" applyFont="1" applyAlignment="1">
      <alignment vertical="top"/>
    </xf>
    <xf numFmtId="170" fontId="26" fillId="2" borderId="49" xfId="0" applyNumberFormat="1" applyFont="1" applyFill="1" applyBorder="1" applyAlignment="1"/>
    <xf numFmtId="170" fontId="26" fillId="2" borderId="51" xfId="0" applyNumberFormat="1" applyFont="1" applyFill="1" applyBorder="1" applyAlignment="1"/>
    <xf numFmtId="37" fontId="26" fillId="2" borderId="49" xfId="0" applyNumberFormat="1" applyFont="1" applyFill="1" applyBorder="1" applyAlignment="1"/>
    <xf numFmtId="37" fontId="7" fillId="2" borderId="53" xfId="0" applyNumberFormat="1" applyFont="1" applyFill="1" applyBorder="1" applyAlignment="1"/>
    <xf numFmtId="37" fontId="7" fillId="0" borderId="53" xfId="0" applyNumberFormat="1" applyFont="1" applyFill="1" applyBorder="1" applyAlignment="1"/>
    <xf numFmtId="37" fontId="17" fillId="0" borderId="14" xfId="0" applyNumberFormat="1" applyFont="1" applyBorder="1" applyAlignment="1">
      <alignment horizontal="right"/>
    </xf>
    <xf numFmtId="37" fontId="26" fillId="2" borderId="47" xfId="0" applyNumberFormat="1" applyFont="1" applyFill="1" applyBorder="1" applyAlignment="1"/>
    <xf numFmtId="165" fontId="43" fillId="0" borderId="0" xfId="0" applyNumberFormat="1" applyFont="1" applyAlignment="1"/>
    <xf numFmtId="0" fontId="65" fillId="2" borderId="0" xfId="0" applyFont="1" applyFill="1" applyProtection="1">
      <protection hidden="1"/>
    </xf>
    <xf numFmtId="164" fontId="17" fillId="0" borderId="56" xfId="0" applyNumberFormat="1" applyFont="1" applyBorder="1" applyAlignment="1"/>
    <xf numFmtId="3" fontId="26" fillId="2" borderId="57" xfId="0" applyNumberFormat="1" applyFont="1" applyFill="1" applyBorder="1" applyAlignment="1"/>
    <xf numFmtId="37" fontId="29" fillId="2" borderId="58" xfId="0" applyNumberFormat="1" applyFont="1" applyFill="1" applyBorder="1" applyAlignment="1"/>
    <xf numFmtId="165" fontId="15" fillId="3" borderId="0" xfId="0" applyNumberFormat="1" applyFont="1" applyFill="1" applyBorder="1"/>
    <xf numFmtId="1" fontId="17" fillId="0" borderId="17" xfId="0" applyNumberFormat="1" applyFont="1" applyBorder="1" applyAlignment="1">
      <alignment horizontal="right"/>
    </xf>
    <xf numFmtId="37" fontId="6" fillId="0" borderId="9" xfId="0" applyNumberFormat="1" applyFont="1" applyBorder="1" applyAlignment="1">
      <alignment horizontal="right"/>
    </xf>
    <xf numFmtId="37" fontId="6" fillId="0" borderId="16" xfId="0" applyNumberFormat="1" applyFont="1" applyBorder="1" applyAlignment="1">
      <alignment horizontal="right"/>
    </xf>
    <xf numFmtId="37" fontId="6" fillId="0" borderId="17" xfId="0" applyNumberFormat="1" applyFont="1" applyBorder="1" applyAlignment="1">
      <alignment horizontal="right"/>
    </xf>
    <xf numFmtId="37" fontId="17" fillId="0" borderId="18" xfId="0" applyNumberFormat="1" applyFont="1" applyBorder="1" applyAlignment="1">
      <alignment horizontal="right"/>
    </xf>
    <xf numFmtId="37" fontId="29" fillId="2" borderId="59" xfId="0" applyNumberFormat="1" applyFont="1" applyFill="1" applyBorder="1" applyAlignment="1"/>
    <xf numFmtId="37" fontId="25" fillId="2" borderId="60" xfId="0" applyNumberFormat="1" applyFont="1" applyFill="1" applyBorder="1" applyAlignment="1"/>
    <xf numFmtId="0" fontId="14" fillId="0" borderId="0" xfId="0" applyFont="1"/>
    <xf numFmtId="37" fontId="6" fillId="0" borderId="15" xfId="0" applyNumberFormat="1" applyFont="1" applyBorder="1" applyAlignment="1">
      <alignment horizontal="center"/>
    </xf>
    <xf numFmtId="37" fontId="6" fillId="0" borderId="11" xfId="0" applyNumberFormat="1" applyFont="1" applyBorder="1" applyAlignment="1">
      <alignment horizontal="center"/>
    </xf>
    <xf numFmtId="37" fontId="6" fillId="0" borderId="11" xfId="0" applyNumberFormat="1" applyFont="1" applyBorder="1" applyAlignment="1"/>
    <xf numFmtId="3" fontId="6" fillId="0" borderId="12" xfId="0" applyNumberFormat="1" applyFont="1" applyBorder="1" applyAlignment="1"/>
    <xf numFmtId="164" fontId="17" fillId="0" borderId="3" xfId="0" applyNumberFormat="1" applyFont="1" applyBorder="1" applyAlignment="1"/>
    <xf numFmtId="164" fontId="17" fillId="0" borderId="4" xfId="0" applyNumberFormat="1" applyFont="1" applyBorder="1" applyAlignment="1"/>
    <xf numFmtId="3" fontId="6" fillId="0" borderId="3" xfId="0" applyNumberFormat="1" applyFont="1" applyBorder="1" applyAlignment="1"/>
    <xf numFmtId="37" fontId="6" fillId="0" borderId="13" xfId="0" applyNumberFormat="1" applyFont="1" applyBorder="1"/>
    <xf numFmtId="0" fontId="7" fillId="2" borderId="61" xfId="0" applyNumberFormat="1" applyFont="1" applyFill="1" applyBorder="1" applyAlignment="1">
      <alignment horizontal="left"/>
    </xf>
    <xf numFmtId="0" fontId="9" fillId="0" borderId="61" xfId="0" applyNumberFormat="1" applyFont="1" applyBorder="1" applyAlignment="1"/>
    <xf numFmtId="0" fontId="7" fillId="2" borderId="62" xfId="0" applyNumberFormat="1" applyFont="1" applyFill="1" applyBorder="1" applyAlignment="1">
      <alignment horizontal="left"/>
    </xf>
    <xf numFmtId="0" fontId="29" fillId="2" borderId="45" xfId="0" applyNumberFormat="1" applyFont="1" applyFill="1" applyBorder="1" applyAlignment="1">
      <alignment horizontal="left" indent="5"/>
    </xf>
    <xf numFmtId="0" fontId="26" fillId="2" borderId="68" xfId="0" applyNumberFormat="1" applyFont="1" applyFill="1" applyBorder="1" applyAlignment="1">
      <alignment horizontal="right"/>
    </xf>
    <xf numFmtId="0" fontId="26" fillId="2" borderId="70" xfId="0" applyNumberFormat="1" applyFont="1" applyFill="1" applyBorder="1" applyAlignment="1">
      <alignment horizontal="right"/>
    </xf>
    <xf numFmtId="0" fontId="18" fillId="0" borderId="0" xfId="0" applyNumberFormat="1" applyFont="1" applyAlignment="1"/>
    <xf numFmtId="0" fontId="25" fillId="0" borderId="15" xfId="0" applyNumberFormat="1" applyFont="1" applyFill="1" applyBorder="1" applyAlignment="1">
      <alignment horizontal="left"/>
    </xf>
    <xf numFmtId="0" fontId="25" fillId="2" borderId="15" xfId="0" applyNumberFormat="1" applyFont="1" applyFill="1" applyBorder="1" applyAlignment="1">
      <alignment horizontal="left"/>
    </xf>
    <xf numFmtId="0" fontId="26" fillId="2" borderId="44" xfId="0" applyNumberFormat="1" applyFont="1" applyFill="1" applyBorder="1" applyAlignment="1">
      <alignment horizontal="left"/>
    </xf>
    <xf numFmtId="0" fontId="26" fillId="2" borderId="15" xfId="0" applyNumberFormat="1" applyFont="1" applyFill="1" applyBorder="1" applyAlignment="1">
      <alignment horizontal="left"/>
    </xf>
    <xf numFmtId="0" fontId="26" fillId="2" borderId="72" xfId="0" applyNumberFormat="1" applyFont="1" applyFill="1" applyBorder="1" applyAlignment="1">
      <alignment horizontal="right"/>
    </xf>
    <xf numFmtId="0" fontId="26" fillId="2" borderId="73" xfId="0" applyNumberFormat="1" applyFont="1" applyFill="1" applyBorder="1" applyAlignment="1">
      <alignment horizontal="right"/>
    </xf>
    <xf numFmtId="0" fontId="26" fillId="2" borderId="74" xfId="0" applyNumberFormat="1" applyFont="1" applyFill="1" applyBorder="1" applyAlignment="1">
      <alignment horizontal="right"/>
    </xf>
    <xf numFmtId="0" fontId="7" fillId="2" borderId="75" xfId="0" applyNumberFormat="1" applyFont="1" applyFill="1" applyBorder="1" applyAlignment="1">
      <alignment horizontal="left" indent="1"/>
    </xf>
    <xf numFmtId="0" fontId="7" fillId="2" borderId="13" xfId="0" applyNumberFormat="1" applyFont="1" applyFill="1" applyBorder="1" applyAlignment="1">
      <alignment horizontal="left" indent="1"/>
    </xf>
    <xf numFmtId="0" fontId="8" fillId="2" borderId="13" xfId="0" applyNumberFormat="1" applyFont="1" applyFill="1" applyBorder="1" applyAlignment="1">
      <alignment horizontal="left" indent="2"/>
    </xf>
    <xf numFmtId="0" fontId="7" fillId="2" borderId="53" xfId="0" applyNumberFormat="1" applyFont="1" applyFill="1" applyBorder="1" applyAlignment="1">
      <alignment horizontal="left" indent="1"/>
    </xf>
    <xf numFmtId="0" fontId="7" fillId="2" borderId="76" xfId="0" applyNumberFormat="1" applyFont="1" applyFill="1" applyBorder="1" applyAlignment="1">
      <alignment horizontal="left" indent="2"/>
    </xf>
    <xf numFmtId="0" fontId="7" fillId="2" borderId="13" xfId="0" applyNumberFormat="1" applyFont="1" applyFill="1" applyBorder="1" applyAlignment="1">
      <alignment horizontal="left" indent="2"/>
    </xf>
    <xf numFmtId="0" fontId="28" fillId="2" borderId="13" xfId="0" applyNumberFormat="1" applyFont="1" applyFill="1" applyBorder="1" applyAlignment="1">
      <alignment horizontal="left" indent="3"/>
    </xf>
    <xf numFmtId="0" fontId="7" fillId="0" borderId="13" xfId="0" applyNumberFormat="1" applyFont="1" applyFill="1" applyBorder="1" applyAlignment="1">
      <alignment horizontal="left" indent="2"/>
    </xf>
    <xf numFmtId="0" fontId="28" fillId="2" borderId="72" xfId="0" applyNumberFormat="1" applyFont="1" applyFill="1" applyBorder="1" applyAlignment="1">
      <alignment horizontal="right"/>
    </xf>
    <xf numFmtId="0" fontId="28" fillId="2" borderId="73" xfId="0" applyNumberFormat="1" applyFont="1" applyFill="1" applyBorder="1" applyAlignment="1">
      <alignment horizontal="right"/>
    </xf>
    <xf numFmtId="0" fontId="28" fillId="2" borderId="74" xfId="0" applyNumberFormat="1" applyFont="1" applyFill="1" applyBorder="1" applyAlignment="1">
      <alignment horizontal="right"/>
    </xf>
    <xf numFmtId="0" fontId="6" fillId="0" borderId="15" xfId="0" applyNumberFormat="1" applyFont="1" applyBorder="1" applyAlignment="1"/>
    <xf numFmtId="0" fontId="6" fillId="0" borderId="11" xfId="0" applyNumberFormat="1" applyFont="1" applyBorder="1" applyAlignment="1"/>
    <xf numFmtId="0" fontId="6" fillId="0" borderId="7" xfId="0" applyNumberFormat="1" applyFont="1" applyBorder="1" applyAlignment="1"/>
    <xf numFmtId="0" fontId="17" fillId="0" borderId="3" xfId="0" applyNumberFormat="1" applyFont="1" applyBorder="1" applyAlignment="1"/>
    <xf numFmtId="0" fontId="6" fillId="0" borderId="77" xfId="0" applyNumberFormat="1" applyFont="1" applyBorder="1" applyAlignment="1"/>
    <xf numFmtId="0" fontId="6" fillId="0" borderId="78" xfId="0" applyNumberFormat="1" applyFont="1" applyBorder="1" applyAlignment="1"/>
    <xf numFmtId="0" fontId="6" fillId="0" borderId="11" xfId="0" applyNumberFormat="1" applyFont="1" applyBorder="1" applyAlignment="1">
      <alignment horizontal="fill"/>
    </xf>
    <xf numFmtId="0" fontId="6" fillId="0" borderId="3" xfId="0" applyNumberFormat="1" applyFont="1" applyBorder="1" applyAlignment="1">
      <alignment horizontal="fill"/>
    </xf>
    <xf numFmtId="0" fontId="6" fillId="0" borderId="3" xfId="0" applyNumberFormat="1" applyFont="1" applyBorder="1" applyAlignment="1"/>
    <xf numFmtId="0" fontId="6" fillId="0" borderId="72" xfId="0" applyNumberFormat="1" applyFont="1" applyBorder="1" applyAlignment="1">
      <alignment horizontal="right"/>
    </xf>
    <xf numFmtId="0" fontId="6" fillId="0" borderId="73" xfId="0" applyNumberFormat="1" applyFont="1" applyBorder="1" applyAlignment="1">
      <alignment horizontal="center"/>
    </xf>
    <xf numFmtId="0" fontId="6" fillId="0" borderId="73" xfId="0" applyNumberFormat="1" applyFont="1" applyBorder="1" applyAlignment="1">
      <alignment horizontal="right"/>
    </xf>
    <xf numFmtId="0" fontId="6" fillId="0" borderId="72" xfId="0" applyNumberFormat="1" applyFont="1" applyBorder="1" applyAlignment="1">
      <alignment horizontal="center"/>
    </xf>
    <xf numFmtId="0" fontId="6" fillId="0" borderId="74" xfId="0" applyNumberFormat="1" applyFont="1" applyBorder="1" applyAlignment="1">
      <alignment horizontal="right"/>
    </xf>
    <xf numFmtId="37" fontId="17" fillId="0" borderId="53" xfId="0" applyNumberFormat="1" applyFont="1" applyBorder="1" applyAlignment="1">
      <alignment horizontal="center"/>
    </xf>
    <xf numFmtId="37" fontId="17" fillId="0" borderId="3" xfId="0" applyNumberFormat="1" applyFont="1" applyBorder="1" applyAlignment="1">
      <alignment horizontal="center"/>
    </xf>
    <xf numFmtId="37" fontId="6" fillId="0" borderId="8" xfId="0" applyNumberFormat="1" applyFont="1" applyBorder="1" applyAlignment="1">
      <alignment horizontal="center"/>
    </xf>
    <xf numFmtId="37" fontId="6" fillId="0" borderId="0" xfId="0" applyNumberFormat="1" applyFont="1" applyAlignment="1">
      <alignment horizontal="center"/>
    </xf>
    <xf numFmtId="37" fontId="6" fillId="0" borderId="7" xfId="0" applyNumberFormat="1" applyFont="1" applyBorder="1" applyAlignment="1">
      <alignment horizontal="center"/>
    </xf>
    <xf numFmtId="37" fontId="6" fillId="0" borderId="3" xfId="0" applyNumberFormat="1" applyFont="1" applyBorder="1" applyAlignment="1">
      <alignment horizontal="center"/>
    </xf>
    <xf numFmtId="37" fontId="6" fillId="0" borderId="8" xfId="0" applyNumberFormat="1" applyFont="1" applyBorder="1" applyAlignment="1"/>
    <xf numFmtId="37" fontId="6" fillId="0" borderId="0" xfId="0" applyNumberFormat="1" applyFont="1" applyAlignment="1"/>
    <xf numFmtId="37" fontId="6" fillId="0" borderId="7" xfId="0" applyNumberFormat="1" applyFont="1" applyBorder="1" applyAlignment="1"/>
    <xf numFmtId="37" fontId="6" fillId="0" borderId="3" xfId="0" applyNumberFormat="1" applyFont="1" applyBorder="1" applyAlignment="1"/>
    <xf numFmtId="37" fontId="6" fillId="0" borderId="15" xfId="0" applyNumberFormat="1" applyFont="1" applyBorder="1" applyAlignment="1"/>
    <xf numFmtId="37" fontId="6" fillId="0" borderId="79" xfId="0" applyNumberFormat="1" applyFont="1" applyBorder="1" applyAlignment="1">
      <alignment horizontal="center"/>
    </xf>
    <xf numFmtId="37" fontId="6" fillId="0" borderId="0" xfId="0" applyNumberFormat="1" applyFont="1" applyBorder="1" applyAlignment="1"/>
    <xf numFmtId="167" fontId="66" fillId="0" borderId="0" xfId="1" applyNumberFormat="1" applyFont="1" applyAlignment="1">
      <alignment horizontal="center" vertical="center"/>
    </xf>
    <xf numFmtId="0" fontId="67" fillId="0" borderId="0" xfId="8" applyNumberFormat="1" applyFont="1" applyFill="1" applyBorder="1" applyAlignment="1" applyProtection="1"/>
    <xf numFmtId="0" fontId="21" fillId="0" borderId="0" xfId="8" applyNumberFormat="1" applyFill="1" applyBorder="1" applyAlignment="1" applyProtection="1"/>
    <xf numFmtId="167" fontId="66" fillId="0" borderId="0" xfId="1" applyNumberFormat="1" applyFont="1" applyAlignment="1">
      <alignment horizontal="centerContinuous" vertical="center"/>
    </xf>
    <xf numFmtId="167" fontId="21" fillId="0" borderId="0" xfId="1" applyNumberFormat="1" applyFill="1" applyBorder="1" applyAlignment="1" applyProtection="1"/>
    <xf numFmtId="0" fontId="67" fillId="0" borderId="0" xfId="8" applyNumberFormat="1" applyFont="1" applyFill="1" applyBorder="1" applyAlignment="1" applyProtection="1">
      <alignment horizontal="left"/>
    </xf>
    <xf numFmtId="165" fontId="9" fillId="4" borderId="0" xfId="0" applyNumberFormat="1" applyFont="1" applyFill="1" applyAlignment="1">
      <alignment horizontal="centerContinuous"/>
    </xf>
    <xf numFmtId="166" fontId="68" fillId="4" borderId="0" xfId="0" applyNumberFormat="1" applyFont="1" applyFill="1" applyAlignment="1">
      <alignment horizontal="centerContinuous"/>
    </xf>
    <xf numFmtId="0" fontId="21" fillId="4" borderId="0" xfId="0" applyFont="1" applyFill="1" applyBorder="1" applyAlignment="1">
      <alignment vertical="top" wrapText="1"/>
    </xf>
    <xf numFmtId="166" fontId="9" fillId="4" borderId="0" xfId="0" applyNumberFormat="1" applyFont="1" applyFill="1" applyBorder="1"/>
    <xf numFmtId="165" fontId="9" fillId="4" borderId="0" xfId="0" applyNumberFormat="1" applyFont="1" applyFill="1" applyBorder="1"/>
    <xf numFmtId="0" fontId="21" fillId="0" borderId="0" xfId="8" applyNumberFormat="1" applyFont="1" applyFill="1" applyBorder="1" applyAlignment="1" applyProtection="1"/>
    <xf numFmtId="0" fontId="0" fillId="0" borderId="0" xfId="0" applyBorder="1" applyAlignment="1">
      <alignment wrapText="1"/>
    </xf>
    <xf numFmtId="166" fontId="68" fillId="4" borderId="0" xfId="0" applyNumberFormat="1" applyFont="1" applyFill="1" applyAlignment="1">
      <alignment horizontal="centerContinuous" wrapText="1"/>
    </xf>
    <xf numFmtId="165" fontId="9" fillId="4" borderId="0" xfId="0" applyNumberFormat="1" applyFont="1" applyFill="1" applyAlignment="1">
      <alignment horizontal="centerContinuous" wrapText="1"/>
    </xf>
    <xf numFmtId="166" fontId="9" fillId="4" borderId="0" xfId="0" applyNumberFormat="1" applyFont="1" applyFill="1" applyBorder="1" applyAlignment="1">
      <alignment wrapText="1"/>
    </xf>
    <xf numFmtId="165" fontId="9" fillId="4" borderId="0" xfId="0" applyNumberFormat="1" applyFont="1" applyFill="1" applyBorder="1" applyAlignment="1">
      <alignment wrapText="1"/>
    </xf>
    <xf numFmtId="0" fontId="0" fillId="0" borderId="0" xfId="0" applyAlignment="1">
      <alignment wrapText="1"/>
    </xf>
    <xf numFmtId="0" fontId="62" fillId="0" borderId="0" xfId="8" applyNumberFormat="1" applyFont="1" applyFill="1" applyBorder="1" applyAlignment="1" applyProtection="1"/>
    <xf numFmtId="167" fontId="21" fillId="0" borderId="0" xfId="1" applyNumberFormat="1" applyFont="1" applyFill="1" applyBorder="1" applyAlignment="1" applyProtection="1"/>
    <xf numFmtId="0" fontId="21" fillId="0" borderId="0" xfId="0" applyFont="1" applyBorder="1" applyAlignment="1"/>
    <xf numFmtId="166" fontId="9" fillId="0" borderId="0" xfId="0" applyNumberFormat="1" applyFont="1" applyBorder="1"/>
    <xf numFmtId="165" fontId="9" fillId="0" borderId="0" xfId="0" applyNumberFormat="1" applyFont="1" applyBorder="1"/>
    <xf numFmtId="9" fontId="21" fillId="0" borderId="0" xfId="11" applyFill="1" applyBorder="1" applyAlignment="1" applyProtection="1"/>
    <xf numFmtId="0" fontId="21" fillId="0" borderId="0" xfId="8"/>
    <xf numFmtId="165" fontId="24" fillId="4" borderId="0" xfId="0" applyNumberFormat="1" applyFont="1" applyFill="1" applyAlignment="1">
      <alignment horizontal="centerContinuous"/>
    </xf>
    <xf numFmtId="165" fontId="6" fillId="4" borderId="0" xfId="0" applyNumberFormat="1" applyFont="1" applyFill="1" applyBorder="1"/>
    <xf numFmtId="167" fontId="70" fillId="0" borderId="0" xfId="1" applyNumberFormat="1" applyFont="1" applyAlignment="1">
      <alignment horizontal="left" vertical="center"/>
    </xf>
    <xf numFmtId="5" fontId="7" fillId="2" borderId="11" xfId="0" applyNumberFormat="1" applyFont="1" applyFill="1" applyBorder="1" applyAlignment="1"/>
    <xf numFmtId="5" fontId="7" fillId="2" borderId="12" xfId="0" applyNumberFormat="1" applyFont="1" applyFill="1" applyBorder="1" applyAlignment="1"/>
    <xf numFmtId="0" fontId="6" fillId="0" borderId="0" xfId="7" applyFont="1" applyAlignment="1">
      <alignment vertical="top" wrapText="1"/>
    </xf>
    <xf numFmtId="0" fontId="6" fillId="0" borderId="0" xfId="7" applyFont="1" applyAlignment="1">
      <alignment vertical="top"/>
    </xf>
    <xf numFmtId="0" fontId="51" fillId="0" borderId="0" xfId="7" applyFont="1" applyAlignment="1">
      <alignment vertical="top"/>
    </xf>
    <xf numFmtId="0" fontId="6" fillId="0" borderId="0" xfId="7" applyFont="1" applyFill="1" applyBorder="1" applyAlignment="1">
      <alignment vertical="top" wrapText="1"/>
    </xf>
    <xf numFmtId="169" fontId="6" fillId="0" borderId="0" xfId="3" applyNumberFormat="1" applyFont="1" applyFill="1" applyBorder="1" applyAlignment="1">
      <alignment vertical="top"/>
    </xf>
    <xf numFmtId="0" fontId="6" fillId="0" borderId="0" xfId="7" applyFont="1" applyFill="1" applyBorder="1" applyAlignment="1">
      <alignment vertical="top"/>
    </xf>
    <xf numFmtId="0" fontId="17" fillId="0" borderId="0" xfId="7" applyFont="1" applyFill="1" applyBorder="1" applyAlignment="1">
      <alignment vertical="top"/>
    </xf>
    <xf numFmtId="0" fontId="71" fillId="0" borderId="0" xfId="7" applyFont="1" applyAlignment="1">
      <alignment horizontal="left" vertical="top" wrapText="1"/>
    </xf>
    <xf numFmtId="0" fontId="6" fillId="0" borderId="0" xfId="7" applyFont="1" applyFill="1" applyAlignment="1">
      <alignment vertical="top"/>
    </xf>
    <xf numFmtId="0" fontId="72" fillId="0" borderId="0" xfId="7" applyFont="1" applyAlignment="1">
      <alignment vertical="top" wrapText="1"/>
    </xf>
    <xf numFmtId="0" fontId="6" fillId="4" borderId="0" xfId="7" applyFont="1" applyFill="1" applyAlignment="1">
      <alignment vertical="top" wrapText="1"/>
    </xf>
    <xf numFmtId="0" fontId="0" fillId="4" borderId="0" xfId="0" applyFill="1" applyBorder="1" applyAlignment="1"/>
    <xf numFmtId="166" fontId="68" fillId="0" borderId="0" xfId="0" applyNumberFormat="1" applyFont="1" applyFill="1" applyAlignment="1">
      <alignment horizontal="centerContinuous"/>
    </xf>
    <xf numFmtId="165" fontId="9" fillId="0" borderId="0" xfId="0" applyNumberFormat="1" applyFont="1" applyFill="1" applyAlignment="1">
      <alignment horizontal="centerContinuous"/>
    </xf>
    <xf numFmtId="166" fontId="9" fillId="0" borderId="0" xfId="0" applyNumberFormat="1" applyFont="1" applyFill="1" applyBorder="1"/>
    <xf numFmtId="165" fontId="9" fillId="0" borderId="0" xfId="0" applyNumberFormat="1" applyFont="1" applyFill="1" applyBorder="1"/>
    <xf numFmtId="0" fontId="6" fillId="0" borderId="0" xfId="7" applyFont="1" applyFill="1" applyAlignment="1">
      <alignment vertical="top" wrapText="1"/>
    </xf>
    <xf numFmtId="37" fontId="9" fillId="0" borderId="80" xfId="0" applyNumberFormat="1" applyFont="1" applyBorder="1"/>
    <xf numFmtId="37" fontId="9" fillId="0" borderId="81" xfId="0" applyNumberFormat="1" applyFont="1" applyBorder="1"/>
    <xf numFmtId="37" fontId="9" fillId="0" borderId="82" xfId="0" applyNumberFormat="1" applyFont="1" applyBorder="1"/>
    <xf numFmtId="37" fontId="9" fillId="0" borderId="83" xfId="0" applyNumberFormat="1" applyFont="1" applyBorder="1"/>
    <xf numFmtId="37" fontId="9" fillId="0" borderId="84" xfId="0" applyNumberFormat="1" applyFont="1" applyBorder="1"/>
    <xf numFmtId="37" fontId="9" fillId="0" borderId="85" xfId="0" applyNumberFormat="1" applyFont="1" applyBorder="1"/>
    <xf numFmtId="37" fontId="30" fillId="0" borderId="86" xfId="0" applyNumberFormat="1" applyFont="1" applyBorder="1"/>
    <xf numFmtId="37" fontId="7" fillId="2" borderId="80" xfId="0" applyNumberFormat="1" applyFont="1" applyFill="1" applyBorder="1" applyAlignment="1"/>
    <xf numFmtId="37" fontId="7" fillId="2" borderId="81" xfId="0" applyNumberFormat="1" applyFont="1" applyFill="1" applyBorder="1" applyAlignment="1"/>
    <xf numFmtId="37" fontId="7" fillId="2" borderId="82" xfId="0" applyNumberFormat="1" applyFont="1" applyFill="1" applyBorder="1" applyAlignment="1"/>
    <xf numFmtId="37" fontId="30" fillId="0" borderId="87" xfId="0" applyNumberFormat="1" applyFont="1" applyBorder="1"/>
    <xf numFmtId="0" fontId="7" fillId="2" borderId="88" xfId="0" applyNumberFormat="1" applyFont="1" applyFill="1" applyBorder="1" applyAlignment="1">
      <alignment horizontal="left"/>
    </xf>
    <xf numFmtId="0" fontId="7" fillId="2" borderId="89" xfId="0" applyNumberFormat="1" applyFont="1" applyFill="1" applyBorder="1" applyAlignment="1">
      <alignment horizontal="left"/>
    </xf>
    <xf numFmtId="0" fontId="7" fillId="2" borderId="90" xfId="0" applyNumberFormat="1" applyFont="1" applyFill="1" applyBorder="1" applyAlignment="1">
      <alignment horizontal="left"/>
    </xf>
    <xf numFmtId="0" fontId="29" fillId="2" borderId="91" xfId="0" applyNumberFormat="1" applyFont="1" applyFill="1" applyBorder="1" applyAlignment="1">
      <alignment horizontal="left" indent="5"/>
    </xf>
    <xf numFmtId="165" fontId="2" fillId="0" borderId="0" xfId="0" applyNumberFormat="1" applyFont="1" applyBorder="1"/>
    <xf numFmtId="0" fontId="49" fillId="0" borderId="0" xfId="0" applyFont="1" applyBorder="1" applyAlignment="1">
      <alignment vertical="top" wrapText="1"/>
    </xf>
    <xf numFmtId="0" fontId="32" fillId="0" borderId="0" xfId="0" applyFont="1" applyBorder="1" applyAlignment="1">
      <alignment horizontal="center" vertical="top"/>
    </xf>
    <xf numFmtId="0" fontId="39" fillId="0" borderId="0" xfId="0" applyFont="1" applyBorder="1" applyAlignment="1">
      <alignment horizontal="center" vertical="top" wrapText="1"/>
    </xf>
    <xf numFmtId="0" fontId="0" fillId="4" borderId="0" xfId="0" applyFill="1" applyBorder="1" applyAlignment="1">
      <alignment horizontal="center" vertical="top"/>
    </xf>
    <xf numFmtId="0" fontId="56" fillId="0" borderId="0" xfId="0" applyFont="1" applyAlignment="1"/>
    <xf numFmtId="0" fontId="74" fillId="0" borderId="0" xfId="0" applyFont="1" applyBorder="1" applyAlignment="1">
      <alignment horizontal="center"/>
    </xf>
    <xf numFmtId="0" fontId="73" fillId="0" borderId="0" xfId="0" applyFont="1" applyBorder="1" applyAlignment="1">
      <alignment vertical="top" wrapText="1"/>
    </xf>
    <xf numFmtId="0" fontId="32" fillId="4" borderId="0" xfId="0" applyFont="1" applyFill="1" applyBorder="1" applyAlignment="1">
      <alignment horizontal="center" vertical="top"/>
    </xf>
    <xf numFmtId="0" fontId="39" fillId="0" borderId="0" xfId="0" applyFont="1" applyBorder="1" applyAlignment="1">
      <alignment horizontal="center"/>
    </xf>
    <xf numFmtId="0" fontId="43" fillId="4" borderId="0" xfId="0" applyFont="1" applyFill="1" applyBorder="1" applyAlignment="1">
      <alignment vertical="top" wrapText="1"/>
    </xf>
    <xf numFmtId="0" fontId="6" fillId="0" borderId="44" xfId="0" applyNumberFormat="1" applyFont="1" applyBorder="1" applyAlignment="1"/>
    <xf numFmtId="0" fontId="17" fillId="0" borderId="72" xfId="0" applyNumberFormat="1" applyFont="1" applyBorder="1" applyAlignment="1">
      <alignment horizontal="right"/>
    </xf>
    <xf numFmtId="0" fontId="17" fillId="0" borderId="73" xfId="0" applyNumberFormat="1" applyFont="1" applyBorder="1" applyAlignment="1">
      <alignment horizontal="right"/>
    </xf>
    <xf numFmtId="0" fontId="17" fillId="0" borderId="74" xfId="0" applyNumberFormat="1" applyFont="1" applyBorder="1" applyAlignment="1">
      <alignment horizontal="right"/>
    </xf>
    <xf numFmtId="37" fontId="6" fillId="0" borderId="7" xfId="0" applyNumberFormat="1" applyFont="1" applyFill="1" applyBorder="1" applyAlignment="1"/>
    <xf numFmtId="0" fontId="17" fillId="0" borderId="44" xfId="0" applyNumberFormat="1" applyFont="1" applyBorder="1" applyAlignment="1">
      <alignment horizontal="left" indent="3"/>
    </xf>
    <xf numFmtId="37" fontId="17" fillId="0" borderId="7" xfId="0" applyNumberFormat="1" applyFont="1" applyBorder="1" applyAlignment="1"/>
    <xf numFmtId="37" fontId="17" fillId="0" borderId="3" xfId="0" applyNumberFormat="1" applyFont="1" applyBorder="1" applyAlignment="1"/>
    <xf numFmtId="5" fontId="17" fillId="0" borderId="3" xfId="0" applyNumberFormat="1" applyFont="1" applyBorder="1" applyAlignment="1"/>
    <xf numFmtId="5" fontId="17" fillId="0" borderId="4" xfId="0" applyNumberFormat="1" applyFont="1" applyBorder="1" applyAlignment="1"/>
    <xf numFmtId="37" fontId="6" fillId="0" borderId="4" xfId="0" applyNumberFormat="1" applyFont="1" applyBorder="1" applyAlignment="1"/>
    <xf numFmtId="37" fontId="6" fillId="0" borderId="44" xfId="0" applyNumberFormat="1" applyFont="1" applyBorder="1" applyAlignment="1"/>
    <xf numFmtId="37" fontId="6" fillId="0" borderId="47" xfId="0" applyNumberFormat="1" applyFont="1" applyBorder="1" applyAlignment="1"/>
    <xf numFmtId="37" fontId="6" fillId="0" borderId="20" xfId="0" applyNumberFormat="1" applyFont="1" applyBorder="1" applyAlignment="1"/>
    <xf numFmtId="0" fontId="6" fillId="0" borderId="76" xfId="0" applyNumberFormat="1" applyFont="1" applyBorder="1" applyAlignment="1"/>
    <xf numFmtId="0" fontId="6" fillId="0" borderId="13" xfId="0" applyNumberFormat="1" applyFont="1" applyBorder="1" applyAlignment="1">
      <alignment horizontal="left" indent="3"/>
    </xf>
    <xf numFmtId="0" fontId="6" fillId="0" borderId="53" xfId="0" applyNumberFormat="1" applyFont="1" applyBorder="1" applyAlignment="1">
      <alignment horizontal="left" indent="3"/>
    </xf>
    <xf numFmtId="5" fontId="6" fillId="0" borderId="3" xfId="0" applyNumberFormat="1" applyFont="1" applyBorder="1" applyAlignment="1"/>
    <xf numFmtId="5" fontId="6" fillId="0" borderId="4" xfId="0" applyNumberFormat="1" applyFont="1" applyBorder="1" applyAlignment="1"/>
    <xf numFmtId="165" fontId="6" fillId="0" borderId="0" xfId="0" applyNumberFormat="1" applyFont="1" applyAlignment="1">
      <alignment horizontal="centerContinuous"/>
    </xf>
    <xf numFmtId="0" fontId="17" fillId="0" borderId="0" xfId="0" applyNumberFormat="1" applyFont="1" applyBorder="1" applyAlignment="1">
      <alignment horizontal="left" indent="5"/>
    </xf>
    <xf numFmtId="37" fontId="17" fillId="0" borderId="0" xfId="0" applyNumberFormat="1" applyFont="1" applyBorder="1" applyAlignment="1"/>
    <xf numFmtId="5" fontId="17" fillId="0" borderId="0" xfId="0" applyNumberFormat="1" applyFont="1" applyBorder="1" applyAlignment="1"/>
    <xf numFmtId="3" fontId="7" fillId="2" borderId="0" xfId="0" applyNumberFormat="1" applyFont="1" applyFill="1" applyAlignment="1"/>
    <xf numFmtId="165" fontId="58" fillId="0" borderId="0" xfId="0" applyNumberFormat="1" applyFont="1" applyAlignment="1"/>
    <xf numFmtId="165" fontId="57" fillId="0" borderId="0" xfId="0" applyNumberFormat="1" applyFont="1" applyAlignment="1"/>
    <xf numFmtId="0" fontId="9" fillId="0" borderId="0" xfId="8" applyNumberFormat="1" applyFont="1" applyFill="1" applyBorder="1" applyAlignment="1" applyProtection="1"/>
    <xf numFmtId="0" fontId="76" fillId="0" borderId="0" xfId="8" applyFont="1" applyBorder="1" applyAlignment="1">
      <alignment vertical="center"/>
    </xf>
    <xf numFmtId="0" fontId="76" fillId="0" borderId="0" xfId="8" applyFont="1" applyAlignment="1">
      <alignment vertical="center"/>
    </xf>
    <xf numFmtId="0" fontId="78" fillId="0" borderId="47" xfId="8" applyFont="1" applyFill="1" applyBorder="1" applyAlignment="1">
      <alignment horizontal="left" vertical="center"/>
    </xf>
    <xf numFmtId="0" fontId="78" fillId="0" borderId="92" xfId="8" applyFont="1" applyFill="1" applyBorder="1" applyAlignment="1">
      <alignment horizontal="left" vertical="center"/>
    </xf>
    <xf numFmtId="0" fontId="78" fillId="0" borderId="13" xfId="8" applyFont="1" applyFill="1" applyBorder="1" applyAlignment="1">
      <alignment horizontal="left" vertical="center"/>
    </xf>
    <xf numFmtId="0" fontId="78" fillId="0" borderId="93" xfId="8" applyFont="1" applyFill="1" applyBorder="1" applyAlignment="1">
      <alignment horizontal="left" vertical="center"/>
    </xf>
    <xf numFmtId="166" fontId="78" fillId="0" borderId="13" xfId="8" applyNumberFormat="1" applyFont="1" applyFill="1" applyBorder="1" applyAlignment="1">
      <alignment horizontal="left" vertical="center"/>
    </xf>
    <xf numFmtId="0" fontId="79" fillId="0" borderId="93" xfId="8" applyFont="1" applyFill="1" applyBorder="1" applyAlignment="1">
      <alignment horizontal="left" vertical="center"/>
    </xf>
    <xf numFmtId="166" fontId="79" fillId="0" borderId="13" xfId="8" applyNumberFormat="1" applyFont="1" applyFill="1" applyBorder="1" applyAlignment="1">
      <alignment horizontal="left" vertical="center"/>
    </xf>
    <xf numFmtId="0" fontId="78" fillId="0" borderId="94" xfId="8" applyFont="1" applyFill="1" applyBorder="1" applyAlignment="1">
      <alignment horizontal="left" vertical="center"/>
    </xf>
    <xf numFmtId="0" fontId="78" fillId="0" borderId="44" xfId="8" applyFont="1" applyFill="1" applyBorder="1" applyAlignment="1">
      <alignment vertical="center"/>
    </xf>
    <xf numFmtId="0" fontId="78" fillId="0" borderId="76" xfId="8" applyFont="1" applyFill="1" applyBorder="1" applyAlignment="1">
      <alignment vertical="center"/>
    </xf>
    <xf numFmtId="0" fontId="78" fillId="0" borderId="13" xfId="8" applyFont="1" applyFill="1" applyBorder="1" applyAlignment="1">
      <alignment vertical="center"/>
    </xf>
    <xf numFmtId="0" fontId="78" fillId="0" borderId="78" xfId="8" applyFont="1" applyFill="1" applyBorder="1" applyAlignment="1">
      <alignment vertical="center"/>
    </xf>
    <xf numFmtId="166" fontId="79" fillId="0" borderId="53" xfId="8" applyNumberFormat="1" applyFont="1" applyFill="1" applyBorder="1" applyAlignment="1">
      <alignment horizontal="left" vertical="center"/>
    </xf>
    <xf numFmtId="0" fontId="79" fillId="0" borderId="95" xfId="8" applyFont="1" applyFill="1" applyBorder="1" applyAlignment="1">
      <alignment horizontal="left" vertical="center"/>
    </xf>
    <xf numFmtId="0" fontId="79" fillId="0" borderId="44" xfId="8" applyFont="1" applyFill="1" applyBorder="1" applyAlignment="1">
      <alignment vertical="center"/>
    </xf>
    <xf numFmtId="0" fontId="80" fillId="0" borderId="47" xfId="8" applyNumberFormat="1" applyFont="1" applyFill="1" applyBorder="1" applyAlignment="1" applyProtection="1"/>
    <xf numFmtId="166" fontId="79" fillId="0" borderId="76" xfId="8" applyNumberFormat="1" applyFont="1" applyFill="1" applyBorder="1" applyAlignment="1">
      <alignment horizontal="left" vertical="center"/>
    </xf>
    <xf numFmtId="0" fontId="79" fillId="0" borderId="92" xfId="8" applyFont="1" applyFill="1" applyBorder="1" applyAlignment="1">
      <alignment horizontal="left" vertical="center"/>
    </xf>
    <xf numFmtId="166" fontId="79" fillId="0" borderId="78" xfId="8" applyNumberFormat="1" applyFont="1" applyFill="1" applyBorder="1" applyAlignment="1">
      <alignment horizontal="left" vertical="center"/>
    </xf>
    <xf numFmtId="0" fontId="79" fillId="0" borderId="94" xfId="8" applyFont="1" applyFill="1" applyBorder="1" applyAlignment="1">
      <alignment horizontal="left" vertical="center"/>
    </xf>
    <xf numFmtId="0" fontId="79" fillId="0" borderId="47" xfId="8" applyFont="1" applyFill="1" applyBorder="1" applyAlignment="1">
      <alignment horizontal="right" vertical="center"/>
    </xf>
    <xf numFmtId="0" fontId="79" fillId="0" borderId="15" xfId="8" applyFont="1" applyFill="1" applyBorder="1" applyAlignment="1">
      <alignment vertical="center"/>
    </xf>
    <xf numFmtId="0" fontId="79" fillId="0" borderId="81" xfId="8" applyFont="1" applyFill="1" applyBorder="1" applyAlignment="1">
      <alignment horizontal="left" vertical="center"/>
    </xf>
    <xf numFmtId="0" fontId="79" fillId="0" borderId="78" xfId="8" applyFont="1" applyFill="1" applyBorder="1" applyAlignment="1">
      <alignment vertical="center"/>
    </xf>
    <xf numFmtId="0" fontId="79" fillId="0" borderId="47" xfId="8" applyFont="1" applyFill="1" applyBorder="1" applyAlignment="1">
      <alignment horizontal="left" vertical="center"/>
    </xf>
    <xf numFmtId="0" fontId="78" fillId="0" borderId="7" xfId="8" applyFont="1" applyFill="1" applyBorder="1" applyAlignment="1">
      <alignment vertical="center"/>
    </xf>
    <xf numFmtId="0" fontId="78" fillId="0" borderId="3" xfId="8" applyFont="1" applyFill="1" applyBorder="1" applyAlignment="1">
      <alignment horizontal="left" vertical="center"/>
    </xf>
    <xf numFmtId="37" fontId="78" fillId="0" borderId="47" xfId="1" applyNumberFormat="1" applyFont="1" applyFill="1" applyBorder="1" applyAlignment="1">
      <alignment horizontal="right" vertical="center"/>
    </xf>
    <xf numFmtId="37" fontId="78" fillId="0" borderId="20" xfId="1" applyNumberFormat="1" applyFont="1" applyFill="1" applyBorder="1" applyAlignment="1">
      <alignment horizontal="right" vertical="center"/>
    </xf>
    <xf numFmtId="37" fontId="78" fillId="0" borderId="96" xfId="1" applyNumberFormat="1" applyFont="1" applyFill="1" applyBorder="1" applyAlignment="1">
      <alignment horizontal="right" vertical="center"/>
    </xf>
    <xf numFmtId="37" fontId="78" fillId="0" borderId="97" xfId="1" applyNumberFormat="1" applyFont="1" applyFill="1" applyBorder="1" applyAlignment="1">
      <alignment horizontal="right" vertical="center"/>
    </xf>
    <xf numFmtId="37" fontId="78" fillId="0" borderId="98" xfId="1" applyNumberFormat="1" applyFont="1" applyFill="1" applyBorder="1" applyAlignment="1">
      <alignment horizontal="right" vertical="center"/>
    </xf>
    <xf numFmtId="37" fontId="78" fillId="0" borderId="99" xfId="1" applyNumberFormat="1" applyFont="1" applyFill="1" applyBorder="1" applyAlignment="1">
      <alignment horizontal="right" vertical="center"/>
    </xf>
    <xf numFmtId="37" fontId="78" fillId="0" borderId="100" xfId="1" applyNumberFormat="1" applyFont="1" applyFill="1" applyBorder="1" applyAlignment="1">
      <alignment horizontal="right" vertical="center"/>
    </xf>
    <xf numFmtId="37" fontId="78" fillId="0" borderId="93" xfId="1" applyNumberFormat="1" applyFont="1" applyFill="1" applyBorder="1" applyAlignment="1">
      <alignment horizontal="right" vertical="center"/>
    </xf>
    <xf numFmtId="37" fontId="78" fillId="0" borderId="101" xfId="1" applyNumberFormat="1" applyFont="1" applyFill="1" applyBorder="1" applyAlignment="1">
      <alignment horizontal="right" vertical="center"/>
    </xf>
    <xf numFmtId="37" fontId="78" fillId="0" borderId="102" xfId="1" applyNumberFormat="1" applyFont="1" applyFill="1" applyBorder="1" applyAlignment="1">
      <alignment horizontal="right" vertical="center"/>
    </xf>
    <xf numFmtId="37" fontId="78" fillId="0" borderId="103" xfId="1" applyNumberFormat="1" applyFont="1" applyFill="1" applyBorder="1" applyAlignment="1">
      <alignment horizontal="right" vertical="center"/>
    </xf>
    <xf numFmtId="37" fontId="78" fillId="0" borderId="3" xfId="1" applyNumberFormat="1" applyFont="1" applyFill="1" applyBorder="1" applyAlignment="1">
      <alignment horizontal="right" vertical="center"/>
    </xf>
    <xf numFmtId="37" fontId="78" fillId="0" borderId="4" xfId="1" applyNumberFormat="1" applyFont="1" applyFill="1" applyBorder="1" applyAlignment="1">
      <alignment horizontal="right" vertical="center"/>
    </xf>
    <xf numFmtId="37" fontId="9" fillId="0" borderId="0" xfId="1" applyNumberFormat="1" applyFont="1" applyFill="1" applyBorder="1" applyAlignment="1" applyProtection="1"/>
    <xf numFmtId="37" fontId="80" fillId="0" borderId="47" xfId="1" applyNumberFormat="1" applyFont="1" applyFill="1" applyBorder="1" applyAlignment="1" applyProtection="1"/>
    <xf numFmtId="37" fontId="80" fillId="0" borderId="20" xfId="1" applyNumberFormat="1" applyFont="1" applyFill="1" applyBorder="1" applyAlignment="1" applyProtection="1"/>
    <xf numFmtId="37" fontId="79" fillId="0" borderId="96" xfId="1" applyNumberFormat="1" applyFont="1" applyFill="1" applyBorder="1" applyAlignment="1">
      <alignment horizontal="right" vertical="center"/>
    </xf>
    <xf numFmtId="37" fontId="79" fillId="0" borderId="97" xfId="1" applyNumberFormat="1" applyFont="1" applyFill="1" applyBorder="1" applyAlignment="1">
      <alignment horizontal="right" vertical="center"/>
    </xf>
    <xf numFmtId="37" fontId="79" fillId="0" borderId="98" xfId="1" applyNumberFormat="1" applyFont="1" applyFill="1" applyBorder="1" applyAlignment="1">
      <alignment horizontal="right" vertical="center"/>
    </xf>
    <xf numFmtId="37" fontId="79" fillId="0" borderId="99" xfId="1" applyNumberFormat="1" applyFont="1" applyFill="1" applyBorder="1" applyAlignment="1">
      <alignment horizontal="right" vertical="center"/>
    </xf>
    <xf numFmtId="37" fontId="79" fillId="0" borderId="100" xfId="1" applyNumberFormat="1" applyFont="1" applyFill="1" applyBorder="1" applyAlignment="1">
      <alignment horizontal="right" vertical="center"/>
    </xf>
    <xf numFmtId="37" fontId="79" fillId="0" borderId="101" xfId="1" applyNumberFormat="1" applyFont="1" applyFill="1" applyBorder="1" applyAlignment="1">
      <alignment horizontal="right" vertical="center"/>
    </xf>
    <xf numFmtId="37" fontId="79" fillId="0" borderId="102" xfId="1" applyNumberFormat="1" applyFont="1" applyFill="1" applyBorder="1" applyAlignment="1">
      <alignment horizontal="right" vertical="center"/>
    </xf>
    <xf numFmtId="37" fontId="79" fillId="0" borderId="103" xfId="1" applyNumberFormat="1" applyFont="1" applyFill="1" applyBorder="1" applyAlignment="1">
      <alignment horizontal="right" vertical="center"/>
    </xf>
    <xf numFmtId="37" fontId="79" fillId="0" borderId="84" xfId="1" applyNumberFormat="1" applyFont="1" applyFill="1" applyBorder="1" applyAlignment="1">
      <alignment horizontal="right" vertical="center"/>
    </xf>
    <xf numFmtId="37" fontId="79" fillId="0" borderId="104" xfId="1" applyNumberFormat="1" applyFont="1" applyFill="1" applyBorder="1" applyAlignment="1">
      <alignment horizontal="right" vertical="center"/>
    </xf>
    <xf numFmtId="37" fontId="79" fillId="0" borderId="47" xfId="1" applyNumberFormat="1" applyFont="1" applyFill="1" applyBorder="1" applyAlignment="1">
      <alignment horizontal="right" vertical="center"/>
    </xf>
    <xf numFmtId="37" fontId="79" fillId="0" borderId="20" xfId="1" applyNumberFormat="1" applyFont="1" applyFill="1" applyBorder="1" applyAlignment="1">
      <alignment horizontal="right" vertical="center"/>
    </xf>
    <xf numFmtId="37" fontId="6" fillId="0" borderId="46" xfId="0" applyNumberFormat="1" applyFont="1" applyBorder="1" applyAlignment="1"/>
    <xf numFmtId="0" fontId="72" fillId="0" borderId="8" xfId="0" applyNumberFormat="1" applyFont="1" applyBorder="1" applyAlignment="1"/>
    <xf numFmtId="0" fontId="72" fillId="0" borderId="0" xfId="0" applyNumberFormat="1" applyFont="1" applyBorder="1" applyAlignment="1"/>
    <xf numFmtId="0" fontId="72" fillId="0" borderId="46" xfId="0" applyNumberFormat="1" applyFont="1" applyBorder="1" applyAlignment="1"/>
    <xf numFmtId="0" fontId="72" fillId="0" borderId="0" xfId="0" applyNumberFormat="1" applyFont="1" applyAlignment="1"/>
    <xf numFmtId="0" fontId="53" fillId="0" borderId="0" xfId="10" applyFont="1"/>
    <xf numFmtId="0" fontId="0" fillId="0" borderId="0" xfId="0" applyAlignment="1"/>
    <xf numFmtId="0" fontId="21" fillId="0" borderId="0" xfId="10"/>
    <xf numFmtId="0" fontId="17" fillId="0" borderId="0" xfId="10" applyFont="1"/>
    <xf numFmtId="0" fontId="23" fillId="0" borderId="0" xfId="10" applyFont="1"/>
    <xf numFmtId="0" fontId="9" fillId="0" borderId="0" xfId="10" applyFont="1"/>
    <xf numFmtId="0" fontId="9" fillId="0" borderId="0" xfId="10" applyFont="1" applyFill="1" applyAlignment="1">
      <alignment vertical="center"/>
    </xf>
    <xf numFmtId="0" fontId="23" fillId="0" borderId="0" xfId="10" applyFont="1" applyFill="1" applyBorder="1" applyAlignment="1">
      <alignment horizontal="centerContinuous"/>
    </xf>
    <xf numFmtId="0" fontId="9" fillId="0" borderId="8" xfId="10" applyFont="1" applyFill="1" applyBorder="1" applyAlignment="1">
      <alignment horizontal="center"/>
    </xf>
    <xf numFmtId="0" fontId="9" fillId="0" borderId="46" xfId="10" applyFont="1" applyFill="1" applyBorder="1" applyAlignment="1">
      <alignment horizontal="center"/>
    </xf>
    <xf numFmtId="0" fontId="9" fillId="0" borderId="0" xfId="10" applyFont="1" applyFill="1"/>
    <xf numFmtId="0" fontId="9" fillId="0" borderId="0" xfId="10" applyFont="1" applyFill="1" applyBorder="1" applyAlignment="1">
      <alignment horizontal="center"/>
    </xf>
    <xf numFmtId="0" fontId="9" fillId="0" borderId="7" xfId="10" applyFont="1" applyFill="1" applyBorder="1" applyAlignment="1">
      <alignment horizontal="center" wrapText="1"/>
    </xf>
    <xf numFmtId="0" fontId="9" fillId="0" borderId="4" xfId="10" applyFont="1" applyFill="1" applyBorder="1" applyAlignment="1">
      <alignment horizontal="center" wrapText="1"/>
    </xf>
    <xf numFmtId="0" fontId="82" fillId="0" borderId="0" xfId="10" applyFont="1" applyFill="1" applyBorder="1" applyAlignment="1">
      <alignment horizontal="center"/>
    </xf>
    <xf numFmtId="0" fontId="9" fillId="0" borderId="2" xfId="10" applyFont="1" applyBorder="1"/>
    <xf numFmtId="37" fontId="9" fillId="0" borderId="8" xfId="10" applyNumberFormat="1" applyFont="1" applyBorder="1"/>
    <xf numFmtId="37" fontId="9" fillId="0" borderId="46" xfId="10" applyNumberFormat="1" applyFont="1" applyBorder="1"/>
    <xf numFmtId="3" fontId="9" fillId="0" borderId="0" xfId="10" applyNumberFormat="1" applyFont="1"/>
    <xf numFmtId="37" fontId="9" fillId="0" borderId="0" xfId="10" applyNumberFormat="1" applyFont="1" applyBorder="1"/>
    <xf numFmtId="37" fontId="9" fillId="0" borderId="77" xfId="10" applyNumberFormat="1" applyFont="1" applyBorder="1"/>
    <xf numFmtId="0" fontId="9" fillId="0" borderId="0" xfId="10" applyFont="1" applyBorder="1"/>
    <xf numFmtId="0" fontId="23" fillId="0" borderId="6" xfId="10" applyFont="1" applyBorder="1"/>
    <xf numFmtId="37" fontId="9" fillId="0" borderId="46" xfId="3" applyNumberFormat="1" applyFont="1" applyBorder="1"/>
    <xf numFmtId="168" fontId="23" fillId="0" borderId="0" xfId="3" applyNumberFormat="1" applyFont="1" applyBorder="1"/>
    <xf numFmtId="0" fontId="23" fillId="0" borderId="5" xfId="10" applyFont="1" applyBorder="1"/>
    <xf numFmtId="37" fontId="23" fillId="0" borderId="7" xfId="1" applyNumberFormat="1" applyFont="1" applyBorder="1"/>
    <xf numFmtId="37" fontId="23" fillId="0" borderId="4" xfId="1" applyNumberFormat="1" applyFont="1" applyBorder="1"/>
    <xf numFmtId="3" fontId="23" fillId="0" borderId="8" xfId="1" applyNumberFormat="1" applyFont="1" applyBorder="1"/>
    <xf numFmtId="3" fontId="23" fillId="0" borderId="6" xfId="1" applyNumberFormat="1" applyFont="1" applyBorder="1"/>
    <xf numFmtId="167" fontId="23" fillId="0" borderId="0" xfId="1" applyNumberFormat="1" applyFont="1" applyBorder="1"/>
    <xf numFmtId="0" fontId="83" fillId="0" borderId="0" xfId="10" applyFont="1"/>
    <xf numFmtId="0" fontId="9" fillId="0" borderId="0" xfId="10" applyNumberFormat="1" applyFont="1"/>
    <xf numFmtId="37" fontId="9" fillId="0" borderId="105" xfId="10" applyNumberFormat="1" applyFont="1" applyBorder="1"/>
    <xf numFmtId="0" fontId="23" fillId="0" borderId="106" xfId="10" applyFont="1" applyBorder="1" applyAlignment="1">
      <alignment horizontal="left"/>
    </xf>
    <xf numFmtId="0" fontId="23" fillId="0" borderId="107" xfId="10" applyFont="1" applyBorder="1" applyAlignment="1">
      <alignment horizontal="left"/>
    </xf>
    <xf numFmtId="167" fontId="23" fillId="0" borderId="0" xfId="10" applyNumberFormat="1" applyFont="1" applyBorder="1" applyAlignment="1">
      <alignment horizontal="left"/>
    </xf>
    <xf numFmtId="168" fontId="23" fillId="0" borderId="0" xfId="3" applyNumberFormat="1" applyFont="1" applyBorder="1" applyAlignment="1">
      <alignment horizontal="left"/>
    </xf>
    <xf numFmtId="0" fontId="83" fillId="0" borderId="0" xfId="10" applyFont="1" applyAlignment="1">
      <alignment horizontal="left"/>
    </xf>
    <xf numFmtId="0" fontId="83" fillId="0" borderId="0" xfId="10" applyFont="1" applyBorder="1" applyAlignment="1">
      <alignment horizontal="left"/>
    </xf>
    <xf numFmtId="0" fontId="23" fillId="0" borderId="0" xfId="10" applyFont="1" applyBorder="1" applyAlignment="1">
      <alignment horizontal="left"/>
    </xf>
    <xf numFmtId="0" fontId="9" fillId="3" borderId="0" xfId="10" applyFont="1" applyFill="1" applyBorder="1" applyAlignment="1">
      <alignment horizontal="center"/>
    </xf>
    <xf numFmtId="0" fontId="23" fillId="3" borderId="0" xfId="10" applyFont="1" applyFill="1" applyBorder="1" applyAlignment="1">
      <alignment horizontal="left"/>
    </xf>
    <xf numFmtId="37" fontId="23" fillId="3" borderId="0" xfId="10" applyNumberFormat="1" applyFont="1" applyFill="1" applyBorder="1" applyAlignment="1">
      <alignment horizontal="left"/>
    </xf>
    <xf numFmtId="5" fontId="23" fillId="3" borderId="0" xfId="3" applyNumberFormat="1" applyFont="1" applyFill="1" applyBorder="1" applyAlignment="1">
      <alignment horizontal="left"/>
    </xf>
    <xf numFmtId="5" fontId="23" fillId="3" borderId="0" xfId="10" applyNumberFormat="1" applyFont="1" applyFill="1" applyBorder="1" applyAlignment="1">
      <alignment horizontal="left"/>
    </xf>
    <xf numFmtId="167" fontId="23" fillId="3" borderId="0" xfId="10" applyNumberFormat="1" applyFont="1" applyFill="1" applyBorder="1" applyAlignment="1">
      <alignment horizontal="left"/>
    </xf>
    <xf numFmtId="168" fontId="23" fillId="3" borderId="0" xfId="3" applyNumberFormat="1" applyFont="1" applyFill="1" applyBorder="1" applyAlignment="1">
      <alignment horizontal="left"/>
    </xf>
    <xf numFmtId="167" fontId="15" fillId="0" borderId="0" xfId="10" applyNumberFormat="1" applyFont="1" applyFill="1" applyAlignment="1">
      <alignment horizontal="centerContinuous"/>
    </xf>
    <xf numFmtId="167" fontId="16" fillId="0" borderId="0" xfId="10" applyNumberFormat="1" applyFont="1" applyFill="1"/>
    <xf numFmtId="0" fontId="16" fillId="0" borderId="0" xfId="10" applyFont="1" applyFill="1"/>
    <xf numFmtId="0" fontId="15" fillId="0" borderId="0" xfId="0" applyFont="1" applyFill="1" applyBorder="1" applyAlignment="1">
      <alignment wrapText="1"/>
    </xf>
    <xf numFmtId="0" fontId="22" fillId="7" borderId="0" xfId="10" applyFont="1" applyFill="1" applyAlignment="1">
      <alignment horizontal="centerContinuous"/>
    </xf>
    <xf numFmtId="0" fontId="15" fillId="7" borderId="0" xfId="10" applyFont="1" applyFill="1" applyAlignment="1">
      <alignment horizontal="centerContinuous"/>
    </xf>
    <xf numFmtId="167" fontId="15" fillId="7" borderId="0" xfId="10" applyNumberFormat="1" applyFont="1" applyFill="1" applyAlignment="1">
      <alignment horizontal="centerContinuous"/>
    </xf>
    <xf numFmtId="0" fontId="15" fillId="7" borderId="0" xfId="0" applyFont="1" applyFill="1" applyBorder="1" applyAlignment="1">
      <alignment vertical="top" wrapText="1"/>
    </xf>
    <xf numFmtId="0" fontId="15" fillId="7" borderId="0" xfId="0" applyFont="1" applyFill="1" applyBorder="1" applyAlignment="1"/>
    <xf numFmtId="0" fontId="16" fillId="7" borderId="0" xfId="10" applyFont="1" applyFill="1"/>
    <xf numFmtId="5" fontId="6" fillId="0" borderId="0" xfId="3" applyNumberFormat="1" applyFont="1" applyFill="1" applyBorder="1" applyAlignment="1">
      <alignment vertical="top"/>
    </xf>
    <xf numFmtId="0" fontId="6" fillId="0" borderId="0" xfId="7" applyFont="1" applyFill="1" applyBorder="1" applyAlignment="1">
      <alignment horizontal="center" vertical="top" wrapText="1"/>
    </xf>
    <xf numFmtId="7" fontId="6" fillId="0" borderId="0" xfId="3" applyNumberFormat="1" applyFont="1" applyFill="1" applyBorder="1" applyAlignment="1">
      <alignment vertical="top"/>
    </xf>
    <xf numFmtId="0" fontId="87" fillId="0" borderId="0" xfId="0" applyFont="1"/>
    <xf numFmtId="0" fontId="7" fillId="2" borderId="15" xfId="0" applyNumberFormat="1" applyFont="1" applyFill="1" applyBorder="1" applyAlignment="1">
      <alignment horizontal="left" indent="1"/>
    </xf>
    <xf numFmtId="0" fontId="28" fillId="0" borderId="78" xfId="0" applyNumberFormat="1" applyFont="1" applyFill="1" applyBorder="1" applyAlignment="1">
      <alignment horizontal="left" indent="2"/>
    </xf>
    <xf numFmtId="37" fontId="28" fillId="0" borderId="78" xfId="0" applyNumberFormat="1" applyFont="1" applyFill="1" applyBorder="1" applyAlignment="1"/>
    <xf numFmtId="37" fontId="28" fillId="0" borderId="110" xfId="0" applyNumberFormat="1" applyFont="1" applyFill="1" applyBorder="1" applyAlignment="1"/>
    <xf numFmtId="0" fontId="28" fillId="0" borderId="112" xfId="0" applyNumberFormat="1" applyFont="1" applyFill="1" applyBorder="1" applyAlignment="1">
      <alignment horizontal="left" indent="2"/>
    </xf>
    <xf numFmtId="37" fontId="28" fillId="0" borderId="75" xfId="0" applyNumberFormat="1" applyFont="1" applyFill="1" applyBorder="1" applyAlignment="1"/>
    <xf numFmtId="37" fontId="28" fillId="0" borderId="113" xfId="0" applyNumberFormat="1" applyFont="1" applyFill="1" applyBorder="1" applyAlignment="1"/>
    <xf numFmtId="37" fontId="28" fillId="0" borderId="114" xfId="0" applyNumberFormat="1" applyFont="1" applyFill="1" applyBorder="1" applyAlignment="1"/>
    <xf numFmtId="0" fontId="78" fillId="0" borderId="95" xfId="8" applyFont="1" applyFill="1" applyBorder="1" applyAlignment="1">
      <alignment horizontal="left" vertical="center"/>
    </xf>
    <xf numFmtId="0" fontId="78" fillId="0" borderId="53" xfId="8" applyFont="1" applyFill="1" applyBorder="1" applyAlignment="1">
      <alignment vertical="center"/>
    </xf>
    <xf numFmtId="37" fontId="6" fillId="0" borderId="14" xfId="0" applyNumberFormat="1" applyFont="1" applyBorder="1" applyAlignment="1"/>
    <xf numFmtId="1" fontId="6" fillId="0" borderId="17" xfId="0" applyNumberFormat="1" applyFont="1" applyBorder="1" applyAlignment="1">
      <alignment horizontal="right"/>
    </xf>
    <xf numFmtId="3" fontId="6" fillId="0" borderId="56" xfId="0" applyNumberFormat="1" applyFont="1" applyBorder="1" applyAlignment="1"/>
    <xf numFmtId="37" fontId="7" fillId="2" borderId="20" xfId="0" applyNumberFormat="1" applyFont="1" applyFill="1" applyBorder="1" applyAlignment="1"/>
    <xf numFmtId="37" fontId="7" fillId="2" borderId="13" xfId="0" applyNumberFormat="1" applyFont="1" applyFill="1" applyBorder="1" applyAlignment="1"/>
    <xf numFmtId="0" fontId="22" fillId="4" borderId="0" xfId="0" applyFont="1" applyFill="1" applyBorder="1" applyAlignment="1">
      <alignment horizontal="center" vertical="top"/>
    </xf>
    <xf numFmtId="3" fontId="15" fillId="0" borderId="0" xfId="0" applyNumberFormat="1" applyFont="1" applyAlignment="1"/>
    <xf numFmtId="165" fontId="15" fillId="0" borderId="0" xfId="0" applyNumberFormat="1" applyFont="1" applyAlignment="1"/>
    <xf numFmtId="3" fontId="31" fillId="0" borderId="0" xfId="0" applyNumberFormat="1" applyFont="1" applyAlignment="1"/>
    <xf numFmtId="3" fontId="15" fillId="6" borderId="0" xfId="0" applyNumberFormat="1" applyFont="1" applyFill="1" applyAlignment="1"/>
    <xf numFmtId="37" fontId="15" fillId="6" borderId="0" xfId="0" applyNumberFormat="1" applyFont="1" applyFill="1" applyAlignment="1"/>
    <xf numFmtId="3" fontId="15" fillId="4" borderId="0" xfId="0" applyNumberFormat="1" applyFont="1" applyFill="1" applyAlignment="1"/>
    <xf numFmtId="165" fontId="15" fillId="0" borderId="0" xfId="0" applyNumberFormat="1" applyFont="1" applyFill="1" applyAlignment="1"/>
    <xf numFmtId="165" fontId="22" fillId="4" borderId="0" xfId="0" applyNumberFormat="1" applyFont="1" applyFill="1" applyAlignment="1">
      <alignment horizontal="center" wrapText="1"/>
    </xf>
    <xf numFmtId="0" fontId="15" fillId="4" borderId="0" xfId="0" applyFont="1" applyFill="1" applyBorder="1" applyAlignment="1">
      <alignment wrapText="1"/>
    </xf>
    <xf numFmtId="0" fontId="15" fillId="4" borderId="0" xfId="0" applyFont="1" applyFill="1" applyBorder="1" applyAlignment="1"/>
    <xf numFmtId="165" fontId="50" fillId="0" borderId="0" xfId="0" applyNumberFormat="1" applyFont="1" applyAlignment="1"/>
    <xf numFmtId="0" fontId="22" fillId="4" borderId="0" xfId="0" applyFont="1" applyFill="1" applyBorder="1" applyAlignment="1">
      <alignment horizontal="center"/>
    </xf>
    <xf numFmtId="165" fontId="15" fillId="4" borderId="0" xfId="0" applyNumberFormat="1" applyFont="1" applyFill="1" applyBorder="1" applyAlignment="1">
      <alignment vertical="top" wrapText="1"/>
    </xf>
    <xf numFmtId="3" fontId="45" fillId="0" borderId="0" xfId="0" applyNumberFormat="1" applyFont="1" applyAlignment="1"/>
    <xf numFmtId="165" fontId="45" fillId="0" borderId="0" xfId="0" applyNumberFormat="1" applyFont="1" applyAlignment="1"/>
    <xf numFmtId="165" fontId="45" fillId="0" borderId="0" xfId="0" applyNumberFormat="1" applyFont="1" applyFill="1" applyAlignment="1"/>
    <xf numFmtId="165" fontId="86" fillId="0" borderId="0" xfId="0" applyNumberFormat="1" applyFont="1" applyFill="1" applyAlignment="1"/>
    <xf numFmtId="165" fontId="15" fillId="0" borderId="0" xfId="0" applyNumberFormat="1" applyFont="1"/>
    <xf numFmtId="0" fontId="15" fillId="4" borderId="0" xfId="0" applyFont="1" applyFill="1" applyBorder="1" applyAlignment="1">
      <alignment wrapText="1"/>
    </xf>
    <xf numFmtId="0" fontId="22" fillId="4" borderId="0" xfId="0" applyFont="1" applyFill="1" applyBorder="1" applyAlignment="1">
      <alignment horizontal="center"/>
    </xf>
    <xf numFmtId="3" fontId="7" fillId="2" borderId="0" xfId="0" applyNumberFormat="1" applyFont="1" applyFill="1" applyAlignment="1">
      <alignment horizontal="center"/>
    </xf>
    <xf numFmtId="3" fontId="7" fillId="2" borderId="0" xfId="0" applyNumberFormat="1" applyFont="1" applyFill="1" applyBorder="1" applyAlignment="1">
      <alignment horizontal="center"/>
    </xf>
    <xf numFmtId="5" fontId="17" fillId="0" borderId="5" xfId="0" applyNumberFormat="1" applyFont="1" applyBorder="1" applyAlignment="1"/>
    <xf numFmtId="37" fontId="6" fillId="0" borderId="48" xfId="0" applyNumberFormat="1" applyFont="1" applyBorder="1" applyAlignment="1"/>
    <xf numFmtId="5" fontId="6" fillId="0" borderId="5" xfId="0" applyNumberFormat="1" applyFont="1" applyBorder="1" applyAlignment="1"/>
    <xf numFmtId="0" fontId="17" fillId="0" borderId="119" xfId="0" applyNumberFormat="1" applyFont="1" applyBorder="1" applyAlignment="1">
      <alignment horizontal="center"/>
    </xf>
    <xf numFmtId="0" fontId="17" fillId="0" borderId="73" xfId="0" applyNumberFormat="1" applyFont="1" applyBorder="1" applyAlignment="1">
      <alignment horizontal="center"/>
    </xf>
    <xf numFmtId="0" fontId="26" fillId="2" borderId="69" xfId="0" applyNumberFormat="1" applyFont="1" applyFill="1" applyBorder="1" applyAlignment="1">
      <alignment horizontal="center"/>
    </xf>
    <xf numFmtId="37" fontId="25" fillId="2" borderId="22" xfId="0" applyNumberFormat="1" applyFont="1" applyFill="1" applyBorder="1" applyAlignment="1">
      <alignment horizontal="center"/>
    </xf>
    <xf numFmtId="37" fontId="25" fillId="2" borderId="29" xfId="0" applyNumberFormat="1" applyFont="1" applyFill="1" applyBorder="1" applyAlignment="1">
      <alignment horizontal="center"/>
    </xf>
    <xf numFmtId="37" fontId="25" fillId="2" borderId="31" xfId="0" applyNumberFormat="1" applyFont="1" applyFill="1" applyBorder="1" applyAlignment="1">
      <alignment horizontal="center"/>
    </xf>
    <xf numFmtId="37" fontId="25" fillId="2" borderId="37" xfId="0" applyNumberFormat="1" applyFont="1" applyFill="1" applyBorder="1" applyAlignment="1">
      <alignment horizontal="center"/>
    </xf>
    <xf numFmtId="37" fontId="25" fillId="2" borderId="40" xfId="0" applyNumberFormat="1" applyFont="1" applyFill="1" applyBorder="1" applyAlignment="1">
      <alignment horizontal="center"/>
    </xf>
    <xf numFmtId="37" fontId="25" fillId="2" borderId="42" xfId="0" applyNumberFormat="1" applyFont="1" applyFill="1" applyBorder="1" applyAlignment="1">
      <alignment horizontal="center"/>
    </xf>
    <xf numFmtId="5" fontId="26" fillId="2" borderId="50" xfId="0" applyNumberFormat="1" applyFont="1" applyFill="1" applyBorder="1" applyAlignment="1">
      <alignment horizontal="center"/>
    </xf>
    <xf numFmtId="3" fontId="5" fillId="2" borderId="0" xfId="0" applyNumberFormat="1" applyFont="1" applyFill="1" applyBorder="1" applyAlignment="1">
      <alignment horizontal="center"/>
    </xf>
    <xf numFmtId="37" fontId="25" fillId="2" borderId="24" xfId="0" applyNumberFormat="1" applyFont="1" applyFill="1" applyBorder="1" applyAlignment="1">
      <alignment horizontal="center"/>
    </xf>
    <xf numFmtId="37" fontId="25" fillId="2" borderId="46" xfId="0" applyNumberFormat="1" applyFont="1" applyFill="1" applyBorder="1" applyAlignment="1">
      <alignment horizontal="center"/>
    </xf>
    <xf numFmtId="37" fontId="25" fillId="2" borderId="23" xfId="0" applyNumberFormat="1" applyFont="1" applyFill="1" applyBorder="1" applyAlignment="1">
      <alignment horizontal="center"/>
    </xf>
    <xf numFmtId="37" fontId="25" fillId="2" borderId="32" xfId="0" applyNumberFormat="1" applyFont="1" applyFill="1" applyBorder="1" applyAlignment="1">
      <alignment horizontal="center"/>
    </xf>
    <xf numFmtId="37" fontId="25" fillId="2" borderId="0" xfId="0" applyNumberFormat="1" applyFont="1" applyFill="1" applyAlignment="1">
      <alignment horizontal="center"/>
    </xf>
    <xf numFmtId="37" fontId="25" fillId="2" borderId="0" xfId="0" applyNumberFormat="1" applyFont="1" applyFill="1" applyBorder="1" applyAlignment="1">
      <alignment horizontal="center"/>
    </xf>
    <xf numFmtId="5" fontId="26" fillId="2" borderId="51" xfId="0" applyNumberFormat="1" applyFont="1" applyFill="1" applyBorder="1" applyAlignment="1">
      <alignment horizontal="center"/>
    </xf>
    <xf numFmtId="0" fontId="24" fillId="0" borderId="0" xfId="0" applyFont="1" applyFill="1" applyAlignment="1">
      <alignment horizontal="center"/>
    </xf>
    <xf numFmtId="0" fontId="0" fillId="0" borderId="0" xfId="0" applyFill="1" applyBorder="1" applyAlignment="1">
      <alignment horizontal="center" vertical="top" wrapText="1"/>
    </xf>
    <xf numFmtId="0" fontId="26" fillId="2" borderId="71" xfId="0" applyNumberFormat="1" applyFont="1" applyFill="1" applyBorder="1" applyAlignment="1">
      <alignment horizontal="center"/>
    </xf>
    <xf numFmtId="37" fontId="25" fillId="2" borderId="26" xfId="0" applyNumberFormat="1" applyFont="1" applyFill="1" applyBorder="1" applyAlignment="1">
      <alignment horizontal="center"/>
    </xf>
    <xf numFmtId="37" fontId="25" fillId="2" borderId="33" xfId="0" applyNumberFormat="1" applyFont="1" applyFill="1" applyBorder="1" applyAlignment="1">
      <alignment horizontal="center"/>
    </xf>
    <xf numFmtId="37" fontId="25" fillId="2" borderId="35" xfId="0" applyNumberFormat="1" applyFont="1" applyFill="1" applyBorder="1" applyAlignment="1">
      <alignment horizontal="center"/>
    </xf>
    <xf numFmtId="37" fontId="25" fillId="2" borderId="36" xfId="0" applyNumberFormat="1" applyFont="1" applyFill="1" applyBorder="1" applyAlignment="1">
      <alignment horizontal="center"/>
    </xf>
    <xf numFmtId="37" fontId="25" fillId="2" borderId="38" xfId="0" applyNumberFormat="1" applyFont="1" applyFill="1" applyBorder="1" applyAlignment="1">
      <alignment horizontal="center"/>
    </xf>
    <xf numFmtId="37" fontId="25" fillId="2" borderId="41" xfId="0" applyNumberFormat="1" applyFont="1" applyFill="1" applyBorder="1" applyAlignment="1">
      <alignment horizontal="center"/>
    </xf>
    <xf numFmtId="37" fontId="25" fillId="2" borderId="43" xfId="0" applyNumberFormat="1" applyFont="1" applyFill="1" applyBorder="1" applyAlignment="1">
      <alignment horizontal="center"/>
    </xf>
    <xf numFmtId="37" fontId="25" fillId="2" borderId="27" xfId="0" applyNumberFormat="1" applyFont="1" applyFill="1" applyBorder="1" applyAlignment="1">
      <alignment horizontal="center"/>
    </xf>
    <xf numFmtId="5" fontId="26" fillId="2" borderId="52" xfId="0" applyNumberFormat="1" applyFont="1" applyFill="1" applyBorder="1" applyAlignment="1">
      <alignment horizontal="center"/>
    </xf>
    <xf numFmtId="0" fontId="50" fillId="0" borderId="0" xfId="0" applyFont="1" applyAlignment="1">
      <alignment horizontal="center"/>
    </xf>
    <xf numFmtId="0" fontId="88" fillId="2" borderId="21" xfId="0" applyNumberFormat="1" applyFont="1" applyFill="1" applyBorder="1" applyAlignment="1">
      <alignment horizontal="left"/>
    </xf>
    <xf numFmtId="0" fontId="88" fillId="2" borderId="63" xfId="0" applyNumberFormat="1" applyFont="1" applyFill="1" applyBorder="1" applyAlignment="1">
      <alignment horizontal="left"/>
    </xf>
    <xf numFmtId="0" fontId="88" fillId="2" borderId="28" xfId="0" applyNumberFormat="1" applyFont="1" applyFill="1" applyBorder="1" applyAlignment="1">
      <alignment horizontal="left"/>
    </xf>
    <xf numFmtId="0" fontId="88" fillId="2" borderId="64" xfId="0" applyNumberFormat="1" applyFont="1" applyFill="1" applyBorder="1" applyAlignment="1">
      <alignment horizontal="left"/>
    </xf>
    <xf numFmtId="0" fontId="88" fillId="2" borderId="65" xfId="0" applyNumberFormat="1" applyFont="1" applyFill="1" applyBorder="1" applyAlignment="1">
      <alignment horizontal="left"/>
    </xf>
    <xf numFmtId="0" fontId="81" fillId="0" borderId="6" xfId="0" applyNumberFormat="1" applyFont="1" applyBorder="1"/>
    <xf numFmtId="0" fontId="88" fillId="2" borderId="66" xfId="0" applyNumberFormat="1" applyFont="1" applyFill="1" applyBorder="1" applyAlignment="1">
      <alignment horizontal="left"/>
    </xf>
    <xf numFmtId="0" fontId="36" fillId="2" borderId="67" xfId="0" applyNumberFormat="1" applyFont="1" applyFill="1" applyBorder="1" applyAlignment="1">
      <alignment horizontal="left"/>
    </xf>
    <xf numFmtId="37" fontId="6" fillId="0" borderId="53" xfId="0" applyNumberFormat="1" applyFont="1" applyBorder="1" applyAlignment="1"/>
    <xf numFmtId="37" fontId="6" fillId="0" borderId="54" xfId="0" applyNumberFormat="1" applyFont="1" applyBorder="1" applyAlignment="1"/>
    <xf numFmtId="37" fontId="6" fillId="0" borderId="55" xfId="0" applyNumberFormat="1" applyFont="1" applyBorder="1" applyAlignment="1"/>
    <xf numFmtId="5" fontId="7" fillId="2" borderId="54" xfId="0" applyNumberFormat="1" applyFont="1" applyFill="1" applyBorder="1" applyAlignment="1"/>
    <xf numFmtId="5" fontId="7" fillId="2" borderId="55" xfId="0" applyNumberFormat="1" applyFont="1" applyFill="1" applyBorder="1" applyAlignment="1"/>
    <xf numFmtId="0" fontId="6" fillId="0" borderId="13" xfId="0" applyNumberFormat="1" applyFont="1" applyBorder="1" applyAlignment="1">
      <alignment horizontal="left" indent="2"/>
    </xf>
    <xf numFmtId="0" fontId="0" fillId="0" borderId="79" xfId="0" applyNumberFormat="1" applyBorder="1" applyAlignment="1">
      <alignment horizontal="left" indent="2"/>
    </xf>
    <xf numFmtId="0" fontId="0" fillId="0" borderId="79" xfId="0" applyNumberFormat="1" applyBorder="1" applyAlignment="1">
      <alignment horizontal="left" indent="4"/>
    </xf>
    <xf numFmtId="0" fontId="6" fillId="0" borderId="13" xfId="0" applyNumberFormat="1" applyFont="1" applyFill="1" applyBorder="1" applyAlignment="1">
      <alignment horizontal="left" indent="4"/>
    </xf>
    <xf numFmtId="0" fontId="0" fillId="0" borderId="0" xfId="0"/>
    <xf numFmtId="0" fontId="39" fillId="0" borderId="0" xfId="0" applyFont="1" applyBorder="1" applyAlignment="1">
      <alignment vertical="top" wrapText="1"/>
    </xf>
    <xf numFmtId="0" fontId="32" fillId="0" borderId="0" xfId="0" applyFont="1" applyBorder="1" applyAlignment="1">
      <alignment vertical="top" wrapText="1"/>
    </xf>
    <xf numFmtId="0" fontId="15" fillId="0" borderId="79" xfId="0" applyNumberFormat="1" applyFont="1" applyBorder="1" applyAlignment="1">
      <alignment horizontal="left" indent="4"/>
    </xf>
    <xf numFmtId="37" fontId="3" fillId="0" borderId="11" xfId="0" applyNumberFormat="1" applyFont="1" applyBorder="1" applyAlignment="1">
      <alignment horizontal="center"/>
    </xf>
    <xf numFmtId="37" fontId="3" fillId="0" borderId="3" xfId="0" applyNumberFormat="1" applyFont="1" applyBorder="1" applyAlignment="1">
      <alignment horizontal="center"/>
    </xf>
    <xf numFmtId="0" fontId="9" fillId="0" borderId="9" xfId="9" applyFont="1" applyBorder="1" applyAlignment="1">
      <alignment wrapText="1"/>
    </xf>
    <xf numFmtId="0" fontId="16" fillId="0" borderId="0" xfId="9" applyFont="1" applyBorder="1"/>
    <xf numFmtId="38" fontId="32" fillId="0" borderId="0" xfId="0" applyNumberFormat="1" applyFont="1" applyBorder="1" applyAlignment="1">
      <alignment vertical="top" wrapText="1"/>
    </xf>
    <xf numFmtId="38" fontId="74" fillId="0" borderId="0" xfId="0" applyNumberFormat="1" applyFont="1" applyBorder="1" applyAlignment="1">
      <alignment horizontal="center"/>
    </xf>
    <xf numFmtId="38" fontId="39" fillId="0" borderId="0" xfId="0" applyNumberFormat="1" applyFont="1" applyBorder="1" applyAlignment="1">
      <alignment horizontal="center"/>
    </xf>
    <xf numFmtId="38" fontId="39" fillId="0" borderId="0" xfId="0" applyNumberFormat="1" applyFont="1" applyBorder="1" applyAlignment="1">
      <alignment horizontal="center" vertical="top" wrapText="1"/>
    </xf>
    <xf numFmtId="38" fontId="39" fillId="0" borderId="0" xfId="0" applyNumberFormat="1" applyFont="1" applyBorder="1" applyAlignment="1">
      <alignment horizontal="center" vertical="top"/>
    </xf>
    <xf numFmtId="38" fontId="32" fillId="0" borderId="0" xfId="0" applyNumberFormat="1" applyFont="1" applyBorder="1" applyAlignment="1">
      <alignment horizontal="center" vertical="top" wrapText="1"/>
    </xf>
    <xf numFmtId="3" fontId="32" fillId="0" borderId="0" xfId="0" applyNumberFormat="1" applyFont="1" applyBorder="1" applyAlignment="1">
      <alignment horizontal="center" vertical="top" wrapText="1"/>
    </xf>
    <xf numFmtId="0" fontId="3" fillId="0" borderId="75" xfId="0" applyNumberFormat="1" applyFont="1" applyBorder="1" applyAlignment="1">
      <alignment horizontal="left"/>
    </xf>
    <xf numFmtId="165" fontId="2" fillId="0" borderId="15" xfId="0" applyNumberFormat="1" applyFont="1" applyBorder="1" applyAlignment="1"/>
    <xf numFmtId="165" fontId="2" fillId="0" borderId="7" xfId="0" applyNumberFormat="1" applyFont="1" applyFill="1" applyBorder="1" applyAlignment="1"/>
    <xf numFmtId="165" fontId="2" fillId="0" borderId="11" xfId="0" applyNumberFormat="1" applyFont="1" applyBorder="1" applyAlignment="1">
      <alignment horizontal="right"/>
    </xf>
    <xf numFmtId="37" fontId="3" fillId="0" borderId="12" xfId="0" applyNumberFormat="1" applyFont="1" applyBorder="1" applyAlignment="1"/>
    <xf numFmtId="1" fontId="2" fillId="0" borderId="54" xfId="0" applyNumberFormat="1" applyFont="1" applyBorder="1" applyAlignment="1">
      <alignment horizontal="right"/>
    </xf>
    <xf numFmtId="37" fontId="3" fillId="0" borderId="4" xfId="0" applyNumberFormat="1" applyFont="1" applyFill="1" applyBorder="1" applyAlignment="1"/>
    <xf numFmtId="37" fontId="3" fillId="0" borderId="11" xfId="0" applyNumberFormat="1" applyFont="1" applyBorder="1" applyAlignment="1"/>
    <xf numFmtId="37" fontId="3" fillId="0" borderId="11" xfId="0" applyNumberFormat="1" applyFont="1" applyFill="1" applyBorder="1" applyAlignment="1"/>
    <xf numFmtId="37" fontId="3" fillId="0" borderId="3" xfId="0" applyNumberFormat="1" applyFont="1" applyFill="1" applyBorder="1" applyAlignment="1"/>
    <xf numFmtId="0" fontId="9" fillId="0" borderId="61" xfId="0" applyNumberFormat="1" applyFont="1" applyFill="1" applyBorder="1" applyAlignment="1"/>
    <xf numFmtId="165" fontId="25" fillId="2" borderId="75" xfId="0" applyNumberFormat="1" applyFont="1" applyFill="1" applyBorder="1" applyAlignment="1"/>
    <xf numFmtId="165" fontId="25" fillId="2" borderId="15" xfId="0" applyNumberFormat="1" applyFont="1" applyFill="1" applyBorder="1" applyAlignment="1"/>
    <xf numFmtId="0" fontId="0" fillId="0" borderId="0" xfId="0" applyBorder="1" applyAlignment="1">
      <alignment vertical="top" wrapText="1"/>
    </xf>
    <xf numFmtId="0" fontId="39" fillId="0" borderId="0" xfId="0" applyFont="1" applyBorder="1" applyAlignment="1">
      <alignment vertical="top" wrapText="1"/>
    </xf>
    <xf numFmtId="0" fontId="32" fillId="0" borderId="0" xfId="0" applyFont="1" applyBorder="1" applyAlignment="1">
      <alignment vertical="top" wrapText="1"/>
    </xf>
    <xf numFmtId="0" fontId="0" fillId="0" borderId="0" xfId="0" applyAlignment="1">
      <alignment vertical="top"/>
    </xf>
    <xf numFmtId="0" fontId="50" fillId="0" borderId="0" xfId="0" applyFont="1" applyBorder="1" applyAlignment="1">
      <alignment horizontal="center"/>
    </xf>
    <xf numFmtId="0" fontId="3" fillId="0" borderId="79" xfId="0" applyNumberFormat="1" applyFont="1" applyBorder="1" applyAlignment="1"/>
    <xf numFmtId="0" fontId="3" fillId="0" borderId="79" xfId="0" applyNumberFormat="1" applyFont="1" applyBorder="1" applyAlignment="1">
      <alignment horizontal="left"/>
    </xf>
    <xf numFmtId="37" fontId="23" fillId="0" borderId="108" xfId="10" applyNumberFormat="1" applyFont="1" applyBorder="1" applyAlignment="1">
      <alignment horizontal="right"/>
    </xf>
    <xf numFmtId="5" fontId="23" fillId="0" borderId="109" xfId="3" applyNumberFormat="1" applyFont="1" applyBorder="1" applyAlignment="1">
      <alignment horizontal="right"/>
    </xf>
    <xf numFmtId="0" fontId="23" fillId="0" borderId="107" xfId="10" applyFont="1" applyBorder="1" applyAlignment="1">
      <alignment horizontal="right"/>
    </xf>
    <xf numFmtId="0" fontId="73" fillId="0" borderId="0" xfId="0" applyFont="1" applyBorder="1" applyAlignment="1">
      <alignment horizontal="right" vertical="top" wrapText="1"/>
    </xf>
    <xf numFmtId="164" fontId="73" fillId="0" borderId="0" xfId="0" applyNumberFormat="1" applyFont="1" applyBorder="1" applyAlignment="1">
      <alignment horizontal="center" vertical="top" wrapText="1"/>
    </xf>
    <xf numFmtId="37" fontId="6" fillId="0" borderId="114" xfId="0" applyNumberFormat="1" applyFont="1" applyBorder="1" applyAlignment="1"/>
    <xf numFmtId="37" fontId="6" fillId="0" borderId="75" xfId="0" applyNumberFormat="1" applyFont="1" applyBorder="1" applyAlignment="1"/>
    <xf numFmtId="37" fontId="6" fillId="0" borderId="113" xfId="0" applyNumberFormat="1" applyFont="1" applyBorder="1" applyAlignment="1"/>
    <xf numFmtId="37" fontId="6" fillId="0" borderId="84" xfId="0" applyNumberFormat="1" applyFont="1" applyBorder="1" applyAlignment="1"/>
    <xf numFmtId="0" fontId="17" fillId="0" borderId="7" xfId="0" applyNumberFormat="1" applyFont="1" applyBorder="1" applyAlignment="1">
      <alignment horizontal="left" indent="3"/>
    </xf>
    <xf numFmtId="0" fontId="3" fillId="0" borderId="104" xfId="0" applyNumberFormat="1" applyFont="1" applyBorder="1" applyAlignment="1">
      <alignment horizontal="left"/>
    </xf>
    <xf numFmtId="4" fontId="25" fillId="2" borderId="57" xfId="0" applyNumberFormat="1" applyFont="1" applyFill="1" applyBorder="1" applyAlignment="1"/>
    <xf numFmtId="4" fontId="25" fillId="2" borderId="11" xfId="0" applyNumberFormat="1" applyFont="1" applyFill="1" applyBorder="1" applyAlignment="1"/>
    <xf numFmtId="4" fontId="25" fillId="2" borderId="155" xfId="0" applyNumberFormat="1" applyFont="1" applyFill="1" applyBorder="1" applyAlignment="1">
      <alignment horizontal="right"/>
    </xf>
    <xf numFmtId="4" fontId="25" fillId="2" borderId="73" xfId="0" applyNumberFormat="1" applyFont="1" applyFill="1" applyBorder="1" applyAlignment="1">
      <alignment horizontal="right"/>
    </xf>
    <xf numFmtId="0" fontId="26" fillId="2" borderId="156" xfId="0" applyNumberFormat="1" applyFont="1" applyFill="1" applyBorder="1" applyAlignment="1">
      <alignment horizontal="left"/>
    </xf>
    <xf numFmtId="164" fontId="26" fillId="2" borderId="115" xfId="0" applyNumberFormat="1" applyFont="1" applyFill="1" applyBorder="1" applyAlignment="1"/>
    <xf numFmtId="3" fontId="26" fillId="2" borderId="74" xfId="0" applyNumberFormat="1" applyFont="1" applyFill="1" applyBorder="1" applyAlignment="1"/>
    <xf numFmtId="0" fontId="52" fillId="0" borderId="0" xfId="9" applyFont="1" applyBorder="1" applyAlignment="1">
      <alignment horizontal="center"/>
    </xf>
    <xf numFmtId="5" fontId="8" fillId="2" borderId="12" xfId="0" applyNumberFormat="1" applyFont="1" applyFill="1" applyBorder="1" applyAlignment="1"/>
    <xf numFmtId="0" fontId="51" fillId="0" borderId="0" xfId="0" applyFont="1" applyBorder="1" applyAlignment="1">
      <alignment horizontal="center"/>
    </xf>
    <xf numFmtId="37" fontId="28" fillId="0" borderId="159" xfId="0" applyNumberFormat="1" applyFont="1" applyFill="1" applyBorder="1" applyAlignment="1"/>
    <xf numFmtId="5" fontId="25" fillId="2" borderId="114" xfId="0" applyNumberFormat="1" applyFont="1" applyFill="1" applyBorder="1" applyAlignment="1"/>
    <xf numFmtId="5" fontId="25" fillId="2" borderId="115" xfId="0" applyNumberFormat="1" applyFont="1" applyFill="1" applyBorder="1" applyAlignment="1"/>
    <xf numFmtId="5" fontId="26" fillId="2" borderId="20" xfId="0" applyNumberFormat="1" applyFont="1" applyFill="1" applyBorder="1" applyAlignment="1"/>
    <xf numFmtId="5" fontId="25" fillId="2" borderId="161" xfId="0" applyNumberFormat="1" applyFont="1" applyFill="1" applyBorder="1" applyAlignment="1"/>
    <xf numFmtId="5" fontId="25" fillId="2" borderId="159" xfId="0" applyNumberFormat="1" applyFont="1" applyFill="1" applyBorder="1" applyAlignment="1"/>
    <xf numFmtId="0" fontId="3" fillId="0" borderId="75" xfId="0" applyNumberFormat="1" applyFont="1" applyBorder="1" applyAlignment="1">
      <alignment wrapText="1"/>
    </xf>
    <xf numFmtId="0" fontId="22" fillId="4" borderId="0" xfId="0" applyFont="1" applyFill="1" applyBorder="1" applyAlignment="1">
      <alignment horizontal="center" vertical="top"/>
    </xf>
    <xf numFmtId="0" fontId="15" fillId="4" borderId="0" xfId="0" applyFont="1" applyFill="1" applyBorder="1" applyAlignment="1">
      <alignment vertical="top" wrapText="1"/>
    </xf>
    <xf numFmtId="0" fontId="0" fillId="0" borderId="0" xfId="0" applyBorder="1" applyAlignment="1">
      <alignment vertical="top" wrapText="1"/>
    </xf>
    <xf numFmtId="0" fontId="52" fillId="0" borderId="0" xfId="0" applyFont="1" applyBorder="1" applyAlignment="1"/>
    <xf numFmtId="0" fontId="62" fillId="0" borderId="0" xfId="0" applyFont="1" applyBorder="1" applyAlignment="1"/>
    <xf numFmtId="0" fontId="3" fillId="0" borderId="113" xfId="0" applyNumberFormat="1" applyFont="1" applyBorder="1" applyAlignment="1">
      <alignment wrapText="1"/>
    </xf>
    <xf numFmtId="0" fontId="6" fillId="0" borderId="114" xfId="0" applyNumberFormat="1" applyFont="1" applyBorder="1" applyAlignment="1">
      <alignment wrapText="1"/>
    </xf>
    <xf numFmtId="0" fontId="18" fillId="0" borderId="0" xfId="0" applyNumberFormat="1" applyFont="1" applyAlignment="1"/>
    <xf numFmtId="0" fontId="64" fillId="0" borderId="0" xfId="0" applyNumberFormat="1" applyFont="1" applyAlignment="1"/>
    <xf numFmtId="0" fontId="17" fillId="0" borderId="117" xfId="0" applyNumberFormat="1" applyFont="1" applyBorder="1" applyAlignment="1"/>
    <xf numFmtId="0" fontId="0" fillId="0" borderId="118" xfId="0" applyNumberFormat="1" applyBorder="1" applyAlignment="1"/>
    <xf numFmtId="3" fontId="6" fillId="0" borderId="0" xfId="0" applyNumberFormat="1" applyFont="1" applyAlignment="1">
      <alignment horizontal="center"/>
    </xf>
    <xf numFmtId="3" fontId="9" fillId="0" borderId="0" xfId="0" applyNumberFormat="1" applyFont="1" applyAlignment="1">
      <alignment horizontal="center"/>
    </xf>
    <xf numFmtId="3" fontId="34" fillId="0" borderId="0" xfId="0" applyNumberFormat="1" applyFont="1" applyAlignment="1">
      <alignment horizontal="center"/>
    </xf>
    <xf numFmtId="165" fontId="17" fillId="0" borderId="2" xfId="0" applyNumberFormat="1" applyFont="1" applyBorder="1" applyAlignment="1">
      <alignment horizontal="right"/>
    </xf>
    <xf numFmtId="0" fontId="0" fillId="0" borderId="119" xfId="0" applyBorder="1" applyAlignment="1"/>
    <xf numFmtId="165" fontId="17" fillId="0" borderId="2" xfId="0" applyNumberFormat="1" applyFont="1" applyBorder="1" applyAlignment="1">
      <alignment horizontal="center"/>
    </xf>
    <xf numFmtId="0" fontId="33" fillId="0" borderId="0" xfId="0" applyNumberFormat="1" applyFont="1" applyAlignment="1">
      <alignment horizontal="center"/>
    </xf>
    <xf numFmtId="0" fontId="0" fillId="0" borderId="0" xfId="0" applyNumberFormat="1" applyAlignment="1">
      <alignment horizontal="center"/>
    </xf>
    <xf numFmtId="0" fontId="34" fillId="0" borderId="0" xfId="0" applyNumberFormat="1" applyFont="1" applyAlignment="1">
      <alignment horizontal="center"/>
    </xf>
    <xf numFmtId="0" fontId="0" fillId="0" borderId="0" xfId="0" applyNumberFormat="1" applyBorder="1" applyAlignment="1">
      <alignment horizontal="center"/>
    </xf>
    <xf numFmtId="0" fontId="17" fillId="0" borderId="120" xfId="0" applyNumberFormat="1" applyFont="1" applyBorder="1" applyAlignment="1">
      <alignment horizontal="left" indent="2"/>
    </xf>
    <xf numFmtId="0" fontId="0" fillId="0" borderId="121" xfId="0" applyNumberFormat="1" applyBorder="1" applyAlignment="1">
      <alignment horizontal="left" indent="2"/>
    </xf>
    <xf numFmtId="165" fontId="17" fillId="0" borderId="44" xfId="0" applyNumberFormat="1" applyFont="1" applyBorder="1" applyAlignment="1">
      <alignment horizontal="center"/>
    </xf>
    <xf numFmtId="165" fontId="17" fillId="0" borderId="47" xfId="0" applyNumberFormat="1" applyFont="1" applyBorder="1" applyAlignment="1">
      <alignment horizontal="center"/>
    </xf>
    <xf numFmtId="165" fontId="17" fillId="0" borderId="20" xfId="0" applyNumberFormat="1" applyFont="1" applyBorder="1" applyAlignment="1">
      <alignment horizontal="center"/>
    </xf>
    <xf numFmtId="0" fontId="6" fillId="0" borderId="62" xfId="0" applyNumberFormat="1" applyFont="1" applyBorder="1" applyAlignment="1"/>
    <xf numFmtId="0" fontId="0" fillId="0" borderId="122" xfId="0" applyNumberFormat="1" applyBorder="1" applyAlignment="1"/>
    <xf numFmtId="3" fontId="9" fillId="0" borderId="46" xfId="0" applyNumberFormat="1" applyFont="1" applyBorder="1" applyAlignment="1">
      <alignment horizontal="center"/>
    </xf>
    <xf numFmtId="3" fontId="9" fillId="0" borderId="73" xfId="0" applyNumberFormat="1" applyFont="1" applyBorder="1" applyAlignment="1">
      <alignment horizontal="center"/>
    </xf>
    <xf numFmtId="3" fontId="9" fillId="0" borderId="74" xfId="0" applyNumberFormat="1" applyFont="1" applyBorder="1" applyAlignment="1">
      <alignment horizontal="center"/>
    </xf>
    <xf numFmtId="0" fontId="3" fillId="0" borderId="61" xfId="0" applyNumberFormat="1" applyFont="1" applyBorder="1" applyAlignment="1"/>
    <xf numFmtId="0" fontId="0" fillId="0" borderId="123" xfId="0" applyNumberFormat="1" applyBorder="1" applyAlignment="1"/>
    <xf numFmtId="165" fontId="17" fillId="0" borderId="2" xfId="0" applyNumberFormat="1" applyFont="1" applyBorder="1" applyAlignment="1">
      <alignment horizontal="center" wrapText="1"/>
    </xf>
    <xf numFmtId="0" fontId="0" fillId="0" borderId="119" xfId="0" applyBorder="1" applyAlignment="1">
      <alignment horizontal="center" wrapText="1"/>
    </xf>
    <xf numFmtId="0" fontId="17" fillId="0" borderId="124" xfId="0" applyNumberFormat="1" applyFont="1" applyBorder="1" applyAlignment="1">
      <alignment horizontal="left" indent="2"/>
    </xf>
    <xf numFmtId="0" fontId="0" fillId="0" borderId="125" xfId="0" applyNumberFormat="1" applyBorder="1" applyAlignment="1">
      <alignment horizontal="left" indent="2"/>
    </xf>
    <xf numFmtId="0" fontId="45" fillId="4" borderId="0" xfId="0" applyFont="1" applyFill="1" applyBorder="1" applyAlignment="1">
      <alignment vertical="top" wrapText="1"/>
    </xf>
    <xf numFmtId="0" fontId="6" fillId="0" borderId="13" xfId="0" applyNumberFormat="1" applyFont="1" applyFill="1" applyBorder="1" applyAlignment="1">
      <alignment horizontal="left" indent="4"/>
    </xf>
    <xf numFmtId="0" fontId="0" fillId="0" borderId="79" xfId="0" applyNumberFormat="1" applyBorder="1" applyAlignment="1">
      <alignment horizontal="left" indent="4"/>
    </xf>
    <xf numFmtId="3" fontId="45" fillId="4" borderId="0" xfId="0" applyNumberFormat="1" applyFont="1" applyFill="1" applyAlignment="1">
      <alignment vertical="top" wrapText="1"/>
    </xf>
    <xf numFmtId="0" fontId="15" fillId="4" borderId="0" xfId="0" applyFont="1" applyFill="1" applyAlignment="1">
      <alignment vertical="top" wrapText="1"/>
    </xf>
    <xf numFmtId="3" fontId="44" fillId="4" borderId="0" xfId="0" applyNumberFormat="1" applyFont="1" applyFill="1" applyAlignment="1">
      <alignment horizontal="center"/>
    </xf>
    <xf numFmtId="0" fontId="6" fillId="0" borderId="126" xfId="0" applyNumberFormat="1" applyFont="1" applyBorder="1" applyAlignment="1">
      <alignment horizontal="center"/>
    </xf>
    <xf numFmtId="0" fontId="6" fillId="0" borderId="116" xfId="0" applyNumberFormat="1" applyFont="1" applyBorder="1" applyAlignment="1">
      <alignment horizontal="center"/>
    </xf>
    <xf numFmtId="0" fontId="6" fillId="0" borderId="3" xfId="0" applyNumberFormat="1" applyFont="1" applyBorder="1" applyAlignment="1">
      <alignment horizontal="left"/>
    </xf>
    <xf numFmtId="0" fontId="6" fillId="0" borderId="4" xfId="0" applyNumberFormat="1" applyFont="1" applyBorder="1" applyAlignment="1">
      <alignment horizontal="left"/>
    </xf>
    <xf numFmtId="0" fontId="6" fillId="0" borderId="110" xfId="0" applyNumberFormat="1" applyFont="1" applyBorder="1" applyAlignment="1">
      <alignment horizontal="center"/>
    </xf>
    <xf numFmtId="0" fontId="6" fillId="0" borderId="111" xfId="0" applyNumberFormat="1" applyFont="1" applyBorder="1" applyAlignment="1">
      <alignment horizontal="center"/>
    </xf>
    <xf numFmtId="0" fontId="17" fillId="0" borderId="77" xfId="0" applyNumberFormat="1" applyFont="1" applyBorder="1" applyAlignment="1"/>
    <xf numFmtId="0" fontId="62" fillId="0" borderId="126" xfId="0" applyNumberFormat="1" applyFont="1" applyBorder="1" applyAlignment="1"/>
    <xf numFmtId="0" fontId="62" fillId="0" borderId="8" xfId="0" applyNumberFormat="1" applyFont="1" applyBorder="1" applyAlignment="1"/>
    <xf numFmtId="0" fontId="62" fillId="0" borderId="0" xfId="0" applyNumberFormat="1" applyFont="1" applyBorder="1" applyAlignment="1"/>
    <xf numFmtId="0" fontId="62" fillId="0" borderId="72" xfId="0" applyNumberFormat="1" applyFont="1" applyBorder="1" applyAlignment="1"/>
    <xf numFmtId="0" fontId="62" fillId="0" borderId="73" xfId="0" applyNumberFormat="1" applyFont="1" applyBorder="1" applyAlignment="1"/>
    <xf numFmtId="0" fontId="6" fillId="0" borderId="79" xfId="0" applyNumberFormat="1" applyFont="1" applyFill="1" applyBorder="1" applyAlignment="1">
      <alignment horizontal="left" indent="4"/>
    </xf>
    <xf numFmtId="0" fontId="6" fillId="0" borderId="115" xfId="0" applyNumberFormat="1" applyFont="1" applyFill="1" applyBorder="1" applyAlignment="1">
      <alignment horizontal="left" indent="4"/>
    </xf>
    <xf numFmtId="0" fontId="3" fillId="0" borderId="44" xfId="0" applyNumberFormat="1" applyFont="1" applyBorder="1" applyAlignment="1"/>
    <xf numFmtId="0" fontId="0" fillId="0" borderId="47" xfId="0" applyNumberFormat="1" applyBorder="1" applyAlignment="1"/>
    <xf numFmtId="0" fontId="0" fillId="0" borderId="0" xfId="0"/>
    <xf numFmtId="0" fontId="6" fillId="0" borderId="13" xfId="0" applyNumberFormat="1" applyFont="1" applyBorder="1" applyAlignment="1">
      <alignment horizontal="left" indent="4"/>
    </xf>
    <xf numFmtId="0" fontId="3" fillId="0" borderId="13" xfId="0" applyNumberFormat="1" applyFont="1" applyBorder="1" applyAlignment="1">
      <alignment horizontal="left" indent="4"/>
    </xf>
    <xf numFmtId="0" fontId="6" fillId="0" borderId="11" xfId="0" applyNumberFormat="1" applyFont="1" applyBorder="1" applyAlignment="1">
      <alignment horizontal="left"/>
    </xf>
    <xf numFmtId="0" fontId="6" fillId="0" borderId="12" xfId="0" applyNumberFormat="1" applyFont="1" applyBorder="1" applyAlignment="1">
      <alignment horizontal="left"/>
    </xf>
    <xf numFmtId="0" fontId="6" fillId="0" borderId="47" xfId="0" applyNumberFormat="1" applyFont="1" applyBorder="1" applyAlignment="1">
      <alignment horizontal="left"/>
    </xf>
    <xf numFmtId="0" fontId="6" fillId="0" borderId="20" xfId="0" applyNumberFormat="1" applyFont="1" applyBorder="1" applyAlignment="1">
      <alignment horizontal="left"/>
    </xf>
    <xf numFmtId="3" fontId="47" fillId="4" borderId="0" xfId="0" applyNumberFormat="1" applyFont="1" applyFill="1" applyAlignment="1">
      <alignment vertical="top" wrapText="1"/>
    </xf>
    <xf numFmtId="0" fontId="14" fillId="4" borderId="0" xfId="0" applyFont="1" applyFill="1" applyAlignment="1">
      <alignment vertical="top" wrapText="1"/>
    </xf>
    <xf numFmtId="0" fontId="6" fillId="0" borderId="13" xfId="0" applyNumberFormat="1" applyFont="1" applyBorder="1" applyAlignment="1"/>
    <xf numFmtId="0" fontId="0" fillId="0" borderId="79" xfId="0" applyNumberFormat="1" applyBorder="1" applyAlignment="1"/>
    <xf numFmtId="0" fontId="3" fillId="0" borderId="13" xfId="0" applyNumberFormat="1" applyFont="1" applyBorder="1" applyAlignment="1">
      <alignment horizontal="left" indent="2"/>
    </xf>
    <xf numFmtId="0" fontId="0" fillId="0" borderId="79" xfId="0" applyNumberFormat="1" applyBorder="1" applyAlignment="1">
      <alignment horizontal="left" indent="2"/>
    </xf>
    <xf numFmtId="0" fontId="6" fillId="0" borderId="13" xfId="0" applyNumberFormat="1" applyFont="1" applyBorder="1" applyAlignment="1">
      <alignment horizontal="left" indent="2"/>
    </xf>
    <xf numFmtId="0" fontId="6" fillId="0" borderId="15" xfId="0" applyNumberFormat="1" applyFont="1" applyBorder="1" applyAlignment="1">
      <alignment horizontal="left" indent="4"/>
    </xf>
    <xf numFmtId="0" fontId="0" fillId="0" borderId="11" xfId="0" applyNumberFormat="1" applyBorder="1" applyAlignment="1">
      <alignment horizontal="left" indent="4"/>
    </xf>
    <xf numFmtId="0" fontId="17" fillId="0" borderId="13" xfId="0" applyNumberFormat="1" applyFont="1" applyBorder="1" applyAlignment="1">
      <alignment horizontal="left"/>
    </xf>
    <xf numFmtId="0" fontId="17" fillId="0" borderId="79" xfId="0" applyNumberFormat="1" applyFont="1" applyBorder="1" applyAlignment="1">
      <alignment horizontal="left"/>
    </xf>
    <xf numFmtId="0" fontId="17" fillId="0" borderId="115" xfId="0" applyNumberFormat="1" applyFont="1" applyBorder="1" applyAlignment="1">
      <alignment horizontal="left"/>
    </xf>
    <xf numFmtId="0" fontId="6" fillId="0" borderId="79" xfId="0" applyNumberFormat="1" applyFont="1" applyBorder="1" applyAlignment="1">
      <alignment horizontal="left" indent="4"/>
    </xf>
    <xf numFmtId="0" fontId="6" fillId="0" borderId="115" xfId="0" applyNumberFormat="1" applyFont="1" applyBorder="1" applyAlignment="1">
      <alignment horizontal="left" indent="4"/>
    </xf>
    <xf numFmtId="0" fontId="6" fillId="0" borderId="77" xfId="0" applyNumberFormat="1" applyFont="1" applyBorder="1" applyAlignment="1">
      <alignment horizontal="center" vertical="center" wrapText="1"/>
    </xf>
    <xf numFmtId="0" fontId="62" fillId="0" borderId="126" xfId="0" applyNumberFormat="1" applyFont="1" applyBorder="1" applyAlignment="1">
      <alignment horizontal="center" vertical="center" wrapText="1"/>
    </xf>
    <xf numFmtId="0" fontId="62" fillId="0" borderId="116" xfId="0" applyNumberFormat="1" applyFont="1" applyBorder="1" applyAlignment="1">
      <alignment horizontal="center" vertical="center" wrapText="1"/>
    </xf>
    <xf numFmtId="0" fontId="62" fillId="0" borderId="7" xfId="0" applyNumberFormat="1" applyFont="1" applyBorder="1" applyAlignment="1">
      <alignment horizontal="center" vertical="center" wrapText="1"/>
    </xf>
    <xf numFmtId="0" fontId="62" fillId="0" borderId="3" xfId="0" applyNumberFormat="1" applyFont="1" applyBorder="1" applyAlignment="1">
      <alignment horizontal="center" vertical="center" wrapText="1"/>
    </xf>
    <xf numFmtId="0" fontId="62" fillId="0" borderId="4" xfId="0" applyNumberFormat="1" applyFont="1" applyBorder="1" applyAlignment="1">
      <alignment horizontal="center" vertical="center" wrapText="1"/>
    </xf>
    <xf numFmtId="0" fontId="3" fillId="0" borderId="77" xfId="0" applyNumberFormat="1" applyFont="1" applyBorder="1" applyAlignment="1">
      <alignment horizontal="center" vertical="center" wrapText="1"/>
    </xf>
    <xf numFmtId="0" fontId="62" fillId="0" borderId="126" xfId="0" applyNumberFormat="1" applyFont="1" applyBorder="1" applyAlignment="1">
      <alignment vertical="center"/>
    </xf>
    <xf numFmtId="0" fontId="62" fillId="0" borderId="116" xfId="0" applyNumberFormat="1" applyFont="1" applyBorder="1" applyAlignment="1">
      <alignment vertical="center"/>
    </xf>
    <xf numFmtId="0" fontId="62" fillId="0" borderId="7" xfId="0" applyNumberFormat="1" applyFont="1" applyBorder="1" applyAlignment="1">
      <alignment vertical="center"/>
    </xf>
    <xf numFmtId="0" fontId="62" fillId="0" borderId="3" xfId="0" applyNumberFormat="1" applyFont="1" applyBorder="1" applyAlignment="1">
      <alignment vertical="center"/>
    </xf>
    <xf numFmtId="0" fontId="62" fillId="0" borderId="4" xfId="0" applyNumberFormat="1" applyFont="1" applyBorder="1" applyAlignment="1">
      <alignment vertical="center"/>
    </xf>
    <xf numFmtId="0" fontId="62" fillId="0" borderId="126" xfId="0" applyNumberFormat="1" applyFont="1" applyBorder="1" applyAlignment="1">
      <alignment vertical="center" wrapText="1"/>
    </xf>
    <xf numFmtId="0" fontId="62" fillId="0" borderId="7" xfId="0" applyNumberFormat="1" applyFont="1" applyBorder="1" applyAlignment="1">
      <alignment vertical="center" wrapText="1"/>
    </xf>
    <xf numFmtId="0" fontId="62" fillId="0" borderId="3" xfId="0" applyNumberFormat="1" applyFont="1" applyBorder="1" applyAlignment="1">
      <alignment vertical="center" wrapText="1"/>
    </xf>
    <xf numFmtId="0" fontId="17" fillId="0" borderId="44" xfId="0" applyNumberFormat="1" applyFont="1" applyBorder="1" applyAlignment="1"/>
    <xf numFmtId="0" fontId="16" fillId="0" borderId="0" xfId="9" applyFont="1" applyAlignment="1">
      <alignment horizontal="center"/>
    </xf>
    <xf numFmtId="0" fontId="21" fillId="0" borderId="3" xfId="9" applyBorder="1" applyAlignment="1">
      <alignment horizontal="center"/>
    </xf>
    <xf numFmtId="0" fontId="23" fillId="0" borderId="2" xfId="9" applyFont="1" applyBorder="1" applyAlignment="1">
      <alignment horizontal="center" wrapText="1"/>
    </xf>
    <xf numFmtId="0" fontId="0" fillId="0" borderId="5" xfId="0" applyBorder="1" applyAlignment="1">
      <alignment horizontal="center" wrapText="1"/>
    </xf>
    <xf numFmtId="3" fontId="18" fillId="0" borderId="0" xfId="0" applyNumberFormat="1" applyFont="1" applyAlignment="1"/>
    <xf numFmtId="0" fontId="64" fillId="0" borderId="0" xfId="0" applyFont="1" applyAlignment="1"/>
    <xf numFmtId="0" fontId="33" fillId="0" borderId="0" xfId="9" applyFont="1" applyAlignment="1">
      <alignment horizontal="center"/>
    </xf>
    <xf numFmtId="0" fontId="63" fillId="0" borderId="0" xfId="0" applyFont="1" applyAlignment="1">
      <alignment horizontal="center"/>
    </xf>
    <xf numFmtId="3" fontId="34" fillId="0" borderId="0" xfId="9" applyNumberFormat="1" applyFont="1" applyAlignment="1">
      <alignment horizontal="center"/>
    </xf>
    <xf numFmtId="0" fontId="63" fillId="0" borderId="0" xfId="0" applyFont="1" applyBorder="1" applyAlignment="1">
      <alignment horizontal="center"/>
    </xf>
    <xf numFmtId="0" fontId="34" fillId="0" borderId="0" xfId="9" applyFont="1" applyAlignment="1">
      <alignment horizontal="center"/>
    </xf>
    <xf numFmtId="3" fontId="18" fillId="0" borderId="0" xfId="0" applyNumberFormat="1" applyFont="1" applyAlignment="1">
      <alignment horizontal="center"/>
    </xf>
    <xf numFmtId="0" fontId="21" fillId="0" borderId="0" xfId="9" applyAlignment="1">
      <alignment horizontal="center"/>
    </xf>
    <xf numFmtId="0" fontId="0" fillId="4" borderId="0" xfId="0" applyFill="1" applyBorder="1" applyAlignment="1"/>
    <xf numFmtId="0" fontId="15" fillId="4" borderId="0" xfId="9" applyFont="1" applyFill="1" applyAlignment="1">
      <alignment horizontal="left" wrapText="1"/>
    </xf>
    <xf numFmtId="0" fontId="0" fillId="4" borderId="0" xfId="0" applyFill="1" applyAlignment="1"/>
    <xf numFmtId="0" fontId="15" fillId="4" borderId="0" xfId="9" applyFont="1" applyFill="1" applyAlignment="1">
      <alignment horizontal="left"/>
    </xf>
    <xf numFmtId="0" fontId="23" fillId="0" borderId="2" xfId="9" applyFont="1" applyBorder="1" applyAlignment="1">
      <alignment wrapText="1"/>
    </xf>
    <xf numFmtId="0" fontId="0" fillId="0" borderId="6" xfId="0" applyBorder="1" applyAlignment="1">
      <alignment wrapText="1"/>
    </xf>
    <xf numFmtId="0" fontId="23" fillId="0" borderId="44" xfId="9" applyFont="1" applyBorder="1" applyAlignment="1">
      <alignment horizontal="center"/>
    </xf>
    <xf numFmtId="0" fontId="0" fillId="0" borderId="47" xfId="0" applyBorder="1" applyAlignment="1">
      <alignment horizontal="center"/>
    </xf>
    <xf numFmtId="0" fontId="0" fillId="0" borderId="20" xfId="0" applyBorder="1" applyAlignment="1">
      <alignment horizontal="center"/>
    </xf>
    <xf numFmtId="0" fontId="52" fillId="0" borderId="7" xfId="9" applyFont="1" applyBorder="1" applyAlignment="1">
      <alignment horizontal="center"/>
    </xf>
    <xf numFmtId="0" fontId="50" fillId="0" borderId="3" xfId="0" applyFont="1" applyBorder="1" applyAlignment="1">
      <alignment horizontal="center"/>
    </xf>
    <xf numFmtId="0" fontId="50" fillId="0" borderId="4" xfId="0" applyFont="1" applyBorder="1" applyAlignment="1">
      <alignment horizontal="center"/>
    </xf>
    <xf numFmtId="0" fontId="23" fillId="0" borderId="2" xfId="9" applyFont="1" applyBorder="1" applyAlignment="1"/>
    <xf numFmtId="0" fontId="0" fillId="0" borderId="5" xfId="0" applyBorder="1" applyAlignment="1"/>
    <xf numFmtId="0" fontId="16" fillId="0" borderId="0" xfId="9" applyFont="1" applyBorder="1" applyAlignment="1">
      <alignment horizontal="left"/>
    </xf>
    <xf numFmtId="0" fontId="84"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23" fillId="0" borderId="44" xfId="10" applyFont="1" applyFill="1" applyBorder="1" applyAlignment="1">
      <alignment horizontal="center"/>
    </xf>
    <xf numFmtId="0" fontId="23" fillId="0" borderId="126" xfId="10" applyFont="1" applyFill="1" applyBorder="1" applyAlignment="1"/>
    <xf numFmtId="0" fontId="9" fillId="0" borderId="3" xfId="10" applyFont="1" applyFill="1" applyBorder="1" applyAlignment="1"/>
    <xf numFmtId="0" fontId="73" fillId="0" borderId="127" xfId="10" applyFont="1" applyFill="1" applyBorder="1" applyAlignment="1">
      <alignment horizontal="center" vertical="center" wrapText="1"/>
    </xf>
    <xf numFmtId="0" fontId="0" fillId="0" borderId="128"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1" fontId="23" fillId="0" borderId="127" xfId="10" applyNumberFormat="1" applyFont="1" applyFill="1" applyBorder="1" applyAlignment="1">
      <alignment horizontal="center" vertical="center" wrapText="1"/>
    </xf>
    <xf numFmtId="1" fontId="23" fillId="0" borderId="129" xfId="10" applyNumberFormat="1" applyFont="1" applyFill="1" applyBorder="1" applyAlignment="1">
      <alignment horizontal="center" vertical="center" wrapText="1"/>
    </xf>
    <xf numFmtId="0" fontId="0" fillId="0" borderId="130" xfId="0" applyBorder="1" applyAlignment="1">
      <alignment horizontal="center" vertical="center" wrapText="1"/>
    </xf>
    <xf numFmtId="0" fontId="0" fillId="0" borderId="131" xfId="0" applyBorder="1" applyAlignment="1">
      <alignment horizontal="center" vertical="center" wrapText="1"/>
    </xf>
    <xf numFmtId="0" fontId="23" fillId="0" borderId="7" xfId="10" applyFont="1" applyFill="1" applyBorder="1" applyAlignment="1">
      <alignment horizontal="center"/>
    </xf>
    <xf numFmtId="0" fontId="23" fillId="0" borderId="4" xfId="10" applyFont="1" applyFill="1" applyBorder="1" applyAlignment="1">
      <alignment horizontal="center"/>
    </xf>
    <xf numFmtId="0" fontId="22" fillId="7" borderId="0" xfId="10" applyFont="1" applyFill="1" applyAlignment="1">
      <alignment horizontal="center"/>
    </xf>
    <xf numFmtId="0" fontId="16" fillId="7" borderId="0" xfId="0" applyFont="1" applyFill="1" applyBorder="1" applyAlignment="1"/>
    <xf numFmtId="0" fontId="0" fillId="7" borderId="0" xfId="0" applyFill="1" applyBorder="1" applyAlignment="1"/>
    <xf numFmtId="0" fontId="16" fillId="7" borderId="0" xfId="0" applyFont="1" applyFill="1" applyBorder="1" applyAlignment="1">
      <alignment vertical="top" wrapText="1"/>
    </xf>
    <xf numFmtId="0" fontId="0" fillId="7" borderId="0" xfId="0" applyFill="1" applyBorder="1" applyAlignment="1">
      <alignment vertical="top" wrapText="1"/>
    </xf>
    <xf numFmtId="0" fontId="16" fillId="7" borderId="0" xfId="10" applyFont="1" applyFill="1" applyAlignment="1">
      <alignment vertical="top" wrapText="1"/>
    </xf>
    <xf numFmtId="0" fontId="0" fillId="7" borderId="0" xfId="0" applyFill="1" applyAlignment="1">
      <alignment vertical="top" wrapText="1"/>
    </xf>
    <xf numFmtId="0" fontId="18" fillId="0" borderId="0" xfId="10" applyFont="1" applyAlignment="1"/>
    <xf numFmtId="0" fontId="81" fillId="0" borderId="0" xfId="0" applyFont="1" applyBorder="1" applyAlignment="1"/>
    <xf numFmtId="0" fontId="17" fillId="0" borderId="0" xfId="10" applyFont="1" applyAlignment="1">
      <alignment horizontal="center"/>
    </xf>
    <xf numFmtId="0" fontId="0" fillId="0" borderId="0" xfId="0" applyBorder="1" applyAlignment="1">
      <alignment horizontal="center"/>
    </xf>
    <xf numFmtId="3" fontId="17" fillId="0" borderId="0" xfId="10" applyNumberFormat="1" applyFont="1" applyAlignment="1">
      <alignment horizontal="center"/>
    </xf>
    <xf numFmtId="0" fontId="9" fillId="0" borderId="0" xfId="10" applyFont="1" applyAlignment="1">
      <alignment horizontal="center"/>
    </xf>
    <xf numFmtId="0" fontId="0" fillId="0" borderId="7" xfId="0" applyBorder="1" applyAlignment="1">
      <alignment vertical="center" wrapText="1"/>
    </xf>
    <xf numFmtId="0" fontId="0" fillId="0" borderId="4" xfId="0" applyBorder="1" applyAlignment="1">
      <alignment vertical="center" wrapText="1"/>
    </xf>
    <xf numFmtId="0" fontId="15" fillId="0" borderId="0" xfId="0" applyFont="1" applyAlignment="1">
      <alignment horizontal="left" wrapText="1"/>
    </xf>
    <xf numFmtId="0" fontId="32" fillId="0" borderId="0" xfId="0" applyFont="1" applyBorder="1" applyAlignment="1">
      <alignment vertical="top" wrapText="1"/>
    </xf>
    <xf numFmtId="0" fontId="15" fillId="0" borderId="0" xfId="0" applyFont="1" applyBorder="1" applyAlignment="1">
      <alignment vertical="top" wrapText="1"/>
    </xf>
    <xf numFmtId="0" fontId="39" fillId="0" borderId="0" xfId="0" applyFont="1" applyBorder="1" applyAlignment="1">
      <alignment horizontal="center" vertical="top"/>
    </xf>
    <xf numFmtId="0" fontId="0" fillId="0" borderId="0" xfId="0" applyBorder="1" applyAlignment="1">
      <alignment horizontal="center" vertical="top"/>
    </xf>
    <xf numFmtId="0" fontId="18" fillId="0" borderId="0" xfId="10" applyFont="1" applyAlignment="1">
      <alignment horizontal="left"/>
    </xf>
    <xf numFmtId="0" fontId="0" fillId="0" borderId="0" xfId="0" applyBorder="1" applyAlignment="1">
      <alignment horizontal="left"/>
    </xf>
    <xf numFmtId="0" fontId="39" fillId="0" borderId="0" xfId="0" applyFont="1" applyBorder="1" applyAlignment="1">
      <alignment horizontal="center"/>
    </xf>
    <xf numFmtId="0" fontId="6" fillId="0" borderId="0" xfId="10" applyFont="1" applyAlignment="1">
      <alignment horizontal="center"/>
    </xf>
    <xf numFmtId="0" fontId="6" fillId="0" borderId="0" xfId="10" applyFont="1" applyBorder="1" applyAlignment="1">
      <alignment horizontal="center"/>
    </xf>
    <xf numFmtId="0" fontId="32" fillId="0" borderId="0" xfId="10" applyFont="1" applyBorder="1" applyAlignment="1">
      <alignment horizontal="center"/>
    </xf>
    <xf numFmtId="0" fontId="32" fillId="0" borderId="0" xfId="0" applyFont="1" applyAlignment="1">
      <alignment wrapText="1"/>
    </xf>
    <xf numFmtId="0" fontId="0" fillId="0" borderId="0" xfId="0" applyAlignment="1"/>
    <xf numFmtId="0" fontId="46" fillId="0" borderId="0" xfId="0" applyFont="1" applyBorder="1" applyAlignment="1">
      <alignment vertical="top" wrapText="1"/>
    </xf>
    <xf numFmtId="0" fontId="39" fillId="0" borderId="0" xfId="0" applyFont="1" applyBorder="1" applyAlignment="1">
      <alignment vertical="top" wrapText="1"/>
    </xf>
    <xf numFmtId="0" fontId="39" fillId="0" borderId="0" xfId="0" applyNumberFormat="1" applyFont="1" applyBorder="1" applyAlignment="1">
      <alignment vertical="top" wrapText="1"/>
    </xf>
    <xf numFmtId="0" fontId="39" fillId="0" borderId="0" xfId="0" applyFont="1" applyFill="1" applyBorder="1" applyAlignment="1">
      <alignment vertical="top" wrapText="1"/>
    </xf>
    <xf numFmtId="165" fontId="6" fillId="0" borderId="0" xfId="0" applyNumberFormat="1" applyFont="1" applyAlignment="1">
      <alignment horizontal="center"/>
    </xf>
    <xf numFmtId="165" fontId="6" fillId="0" borderId="3" xfId="0" applyNumberFormat="1" applyFont="1" applyBorder="1" applyAlignment="1">
      <alignment horizontal="center"/>
    </xf>
    <xf numFmtId="165" fontId="9" fillId="0" borderId="0" xfId="0" applyNumberFormat="1" applyFont="1" applyAlignment="1">
      <alignment horizontal="center"/>
    </xf>
    <xf numFmtId="0" fontId="6" fillId="0" borderId="0" xfId="0" applyFont="1" applyBorder="1" applyAlignment="1">
      <alignment horizontal="center"/>
    </xf>
    <xf numFmtId="165" fontId="10" fillId="0" borderId="0" xfId="0" applyNumberFormat="1" applyFont="1" applyAlignment="1">
      <alignment horizontal="center"/>
    </xf>
    <xf numFmtId="0" fontId="6" fillId="0" borderId="0" xfId="0" applyFont="1" applyAlignment="1">
      <alignment horizontal="center"/>
    </xf>
    <xf numFmtId="165" fontId="12" fillId="0" borderId="0" xfId="0" applyNumberFormat="1" applyFont="1" applyAlignment="1">
      <alignment horizontal="center"/>
    </xf>
    <xf numFmtId="37" fontId="2" fillId="0" borderId="0" xfId="0" applyNumberFormat="1" applyFont="1" applyAlignment="1">
      <alignment vertical="top" wrapText="1"/>
    </xf>
    <xf numFmtId="0" fontId="0" fillId="0" borderId="0" xfId="0" applyAlignment="1">
      <alignment vertical="top"/>
    </xf>
    <xf numFmtId="165" fontId="14" fillId="0" borderId="0" xfId="0" applyNumberFormat="1" applyFont="1" applyAlignment="1">
      <alignment wrapText="1"/>
    </xf>
    <xf numFmtId="0" fontId="15" fillId="0" borderId="0" xfId="0" applyFont="1" applyAlignment="1">
      <alignment wrapText="1"/>
    </xf>
    <xf numFmtId="0" fontId="17" fillId="0" borderId="77" xfId="0" applyNumberFormat="1" applyFont="1" applyBorder="1" applyAlignment="1">
      <alignment horizontal="center" vertical="center" wrapText="1"/>
    </xf>
    <xf numFmtId="0" fontId="6" fillId="0" borderId="126" xfId="0" applyNumberFormat="1" applyFont="1" applyBorder="1" applyAlignment="1">
      <alignment horizontal="center" vertical="center" wrapText="1"/>
    </xf>
    <xf numFmtId="0" fontId="6" fillId="0" borderId="116"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46" xfId="0" applyNumberFormat="1" applyFont="1" applyBorder="1" applyAlignment="1">
      <alignment horizontal="center" vertical="center" wrapText="1"/>
    </xf>
    <xf numFmtId="0" fontId="15" fillId="4" borderId="0" xfId="0" applyFont="1" applyFill="1" applyBorder="1" applyAlignment="1">
      <alignment wrapText="1"/>
    </xf>
    <xf numFmtId="0" fontId="15" fillId="0" borderId="0" xfId="0" applyFont="1" applyBorder="1" applyAlignment="1">
      <alignment wrapText="1"/>
    </xf>
    <xf numFmtId="165" fontId="22" fillId="4" borderId="0" xfId="0" applyNumberFormat="1" applyFont="1" applyFill="1" applyAlignment="1">
      <alignment horizontal="center" wrapText="1"/>
    </xf>
    <xf numFmtId="165" fontId="15" fillId="4" borderId="0" xfId="0" applyNumberFormat="1" applyFont="1" applyFill="1" applyAlignment="1">
      <alignment wrapText="1"/>
    </xf>
    <xf numFmtId="0" fontId="17" fillId="0" borderId="2" xfId="0" applyNumberFormat="1" applyFont="1" applyBorder="1" applyAlignment="1">
      <alignment horizontal="center" vertical="center" wrapText="1"/>
    </xf>
    <xf numFmtId="0" fontId="17" fillId="0" borderId="6" xfId="0" applyNumberFormat="1" applyFont="1" applyBorder="1" applyAlignment="1">
      <alignment horizontal="center" vertical="center" wrapText="1"/>
    </xf>
    <xf numFmtId="0" fontId="17" fillId="0" borderId="77" xfId="0" applyNumberFormat="1" applyFont="1" applyBorder="1" applyAlignment="1">
      <alignment horizontal="center" vertical="center"/>
    </xf>
    <xf numFmtId="0" fontId="6" fillId="0" borderId="126" xfId="0" applyNumberFormat="1" applyFont="1" applyBorder="1" applyAlignment="1">
      <alignment horizontal="center" vertical="center"/>
    </xf>
    <xf numFmtId="0" fontId="6" fillId="0" borderId="116"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46" xfId="0" applyNumberFormat="1" applyFont="1" applyBorder="1" applyAlignment="1">
      <alignment horizontal="center" vertical="center"/>
    </xf>
    <xf numFmtId="0" fontId="17" fillId="0" borderId="77" xfId="0" applyNumberFormat="1" applyFont="1" applyBorder="1" applyAlignment="1">
      <alignment horizontal="center"/>
    </xf>
    <xf numFmtId="0" fontId="17" fillId="0" borderId="8" xfId="0" applyNumberFormat="1" applyFont="1" applyBorder="1" applyAlignment="1">
      <alignment horizontal="center"/>
    </xf>
    <xf numFmtId="0" fontId="17" fillId="0" borderId="72" xfId="0" applyNumberFormat="1" applyFont="1" applyBorder="1" applyAlignment="1">
      <alignment horizontal="center"/>
    </xf>
    <xf numFmtId="165" fontId="6" fillId="0" borderId="0" xfId="0" applyNumberFormat="1" applyFont="1" applyBorder="1" applyAlignment="1">
      <alignment horizontal="center"/>
    </xf>
    <xf numFmtId="0" fontId="17" fillId="0" borderId="152" xfId="0" applyNumberFormat="1" applyFont="1" applyBorder="1" applyAlignment="1">
      <alignment horizontal="center"/>
    </xf>
    <xf numFmtId="0" fontId="17" fillId="0" borderId="153" xfId="0" applyNumberFormat="1" applyFont="1" applyBorder="1" applyAlignment="1">
      <alignment horizontal="center"/>
    </xf>
    <xf numFmtId="0" fontId="17" fillId="0" borderId="154" xfId="0" applyNumberFormat="1" applyFont="1" applyBorder="1" applyAlignment="1">
      <alignment horizontal="center"/>
    </xf>
    <xf numFmtId="0" fontId="17" fillId="0" borderId="126" xfId="0" applyNumberFormat="1" applyFont="1" applyBorder="1" applyAlignment="1">
      <alignment horizontal="center" vertical="center" wrapText="1"/>
    </xf>
    <xf numFmtId="37" fontId="2" fillId="0" borderId="126" xfId="0" applyNumberFormat="1" applyFont="1" applyBorder="1" applyAlignment="1">
      <alignment vertical="top" wrapText="1"/>
    </xf>
    <xf numFmtId="0" fontId="0" fillId="0" borderId="126" xfId="0" applyBorder="1" applyAlignment="1">
      <alignment vertical="top" wrapText="1"/>
    </xf>
    <xf numFmtId="0" fontId="17" fillId="0" borderId="116" xfId="0" applyNumberFormat="1" applyFont="1" applyBorder="1" applyAlignment="1">
      <alignment horizontal="center" vertical="center" wrapText="1"/>
    </xf>
    <xf numFmtId="0" fontId="17" fillId="0" borderId="46" xfId="0" applyNumberFormat="1" applyFont="1" applyBorder="1" applyAlignment="1">
      <alignment horizontal="center" vertical="center" wrapText="1"/>
    </xf>
    <xf numFmtId="0" fontId="17" fillId="0" borderId="7" xfId="0" applyNumberFormat="1" applyFont="1" applyBorder="1" applyAlignment="1">
      <alignment horizontal="left" indent="5"/>
    </xf>
    <xf numFmtId="0" fontId="17" fillId="0" borderId="4" xfId="0" applyNumberFormat="1" applyFont="1" applyBorder="1" applyAlignment="1">
      <alignment horizontal="left" indent="5"/>
    </xf>
    <xf numFmtId="165" fontId="43" fillId="4" borderId="0" xfId="0" applyNumberFormat="1" applyFont="1" applyFill="1" applyAlignment="1">
      <alignment vertical="top" wrapText="1"/>
    </xf>
    <xf numFmtId="165" fontId="43" fillId="4" borderId="0" xfId="0" applyNumberFormat="1" applyFont="1" applyFill="1" applyBorder="1" applyAlignment="1">
      <alignment vertical="top" wrapText="1"/>
    </xf>
    <xf numFmtId="0" fontId="27" fillId="4" borderId="0" xfId="0" applyFont="1" applyFill="1" applyBorder="1" applyAlignment="1">
      <alignment vertical="top" wrapText="1"/>
    </xf>
    <xf numFmtId="0" fontId="43" fillId="4" borderId="0" xfId="0" applyFont="1" applyFill="1" applyBorder="1" applyAlignment="1">
      <alignment vertical="top" wrapText="1"/>
    </xf>
    <xf numFmtId="0" fontId="6" fillId="0" borderId="126" xfId="0" applyNumberFormat="1" applyFont="1" applyBorder="1" applyAlignment="1"/>
    <xf numFmtId="0" fontId="6" fillId="0" borderId="72" xfId="0" applyNumberFormat="1" applyFont="1" applyBorder="1" applyAlignment="1"/>
    <xf numFmtId="0" fontId="6" fillId="0" borderId="73" xfId="0" applyNumberFormat="1" applyFont="1" applyBorder="1" applyAlignment="1"/>
    <xf numFmtId="0" fontId="17" fillId="0" borderId="44" xfId="0" applyNumberFormat="1" applyFont="1" applyBorder="1" applyAlignment="1">
      <alignment horizontal="center"/>
    </xf>
    <xf numFmtId="0" fontId="6" fillId="0" borderId="47" xfId="0" applyNumberFormat="1" applyFont="1" applyBorder="1" applyAlignment="1">
      <alignment horizontal="center"/>
    </xf>
    <xf numFmtId="0" fontId="6" fillId="0" borderId="20" xfId="0" applyNumberFormat="1" applyFont="1" applyBorder="1" applyAlignment="1">
      <alignment horizontal="center"/>
    </xf>
    <xf numFmtId="0" fontId="6" fillId="0" borderId="77" xfId="0" applyNumberFormat="1" applyFont="1" applyBorder="1" applyAlignment="1">
      <alignment horizontal="center"/>
    </xf>
    <xf numFmtId="0" fontId="3" fillId="0" borderId="0" xfId="0" applyNumberFormat="1" applyFont="1" applyAlignment="1"/>
    <xf numFmtId="0" fontId="10" fillId="0" borderId="0" xfId="0" applyNumberFormat="1" applyFont="1" applyAlignment="1">
      <alignment horizontal="center"/>
    </xf>
    <xf numFmtId="0" fontId="6" fillId="0" borderId="0" xfId="0" applyNumberFormat="1" applyFont="1" applyAlignment="1">
      <alignment horizontal="center"/>
    </xf>
    <xf numFmtId="0" fontId="12" fillId="0" borderId="0" xfId="0" applyNumberFormat="1" applyFont="1" applyAlignment="1">
      <alignment horizontal="center"/>
    </xf>
    <xf numFmtId="0" fontId="6" fillId="0" borderId="0" xfId="0" applyNumberFormat="1" applyFont="1" applyBorder="1" applyAlignment="1">
      <alignment horizontal="center"/>
    </xf>
    <xf numFmtId="0" fontId="9" fillId="0" borderId="0" xfId="0" applyNumberFormat="1" applyFont="1" applyAlignment="1">
      <alignment horizontal="center"/>
    </xf>
    <xf numFmtId="0" fontId="28" fillId="2" borderId="132" xfId="0" applyNumberFormat="1" applyFont="1" applyFill="1" applyBorder="1" applyAlignment="1">
      <alignment horizontal="center" wrapText="1"/>
    </xf>
    <xf numFmtId="0" fontId="6" fillId="0" borderId="16" xfId="0" applyNumberFormat="1" applyFont="1" applyBorder="1" applyAlignment="1">
      <alignment horizontal="center" wrapText="1"/>
    </xf>
    <xf numFmtId="165" fontId="7" fillId="2" borderId="121" xfId="0" applyNumberFormat="1" applyFont="1" applyFill="1" applyBorder="1" applyAlignment="1">
      <alignment horizontal="center"/>
    </xf>
    <xf numFmtId="0" fontId="28" fillId="2" borderId="60" xfId="0" applyNumberFormat="1" applyFont="1" applyFill="1" applyBorder="1" applyAlignment="1">
      <alignment horizontal="center" wrapText="1"/>
    </xf>
    <xf numFmtId="0" fontId="6" fillId="0" borderId="39" xfId="0" applyNumberFormat="1" applyFont="1" applyBorder="1" applyAlignment="1">
      <alignment horizontal="center" wrapText="1"/>
    </xf>
    <xf numFmtId="0" fontId="28" fillId="2" borderId="42" xfId="0" applyNumberFormat="1" applyFont="1" applyFill="1" applyBorder="1" applyAlignment="1">
      <alignment horizontal="center" wrapText="1"/>
    </xf>
    <xf numFmtId="0" fontId="6" fillId="0" borderId="40" xfId="0" applyNumberFormat="1" applyFont="1" applyBorder="1" applyAlignment="1">
      <alignment horizontal="center" wrapText="1"/>
    </xf>
    <xf numFmtId="0" fontId="28" fillId="2" borderId="133" xfId="0" applyNumberFormat="1" applyFont="1" applyFill="1" applyBorder="1" applyAlignment="1">
      <alignment horizontal="center" wrapText="1"/>
    </xf>
    <xf numFmtId="0" fontId="28" fillId="2" borderId="134" xfId="0" applyNumberFormat="1" applyFont="1" applyFill="1" applyBorder="1" applyAlignment="1">
      <alignment horizontal="center" wrapText="1"/>
    </xf>
    <xf numFmtId="0" fontId="28" fillId="2" borderId="135" xfId="0" applyNumberFormat="1" applyFont="1" applyFill="1" applyBorder="1" applyAlignment="1">
      <alignment horizontal="center" vertical="center"/>
    </xf>
    <xf numFmtId="0" fontId="28" fillId="2" borderId="136" xfId="0" applyNumberFormat="1" applyFont="1" applyFill="1" applyBorder="1" applyAlignment="1">
      <alignment horizontal="center" vertical="center"/>
    </xf>
    <xf numFmtId="0" fontId="28" fillId="2" borderId="137" xfId="0" applyNumberFormat="1" applyFont="1" applyFill="1" applyBorder="1" applyAlignment="1">
      <alignment horizontal="center" vertical="center"/>
    </xf>
    <xf numFmtId="0" fontId="28" fillId="2" borderId="138" xfId="0" applyNumberFormat="1" applyFont="1" applyFill="1" applyBorder="1" applyAlignment="1">
      <alignment horizontal="center" vertical="center" wrapText="1"/>
    </xf>
    <xf numFmtId="0" fontId="6" fillId="0" borderId="139" xfId="0" applyNumberFormat="1" applyFont="1" applyBorder="1" applyAlignment="1">
      <alignment horizontal="center" vertical="center" wrapText="1"/>
    </xf>
    <xf numFmtId="0" fontId="6" fillId="0" borderId="140" xfId="0" applyNumberFormat="1" applyFont="1" applyBorder="1" applyAlignment="1">
      <alignment horizontal="center" wrapText="1"/>
    </xf>
    <xf numFmtId="0" fontId="28" fillId="2" borderId="141" xfId="0" applyNumberFormat="1" applyFont="1" applyFill="1" applyBorder="1" applyAlignment="1">
      <alignment horizontal="center" wrapText="1"/>
    </xf>
    <xf numFmtId="0" fontId="6" fillId="0" borderId="142" xfId="0" applyNumberFormat="1" applyFont="1" applyBorder="1" applyAlignment="1">
      <alignment horizontal="center" wrapText="1"/>
    </xf>
    <xf numFmtId="0" fontId="28" fillId="2" borderId="143" xfId="0" applyNumberFormat="1" applyFont="1" applyFill="1" applyBorder="1" applyAlignment="1">
      <alignment horizontal="center" wrapText="1"/>
    </xf>
    <xf numFmtId="0" fontId="6" fillId="0" borderId="8" xfId="0" applyNumberFormat="1" applyFont="1" applyBorder="1" applyAlignment="1">
      <alignment wrapText="1"/>
    </xf>
    <xf numFmtId="0" fontId="6" fillId="0" borderId="120" xfId="0" applyNumberFormat="1" applyFont="1" applyBorder="1" applyAlignment="1">
      <alignment wrapText="1"/>
    </xf>
    <xf numFmtId="0" fontId="6" fillId="0" borderId="0" xfId="0" applyNumberFormat="1" applyFont="1" applyBorder="1" applyAlignment="1"/>
    <xf numFmtId="0" fontId="12" fillId="0" borderId="0" xfId="0" applyNumberFormat="1" applyFont="1" applyBorder="1" applyAlignment="1">
      <alignment horizontal="center"/>
    </xf>
    <xf numFmtId="3" fontId="18" fillId="0" borderId="0" xfId="0" applyNumberFormat="1" applyFont="1" applyBorder="1" applyAlignment="1">
      <alignment horizontal="center"/>
    </xf>
    <xf numFmtId="165" fontId="50" fillId="0" borderId="126" xfId="0" applyNumberFormat="1" applyFont="1" applyBorder="1" applyAlignment="1">
      <alignment horizontal="center"/>
    </xf>
    <xf numFmtId="3" fontId="7" fillId="2" borderId="121" xfId="0" applyNumberFormat="1" applyFont="1" applyFill="1" applyBorder="1" applyAlignment="1">
      <alignment horizontal="center"/>
    </xf>
    <xf numFmtId="3" fontId="7" fillId="2" borderId="0" xfId="0" applyNumberFormat="1" applyFont="1" applyFill="1" applyAlignment="1">
      <alignment horizontal="center"/>
    </xf>
    <xf numFmtId="3" fontId="7" fillId="2" borderId="0" xfId="0" applyNumberFormat="1" applyFont="1" applyFill="1" applyBorder="1" applyAlignment="1">
      <alignment horizontal="center"/>
    </xf>
    <xf numFmtId="3" fontId="54" fillId="2" borderId="146" xfId="0" applyNumberFormat="1" applyFont="1" applyFill="1" applyBorder="1" applyAlignment="1">
      <alignment horizontal="center"/>
    </xf>
    <xf numFmtId="0" fontId="50" fillId="0" borderId="146" xfId="0" applyFont="1" applyBorder="1" applyAlignment="1">
      <alignment horizontal="center"/>
    </xf>
    <xf numFmtId="0" fontId="50" fillId="0" borderId="147" xfId="0" applyFont="1" applyBorder="1" applyAlignment="1">
      <alignment horizontal="center"/>
    </xf>
    <xf numFmtId="0" fontId="22" fillId="4" borderId="0" xfId="0" applyFont="1" applyFill="1" applyBorder="1" applyAlignment="1">
      <alignment horizontal="center"/>
    </xf>
    <xf numFmtId="0" fontId="26" fillId="2" borderId="148" xfId="0" applyNumberFormat="1" applyFont="1" applyFill="1" applyBorder="1" applyAlignment="1">
      <alignment wrapText="1"/>
    </xf>
    <xf numFmtId="0" fontId="6" fillId="0" borderId="149" xfId="0" applyNumberFormat="1" applyFont="1" applyBorder="1" applyAlignment="1">
      <alignment wrapText="1"/>
    </xf>
    <xf numFmtId="0" fontId="6" fillId="0" borderId="150" xfId="0" applyNumberFormat="1" applyFont="1" applyBorder="1" applyAlignment="1">
      <alignment wrapText="1"/>
    </xf>
    <xf numFmtId="0" fontId="35" fillId="2" borderId="138" xfId="0" applyNumberFormat="1" applyFont="1" applyFill="1" applyBorder="1" applyAlignment="1">
      <alignment horizontal="center" wrapText="1"/>
    </xf>
    <xf numFmtId="0" fontId="24" fillId="0" borderId="158" xfId="0" applyNumberFormat="1" applyFont="1" applyBorder="1"/>
    <xf numFmtId="0" fontId="24" fillId="0" borderId="139" xfId="0" applyNumberFormat="1" applyFont="1" applyBorder="1"/>
    <xf numFmtId="0" fontId="35" fillId="2" borderId="8" xfId="0" applyNumberFormat="1" applyFont="1" applyFill="1" applyBorder="1" applyAlignment="1">
      <alignment horizontal="center" wrapText="1"/>
    </xf>
    <xf numFmtId="0" fontId="35" fillId="2" borderId="46" xfId="0" applyNumberFormat="1" applyFont="1" applyFill="1" applyBorder="1" applyAlignment="1">
      <alignment horizontal="center" wrapText="1"/>
    </xf>
    <xf numFmtId="0" fontId="35" fillId="2" borderId="144" xfId="0" applyNumberFormat="1" applyFont="1" applyFill="1" applyBorder="1" applyAlignment="1">
      <alignment horizontal="center" wrapText="1"/>
    </xf>
    <xf numFmtId="0" fontId="24" fillId="0" borderId="157" xfId="0" applyNumberFormat="1" applyFont="1" applyBorder="1" applyAlignment="1">
      <alignment horizontal="center" wrapText="1"/>
    </xf>
    <xf numFmtId="0" fontId="35" fillId="2" borderId="0" xfId="0" applyNumberFormat="1" applyFont="1" applyFill="1" applyAlignment="1">
      <alignment horizontal="center" wrapText="1"/>
    </xf>
    <xf numFmtId="0" fontId="35" fillId="2" borderId="37" xfId="0" applyNumberFormat="1" applyFont="1" applyFill="1" applyBorder="1" applyAlignment="1">
      <alignment horizontal="center" wrapText="1"/>
    </xf>
    <xf numFmtId="0" fontId="35" fillId="2" borderId="30" xfId="0" applyNumberFormat="1" applyFont="1" applyFill="1" applyBorder="1" applyAlignment="1">
      <alignment horizontal="center" wrapText="1"/>
    </xf>
    <xf numFmtId="0" fontId="24" fillId="0" borderId="33" xfId="0" applyNumberFormat="1" applyFont="1" applyBorder="1" applyAlignment="1">
      <alignment wrapText="1"/>
    </xf>
    <xf numFmtId="0" fontId="24" fillId="0" borderId="144" xfId="0" applyNumberFormat="1" applyFont="1" applyBorder="1" applyAlignment="1">
      <alignment wrapText="1"/>
    </xf>
    <xf numFmtId="0" fontId="24" fillId="0" borderId="145" xfId="0" applyNumberFormat="1" applyFont="1" applyBorder="1" applyAlignment="1">
      <alignment wrapText="1"/>
    </xf>
    <xf numFmtId="0" fontId="37" fillId="2" borderId="0" xfId="0" applyNumberFormat="1" applyFont="1" applyFill="1" applyAlignment="1">
      <alignment horizontal="center"/>
    </xf>
    <xf numFmtId="0" fontId="36" fillId="2" borderId="0" xfId="0" applyNumberFormat="1" applyFont="1" applyFill="1" applyAlignment="1">
      <alignment horizontal="center"/>
    </xf>
    <xf numFmtId="165" fontId="27" fillId="4" borderId="0" xfId="0" applyNumberFormat="1" applyFont="1" applyFill="1" applyAlignment="1">
      <alignment vertical="top" wrapText="1"/>
    </xf>
    <xf numFmtId="165" fontId="52" fillId="2" borderId="160" xfId="0" applyNumberFormat="1" applyFont="1" applyFill="1" applyBorder="1" applyAlignment="1">
      <alignment horizontal="center"/>
    </xf>
    <xf numFmtId="0" fontId="0" fillId="0" borderId="160" xfId="0" applyBorder="1" applyAlignment="1">
      <alignment horizontal="center"/>
    </xf>
    <xf numFmtId="0" fontId="36" fillId="2" borderId="0" xfId="0" applyNumberFormat="1" applyFont="1" applyFill="1" applyAlignment="1"/>
    <xf numFmtId="0" fontId="6" fillId="0" borderId="0" xfId="0" applyNumberFormat="1" applyFont="1" applyAlignment="1"/>
    <xf numFmtId="165" fontId="35" fillId="2" borderId="0" xfId="0" applyNumberFormat="1" applyFont="1" applyFill="1" applyAlignment="1">
      <alignment horizontal="center"/>
    </xf>
    <xf numFmtId="165" fontId="7" fillId="2" borderId="0" xfId="0" applyNumberFormat="1" applyFont="1" applyFill="1" applyAlignment="1">
      <alignment horizontal="center"/>
    </xf>
    <xf numFmtId="0" fontId="26" fillId="2" borderId="127" xfId="0" applyNumberFormat="1" applyFont="1" applyFill="1" applyBorder="1" applyAlignment="1">
      <alignment horizontal="center" wrapText="1"/>
    </xf>
    <xf numFmtId="0" fontId="6" fillId="0" borderId="128" xfId="0" applyNumberFormat="1" applyFont="1" applyBorder="1" applyAlignment="1">
      <alignment horizontal="center" wrapText="1"/>
    </xf>
    <xf numFmtId="0" fontId="6" fillId="0" borderId="7" xfId="0" applyNumberFormat="1" applyFont="1" applyBorder="1" applyAlignment="1">
      <alignment horizontal="center" wrapText="1"/>
    </xf>
    <xf numFmtId="0" fontId="6" fillId="0" borderId="4" xfId="0" applyNumberFormat="1" applyFont="1" applyBorder="1" applyAlignment="1">
      <alignment horizontal="center" wrapText="1"/>
    </xf>
    <xf numFmtId="0" fontId="26" fillId="2" borderId="127" xfId="0" applyNumberFormat="1" applyFont="1" applyFill="1" applyBorder="1" applyAlignment="1">
      <alignment horizontal="center" vertical="center" wrapText="1"/>
    </xf>
    <xf numFmtId="0" fontId="6" fillId="0" borderId="128" xfId="0" applyNumberFormat="1"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26" fillId="2" borderId="151" xfId="0" applyNumberFormat="1" applyFont="1" applyFill="1" applyBorder="1" applyAlignment="1">
      <alignment wrapText="1"/>
    </xf>
    <xf numFmtId="0" fontId="6" fillId="0" borderId="6" xfId="0" applyNumberFormat="1" applyFont="1" applyBorder="1" applyAlignment="1">
      <alignment wrapText="1"/>
    </xf>
    <xf numFmtId="0" fontId="6" fillId="0" borderId="119" xfId="0" applyNumberFormat="1" applyFont="1" applyBorder="1" applyAlignment="1">
      <alignment wrapText="1"/>
    </xf>
    <xf numFmtId="165" fontId="7" fillId="2" borderId="73" xfId="0" applyNumberFormat="1" applyFont="1" applyFill="1" applyBorder="1" applyAlignment="1">
      <alignment horizontal="center"/>
    </xf>
    <xf numFmtId="165" fontId="22" fillId="4" borderId="0" xfId="0" applyNumberFormat="1" applyFont="1" applyFill="1" applyBorder="1" applyAlignment="1">
      <alignment horizontal="center"/>
    </xf>
    <xf numFmtId="0" fontId="28" fillId="2" borderId="44" xfId="0" applyNumberFormat="1" applyFont="1" applyFill="1" applyBorder="1" applyAlignment="1">
      <alignment horizontal="center" vertical="center" wrapText="1"/>
    </xf>
    <xf numFmtId="0" fontId="0" fillId="0" borderId="47" xfId="0" applyNumberFormat="1" applyBorder="1" applyAlignment="1">
      <alignment horizontal="center" vertical="center" wrapText="1"/>
    </xf>
    <xf numFmtId="165" fontId="51" fillId="0" borderId="0" xfId="0" applyNumberFormat="1" applyFont="1" applyBorder="1" applyAlignment="1">
      <alignment horizontal="center"/>
    </xf>
    <xf numFmtId="0" fontId="50" fillId="0" borderId="0" xfId="0" applyFont="1" applyBorder="1" applyAlignment="1">
      <alignment horizontal="center"/>
    </xf>
    <xf numFmtId="0" fontId="28" fillId="2" borderId="44" xfId="0" applyNumberFormat="1" applyFont="1" applyFill="1" applyBorder="1" applyAlignment="1">
      <alignment horizontal="center" vertical="center"/>
    </xf>
    <xf numFmtId="0" fontId="0" fillId="0" borderId="20" xfId="0" applyNumberFormat="1" applyBorder="1" applyAlignment="1">
      <alignment horizontal="center" vertical="center"/>
    </xf>
    <xf numFmtId="0" fontId="28" fillId="2" borderId="20" xfId="0" applyNumberFormat="1" applyFont="1" applyFill="1" applyBorder="1" applyAlignment="1">
      <alignment horizontal="center" vertical="center"/>
    </xf>
    <xf numFmtId="0" fontId="23" fillId="0" borderId="44" xfId="0" applyNumberFormat="1" applyFont="1" applyBorder="1" applyAlignment="1">
      <alignment horizontal="center" vertical="center" wrapText="1"/>
    </xf>
    <xf numFmtId="0" fontId="23" fillId="0" borderId="20" xfId="0" applyNumberFormat="1" applyFont="1" applyBorder="1" applyAlignment="1">
      <alignment horizontal="center" vertical="center" wrapText="1"/>
    </xf>
    <xf numFmtId="0" fontId="0" fillId="0" borderId="0" xfId="0" applyNumberFormat="1" applyBorder="1" applyAlignment="1"/>
    <xf numFmtId="0" fontId="7" fillId="2" borderId="77" xfId="0" applyNumberFormat="1" applyFont="1" applyFill="1" applyBorder="1" applyAlignment="1"/>
    <xf numFmtId="0" fontId="0" fillId="0" borderId="72" xfId="0" applyNumberFormat="1" applyBorder="1" applyAlignment="1"/>
    <xf numFmtId="0" fontId="9" fillId="0" borderId="0" xfId="0" applyNumberFormat="1" applyFont="1" applyBorder="1" applyAlignment="1">
      <alignment horizontal="center"/>
    </xf>
    <xf numFmtId="3" fontId="18" fillId="0" borderId="0" xfId="0" applyNumberFormat="1" applyFont="1" applyBorder="1" applyAlignment="1"/>
    <xf numFmtId="0" fontId="0" fillId="0" borderId="0" xfId="0" applyBorder="1" applyAlignment="1"/>
    <xf numFmtId="0" fontId="10" fillId="0" borderId="0" xfId="0" applyNumberFormat="1" applyFont="1" applyBorder="1" applyAlignment="1">
      <alignment horizontal="center"/>
    </xf>
    <xf numFmtId="0" fontId="0" fillId="4" borderId="0" xfId="0" applyFill="1" applyBorder="1" applyAlignment="1">
      <alignment vertical="top" wrapText="1"/>
    </xf>
    <xf numFmtId="0" fontId="22" fillId="4" borderId="0" xfId="0" applyFont="1" applyFill="1" applyBorder="1" applyAlignment="1">
      <alignment vertical="top" wrapText="1"/>
    </xf>
    <xf numFmtId="0" fontId="22" fillId="0" borderId="0" xfId="0" applyFont="1" applyBorder="1" applyAlignment="1">
      <alignment vertical="top" wrapText="1"/>
    </xf>
    <xf numFmtId="0" fontId="15" fillId="4" borderId="0" xfId="0" applyNumberFormat="1" applyFont="1" applyFill="1" applyBorder="1" applyAlignment="1">
      <alignment vertical="top" wrapText="1"/>
    </xf>
    <xf numFmtId="165" fontId="15" fillId="4" borderId="0" xfId="0" applyNumberFormat="1" applyFont="1" applyFill="1" applyBorder="1" applyAlignment="1">
      <alignment vertical="top" wrapText="1"/>
    </xf>
    <xf numFmtId="0" fontId="15" fillId="0" borderId="0" xfId="0" applyNumberFormat="1" applyFont="1" applyBorder="1" applyAlignment="1">
      <alignment vertical="top" wrapText="1"/>
    </xf>
    <xf numFmtId="166" fontId="9" fillId="4" borderId="0" xfId="0" applyNumberFormat="1" applyFont="1" applyFill="1" applyBorder="1" applyAlignment="1">
      <alignment vertical="top" wrapText="1"/>
    </xf>
    <xf numFmtId="0" fontId="0" fillId="0" borderId="0" xfId="0" applyAlignment="1">
      <alignment vertical="top" wrapText="1"/>
    </xf>
    <xf numFmtId="0" fontId="77" fillId="0" borderId="77" xfId="8" applyNumberFormat="1" applyFont="1" applyFill="1" applyBorder="1" applyAlignment="1" applyProtection="1"/>
    <xf numFmtId="0" fontId="77" fillId="0" borderId="126" xfId="8" applyNumberFormat="1" applyFont="1" applyFill="1" applyBorder="1" applyAlignment="1" applyProtection="1"/>
    <xf numFmtId="0" fontId="77" fillId="0" borderId="7" xfId="8" applyNumberFormat="1" applyFont="1" applyFill="1" applyBorder="1" applyAlignment="1" applyProtection="1"/>
    <xf numFmtId="0" fontId="77" fillId="0" borderId="3" xfId="8" applyNumberFormat="1" applyFont="1" applyFill="1" applyBorder="1" applyAlignment="1" applyProtection="1"/>
    <xf numFmtId="166" fontId="68" fillId="4" borderId="0" xfId="0" applyNumberFormat="1" applyFont="1" applyFill="1" applyBorder="1" applyAlignment="1">
      <alignment horizontal="center"/>
    </xf>
    <xf numFmtId="166" fontId="9" fillId="4" borderId="0" xfId="0" applyNumberFormat="1" applyFont="1" applyFill="1" applyBorder="1" applyAlignment="1">
      <alignment horizontal="left" wrapText="1"/>
    </xf>
    <xf numFmtId="0" fontId="9" fillId="4" borderId="0" xfId="0" applyFont="1" applyFill="1" applyBorder="1" applyAlignment="1">
      <alignment vertical="top" wrapText="1"/>
    </xf>
    <xf numFmtId="167" fontId="77" fillId="0" borderId="116" xfId="1" applyNumberFormat="1" applyFont="1" applyFill="1" applyBorder="1" applyAlignment="1">
      <alignment horizontal="center" vertical="top" wrapText="1"/>
    </xf>
    <xf numFmtId="167" fontId="77" fillId="0" borderId="4" xfId="1" applyNumberFormat="1" applyFont="1" applyFill="1" applyBorder="1" applyAlignment="1">
      <alignment horizontal="center" vertical="top" wrapText="1"/>
    </xf>
    <xf numFmtId="167" fontId="77" fillId="0" borderId="126" xfId="1" applyNumberFormat="1" applyFont="1" applyFill="1" applyBorder="1" applyAlignment="1">
      <alignment horizontal="center" vertical="top" wrapText="1"/>
    </xf>
    <xf numFmtId="167" fontId="77" fillId="0" borderId="3" xfId="1" applyNumberFormat="1" applyFont="1" applyFill="1" applyBorder="1" applyAlignment="1">
      <alignment horizontal="center" vertical="top" wrapText="1"/>
    </xf>
    <xf numFmtId="167" fontId="77" fillId="0" borderId="77" xfId="1" applyNumberFormat="1" applyFont="1" applyFill="1" applyBorder="1" applyAlignment="1">
      <alignment horizontal="center" vertical="top" wrapText="1"/>
    </xf>
    <xf numFmtId="167" fontId="77" fillId="0" borderId="7" xfId="1" applyNumberFormat="1" applyFont="1" applyFill="1" applyBorder="1" applyAlignment="1">
      <alignment horizontal="center" vertical="top" wrapText="1"/>
    </xf>
    <xf numFmtId="167" fontId="75" fillId="0" borderId="0" xfId="1" applyNumberFormat="1" applyFont="1" applyAlignment="1">
      <alignment horizontal="center" vertical="center"/>
    </xf>
    <xf numFmtId="0" fontId="9" fillId="0" borderId="3" xfId="8" applyNumberFormat="1" applyFont="1" applyFill="1" applyBorder="1" applyAlignment="1" applyProtection="1">
      <alignment horizontal="center"/>
    </xf>
    <xf numFmtId="167" fontId="9" fillId="0" borderId="0" xfId="1" applyNumberFormat="1" applyFont="1" applyFill="1" applyBorder="1" applyAlignment="1" applyProtection="1">
      <alignment horizontal="center"/>
    </xf>
    <xf numFmtId="166" fontId="6" fillId="0" borderId="0" xfId="8" applyNumberFormat="1" applyFont="1" applyAlignment="1">
      <alignment horizontal="center"/>
    </xf>
    <xf numFmtId="3" fontId="17" fillId="0" borderId="0" xfId="8" applyNumberFormat="1" applyFont="1" applyAlignment="1">
      <alignment horizontal="left"/>
    </xf>
    <xf numFmtId="166" fontId="17" fillId="0" borderId="0" xfId="8" applyNumberFormat="1" applyFont="1" applyAlignment="1">
      <alignment horizontal="center"/>
    </xf>
    <xf numFmtId="167" fontId="26" fillId="0" borderId="0" xfId="1" applyNumberFormat="1" applyFont="1" applyAlignment="1">
      <alignment horizontal="center" vertical="center"/>
    </xf>
    <xf numFmtId="0" fontId="76" fillId="0" borderId="3" xfId="8" applyFont="1" applyBorder="1" applyAlignment="1">
      <alignment horizontal="center" vertical="center"/>
    </xf>
    <xf numFmtId="0" fontId="0" fillId="0" borderId="0" xfId="0" applyBorder="1" applyAlignment="1">
      <alignment wrapText="1"/>
    </xf>
    <xf numFmtId="0" fontId="78" fillId="0" borderId="44" xfId="8" applyFont="1" applyFill="1" applyBorder="1" applyAlignment="1">
      <alignment horizontal="left" vertical="center"/>
    </xf>
    <xf numFmtId="0" fontId="78" fillId="0" borderId="47" xfId="8" applyFont="1" applyFill="1" applyBorder="1" applyAlignment="1">
      <alignment horizontal="left" vertical="center"/>
    </xf>
    <xf numFmtId="0" fontId="21" fillId="0" borderId="0" xfId="0" applyFont="1" applyBorder="1" applyAlignment="1">
      <alignment vertical="top" wrapText="1"/>
    </xf>
    <xf numFmtId="0" fontId="21" fillId="0" borderId="0" xfId="0" applyFont="1" applyBorder="1" applyAlignment="1">
      <alignment horizontal="center"/>
    </xf>
    <xf numFmtId="0" fontId="21" fillId="0" borderId="0" xfId="0" applyFont="1" applyBorder="1" applyAlignment="1">
      <alignment wrapText="1"/>
    </xf>
    <xf numFmtId="0" fontId="0" fillId="0" borderId="0" xfId="0" applyBorder="1"/>
    <xf numFmtId="0" fontId="17" fillId="0" borderId="0" xfId="0" applyFont="1" applyBorder="1" applyAlignment="1">
      <alignment horizontal="left"/>
    </xf>
    <xf numFmtId="3" fontId="6" fillId="0" borderId="0" xfId="0" applyNumberFormat="1" applyFont="1" applyBorder="1" applyAlignment="1">
      <alignment horizontal="center"/>
    </xf>
    <xf numFmtId="0" fontId="17" fillId="0" borderId="0" xfId="0" applyFont="1" applyBorder="1" applyAlignment="1">
      <alignment horizontal="center"/>
    </xf>
    <xf numFmtId="0" fontId="9" fillId="0" borderId="0" xfId="0" applyFont="1" applyFill="1" applyBorder="1" applyAlignment="1">
      <alignment vertical="top" wrapText="1"/>
    </xf>
    <xf numFmtId="0" fontId="0" fillId="0" borderId="0" xfId="0" applyFill="1" applyBorder="1"/>
    <xf numFmtId="166" fontId="9" fillId="0" borderId="0" xfId="0" applyNumberFormat="1" applyFont="1" applyFill="1" applyBorder="1" applyAlignment="1">
      <alignment vertical="top" wrapText="1"/>
    </xf>
    <xf numFmtId="0" fontId="6" fillId="0" borderId="0" xfId="7" applyFont="1" applyAlignment="1">
      <alignment horizontal="center" vertical="top"/>
    </xf>
    <xf numFmtId="0" fontId="6" fillId="0" borderId="0" xfId="0" applyFont="1" applyBorder="1" applyAlignment="1">
      <alignment horizontal="left"/>
    </xf>
  </cellXfs>
  <cellStyles count="12">
    <cellStyle name="Comma" xfId="1" builtinId="3"/>
    <cellStyle name="Comma 2" xfId="2"/>
    <cellStyle name="Currency" xfId="3" builtinId="4"/>
    <cellStyle name="Currency 2" xfId="4"/>
    <cellStyle name="Normal" xfId="0" builtinId="0"/>
    <cellStyle name="Normal 2" xfId="5"/>
    <cellStyle name="Normal 3" xfId="6"/>
    <cellStyle name="Normal_FY 2011 Qs for IT Requests 04-16-09" xfId="7"/>
    <cellStyle name="Normal_FY2009 Cost Mod Prototype - Update 03-05-07" xfId="8"/>
    <cellStyle name="Normal_Improve by DU" xfId="9"/>
    <cellStyle name="Normal_Rsrcs_X_ DOJ Goal  Obj" xfId="10"/>
    <cellStyle name="Percent" xfId="1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13</xdr:col>
      <xdr:colOff>9525</xdr:colOff>
      <xdr:row>27</xdr:row>
      <xdr:rowOff>158750</xdr:rowOff>
    </xdr:to>
    <xdr:pic>
      <xdr:nvPicPr>
        <xdr:cNvPr id="2" name="Picture 168"/>
        <xdr:cNvPicPr>
          <a:picLocks noChangeAspect="1" noChangeArrowheads="1"/>
        </xdr:cNvPicPr>
      </xdr:nvPicPr>
      <xdr:blipFill>
        <a:blip xmlns:r="http://schemas.openxmlformats.org/officeDocument/2006/relationships" r:embed="rId1" cstate="print"/>
        <a:srcRect/>
        <a:stretch>
          <a:fillRect/>
        </a:stretch>
      </xdr:blipFill>
      <xdr:spPr bwMode="auto">
        <a:xfrm>
          <a:off x="0" y="444501"/>
          <a:ext cx="9915525" cy="493712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_Staff/napostolides/FY06%20Formulation/05%20OMB%20Budget%20-%20chart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56"/>
  <sheetViews>
    <sheetView tabSelected="1" view="pageBreakPreview" zoomScale="60" zoomScaleNormal="75" workbookViewId="0">
      <selection activeCell="A32" sqref="A32:J32"/>
    </sheetView>
  </sheetViews>
  <sheetFormatPr defaultRowHeight="15"/>
  <cols>
    <col min="14" max="14" width="1.5546875" style="101" customWidth="1"/>
  </cols>
  <sheetData>
    <row r="1" spans="1:14" ht="20.25">
      <c r="A1" s="175" t="s">
        <v>307</v>
      </c>
      <c r="N1" s="101" t="s">
        <v>1</v>
      </c>
    </row>
    <row r="2" spans="1:14">
      <c r="N2" s="101" t="s">
        <v>1</v>
      </c>
    </row>
    <row r="3" spans="1:14">
      <c r="N3" s="101" t="s">
        <v>1</v>
      </c>
    </row>
    <row r="4" spans="1:14">
      <c r="N4" s="101" t="s">
        <v>1</v>
      </c>
    </row>
    <row r="5" spans="1:14" ht="15.75">
      <c r="B5" s="201"/>
      <c r="N5" s="101" t="s">
        <v>1</v>
      </c>
    </row>
    <row r="6" spans="1:14">
      <c r="N6" s="101" t="s">
        <v>1</v>
      </c>
    </row>
    <row r="7" spans="1:14">
      <c r="N7" s="101" t="s">
        <v>1</v>
      </c>
    </row>
    <row r="8" spans="1:14">
      <c r="N8" s="101" t="s">
        <v>1</v>
      </c>
    </row>
    <row r="9" spans="1:14">
      <c r="N9" s="101" t="s">
        <v>1</v>
      </c>
    </row>
    <row r="10" spans="1:14">
      <c r="N10" s="101" t="s">
        <v>1</v>
      </c>
    </row>
    <row r="11" spans="1:14">
      <c r="N11" s="101" t="s">
        <v>1</v>
      </c>
    </row>
    <row r="12" spans="1:14">
      <c r="N12" s="101" t="s">
        <v>1</v>
      </c>
    </row>
    <row r="13" spans="1:14">
      <c r="N13" s="101" t="s">
        <v>1</v>
      </c>
    </row>
    <row r="14" spans="1:14">
      <c r="N14" s="101" t="s">
        <v>1</v>
      </c>
    </row>
    <row r="15" spans="1:14">
      <c r="N15" s="101" t="s">
        <v>1</v>
      </c>
    </row>
    <row r="16" spans="1:14">
      <c r="N16" s="101" t="s">
        <v>1</v>
      </c>
    </row>
    <row r="17" spans="1:14">
      <c r="N17" s="101" t="s">
        <v>1</v>
      </c>
    </row>
    <row r="18" spans="1:14">
      <c r="N18" s="101" t="s">
        <v>1</v>
      </c>
    </row>
    <row r="19" spans="1:14">
      <c r="N19" s="101" t="s">
        <v>1</v>
      </c>
    </row>
    <row r="20" spans="1:14">
      <c r="N20" s="101" t="s">
        <v>1</v>
      </c>
    </row>
    <row r="21" spans="1:14">
      <c r="N21" s="101" t="s">
        <v>1</v>
      </c>
    </row>
    <row r="22" spans="1:14">
      <c r="N22" s="101" t="s">
        <v>1</v>
      </c>
    </row>
    <row r="23" spans="1:14">
      <c r="N23" s="101" t="s">
        <v>1</v>
      </c>
    </row>
    <row r="24" spans="1:14">
      <c r="N24" s="101" t="s">
        <v>1</v>
      </c>
    </row>
    <row r="25" spans="1:14">
      <c r="N25" s="101" t="s">
        <v>1</v>
      </c>
    </row>
    <row r="26" spans="1:14">
      <c r="N26" s="101" t="s">
        <v>1</v>
      </c>
    </row>
    <row r="27" spans="1:14">
      <c r="N27" s="101" t="s">
        <v>1</v>
      </c>
    </row>
    <row r="28" spans="1:14">
      <c r="N28" s="101" t="s">
        <v>1</v>
      </c>
    </row>
    <row r="29" spans="1:14">
      <c r="A29" s="641"/>
      <c r="B29" s="642"/>
      <c r="C29" s="642"/>
      <c r="D29" s="642"/>
      <c r="E29" s="642"/>
      <c r="F29" s="642"/>
      <c r="G29" s="642"/>
      <c r="H29" s="642"/>
      <c r="I29" s="642"/>
      <c r="J29" s="642"/>
      <c r="K29" s="642"/>
      <c r="L29" s="642"/>
      <c r="M29" s="642"/>
      <c r="N29" s="101" t="s">
        <v>24</v>
      </c>
    </row>
    <row r="31" spans="1:14" ht="21" customHeight="1">
      <c r="A31" s="638"/>
      <c r="B31" s="638"/>
      <c r="C31" s="638"/>
      <c r="D31" s="638"/>
      <c r="E31" s="638"/>
      <c r="F31" s="638"/>
      <c r="G31" s="638"/>
      <c r="H31" s="638"/>
      <c r="I31" s="638"/>
      <c r="J31" s="638"/>
      <c r="K31" s="78"/>
    </row>
    <row r="32" spans="1:14" ht="57.75" customHeight="1">
      <c r="A32" s="639"/>
      <c r="B32" s="640"/>
      <c r="C32" s="640"/>
      <c r="D32" s="640"/>
      <c r="E32" s="640"/>
      <c r="F32" s="640"/>
      <c r="G32" s="640"/>
      <c r="H32" s="640"/>
      <c r="I32" s="640"/>
      <c r="J32" s="640"/>
      <c r="K32" s="69"/>
    </row>
    <row r="200" spans="1:1">
      <c r="A200" t="s">
        <v>215</v>
      </c>
    </row>
    <row r="256" spans="1:1" ht="15.75">
      <c r="A256" s="189" t="s">
        <v>217</v>
      </c>
    </row>
  </sheetData>
  <mergeCells count="3">
    <mergeCell ref="A31:J31"/>
    <mergeCell ref="A32:J32"/>
    <mergeCell ref="A29:M29"/>
  </mergeCells>
  <phoneticPr fontId="0" type="noConversion"/>
  <printOptions horizontalCentered="1"/>
  <pageMargins left="0.75" right="0.75" top="1" bottom="1" header="0.5" footer="0.5"/>
  <pageSetup scale="87"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15">
    <pageSetUpPr fitToPage="1"/>
  </sheetPr>
  <dimension ref="A1:X42"/>
  <sheetViews>
    <sheetView view="pageBreakPreview" zoomScale="55" zoomScaleNormal="75" zoomScaleSheetLayoutView="55" workbookViewId="0">
      <pane xSplit="1" ySplit="10" topLeftCell="B11" activePane="bottomRight" state="frozen"/>
      <selection activeCell="O11" sqref="O11"/>
      <selection pane="topRight" activeCell="O11" sqref="O11"/>
      <selection pane="bottomLeft" activeCell="O11" sqref="O11"/>
      <selection pane="bottomRight" activeCell="G19" sqref="G19"/>
    </sheetView>
  </sheetViews>
  <sheetFormatPr defaultRowHeight="15"/>
  <cols>
    <col min="1" max="1" width="57.44140625" customWidth="1"/>
    <col min="2" max="2" width="6.21875" customWidth="1"/>
    <col min="3" max="3" width="20.33203125" style="59" customWidth="1"/>
    <col min="4" max="4" width="10.109375" customWidth="1"/>
    <col min="5" max="5" width="15.44140625" style="59" customWidth="1"/>
    <col min="6" max="6" width="11.6640625" customWidth="1"/>
    <col min="7" max="7" width="12.33203125" style="59" customWidth="1"/>
    <col min="8" max="8" width="10.5546875" bestFit="1" customWidth="1"/>
    <col min="9" max="9" width="9.77734375" style="59" customWidth="1"/>
    <col min="10" max="10" width="0.6640625" style="109" customWidth="1"/>
  </cols>
  <sheetData>
    <row r="1" spans="1:10" ht="20.25">
      <c r="A1" s="216" t="s">
        <v>30</v>
      </c>
      <c r="B1" s="358"/>
      <c r="C1" s="522"/>
      <c r="D1" s="358"/>
      <c r="E1" s="522"/>
      <c r="F1" s="358"/>
      <c r="G1" s="522"/>
      <c r="H1" s="358"/>
      <c r="I1" s="523"/>
      <c r="J1" s="106" t="s">
        <v>1</v>
      </c>
    </row>
    <row r="2" spans="1:10" ht="13.15" customHeight="1">
      <c r="A2" s="895"/>
      <c r="B2" s="895"/>
      <c r="C2" s="895"/>
      <c r="D2" s="895"/>
      <c r="E2" s="895"/>
      <c r="F2" s="895"/>
      <c r="G2" s="895"/>
      <c r="H2" s="895"/>
      <c r="I2" s="896"/>
      <c r="J2" s="106" t="s">
        <v>1</v>
      </c>
    </row>
    <row r="3" spans="1:10" ht="18.75">
      <c r="A3" s="865" t="s">
        <v>5</v>
      </c>
      <c r="B3" s="865"/>
      <c r="C3" s="865"/>
      <c r="D3" s="865"/>
      <c r="E3" s="865"/>
      <c r="F3" s="865"/>
      <c r="G3" s="865"/>
      <c r="H3" s="865"/>
      <c r="I3" s="865"/>
      <c r="J3" s="106" t="s">
        <v>1</v>
      </c>
    </row>
    <row r="4" spans="1:10" ht="16.5">
      <c r="A4" s="867" t="str">
        <f>+'B. Summary of Requirements '!A5</f>
        <v>Office of the Inspector General</v>
      </c>
      <c r="B4" s="867"/>
      <c r="C4" s="867"/>
      <c r="D4" s="867"/>
      <c r="E4" s="867"/>
      <c r="F4" s="867"/>
      <c r="G4" s="867"/>
      <c r="H4" s="867"/>
      <c r="I4" s="867"/>
      <c r="J4" s="106" t="s">
        <v>1</v>
      </c>
    </row>
    <row r="5" spans="1:10" ht="16.5">
      <c r="A5" s="867" t="str">
        <f>+'B. Summary of Requirements '!A6</f>
        <v>Salaries and Expenses</v>
      </c>
      <c r="B5" s="867"/>
      <c r="C5" s="867"/>
      <c r="D5" s="867"/>
      <c r="E5" s="867"/>
      <c r="F5" s="867"/>
      <c r="G5" s="867"/>
      <c r="H5" s="867"/>
      <c r="I5" s="867"/>
      <c r="J5" s="106" t="s">
        <v>1</v>
      </c>
    </row>
    <row r="6" spans="1:10">
      <c r="A6" s="869" t="s">
        <v>241</v>
      </c>
      <c r="B6" s="869"/>
      <c r="C6" s="869"/>
      <c r="D6" s="869"/>
      <c r="E6" s="869"/>
      <c r="F6" s="869"/>
      <c r="G6" s="869"/>
      <c r="H6" s="869"/>
      <c r="I6" s="869"/>
      <c r="J6" s="106" t="s">
        <v>1</v>
      </c>
    </row>
    <row r="7" spans="1:10">
      <c r="A7" s="894"/>
      <c r="B7" s="894"/>
      <c r="C7" s="894"/>
      <c r="D7" s="894"/>
      <c r="E7" s="894"/>
      <c r="F7" s="894"/>
      <c r="G7" s="894"/>
      <c r="H7" s="894"/>
      <c r="I7" s="894"/>
      <c r="J7" s="106" t="s">
        <v>1</v>
      </c>
    </row>
    <row r="8" spans="1:10" ht="10.5" customHeight="1">
      <c r="A8" s="901" t="s">
        <v>240</v>
      </c>
      <c r="B8" s="904"/>
      <c r="C8" s="905"/>
      <c r="D8" s="905"/>
      <c r="E8" s="905"/>
      <c r="F8" s="905"/>
      <c r="G8" s="906"/>
      <c r="H8" s="913" t="s">
        <v>98</v>
      </c>
      <c r="I8" s="914"/>
      <c r="J8" s="106" t="s">
        <v>1</v>
      </c>
    </row>
    <row r="9" spans="1:10" ht="44.25" customHeight="1">
      <c r="A9" s="902"/>
      <c r="B9" s="909" t="s">
        <v>345</v>
      </c>
      <c r="C9" s="910"/>
      <c r="D9" s="907" t="s">
        <v>346</v>
      </c>
      <c r="E9" s="908"/>
      <c r="F9" s="911" t="s">
        <v>363</v>
      </c>
      <c r="G9" s="912"/>
      <c r="H9" s="915"/>
      <c r="I9" s="916"/>
      <c r="J9" s="106" t="s">
        <v>1</v>
      </c>
    </row>
    <row r="10" spans="1:10" ht="36" customHeight="1" thickBot="1">
      <c r="A10" s="903"/>
      <c r="B10" s="214" t="s">
        <v>263</v>
      </c>
      <c r="C10" s="529" t="s">
        <v>239</v>
      </c>
      <c r="D10" s="215" t="s">
        <v>263</v>
      </c>
      <c r="E10" s="529" t="s">
        <v>239</v>
      </c>
      <c r="F10" s="215" t="s">
        <v>263</v>
      </c>
      <c r="G10" s="529" t="s">
        <v>239</v>
      </c>
      <c r="H10" s="214" t="s">
        <v>263</v>
      </c>
      <c r="I10" s="547" t="s">
        <v>239</v>
      </c>
      <c r="J10" s="106" t="s">
        <v>1</v>
      </c>
    </row>
    <row r="11" spans="1:10" ht="20.25">
      <c r="A11" s="558" t="s">
        <v>75</v>
      </c>
      <c r="B11" s="141"/>
      <c r="C11" s="530"/>
      <c r="D11" s="142"/>
      <c r="E11" s="538"/>
      <c r="F11" s="142"/>
      <c r="G11" s="540"/>
      <c r="H11" s="143">
        <f>SUM(B11,D11,F11)</f>
        <v>0</v>
      </c>
      <c r="I11" s="548">
        <f>SUM(C11,E11,G11)</f>
        <v>0</v>
      </c>
      <c r="J11" s="106" t="s">
        <v>1</v>
      </c>
    </row>
    <row r="12" spans="1:10" ht="20.25">
      <c r="A12" s="558" t="s">
        <v>76</v>
      </c>
      <c r="B12" s="141"/>
      <c r="C12" s="530"/>
      <c r="D12" s="142"/>
      <c r="E12" s="538"/>
      <c r="F12" s="142"/>
      <c r="G12" s="540"/>
      <c r="H12" s="143">
        <f t="shared" ref="H12:H21" si="0">SUM(B12,D12,F12)</f>
        <v>0</v>
      </c>
      <c r="I12" s="548">
        <f t="shared" ref="I12:I21" si="1">SUM(C12,E12,G12)</f>
        <v>0</v>
      </c>
      <c r="J12" s="106" t="s">
        <v>1</v>
      </c>
    </row>
    <row r="13" spans="1:10" ht="20.25">
      <c r="A13" s="558" t="s">
        <v>77</v>
      </c>
      <c r="B13" s="141"/>
      <c r="C13" s="530"/>
      <c r="D13" s="142"/>
      <c r="E13" s="538"/>
      <c r="F13" s="142"/>
      <c r="G13" s="540"/>
      <c r="H13" s="143">
        <f t="shared" si="0"/>
        <v>0</v>
      </c>
      <c r="I13" s="548">
        <f t="shared" si="1"/>
        <v>0</v>
      </c>
      <c r="J13" s="106" t="s">
        <v>1</v>
      </c>
    </row>
    <row r="14" spans="1:10" ht="20.25">
      <c r="A14" s="558" t="s">
        <v>78</v>
      </c>
      <c r="B14" s="141"/>
      <c r="C14" s="530"/>
      <c r="D14" s="142"/>
      <c r="E14" s="538"/>
      <c r="F14" s="142"/>
      <c r="G14" s="540"/>
      <c r="H14" s="143">
        <f t="shared" si="0"/>
        <v>0</v>
      </c>
      <c r="I14" s="548">
        <f t="shared" si="1"/>
        <v>0</v>
      </c>
      <c r="J14" s="106" t="s">
        <v>1</v>
      </c>
    </row>
    <row r="15" spans="1:10" ht="20.25">
      <c r="A15" s="558" t="s">
        <v>79</v>
      </c>
      <c r="B15" s="141"/>
      <c r="C15" s="530"/>
      <c r="D15" s="142"/>
      <c r="E15" s="538"/>
      <c r="F15" s="142"/>
      <c r="G15" s="540"/>
      <c r="H15" s="143">
        <f t="shared" si="0"/>
        <v>0</v>
      </c>
      <c r="I15" s="548">
        <f t="shared" si="1"/>
        <v>0</v>
      </c>
      <c r="J15" s="106" t="s">
        <v>1</v>
      </c>
    </row>
    <row r="16" spans="1:10" ht="20.25">
      <c r="A16" s="558" t="s">
        <v>80</v>
      </c>
      <c r="B16" s="141"/>
      <c r="C16" s="530"/>
      <c r="D16" s="142"/>
      <c r="E16" s="538"/>
      <c r="F16" s="142"/>
      <c r="G16" s="540"/>
      <c r="H16" s="143">
        <f t="shared" si="0"/>
        <v>0</v>
      </c>
      <c r="I16" s="548">
        <f t="shared" si="1"/>
        <v>0</v>
      </c>
      <c r="J16" s="106" t="s">
        <v>1</v>
      </c>
    </row>
    <row r="17" spans="1:10" ht="20.25">
      <c r="A17" s="558" t="s">
        <v>81</v>
      </c>
      <c r="B17" s="141"/>
      <c r="C17" s="530"/>
      <c r="D17" s="142"/>
      <c r="E17" s="538"/>
      <c r="F17" s="142"/>
      <c r="G17" s="540"/>
      <c r="H17" s="143">
        <f t="shared" si="0"/>
        <v>0</v>
      </c>
      <c r="I17" s="548">
        <f t="shared" si="1"/>
        <v>0</v>
      </c>
      <c r="J17" s="106" t="s">
        <v>1</v>
      </c>
    </row>
    <row r="18" spans="1:10" ht="20.25">
      <c r="A18" s="558" t="s">
        <v>82</v>
      </c>
      <c r="B18" s="141"/>
      <c r="C18" s="530"/>
      <c r="D18" s="142"/>
      <c r="E18" s="538"/>
      <c r="F18" s="142"/>
      <c r="G18" s="540"/>
      <c r="H18" s="143">
        <f t="shared" si="0"/>
        <v>0</v>
      </c>
      <c r="I18" s="548">
        <f t="shared" si="1"/>
        <v>0</v>
      </c>
      <c r="J18" s="106" t="s">
        <v>1</v>
      </c>
    </row>
    <row r="19" spans="1:10" ht="20.25">
      <c r="A19" s="558" t="s">
        <v>83</v>
      </c>
      <c r="B19" s="141"/>
      <c r="C19" s="530"/>
      <c r="D19" s="142"/>
      <c r="E19" s="538"/>
      <c r="F19" s="142"/>
      <c r="G19" s="540"/>
      <c r="H19" s="143">
        <f t="shared" si="0"/>
        <v>0</v>
      </c>
      <c r="I19" s="548">
        <f t="shared" si="1"/>
        <v>0</v>
      </c>
      <c r="J19" s="106" t="s">
        <v>1</v>
      </c>
    </row>
    <row r="20" spans="1:10" ht="20.25">
      <c r="A20" s="558" t="s">
        <v>84</v>
      </c>
      <c r="B20" s="141"/>
      <c r="C20" s="530"/>
      <c r="D20" s="142"/>
      <c r="E20" s="538"/>
      <c r="F20" s="142"/>
      <c r="G20" s="540"/>
      <c r="H20" s="143">
        <f t="shared" si="0"/>
        <v>0</v>
      </c>
      <c r="I20" s="548">
        <f t="shared" si="1"/>
        <v>0</v>
      </c>
      <c r="J20" s="106" t="s">
        <v>1</v>
      </c>
    </row>
    <row r="21" spans="1:10" ht="20.25">
      <c r="A21" s="559" t="s">
        <v>85</v>
      </c>
      <c r="B21" s="144"/>
      <c r="C21" s="531"/>
      <c r="D21" s="142"/>
      <c r="E21" s="538"/>
      <c r="F21" s="142"/>
      <c r="G21" s="540"/>
      <c r="H21" s="143">
        <f t="shared" si="0"/>
        <v>0</v>
      </c>
      <c r="I21" s="548">
        <f t="shared" si="1"/>
        <v>0</v>
      </c>
      <c r="J21" s="106" t="s">
        <v>1</v>
      </c>
    </row>
    <row r="22" spans="1:10" ht="20.25">
      <c r="A22" s="560"/>
      <c r="B22" s="145"/>
      <c r="C22" s="532"/>
      <c r="D22" s="146"/>
      <c r="E22" s="532"/>
      <c r="F22" s="146"/>
      <c r="G22" s="541"/>
      <c r="H22" s="145"/>
      <c r="I22" s="549"/>
      <c r="J22" s="106" t="s">
        <v>1</v>
      </c>
    </row>
    <row r="23" spans="1:10" ht="20.25">
      <c r="A23" s="558" t="s">
        <v>6</v>
      </c>
      <c r="B23" s="141">
        <f>SUM(B11:B21)</f>
        <v>0</v>
      </c>
      <c r="C23" s="530">
        <f t="shared" ref="C23:G23" si="2">SUM(C11:C21)</f>
        <v>0</v>
      </c>
      <c r="D23" s="141">
        <f t="shared" si="2"/>
        <v>0</v>
      </c>
      <c r="E23" s="530">
        <f t="shared" si="2"/>
        <v>0</v>
      </c>
      <c r="F23" s="141">
        <f t="shared" si="2"/>
        <v>0</v>
      </c>
      <c r="G23" s="530">
        <f t="shared" si="2"/>
        <v>0</v>
      </c>
      <c r="H23" s="141">
        <f>SUM(H11:H21)</f>
        <v>0</v>
      </c>
      <c r="I23" s="548">
        <f>SUM(I11:I21)</f>
        <v>0</v>
      </c>
      <c r="J23" s="106" t="s">
        <v>1</v>
      </c>
    </row>
    <row r="24" spans="1:10" ht="20.25">
      <c r="A24" s="561" t="s">
        <v>7</v>
      </c>
      <c r="B24" s="141">
        <f>+B23/-2</f>
        <v>0</v>
      </c>
      <c r="C24" s="530">
        <f t="shared" ref="C24:G24" si="3">+C23/-2</f>
        <v>0</v>
      </c>
      <c r="D24" s="141">
        <f t="shared" si="3"/>
        <v>0</v>
      </c>
      <c r="E24" s="530">
        <f t="shared" si="3"/>
        <v>0</v>
      </c>
      <c r="F24" s="141">
        <f t="shared" si="3"/>
        <v>0</v>
      </c>
      <c r="G24" s="530">
        <f t="shared" si="3"/>
        <v>0</v>
      </c>
      <c r="H24" s="141">
        <f t="shared" ref="H24:I25" si="4">SUM(B24,D24,F24)</f>
        <v>0</v>
      </c>
      <c r="I24" s="548">
        <f t="shared" si="4"/>
        <v>0</v>
      </c>
      <c r="J24" s="106" t="s">
        <v>1</v>
      </c>
    </row>
    <row r="25" spans="1:10" ht="20.25">
      <c r="A25" s="559" t="s">
        <v>8</v>
      </c>
      <c r="B25" s="147"/>
      <c r="C25" s="531"/>
      <c r="D25" s="147"/>
      <c r="E25" s="531"/>
      <c r="F25" s="147"/>
      <c r="G25" s="531"/>
      <c r="H25" s="147">
        <f t="shared" si="4"/>
        <v>0</v>
      </c>
      <c r="I25" s="550">
        <f t="shared" si="4"/>
        <v>0</v>
      </c>
      <c r="J25" s="106" t="s">
        <v>1</v>
      </c>
    </row>
    <row r="26" spans="1:10" ht="20.25">
      <c r="A26" s="562"/>
      <c r="B26" s="148"/>
      <c r="C26" s="532"/>
      <c r="D26" s="200"/>
      <c r="E26" s="532"/>
      <c r="F26" s="148"/>
      <c r="G26" s="532"/>
      <c r="H26" s="148"/>
      <c r="I26" s="551"/>
      <c r="J26" s="106" t="s">
        <v>1</v>
      </c>
    </row>
    <row r="27" spans="1:10" ht="20.25">
      <c r="A27" s="563"/>
      <c r="B27" s="148"/>
      <c r="C27" s="533"/>
      <c r="D27" s="144"/>
      <c r="E27" s="533"/>
      <c r="F27" s="148"/>
      <c r="G27" s="533"/>
      <c r="H27" s="148"/>
      <c r="I27" s="552"/>
      <c r="J27" s="106" t="s">
        <v>1</v>
      </c>
    </row>
    <row r="28" spans="1:10" ht="20.25">
      <c r="A28" s="564" t="s">
        <v>9</v>
      </c>
      <c r="B28" s="149">
        <f>SUM(B23:B25)</f>
        <v>0</v>
      </c>
      <c r="C28" s="534">
        <f t="shared" ref="C28:G28" si="5">SUM(C23:C25)</f>
        <v>0</v>
      </c>
      <c r="D28" s="149">
        <f t="shared" si="5"/>
        <v>0</v>
      </c>
      <c r="E28" s="534">
        <f t="shared" si="5"/>
        <v>0</v>
      </c>
      <c r="F28" s="149">
        <f t="shared" si="5"/>
        <v>0</v>
      </c>
      <c r="G28" s="534">
        <f t="shared" si="5"/>
        <v>0</v>
      </c>
      <c r="H28" s="149">
        <f>SUM(H23:H25)</f>
        <v>0</v>
      </c>
      <c r="I28" s="553">
        <f>SUM(I23:I25)</f>
        <v>0</v>
      </c>
      <c r="J28" s="106" t="s">
        <v>1</v>
      </c>
    </row>
    <row r="29" spans="1:10" ht="20.25">
      <c r="A29" s="560"/>
      <c r="B29" s="144"/>
      <c r="C29" s="535"/>
      <c r="D29" s="150"/>
      <c r="E29" s="533"/>
      <c r="F29" s="150"/>
      <c r="G29" s="542"/>
      <c r="H29" s="144"/>
      <c r="I29" s="554"/>
      <c r="J29" s="106" t="s">
        <v>1</v>
      </c>
    </row>
    <row r="30" spans="1:10" ht="20.25">
      <c r="A30" s="558" t="s">
        <v>87</v>
      </c>
      <c r="B30" s="141"/>
      <c r="C30" s="530">
        <v>575</v>
      </c>
      <c r="D30" s="142"/>
      <c r="E30" s="538"/>
      <c r="F30" s="142"/>
      <c r="G30" s="540"/>
      <c r="H30" s="141">
        <f t="shared" ref="H30:I32" si="6">SUM(B30,D30,F30)</f>
        <v>0</v>
      </c>
      <c r="I30" s="555">
        <f t="shared" si="6"/>
        <v>575</v>
      </c>
      <c r="J30" s="106" t="s">
        <v>1</v>
      </c>
    </row>
    <row r="31" spans="1:10" ht="20.25">
      <c r="A31" s="558" t="s">
        <v>88</v>
      </c>
      <c r="B31" s="141"/>
      <c r="C31" s="530"/>
      <c r="D31" s="142"/>
      <c r="E31" s="538">
        <v>-20</v>
      </c>
      <c r="F31" s="142"/>
      <c r="G31" s="540"/>
      <c r="H31" s="141">
        <f t="shared" si="6"/>
        <v>0</v>
      </c>
      <c r="I31" s="555">
        <f t="shared" si="6"/>
        <v>-20</v>
      </c>
      <c r="J31" s="106" t="s">
        <v>1</v>
      </c>
    </row>
    <row r="32" spans="1:10" ht="20.25">
      <c r="A32" s="559" t="s">
        <v>86</v>
      </c>
      <c r="B32" s="144"/>
      <c r="C32" s="533"/>
      <c r="D32" s="148"/>
      <c r="E32" s="539">
        <v>-62</v>
      </c>
      <c r="F32" s="148"/>
      <c r="G32" s="543">
        <v>-24</v>
      </c>
      <c r="H32" s="144">
        <f t="shared" si="6"/>
        <v>0</v>
      </c>
      <c r="I32" s="554">
        <f t="shared" si="6"/>
        <v>-86</v>
      </c>
      <c r="J32" s="106" t="s">
        <v>1</v>
      </c>
    </row>
    <row r="33" spans="1:24" ht="21" thickBot="1">
      <c r="A33" s="565" t="s">
        <v>258</v>
      </c>
      <c r="B33" s="181">
        <f t="shared" ref="B33:I33" si="7">SUM(B28:B32)</f>
        <v>0</v>
      </c>
      <c r="C33" s="536">
        <f t="shared" si="7"/>
        <v>575</v>
      </c>
      <c r="D33" s="182">
        <f t="shared" si="7"/>
        <v>0</v>
      </c>
      <c r="E33" s="536">
        <f t="shared" si="7"/>
        <v>-82</v>
      </c>
      <c r="F33" s="182">
        <f t="shared" si="7"/>
        <v>0</v>
      </c>
      <c r="G33" s="544">
        <f t="shared" si="7"/>
        <v>-24</v>
      </c>
      <c r="H33" s="183">
        <f t="shared" si="7"/>
        <v>0</v>
      </c>
      <c r="I33" s="556">
        <f t="shared" si="7"/>
        <v>469</v>
      </c>
      <c r="J33" s="106" t="s">
        <v>24</v>
      </c>
    </row>
    <row r="34" spans="1:24">
      <c r="A34" s="897"/>
      <c r="B34" s="898"/>
      <c r="C34" s="898"/>
      <c r="D34" s="898"/>
      <c r="E34" s="898"/>
      <c r="F34" s="898"/>
      <c r="G34" s="898"/>
      <c r="H34" s="898"/>
      <c r="I34" s="899"/>
      <c r="J34" s="107"/>
      <c r="K34" s="18"/>
      <c r="L34" s="18"/>
      <c r="M34" s="18"/>
      <c r="N34" s="18"/>
      <c r="O34" s="18"/>
      <c r="P34" s="18"/>
      <c r="Q34" s="18"/>
      <c r="R34" s="18"/>
      <c r="S34" s="18"/>
      <c r="T34" s="18"/>
      <c r="U34" s="18"/>
      <c r="V34" s="18"/>
      <c r="W34" s="18"/>
      <c r="X34" s="18"/>
    </row>
    <row r="35" spans="1:24">
      <c r="A35" s="19"/>
      <c r="B35" s="19"/>
      <c r="C35" s="537"/>
      <c r="D35" s="19"/>
      <c r="E35" s="537"/>
      <c r="F35" s="19"/>
      <c r="G35" s="537"/>
      <c r="H35" s="19"/>
      <c r="I35" s="537"/>
      <c r="J35" s="108"/>
      <c r="K35" s="18"/>
      <c r="L35" s="18"/>
      <c r="M35" s="18"/>
      <c r="N35" s="18"/>
      <c r="O35" s="18"/>
      <c r="P35" s="18"/>
      <c r="Q35" s="18"/>
      <c r="R35" s="18"/>
      <c r="S35" s="18"/>
      <c r="T35" s="18"/>
      <c r="U35" s="18"/>
      <c r="V35" s="18"/>
      <c r="W35" s="18"/>
      <c r="X35" s="18"/>
    </row>
    <row r="37" spans="1:24" ht="18.75">
      <c r="A37" s="900"/>
      <c r="B37" s="900"/>
      <c r="C37" s="900"/>
      <c r="D37" s="900"/>
      <c r="E37" s="900"/>
      <c r="F37" s="900"/>
      <c r="G37" s="900"/>
      <c r="H37" s="75"/>
      <c r="I37" s="545"/>
    </row>
    <row r="38" spans="1:24" ht="18.75">
      <c r="A38" s="513"/>
      <c r="B38" s="513"/>
      <c r="C38" s="521"/>
      <c r="D38" s="513"/>
      <c r="E38" s="521"/>
      <c r="F38" s="513"/>
      <c r="G38" s="521"/>
      <c r="H38" s="75"/>
      <c r="I38" s="545"/>
    </row>
    <row r="39" spans="1:24" ht="141.75" customHeight="1">
      <c r="A39" s="639"/>
      <c r="B39" s="795"/>
      <c r="C39" s="795"/>
      <c r="D39" s="795"/>
      <c r="E39" s="795"/>
      <c r="F39" s="795"/>
      <c r="G39" s="795"/>
      <c r="H39" s="71"/>
      <c r="I39" s="546"/>
    </row>
    <row r="42" spans="1:24">
      <c r="I42" s="557"/>
    </row>
  </sheetData>
  <mergeCells count="15">
    <mergeCell ref="A34:I34"/>
    <mergeCell ref="A37:G37"/>
    <mergeCell ref="A39:G39"/>
    <mergeCell ref="A8:A10"/>
    <mergeCell ref="B8:G8"/>
    <mergeCell ref="D9:E9"/>
    <mergeCell ref="B9:C9"/>
    <mergeCell ref="F9:G9"/>
    <mergeCell ref="H8:I9"/>
    <mergeCell ref="A7:I7"/>
    <mergeCell ref="A2:I2"/>
    <mergeCell ref="A4:I4"/>
    <mergeCell ref="A3:I3"/>
    <mergeCell ref="A5:I5"/>
    <mergeCell ref="A6:I6"/>
  </mergeCells>
  <phoneticPr fontId="0" type="noConversion"/>
  <printOptions horizontalCentered="1"/>
  <pageMargins left="0.25" right="0.25" top="0.5" bottom="0.5" header="0.5" footer="0.5"/>
  <pageSetup scale="72" fitToHeight="0" orientation="landscape" r:id="rId1"/>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N36"/>
  <sheetViews>
    <sheetView showGridLines="0" showOutlineSymbols="0" view="pageBreakPreview" zoomScale="75" zoomScaleNormal="75" workbookViewId="0">
      <pane xSplit="1" ySplit="11" topLeftCell="B12" activePane="bottomRight" state="frozen"/>
      <selection activeCell="O11" sqref="O11"/>
      <selection pane="topRight" activeCell="O11" sqref="O11"/>
      <selection pane="bottomLeft" activeCell="O11" sqref="O11"/>
      <selection pane="bottomRight" activeCell="A32" sqref="A32:H32"/>
    </sheetView>
  </sheetViews>
  <sheetFormatPr defaultColWidth="9.6640625" defaultRowHeight="15.75"/>
  <cols>
    <col min="1" max="1" width="57" style="7" customWidth="1"/>
    <col min="2" max="2" width="8.33203125" style="7" customWidth="1"/>
    <col min="3" max="3" width="12.109375" style="7" customWidth="1"/>
    <col min="4" max="4" width="8.77734375" style="7" customWidth="1"/>
    <col min="5" max="5" width="9.77734375" style="7" customWidth="1"/>
    <col min="6" max="6" width="9.21875" style="7" customWidth="1"/>
    <col min="7" max="7" width="9.77734375" style="7" customWidth="1"/>
    <col min="8" max="8" width="7.77734375" style="7" customWidth="1"/>
    <col min="9" max="9" width="11.77734375" style="7" bestFit="1" customWidth="1"/>
    <col min="10" max="10" width="1.21875" style="105" customWidth="1"/>
    <col min="11" max="16384" width="9.6640625" style="7"/>
  </cols>
  <sheetData>
    <row r="1" spans="1:10" ht="20.25">
      <c r="A1" s="922" t="s">
        <v>221</v>
      </c>
      <c r="B1" s="923"/>
      <c r="C1" s="923"/>
      <c r="D1" s="923"/>
      <c r="E1" s="923"/>
      <c r="F1" s="923"/>
      <c r="G1" s="923"/>
      <c r="H1" s="923"/>
      <c r="I1" s="923"/>
      <c r="J1" s="359" t="s">
        <v>1</v>
      </c>
    </row>
    <row r="2" spans="1:10" ht="18.75">
      <c r="A2" s="924"/>
      <c r="B2" s="924"/>
      <c r="C2" s="924"/>
      <c r="D2" s="924"/>
      <c r="E2" s="924"/>
      <c r="F2" s="924"/>
      <c r="G2" s="924"/>
      <c r="H2" s="924"/>
      <c r="I2" s="924"/>
      <c r="J2" s="359" t="s">
        <v>1</v>
      </c>
    </row>
    <row r="3" spans="1:10">
      <c r="A3" s="925"/>
      <c r="B3" s="925"/>
      <c r="C3" s="925"/>
      <c r="D3" s="925"/>
      <c r="E3" s="925"/>
      <c r="F3" s="925"/>
      <c r="G3" s="925"/>
      <c r="H3" s="925"/>
      <c r="I3" s="925"/>
      <c r="J3" s="359" t="s">
        <v>1</v>
      </c>
    </row>
    <row r="4" spans="1:10" ht="20.25">
      <c r="A4" s="918" t="s">
        <v>273</v>
      </c>
      <c r="B4" s="866"/>
      <c r="C4" s="866"/>
      <c r="D4" s="866"/>
      <c r="E4" s="866"/>
      <c r="F4" s="866"/>
      <c r="G4" s="866"/>
      <c r="H4" s="866"/>
      <c r="I4" s="866"/>
      <c r="J4" s="359" t="s">
        <v>1</v>
      </c>
    </row>
    <row r="5" spans="1:10" ht="18.75">
      <c r="A5" s="917" t="str">
        <f>+'B. Summary of Requirements '!A5</f>
        <v>Office of the Inspector General</v>
      </c>
      <c r="B5" s="868"/>
      <c r="C5" s="868"/>
      <c r="D5" s="868"/>
      <c r="E5" s="868"/>
      <c r="F5" s="868"/>
      <c r="G5" s="868"/>
      <c r="H5" s="868"/>
      <c r="I5" s="868"/>
      <c r="J5" s="359" t="s">
        <v>1</v>
      </c>
    </row>
    <row r="6" spans="1:10" ht="18.75">
      <c r="A6" s="917" t="str">
        <f>+'B. Summary of Requirements '!A6</f>
        <v>Salaries and Expenses</v>
      </c>
      <c r="B6" s="866"/>
      <c r="C6" s="866"/>
      <c r="D6" s="866"/>
      <c r="E6" s="866"/>
      <c r="F6" s="866"/>
      <c r="G6" s="866"/>
      <c r="H6" s="866"/>
      <c r="I6" s="866"/>
      <c r="J6" s="359" t="s">
        <v>1</v>
      </c>
    </row>
    <row r="7" spans="1:10">
      <c r="A7" s="925"/>
      <c r="B7" s="925"/>
      <c r="C7" s="925"/>
      <c r="D7" s="925"/>
      <c r="E7" s="925"/>
      <c r="F7" s="925"/>
      <c r="G7" s="925"/>
      <c r="H7" s="925"/>
      <c r="I7" s="925"/>
      <c r="J7" s="359" t="s">
        <v>1</v>
      </c>
    </row>
    <row r="8" spans="1:10" ht="16.5" thickBot="1">
      <c r="A8" s="937" t="s">
        <v>264</v>
      </c>
      <c r="B8" s="937"/>
      <c r="C8" s="937"/>
      <c r="D8" s="937"/>
      <c r="E8" s="937"/>
      <c r="F8" s="937"/>
      <c r="G8" s="937"/>
      <c r="H8" s="937"/>
      <c r="I8" s="937"/>
      <c r="J8" s="359" t="s">
        <v>1</v>
      </c>
    </row>
    <row r="9" spans="1:10">
      <c r="A9" s="934" t="s">
        <v>53</v>
      </c>
      <c r="B9" s="926" t="s">
        <v>20</v>
      </c>
      <c r="C9" s="927"/>
      <c r="D9" s="930" t="s">
        <v>315</v>
      </c>
      <c r="E9" s="931"/>
      <c r="F9" s="930" t="s">
        <v>41</v>
      </c>
      <c r="G9" s="931"/>
      <c r="H9" s="930" t="s">
        <v>43</v>
      </c>
      <c r="I9" s="931"/>
      <c r="J9" s="359" t="s">
        <v>1</v>
      </c>
    </row>
    <row r="10" spans="1:10" ht="53.25" customHeight="1">
      <c r="A10" s="935"/>
      <c r="B10" s="928"/>
      <c r="C10" s="929"/>
      <c r="D10" s="932"/>
      <c r="E10" s="933"/>
      <c r="F10" s="932"/>
      <c r="G10" s="933"/>
      <c r="H10" s="932"/>
      <c r="I10" s="933"/>
      <c r="J10" s="359" t="s">
        <v>1</v>
      </c>
    </row>
    <row r="11" spans="1:10" ht="16.5" thickBot="1">
      <c r="A11" s="936"/>
      <c r="B11" s="221" t="s">
        <v>263</v>
      </c>
      <c r="C11" s="222" t="s">
        <v>265</v>
      </c>
      <c r="D11" s="221" t="s">
        <v>263</v>
      </c>
      <c r="E11" s="222" t="s">
        <v>265</v>
      </c>
      <c r="F11" s="221" t="s">
        <v>263</v>
      </c>
      <c r="G11" s="222" t="s">
        <v>265</v>
      </c>
      <c r="H11" s="221" t="s">
        <v>263</v>
      </c>
      <c r="I11" s="223" t="s">
        <v>265</v>
      </c>
      <c r="J11" s="359" t="s">
        <v>1</v>
      </c>
    </row>
    <row r="12" spans="1:10">
      <c r="A12" s="637" t="s">
        <v>365</v>
      </c>
      <c r="B12" s="601">
        <v>1</v>
      </c>
      <c r="C12" s="152"/>
      <c r="D12" s="601">
        <v>1</v>
      </c>
      <c r="E12" s="152"/>
      <c r="F12" s="601">
        <v>1</v>
      </c>
      <c r="G12" s="152"/>
      <c r="H12" s="151">
        <f>F12-B12</f>
        <v>0</v>
      </c>
      <c r="I12" s="632"/>
      <c r="J12" s="359" t="s">
        <v>1</v>
      </c>
    </row>
    <row r="13" spans="1:10">
      <c r="A13" s="217" t="s">
        <v>366</v>
      </c>
      <c r="B13" s="602">
        <v>9</v>
      </c>
      <c r="C13" s="152"/>
      <c r="D13" s="602">
        <v>9</v>
      </c>
      <c r="E13" s="152"/>
      <c r="F13" s="602">
        <v>9</v>
      </c>
      <c r="G13" s="152"/>
      <c r="H13" s="151">
        <f t="shared" ref="H13:H23" si="0">F13-B13</f>
        <v>0</v>
      </c>
      <c r="I13" s="633"/>
      <c r="J13" s="359" t="s">
        <v>1</v>
      </c>
    </row>
    <row r="14" spans="1:10">
      <c r="A14" s="217" t="s">
        <v>367</v>
      </c>
      <c r="B14" s="602">
        <v>2</v>
      </c>
      <c r="C14" s="152"/>
      <c r="D14" s="602">
        <v>2</v>
      </c>
      <c r="E14" s="152"/>
      <c r="F14" s="602">
        <v>2</v>
      </c>
      <c r="G14" s="152"/>
      <c r="H14" s="151">
        <f t="shared" si="0"/>
        <v>0</v>
      </c>
      <c r="I14" s="633"/>
      <c r="J14" s="359" t="s">
        <v>1</v>
      </c>
    </row>
    <row r="15" spans="1:10">
      <c r="A15" s="218" t="s">
        <v>213</v>
      </c>
      <c r="B15" s="602">
        <v>65</v>
      </c>
      <c r="C15" s="152"/>
      <c r="D15" s="602">
        <v>65</v>
      </c>
      <c r="E15" s="152"/>
      <c r="F15" s="602">
        <v>65</v>
      </c>
      <c r="G15" s="152"/>
      <c r="H15" s="151">
        <f t="shared" si="0"/>
        <v>0</v>
      </c>
      <c r="I15" s="633"/>
      <c r="J15" s="359" t="s">
        <v>1</v>
      </c>
    </row>
    <row r="16" spans="1:10">
      <c r="A16" s="218" t="s">
        <v>212</v>
      </c>
      <c r="B16" s="602">
        <v>86</v>
      </c>
      <c r="C16" s="152"/>
      <c r="D16" s="602">
        <v>86</v>
      </c>
      <c r="E16" s="152"/>
      <c r="F16" s="602">
        <v>86</v>
      </c>
      <c r="G16" s="152"/>
      <c r="H16" s="151">
        <f t="shared" si="0"/>
        <v>0</v>
      </c>
      <c r="I16" s="633"/>
      <c r="J16" s="359" t="s">
        <v>1</v>
      </c>
    </row>
    <row r="17" spans="1:10">
      <c r="A17" s="218" t="s">
        <v>211</v>
      </c>
      <c r="B17" s="602">
        <v>229</v>
      </c>
      <c r="C17" s="152"/>
      <c r="D17" s="602">
        <v>229</v>
      </c>
      <c r="E17" s="152"/>
      <c r="F17" s="602">
        <v>229</v>
      </c>
      <c r="G17" s="152"/>
      <c r="H17" s="151">
        <f>F17-B17</f>
        <v>0</v>
      </c>
      <c r="I17" s="633"/>
      <c r="J17" s="359" t="s">
        <v>1</v>
      </c>
    </row>
    <row r="18" spans="1:10">
      <c r="A18" s="218" t="s">
        <v>210</v>
      </c>
      <c r="B18" s="602">
        <v>34</v>
      </c>
      <c r="C18" s="152"/>
      <c r="D18" s="602">
        <v>34</v>
      </c>
      <c r="E18" s="152"/>
      <c r="F18" s="602">
        <v>34</v>
      </c>
      <c r="G18" s="152"/>
      <c r="H18" s="151">
        <f t="shared" si="0"/>
        <v>0</v>
      </c>
      <c r="I18" s="633"/>
      <c r="J18" s="359" t="s">
        <v>1</v>
      </c>
    </row>
    <row r="19" spans="1:10">
      <c r="A19" s="218" t="s">
        <v>209</v>
      </c>
      <c r="B19" s="602">
        <v>28</v>
      </c>
      <c r="C19" s="152"/>
      <c r="D19" s="602">
        <v>28</v>
      </c>
      <c r="E19" s="152"/>
      <c r="F19" s="602">
        <v>28</v>
      </c>
      <c r="G19" s="152"/>
      <c r="H19" s="151">
        <f t="shared" si="0"/>
        <v>0</v>
      </c>
      <c r="I19" s="633"/>
      <c r="J19" s="359" t="s">
        <v>1</v>
      </c>
    </row>
    <row r="20" spans="1:10">
      <c r="A20" s="218" t="s">
        <v>208</v>
      </c>
      <c r="B20" s="602">
        <v>1</v>
      </c>
      <c r="C20" s="152"/>
      <c r="D20" s="602">
        <v>1</v>
      </c>
      <c r="E20" s="152"/>
      <c r="F20" s="602">
        <v>1</v>
      </c>
      <c r="G20" s="152"/>
      <c r="H20" s="151">
        <f t="shared" si="0"/>
        <v>0</v>
      </c>
      <c r="I20" s="633"/>
      <c r="J20" s="359" t="s">
        <v>1</v>
      </c>
    </row>
    <row r="21" spans="1:10">
      <c r="A21" s="218" t="s">
        <v>207</v>
      </c>
      <c r="B21" s="602">
        <v>16</v>
      </c>
      <c r="C21" s="152"/>
      <c r="D21" s="602">
        <v>16</v>
      </c>
      <c r="E21" s="152"/>
      <c r="F21" s="602">
        <v>16</v>
      </c>
      <c r="G21" s="152"/>
      <c r="H21" s="151">
        <f t="shared" si="0"/>
        <v>0</v>
      </c>
      <c r="I21" s="633"/>
      <c r="J21" s="359" t="s">
        <v>1</v>
      </c>
    </row>
    <row r="22" spans="1:10">
      <c r="A22" s="218" t="s">
        <v>206</v>
      </c>
      <c r="B22" s="602">
        <v>10</v>
      </c>
      <c r="C22" s="152"/>
      <c r="D22" s="602">
        <v>10</v>
      </c>
      <c r="E22" s="152"/>
      <c r="F22" s="602">
        <v>10</v>
      </c>
      <c r="G22" s="152"/>
      <c r="H22" s="151">
        <f t="shared" si="0"/>
        <v>0</v>
      </c>
      <c r="I22" s="633"/>
      <c r="J22" s="359" t="s">
        <v>1</v>
      </c>
    </row>
    <row r="23" spans="1:10">
      <c r="A23" s="218" t="s">
        <v>205</v>
      </c>
      <c r="B23" s="602">
        <v>14</v>
      </c>
      <c r="C23" s="152"/>
      <c r="D23" s="602">
        <v>14</v>
      </c>
      <c r="E23" s="152"/>
      <c r="F23" s="602">
        <v>14</v>
      </c>
      <c r="G23" s="152"/>
      <c r="H23" s="151">
        <f t="shared" si="0"/>
        <v>0</v>
      </c>
      <c r="I23" s="633"/>
      <c r="J23" s="359" t="s">
        <v>1</v>
      </c>
    </row>
    <row r="24" spans="1:10">
      <c r="A24" s="219" t="s">
        <v>74</v>
      </c>
      <c r="B24" s="153">
        <f>SUM(B12:B23)</f>
        <v>495</v>
      </c>
      <c r="C24" s="187"/>
      <c r="D24" s="153">
        <f>SUM(D12:D23)</f>
        <v>495</v>
      </c>
      <c r="E24" s="187"/>
      <c r="F24" s="153">
        <f>SUM(F12:F23)</f>
        <v>495</v>
      </c>
      <c r="G24" s="187"/>
      <c r="H24" s="153">
        <f>SUM(H12:H23)</f>
        <v>0</v>
      </c>
      <c r="I24" s="634"/>
      <c r="J24" s="359" t="s">
        <v>1</v>
      </c>
    </row>
    <row r="25" spans="1:10">
      <c r="A25" s="220" t="s">
        <v>17</v>
      </c>
      <c r="B25" s="154"/>
      <c r="C25" s="94">
        <v>171833</v>
      </c>
      <c r="D25" s="154"/>
      <c r="E25" s="94">
        <f>C25*1.014</f>
        <v>174238.66200000001</v>
      </c>
      <c r="F25" s="156"/>
      <c r="G25" s="94">
        <f>E25*1.023</f>
        <v>178246.15122599999</v>
      </c>
      <c r="H25" s="154"/>
      <c r="I25" s="635"/>
      <c r="J25" s="359" t="s">
        <v>1</v>
      </c>
    </row>
    <row r="26" spans="1:10">
      <c r="A26" s="220" t="s">
        <v>89</v>
      </c>
      <c r="B26" s="623"/>
      <c r="C26" s="626">
        <v>99136</v>
      </c>
      <c r="D26" s="622"/>
      <c r="E26" s="94">
        <f>C26*1.014</f>
        <v>100523.90399999999</v>
      </c>
      <c r="F26" s="156"/>
      <c r="G26" s="94">
        <f>E26*1.023</f>
        <v>102835.95379199999</v>
      </c>
      <c r="H26" s="154"/>
      <c r="I26" s="633"/>
      <c r="J26" s="359" t="s">
        <v>1</v>
      </c>
    </row>
    <row r="27" spans="1:10" ht="16.5" thickBot="1">
      <c r="A27" s="625" t="s">
        <v>90</v>
      </c>
      <c r="B27" s="624"/>
      <c r="C27" s="627">
        <v>13</v>
      </c>
      <c r="D27" s="621"/>
      <c r="E27" s="191">
        <v>13</v>
      </c>
      <c r="F27" s="155"/>
      <c r="G27" s="191">
        <v>13</v>
      </c>
      <c r="H27" s="155"/>
      <c r="I27" s="636"/>
      <c r="J27" s="359" t="s">
        <v>24</v>
      </c>
    </row>
    <row r="28" spans="1:10">
      <c r="A28" s="920"/>
      <c r="B28" s="921"/>
      <c r="C28" s="921"/>
      <c r="D28" s="921"/>
      <c r="E28" s="921"/>
      <c r="F28" s="921"/>
      <c r="G28" s="921"/>
      <c r="H28" s="921"/>
      <c r="I28" s="921"/>
      <c r="J28" s="630"/>
    </row>
    <row r="29" spans="1:10">
      <c r="A29" s="13"/>
      <c r="B29" s="13"/>
      <c r="C29" s="13"/>
      <c r="D29" s="13"/>
      <c r="E29" s="13"/>
      <c r="F29" s="13"/>
      <c r="G29" s="13"/>
      <c r="H29" s="13"/>
      <c r="I29" s="13"/>
      <c r="J29" s="360"/>
    </row>
    <row r="30" spans="1:10">
      <c r="A30" s="85"/>
      <c r="B30" s="68"/>
      <c r="C30" s="68"/>
      <c r="D30" s="68"/>
      <c r="E30" s="68"/>
      <c r="F30" s="68"/>
      <c r="G30" s="68"/>
      <c r="H30" s="68"/>
    </row>
    <row r="31" spans="1:10">
      <c r="A31" s="85"/>
      <c r="B31" s="68"/>
      <c r="C31" s="68"/>
      <c r="D31" s="68"/>
      <c r="E31" s="68"/>
      <c r="F31" s="68"/>
      <c r="G31" s="68"/>
      <c r="H31" s="68"/>
    </row>
    <row r="32" spans="1:10" ht="67.5" customHeight="1">
      <c r="A32" s="639"/>
      <c r="B32" s="639"/>
      <c r="C32" s="639"/>
      <c r="D32" s="639"/>
      <c r="E32" s="639"/>
      <c r="F32" s="639"/>
      <c r="G32" s="639"/>
      <c r="H32" s="639"/>
    </row>
    <row r="33" spans="1:14">
      <c r="A33" s="77"/>
      <c r="B33" s="74"/>
      <c r="C33" s="74"/>
      <c r="D33" s="74"/>
      <c r="E33" s="74"/>
      <c r="F33" s="74"/>
      <c r="G33" s="74"/>
      <c r="H33" s="74"/>
    </row>
    <row r="34" spans="1:14" ht="46.5" customHeight="1">
      <c r="A34" s="827"/>
      <c r="B34" s="828"/>
      <c r="C34" s="828"/>
      <c r="D34" s="828"/>
      <c r="E34" s="828"/>
      <c r="F34" s="828"/>
      <c r="G34" s="828"/>
      <c r="H34" s="828"/>
    </row>
    <row r="35" spans="1:14">
      <c r="A35" s="21"/>
      <c r="B35" s="21"/>
      <c r="C35" s="21"/>
      <c r="D35" s="21"/>
      <c r="E35" s="21"/>
      <c r="F35" s="21"/>
      <c r="G35" s="21"/>
      <c r="H35" s="21"/>
    </row>
    <row r="36" spans="1:14" ht="18">
      <c r="A36" s="919"/>
      <c r="B36" s="853"/>
      <c r="C36" s="853"/>
      <c r="D36" s="853"/>
      <c r="E36" s="853"/>
      <c r="F36" s="853"/>
      <c r="G36" s="853"/>
      <c r="H36" s="853"/>
      <c r="I36" s="853"/>
      <c r="J36" s="853"/>
      <c r="K36" s="853"/>
      <c r="L36" s="853"/>
      <c r="M36" s="853"/>
      <c r="N36" s="854"/>
    </row>
  </sheetData>
  <mergeCells count="17">
    <mergeCell ref="A6:I6"/>
    <mergeCell ref="A5:I5"/>
    <mergeCell ref="A4:I4"/>
    <mergeCell ref="A36:N36"/>
    <mergeCell ref="A28:I28"/>
    <mergeCell ref="A1:I1"/>
    <mergeCell ref="A2:I2"/>
    <mergeCell ref="A3:I3"/>
    <mergeCell ref="A32:H32"/>
    <mergeCell ref="A34:H34"/>
    <mergeCell ref="B9:C10"/>
    <mergeCell ref="D9:E10"/>
    <mergeCell ref="F9:G10"/>
    <mergeCell ref="H9:I10"/>
    <mergeCell ref="A9:A11"/>
    <mergeCell ref="A7:I7"/>
    <mergeCell ref="A8:I8"/>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O203"/>
  <sheetViews>
    <sheetView view="pageBreakPreview" zoomScale="75" zoomScaleNormal="75" zoomScaleSheetLayoutView="50" workbookViewId="0">
      <pane xSplit="1" ySplit="9" topLeftCell="B10" activePane="bottomRight" state="frozen"/>
      <selection activeCell="O11" sqref="O11"/>
      <selection pane="topRight" activeCell="O11" sqref="O11"/>
      <selection pane="bottomLeft" activeCell="O11" sqref="O11"/>
      <selection pane="bottomRight" activeCell="I16" sqref="I16"/>
    </sheetView>
  </sheetViews>
  <sheetFormatPr defaultColWidth="8.88671875" defaultRowHeight="15.75"/>
  <cols>
    <col min="1" max="1" width="62.6640625" style="3" customWidth="1"/>
    <col min="2" max="2" width="8.88671875" style="3"/>
    <col min="3" max="3" width="10.109375" style="3" customWidth="1"/>
    <col min="4" max="4" width="8.88671875" style="3"/>
    <col min="5" max="5" width="10.6640625" style="3" customWidth="1"/>
    <col min="6" max="6" width="8.88671875" style="3"/>
    <col min="7" max="7" width="10.5546875" style="3" bestFit="1" customWidth="1"/>
    <col min="8" max="8" width="8.88671875" style="3"/>
    <col min="9" max="9" width="10.77734375" style="3" customWidth="1"/>
    <col min="10" max="12" width="0" style="3" hidden="1" customWidth="1"/>
    <col min="13" max="13" width="1" style="103" customWidth="1"/>
    <col min="14" max="14" width="8.77734375" customWidth="1"/>
    <col min="15" max="16384" width="8.88671875" style="3"/>
  </cols>
  <sheetData>
    <row r="1" spans="1:13" ht="19.149999999999999" customHeight="1">
      <c r="A1" s="645" t="s">
        <v>220</v>
      </c>
      <c r="B1" s="948"/>
      <c r="C1" s="948"/>
      <c r="D1" s="948"/>
      <c r="E1" s="948"/>
      <c r="F1" s="948"/>
      <c r="G1" s="948"/>
      <c r="H1" s="948"/>
      <c r="I1" s="948"/>
      <c r="M1" s="102" t="s">
        <v>1</v>
      </c>
    </row>
    <row r="2" spans="1:13" ht="19.149999999999999" customHeight="1">
      <c r="A2" s="952"/>
      <c r="B2" s="953"/>
      <c r="C2" s="953"/>
      <c r="D2" s="953"/>
      <c r="E2" s="953"/>
      <c r="F2" s="953"/>
      <c r="G2" s="953"/>
      <c r="H2" s="953"/>
      <c r="I2" s="953"/>
      <c r="M2" s="102" t="s">
        <v>1</v>
      </c>
    </row>
    <row r="3" spans="1:13" ht="18.75">
      <c r="A3" s="954" t="s">
        <v>95</v>
      </c>
      <c r="B3" s="948"/>
      <c r="C3" s="948"/>
      <c r="D3" s="948"/>
      <c r="E3" s="948"/>
      <c r="F3" s="948"/>
      <c r="G3" s="948"/>
      <c r="H3" s="948"/>
      <c r="I3" s="948"/>
      <c r="M3" s="102" t="s">
        <v>1</v>
      </c>
    </row>
    <row r="4" spans="1:13" ht="16.5">
      <c r="A4" s="891" t="str">
        <f>+'B. Summary of Requirements '!A5</f>
        <v>Office of the Inspector General</v>
      </c>
      <c r="B4" s="948"/>
      <c r="C4" s="948"/>
      <c r="D4" s="948"/>
      <c r="E4" s="948"/>
      <c r="F4" s="948"/>
      <c r="G4" s="948"/>
      <c r="H4" s="948"/>
      <c r="I4" s="948"/>
      <c r="M4" s="102" t="s">
        <v>1</v>
      </c>
    </row>
    <row r="5" spans="1:13" ht="16.5">
      <c r="A5" s="891" t="str">
        <f>+'B. Summary of Requirements '!A6</f>
        <v>Salaries and Expenses</v>
      </c>
      <c r="B5" s="948"/>
      <c r="C5" s="948"/>
      <c r="D5" s="948"/>
      <c r="E5" s="948"/>
      <c r="F5" s="948"/>
      <c r="G5" s="948"/>
      <c r="H5" s="948"/>
      <c r="I5" s="948"/>
      <c r="M5" s="102" t="s">
        <v>1</v>
      </c>
    </row>
    <row r="6" spans="1:13">
      <c r="A6" s="951" t="s">
        <v>241</v>
      </c>
      <c r="B6" s="948"/>
      <c r="C6" s="948"/>
      <c r="D6" s="948"/>
      <c r="E6" s="948"/>
      <c r="F6" s="948"/>
      <c r="G6" s="948"/>
      <c r="H6" s="948"/>
      <c r="I6" s="948"/>
      <c r="M6" s="102" t="s">
        <v>1</v>
      </c>
    </row>
    <row r="7" spans="1:13" ht="11.25" customHeight="1">
      <c r="A7" s="811"/>
      <c r="B7" s="811"/>
      <c r="C7" s="811"/>
      <c r="D7" s="811"/>
      <c r="E7" s="811"/>
      <c r="F7" s="811"/>
      <c r="G7" s="811"/>
      <c r="H7" s="811"/>
      <c r="I7" s="811"/>
      <c r="M7" s="102" t="s">
        <v>1</v>
      </c>
    </row>
    <row r="8" spans="1:13" ht="44.25" customHeight="1">
      <c r="A8" s="949" t="s">
        <v>91</v>
      </c>
      <c r="B8" s="939" t="s">
        <v>300</v>
      </c>
      <c r="C8" s="940"/>
      <c r="D8" s="946" t="s">
        <v>314</v>
      </c>
      <c r="E8" s="947"/>
      <c r="F8" s="943" t="s">
        <v>41</v>
      </c>
      <c r="G8" s="945"/>
      <c r="H8" s="943" t="s">
        <v>43</v>
      </c>
      <c r="I8" s="944"/>
      <c r="J8" s="7"/>
      <c r="M8" s="102" t="s">
        <v>1</v>
      </c>
    </row>
    <row r="9" spans="1:13" ht="25.5" customHeight="1" thickBot="1">
      <c r="A9" s="950"/>
      <c r="B9" s="232" t="s">
        <v>48</v>
      </c>
      <c r="C9" s="233" t="s">
        <v>265</v>
      </c>
      <c r="D9" s="232" t="s">
        <v>48</v>
      </c>
      <c r="E9" s="233" t="s">
        <v>265</v>
      </c>
      <c r="F9" s="232" t="s">
        <v>48</v>
      </c>
      <c r="G9" s="233" t="s">
        <v>265</v>
      </c>
      <c r="H9" s="232" t="s">
        <v>48</v>
      </c>
      <c r="I9" s="234" t="s">
        <v>265</v>
      </c>
      <c r="J9" s="7"/>
      <c r="M9" s="102" t="s">
        <v>1</v>
      </c>
    </row>
    <row r="10" spans="1:13">
      <c r="A10" s="224" t="s">
        <v>15</v>
      </c>
      <c r="B10" s="157">
        <v>450</v>
      </c>
      <c r="C10" s="290">
        <v>40604</v>
      </c>
      <c r="D10" s="157">
        <v>463</v>
      </c>
      <c r="E10" s="290">
        <v>42052</v>
      </c>
      <c r="F10" s="157">
        <v>463</v>
      </c>
      <c r="G10" s="290">
        <v>43288</v>
      </c>
      <c r="H10" s="157">
        <f>F10-B10</f>
        <v>13</v>
      </c>
      <c r="I10" s="291">
        <f>G10-E10</f>
        <v>1236</v>
      </c>
      <c r="J10" s="7"/>
      <c r="M10" s="102" t="s">
        <v>1</v>
      </c>
    </row>
    <row r="11" spans="1:13">
      <c r="A11" s="225" t="s">
        <v>73</v>
      </c>
      <c r="B11" s="157">
        <v>24</v>
      </c>
      <c r="C11" s="158">
        <v>1153</v>
      </c>
      <c r="D11" s="157">
        <v>24</v>
      </c>
      <c r="E11" s="158">
        <v>1348</v>
      </c>
      <c r="F11" s="157">
        <v>24</v>
      </c>
      <c r="G11" s="158">
        <v>1544</v>
      </c>
      <c r="H11" s="157">
        <f t="shared" ref="H11:H15" si="0">F11-B11</f>
        <v>0</v>
      </c>
      <c r="I11" s="291">
        <f t="shared" ref="I11:I15" si="1">G11-E11</f>
        <v>196</v>
      </c>
      <c r="J11" s="17" t="s">
        <v>46</v>
      </c>
      <c r="K11" s="3" t="s">
        <v>47</v>
      </c>
      <c r="M11" s="102" t="s">
        <v>1</v>
      </c>
    </row>
    <row r="12" spans="1:13">
      <c r="A12" s="225" t="s">
        <v>55</v>
      </c>
      <c r="B12" s="500">
        <f t="shared" ref="B12:F12" si="2">B13+B14</f>
        <v>0</v>
      </c>
      <c r="C12" s="158">
        <v>3622</v>
      </c>
      <c r="D12" s="500">
        <f t="shared" si="2"/>
        <v>0</v>
      </c>
      <c r="E12" s="158">
        <v>3966</v>
      </c>
      <c r="F12" s="500">
        <f t="shared" si="2"/>
        <v>0</v>
      </c>
      <c r="G12" s="158">
        <v>4090</v>
      </c>
      <c r="H12" s="157">
        <f t="shared" si="0"/>
        <v>0</v>
      </c>
      <c r="I12" s="291">
        <f t="shared" si="1"/>
        <v>124</v>
      </c>
      <c r="J12" s="7">
        <v>93</v>
      </c>
      <c r="M12" s="102" t="s">
        <v>1</v>
      </c>
    </row>
    <row r="13" spans="1:13">
      <c r="A13" s="226" t="s">
        <v>57</v>
      </c>
      <c r="B13" s="163"/>
      <c r="C13" s="164"/>
      <c r="D13" s="163"/>
      <c r="E13" s="164"/>
      <c r="F13" s="163"/>
      <c r="G13" s="164"/>
      <c r="H13" s="163">
        <f t="shared" si="0"/>
        <v>0</v>
      </c>
      <c r="I13" s="629">
        <f t="shared" si="1"/>
        <v>0</v>
      </c>
      <c r="J13" s="7"/>
      <c r="M13" s="102" t="s">
        <v>1</v>
      </c>
    </row>
    <row r="14" spans="1:13">
      <c r="A14" s="226" t="s">
        <v>56</v>
      </c>
      <c r="B14" s="163"/>
      <c r="C14" s="164"/>
      <c r="D14" s="163"/>
      <c r="E14" s="164"/>
      <c r="F14" s="163"/>
      <c r="G14" s="164"/>
      <c r="H14" s="163">
        <f t="shared" si="0"/>
        <v>0</v>
      </c>
      <c r="I14" s="629">
        <f t="shared" si="1"/>
        <v>0</v>
      </c>
      <c r="J14" s="7"/>
      <c r="M14" s="102" t="s">
        <v>1</v>
      </c>
    </row>
    <row r="15" spans="1:13">
      <c r="A15" s="227" t="s">
        <v>58</v>
      </c>
      <c r="B15" s="165"/>
      <c r="C15" s="166">
        <v>25</v>
      </c>
      <c r="D15" s="165"/>
      <c r="E15" s="166">
        <v>25</v>
      </c>
      <c r="F15" s="165"/>
      <c r="G15" s="166">
        <v>25</v>
      </c>
      <c r="H15" s="165">
        <f t="shared" si="0"/>
        <v>0</v>
      </c>
      <c r="I15" s="291">
        <f t="shared" si="1"/>
        <v>0</v>
      </c>
      <c r="J15" s="7"/>
      <c r="M15" s="102" t="s">
        <v>1</v>
      </c>
    </row>
    <row r="16" spans="1:13">
      <c r="A16" s="228" t="s">
        <v>16</v>
      </c>
      <c r="B16" s="167">
        <f>+B10+B11+B12+B15</f>
        <v>474</v>
      </c>
      <c r="C16" s="168">
        <f t="shared" ref="C16:I16" si="3">+C10+C11+C12+C15</f>
        <v>45404</v>
      </c>
      <c r="D16" s="167">
        <f>+D10+D11+D12+D15</f>
        <v>487</v>
      </c>
      <c r="E16" s="168">
        <f t="shared" si="3"/>
        <v>47391</v>
      </c>
      <c r="F16" s="167">
        <f t="shared" si="3"/>
        <v>487</v>
      </c>
      <c r="G16" s="499">
        <f t="shared" si="3"/>
        <v>48947</v>
      </c>
      <c r="H16" s="168">
        <f>+H10+H11+H12+H15</f>
        <v>13</v>
      </c>
      <c r="I16" s="499">
        <f t="shared" si="3"/>
        <v>1556</v>
      </c>
      <c r="J16" s="25">
        <f>697+630+957+2333</f>
        <v>4617</v>
      </c>
      <c r="K16" s="3">
        <f>2451-93</f>
        <v>2358</v>
      </c>
      <c r="L16" s="3">
        <f>+E16-G16</f>
        <v>-1556</v>
      </c>
      <c r="M16" s="102" t="s">
        <v>1</v>
      </c>
    </row>
    <row r="17" spans="1:15">
      <c r="A17" s="225" t="s">
        <v>92</v>
      </c>
      <c r="B17" s="157"/>
      <c r="C17" s="158"/>
      <c r="D17" s="157"/>
      <c r="E17" s="158"/>
      <c r="F17" s="157"/>
      <c r="G17" s="158"/>
      <c r="H17" s="157"/>
      <c r="I17" s="138"/>
      <c r="J17" s="7"/>
      <c r="M17" s="102" t="s">
        <v>1</v>
      </c>
    </row>
    <row r="18" spans="1:15">
      <c r="A18" s="229" t="s">
        <v>60</v>
      </c>
      <c r="B18" s="157"/>
      <c r="C18" s="158">
        <v>14881</v>
      </c>
      <c r="D18" s="157"/>
      <c r="E18" s="158">
        <v>16259</v>
      </c>
      <c r="F18" s="157"/>
      <c r="G18" s="158">
        <v>16534</v>
      </c>
      <c r="H18" s="157"/>
      <c r="I18" s="138">
        <f>G18-E18</f>
        <v>275</v>
      </c>
      <c r="J18" s="7">
        <v>359</v>
      </c>
      <c r="K18" s="3">
        <f>1171+93</f>
        <v>1264</v>
      </c>
      <c r="L18" s="3">
        <f t="shared" ref="L18:L35" si="4">+E18-G18</f>
        <v>-275</v>
      </c>
      <c r="M18" s="102" t="s">
        <v>1</v>
      </c>
    </row>
    <row r="19" spans="1:15">
      <c r="A19" s="229" t="s">
        <v>61</v>
      </c>
      <c r="B19" s="157"/>
      <c r="C19" s="158">
        <v>4551</v>
      </c>
      <c r="D19" s="157"/>
      <c r="E19" s="158">
        <v>3189</v>
      </c>
      <c r="F19" s="157"/>
      <c r="G19" s="158">
        <v>3100</v>
      </c>
      <c r="H19" s="157"/>
      <c r="I19" s="138">
        <f t="shared" ref="I19:I34" si="5">G19-E19</f>
        <v>-89</v>
      </c>
      <c r="J19" s="7"/>
      <c r="K19" s="3">
        <v>110</v>
      </c>
      <c r="L19" s="3">
        <f t="shared" si="4"/>
        <v>89</v>
      </c>
      <c r="M19" s="102" t="s">
        <v>1</v>
      </c>
    </row>
    <row r="20" spans="1:15">
      <c r="A20" s="229" t="s">
        <v>62</v>
      </c>
      <c r="B20" s="157"/>
      <c r="C20" s="158">
        <v>133</v>
      </c>
      <c r="D20" s="157"/>
      <c r="E20" s="158">
        <v>135</v>
      </c>
      <c r="F20" s="157"/>
      <c r="G20" s="158">
        <v>135</v>
      </c>
      <c r="H20" s="157"/>
      <c r="I20" s="138">
        <f t="shared" si="5"/>
        <v>0</v>
      </c>
      <c r="J20" s="7"/>
      <c r="K20" s="3">
        <v>0</v>
      </c>
      <c r="L20" s="3">
        <f t="shared" si="4"/>
        <v>0</v>
      </c>
      <c r="M20" s="102" t="s">
        <v>1</v>
      </c>
    </row>
    <row r="21" spans="1:15">
      <c r="A21" s="229" t="s">
        <v>218</v>
      </c>
      <c r="B21" s="157"/>
      <c r="C21" s="158">
        <v>9762</v>
      </c>
      <c r="D21" s="157"/>
      <c r="E21" s="158">
        <v>9632</v>
      </c>
      <c r="F21" s="157"/>
      <c r="G21" s="158">
        <v>9497</v>
      </c>
      <c r="H21" s="157"/>
      <c r="I21" s="138">
        <f t="shared" si="5"/>
        <v>-135</v>
      </c>
      <c r="J21" s="7">
        <f>4220-576</f>
        <v>3644</v>
      </c>
      <c r="L21" s="3">
        <f t="shared" si="4"/>
        <v>135</v>
      </c>
      <c r="M21" s="102" t="s">
        <v>1</v>
      </c>
    </row>
    <row r="22" spans="1:15">
      <c r="A22" s="229" t="s">
        <v>34</v>
      </c>
      <c r="B22" s="157"/>
      <c r="C22" s="158">
        <v>159</v>
      </c>
      <c r="D22" s="157"/>
      <c r="E22" s="158">
        <v>162</v>
      </c>
      <c r="F22" s="157"/>
      <c r="G22" s="158">
        <v>194</v>
      </c>
      <c r="H22" s="157"/>
      <c r="I22" s="138">
        <f t="shared" si="5"/>
        <v>32</v>
      </c>
      <c r="J22" s="7"/>
      <c r="L22" s="3">
        <f t="shared" si="4"/>
        <v>-32</v>
      </c>
      <c r="M22" s="102" t="s">
        <v>1</v>
      </c>
    </row>
    <row r="23" spans="1:15">
      <c r="A23" s="229" t="s">
        <v>63</v>
      </c>
      <c r="B23" s="157"/>
      <c r="C23" s="158">
        <v>2078</v>
      </c>
      <c r="D23" s="157"/>
      <c r="E23" s="158">
        <v>1901</v>
      </c>
      <c r="F23" s="157"/>
      <c r="G23" s="158">
        <v>1880</v>
      </c>
      <c r="H23" s="157"/>
      <c r="I23" s="138">
        <f t="shared" si="5"/>
        <v>-21</v>
      </c>
      <c r="J23" s="7">
        <v>332</v>
      </c>
      <c r="K23" s="3">
        <v>175</v>
      </c>
      <c r="L23" s="3">
        <f t="shared" si="4"/>
        <v>21</v>
      </c>
      <c r="M23" s="102" t="s">
        <v>1</v>
      </c>
    </row>
    <row r="24" spans="1:15">
      <c r="A24" s="229" t="s">
        <v>64</v>
      </c>
      <c r="B24" s="157"/>
      <c r="C24" s="158">
        <v>41</v>
      </c>
      <c r="D24" s="157"/>
      <c r="E24" s="158">
        <v>31</v>
      </c>
      <c r="F24" s="157"/>
      <c r="G24" s="158">
        <v>31</v>
      </c>
      <c r="H24" s="157"/>
      <c r="I24" s="138">
        <f t="shared" si="5"/>
        <v>0</v>
      </c>
      <c r="J24" s="7"/>
      <c r="L24" s="3">
        <f t="shared" si="4"/>
        <v>0</v>
      </c>
      <c r="M24" s="102" t="s">
        <v>1</v>
      </c>
    </row>
    <row r="25" spans="1:15">
      <c r="A25" s="229" t="s">
        <v>65</v>
      </c>
      <c r="B25" s="157"/>
      <c r="C25" s="158">
        <v>1325</v>
      </c>
      <c r="D25" s="157"/>
      <c r="E25" s="158">
        <v>1325</v>
      </c>
      <c r="F25" s="157"/>
      <c r="G25" s="158">
        <v>1350</v>
      </c>
      <c r="H25" s="157"/>
      <c r="I25" s="138">
        <f t="shared" si="5"/>
        <v>25</v>
      </c>
      <c r="J25" s="7"/>
      <c r="K25" s="3">
        <v>14918</v>
      </c>
      <c r="L25" s="3">
        <f t="shared" si="4"/>
        <v>-25</v>
      </c>
      <c r="M25" s="102" t="s">
        <v>1</v>
      </c>
    </row>
    <row r="26" spans="1:15">
      <c r="A26" s="229" t="s">
        <v>66</v>
      </c>
      <c r="B26" s="157"/>
      <c r="C26" s="158">
        <v>2283</v>
      </c>
      <c r="D26" s="157"/>
      <c r="E26" s="158">
        <v>1931</v>
      </c>
      <c r="F26" s="157"/>
      <c r="G26" s="158">
        <v>1083</v>
      </c>
      <c r="H26" s="157"/>
      <c r="I26" s="138">
        <f t="shared" si="5"/>
        <v>-848</v>
      </c>
      <c r="J26" s="7">
        <v>276</v>
      </c>
      <c r="K26" s="3">
        <v>14853</v>
      </c>
      <c r="L26" s="3">
        <f t="shared" si="4"/>
        <v>848</v>
      </c>
      <c r="M26" s="102" t="s">
        <v>1</v>
      </c>
    </row>
    <row r="27" spans="1:15">
      <c r="A27" s="229" t="s">
        <v>0</v>
      </c>
      <c r="B27" s="157"/>
      <c r="C27" s="158">
        <v>1536</v>
      </c>
      <c r="D27" s="157"/>
      <c r="E27" s="158">
        <v>1455</v>
      </c>
      <c r="F27" s="157"/>
      <c r="G27" s="158">
        <v>1455</v>
      </c>
      <c r="H27" s="157"/>
      <c r="I27" s="138">
        <f t="shared" si="5"/>
        <v>0</v>
      </c>
      <c r="J27" s="7"/>
      <c r="K27" s="3">
        <v>135</v>
      </c>
      <c r="L27" s="3">
        <f t="shared" si="4"/>
        <v>0</v>
      </c>
      <c r="M27" s="102" t="s">
        <v>1</v>
      </c>
    </row>
    <row r="28" spans="1:15">
      <c r="A28" s="229" t="s">
        <v>219</v>
      </c>
      <c r="B28" s="157"/>
      <c r="C28" s="158">
        <v>33</v>
      </c>
      <c r="D28" s="157"/>
      <c r="E28" s="158">
        <v>32</v>
      </c>
      <c r="F28" s="157"/>
      <c r="G28" s="158">
        <v>32</v>
      </c>
      <c r="H28" s="157"/>
      <c r="I28" s="138">
        <f t="shared" si="5"/>
        <v>0</v>
      </c>
      <c r="J28" s="7"/>
      <c r="L28" s="3">
        <f t="shared" si="4"/>
        <v>0</v>
      </c>
      <c r="M28" s="102" t="s">
        <v>1</v>
      </c>
      <c r="O28" s="25"/>
    </row>
    <row r="29" spans="1:15">
      <c r="A29" s="229" t="s">
        <v>224</v>
      </c>
      <c r="B29" s="157"/>
      <c r="C29" s="158">
        <v>0</v>
      </c>
      <c r="D29" s="157"/>
      <c r="E29" s="158">
        <v>0</v>
      </c>
      <c r="F29" s="157"/>
      <c r="G29" s="158">
        <v>0</v>
      </c>
      <c r="H29" s="157"/>
      <c r="I29" s="138">
        <f t="shared" si="5"/>
        <v>0</v>
      </c>
      <c r="J29" s="7"/>
      <c r="L29" s="3">
        <f t="shared" si="4"/>
        <v>0</v>
      </c>
      <c r="M29" s="102" t="s">
        <v>1</v>
      </c>
    </row>
    <row r="30" spans="1:15">
      <c r="A30" s="229" t="s">
        <v>225</v>
      </c>
      <c r="B30" s="157"/>
      <c r="C30" s="158">
        <v>150</v>
      </c>
      <c r="D30" s="157"/>
      <c r="E30" s="158">
        <v>150</v>
      </c>
      <c r="F30" s="157"/>
      <c r="G30" s="158">
        <v>150</v>
      </c>
      <c r="H30" s="157"/>
      <c r="I30" s="138">
        <f t="shared" si="5"/>
        <v>0</v>
      </c>
      <c r="J30" s="7"/>
      <c r="K30" s="3">
        <v>10</v>
      </c>
      <c r="L30" s="3">
        <f t="shared" si="4"/>
        <v>0</v>
      </c>
      <c r="M30" s="102" t="s">
        <v>1</v>
      </c>
      <c r="O30" s="25"/>
    </row>
    <row r="31" spans="1:15">
      <c r="A31" s="229" t="s">
        <v>67</v>
      </c>
      <c r="B31" s="157"/>
      <c r="C31" s="158">
        <v>736</v>
      </c>
      <c r="D31" s="157"/>
      <c r="E31" s="158">
        <v>440</v>
      </c>
      <c r="F31" s="157"/>
      <c r="G31" s="158">
        <v>420</v>
      </c>
      <c r="H31" s="157"/>
      <c r="I31" s="138">
        <f t="shared" si="5"/>
        <v>-20</v>
      </c>
      <c r="J31" s="7"/>
      <c r="K31" s="3">
        <v>85</v>
      </c>
      <c r="L31" s="3">
        <f t="shared" si="4"/>
        <v>20</v>
      </c>
      <c r="M31" s="102" t="s">
        <v>1</v>
      </c>
      <c r="O31" s="25"/>
    </row>
    <row r="32" spans="1:15">
      <c r="A32" s="229" t="s">
        <v>68</v>
      </c>
      <c r="B32" s="157"/>
      <c r="C32" s="158">
        <v>1231</v>
      </c>
      <c r="D32" s="157"/>
      <c r="E32" s="158">
        <v>282</v>
      </c>
      <c r="F32" s="157"/>
      <c r="G32" s="158">
        <v>196</v>
      </c>
      <c r="H32" s="157"/>
      <c r="I32" s="138">
        <f t="shared" si="5"/>
        <v>-86</v>
      </c>
      <c r="J32" s="7"/>
      <c r="K32" s="3">
        <v>37758</v>
      </c>
      <c r="L32" s="3">
        <f t="shared" si="4"/>
        <v>86</v>
      </c>
      <c r="M32" s="102" t="s">
        <v>1</v>
      </c>
    </row>
    <row r="33" spans="1:14">
      <c r="A33" s="229" t="s">
        <v>347</v>
      </c>
      <c r="B33" s="157"/>
      <c r="C33" s="158">
        <v>40</v>
      </c>
      <c r="D33" s="157"/>
      <c r="E33" s="158">
        <v>4</v>
      </c>
      <c r="F33" s="157"/>
      <c r="G33" s="158">
        <v>4</v>
      </c>
      <c r="H33" s="157"/>
      <c r="I33" s="138">
        <f t="shared" si="5"/>
        <v>0</v>
      </c>
      <c r="J33" s="7"/>
      <c r="L33" s="3">
        <f t="shared" si="4"/>
        <v>0</v>
      </c>
      <c r="M33" s="102" t="s">
        <v>1</v>
      </c>
      <c r="N33" s="575"/>
    </row>
    <row r="34" spans="1:14">
      <c r="A34" s="229" t="s">
        <v>348</v>
      </c>
      <c r="B34" s="157"/>
      <c r="C34" s="158">
        <v>25</v>
      </c>
      <c r="D34" s="157"/>
      <c r="E34" s="158">
        <v>50</v>
      </c>
      <c r="F34" s="157"/>
      <c r="G34" s="158">
        <v>50</v>
      </c>
      <c r="H34" s="157"/>
      <c r="I34" s="138">
        <f t="shared" si="5"/>
        <v>0</v>
      </c>
      <c r="J34" s="7"/>
      <c r="L34" s="3">
        <f t="shared" si="4"/>
        <v>0</v>
      </c>
      <c r="M34" s="102" t="s">
        <v>1</v>
      </c>
      <c r="N34" s="575"/>
    </row>
    <row r="35" spans="1:14">
      <c r="A35" s="230" t="s">
        <v>69</v>
      </c>
      <c r="B35" s="100"/>
      <c r="C35" s="54">
        <f>SUM(C16:C34)</f>
        <v>84368</v>
      </c>
      <c r="D35" s="100"/>
      <c r="E35" s="54">
        <f>SUM(E16:E34)-1</f>
        <v>84368</v>
      </c>
      <c r="F35" s="100"/>
      <c r="G35" s="54">
        <f>SUM(G16:G34)-1</f>
        <v>85057</v>
      </c>
      <c r="H35" s="100"/>
      <c r="I35" s="53">
        <f>SUM(I16:I34)</f>
        <v>689</v>
      </c>
      <c r="J35" s="7">
        <f>SUM(J12:J32)</f>
        <v>9321</v>
      </c>
      <c r="K35" s="3">
        <f>SUM(K16:K32)</f>
        <v>71666</v>
      </c>
      <c r="L35" s="3">
        <f t="shared" si="4"/>
        <v>-689</v>
      </c>
      <c r="M35" s="102" t="s">
        <v>1</v>
      </c>
    </row>
    <row r="36" spans="1:14" ht="16.899999999999999" customHeight="1">
      <c r="A36" s="231" t="s">
        <v>70</v>
      </c>
      <c r="B36" s="160"/>
      <c r="C36" s="161"/>
      <c r="D36" s="160"/>
      <c r="E36" s="161"/>
      <c r="F36" s="160"/>
      <c r="G36" s="161"/>
      <c r="H36" s="160"/>
      <c r="I36" s="162"/>
      <c r="J36" s="7"/>
      <c r="M36" s="102" t="s">
        <v>1</v>
      </c>
    </row>
    <row r="37" spans="1:14">
      <c r="A37" s="231" t="s">
        <v>71</v>
      </c>
      <c r="B37" s="160"/>
      <c r="C37" s="161"/>
      <c r="D37" s="160"/>
      <c r="E37" s="161"/>
      <c r="F37" s="160"/>
      <c r="G37" s="161"/>
      <c r="H37" s="160"/>
      <c r="I37" s="162"/>
      <c r="J37" s="7"/>
      <c r="M37" s="102" t="s">
        <v>1</v>
      </c>
    </row>
    <row r="38" spans="1:14">
      <c r="A38" s="231" t="s">
        <v>72</v>
      </c>
      <c r="B38" s="160"/>
      <c r="C38" s="161"/>
      <c r="D38" s="160"/>
      <c r="E38" s="161"/>
      <c r="F38" s="160"/>
      <c r="G38" s="161"/>
      <c r="H38" s="160"/>
      <c r="I38" s="162"/>
      <c r="J38" s="7"/>
      <c r="M38" s="102" t="s">
        <v>1</v>
      </c>
    </row>
    <row r="39" spans="1:14" ht="16.5" thickBot="1">
      <c r="A39" s="487" t="s">
        <v>2</v>
      </c>
      <c r="B39" s="488"/>
      <c r="C39" s="489">
        <f>SUM(C35:C38)</f>
        <v>84368</v>
      </c>
      <c r="D39" s="488"/>
      <c r="E39" s="489">
        <f>SUM(E35:E38)</f>
        <v>84368</v>
      </c>
      <c r="F39" s="488"/>
      <c r="G39" s="489">
        <f>SUM(G35:G38)</f>
        <v>85057</v>
      </c>
      <c r="H39" s="488"/>
      <c r="I39" s="631">
        <f>SUM(I35:I38)</f>
        <v>689</v>
      </c>
      <c r="J39" s="7"/>
      <c r="M39" s="102" t="s">
        <v>1</v>
      </c>
    </row>
    <row r="40" spans="1:14">
      <c r="A40" s="490"/>
      <c r="B40" s="491"/>
      <c r="C40" s="492"/>
      <c r="D40" s="491"/>
      <c r="E40" s="492"/>
      <c r="F40" s="491"/>
      <c r="G40" s="492"/>
      <c r="H40" s="491"/>
      <c r="I40" s="493"/>
      <c r="J40" s="7"/>
      <c r="M40" s="102" t="s">
        <v>1</v>
      </c>
    </row>
    <row r="41" spans="1:14">
      <c r="A41" s="486" t="s">
        <v>252</v>
      </c>
      <c r="B41" s="157"/>
      <c r="C41" s="158"/>
      <c r="D41" s="157"/>
      <c r="E41" s="158"/>
      <c r="F41" s="157"/>
      <c r="G41" s="158"/>
      <c r="H41" s="157"/>
      <c r="I41" s="138"/>
      <c r="J41" s="7"/>
      <c r="M41" s="102" t="s">
        <v>1</v>
      </c>
    </row>
    <row r="42" spans="1:14">
      <c r="A42" s="229" t="s">
        <v>59</v>
      </c>
      <c r="B42" s="159">
        <v>23</v>
      </c>
      <c r="C42" s="290">
        <v>0</v>
      </c>
      <c r="D42" s="159">
        <v>23</v>
      </c>
      <c r="E42" s="290">
        <v>0</v>
      </c>
      <c r="F42" s="159">
        <v>23</v>
      </c>
      <c r="G42" s="290">
        <v>0</v>
      </c>
      <c r="H42" s="160">
        <f>F42-B42</f>
        <v>0</v>
      </c>
      <c r="I42" s="291">
        <f>C42+G42</f>
        <v>0</v>
      </c>
      <c r="J42" s="7"/>
      <c r="M42" s="102" t="s">
        <v>1</v>
      </c>
    </row>
    <row r="43" spans="1:14">
      <c r="A43" s="225" t="s">
        <v>3</v>
      </c>
      <c r="B43" s="157"/>
      <c r="C43" s="290">
        <v>0</v>
      </c>
      <c r="D43" s="157"/>
      <c r="E43" s="290">
        <v>0</v>
      </c>
      <c r="F43" s="157"/>
      <c r="G43" s="290">
        <v>0</v>
      </c>
      <c r="H43" s="160"/>
      <c r="I43" s="291">
        <f>C43+G43</f>
        <v>0</v>
      </c>
      <c r="J43" s="7"/>
      <c r="M43" s="102" t="s">
        <v>1</v>
      </c>
    </row>
    <row r="44" spans="1:14">
      <c r="A44" s="227" t="s">
        <v>4</v>
      </c>
      <c r="B44" s="184"/>
      <c r="C44" s="569">
        <v>0</v>
      </c>
      <c r="D44" s="184"/>
      <c r="E44" s="569">
        <v>0</v>
      </c>
      <c r="F44" s="184"/>
      <c r="G44" s="569">
        <v>0</v>
      </c>
      <c r="H44" s="185"/>
      <c r="I44" s="570">
        <f>C44+G44</f>
        <v>0</v>
      </c>
      <c r="J44" s="7"/>
      <c r="M44" s="102" t="s">
        <v>1</v>
      </c>
    </row>
    <row r="45" spans="1:14">
      <c r="A45" s="92"/>
      <c r="B45" s="70"/>
      <c r="C45" s="70"/>
      <c r="D45" s="70"/>
      <c r="E45" s="70"/>
      <c r="F45" s="70"/>
      <c r="G45" s="70"/>
      <c r="H45" s="70"/>
      <c r="I45" s="70"/>
      <c r="J45" s="7"/>
      <c r="M45" s="102" t="s">
        <v>24</v>
      </c>
    </row>
    <row r="46" spans="1:14">
      <c r="A46" s="941"/>
      <c r="B46" s="942"/>
      <c r="C46" s="942"/>
      <c r="D46" s="942"/>
      <c r="E46" s="942"/>
      <c r="F46" s="942"/>
      <c r="G46" s="942"/>
      <c r="H46" s="942"/>
      <c r="I46" s="942"/>
      <c r="J46" s="942"/>
      <c r="K46" s="942"/>
      <c r="L46" s="942"/>
      <c r="M46" s="942"/>
    </row>
    <row r="47" spans="1:14">
      <c r="H47" s="15"/>
      <c r="I47" s="15"/>
      <c r="J47" s="7"/>
    </row>
    <row r="48" spans="1:14">
      <c r="A48" s="938"/>
      <c r="B48" s="938"/>
      <c r="C48" s="938"/>
      <c r="D48" s="938"/>
      <c r="E48" s="938"/>
      <c r="F48" s="938"/>
      <c r="G48" s="938"/>
      <c r="H48" s="70"/>
      <c r="I48" s="70"/>
      <c r="J48" s="7"/>
    </row>
    <row r="49" spans="1:14">
      <c r="A49" s="67"/>
      <c r="B49" s="68"/>
      <c r="C49" s="68"/>
      <c r="D49" s="68"/>
      <c r="E49" s="68"/>
      <c r="F49" s="68"/>
      <c r="G49" s="68"/>
      <c r="H49" s="70"/>
      <c r="I49" s="70"/>
      <c r="J49" s="7"/>
    </row>
    <row r="50" spans="1:14" ht="41.25" customHeight="1">
      <c r="A50" s="956"/>
      <c r="B50" s="957"/>
      <c r="C50" s="957"/>
      <c r="D50" s="957"/>
      <c r="E50" s="957"/>
      <c r="F50" s="957"/>
      <c r="G50" s="957"/>
      <c r="H50" s="71"/>
      <c r="I50" s="72"/>
      <c r="J50" s="7"/>
    </row>
    <row r="51" spans="1:14" ht="14.25" customHeight="1">
      <c r="A51" s="67"/>
      <c r="B51" s="69"/>
      <c r="C51" s="69"/>
      <c r="D51" s="69"/>
      <c r="E51" s="69"/>
      <c r="F51" s="69"/>
      <c r="G51" s="69"/>
      <c r="H51" s="71"/>
      <c r="I51" s="71"/>
      <c r="J51" s="7"/>
    </row>
    <row r="52" spans="1:14" ht="77.25" customHeight="1">
      <c r="A52" s="639"/>
      <c r="B52" s="639"/>
      <c r="C52" s="639"/>
      <c r="D52" s="639"/>
      <c r="E52" s="639"/>
      <c r="F52" s="639"/>
      <c r="G52" s="639"/>
      <c r="H52" s="73"/>
      <c r="I52" s="72"/>
      <c r="J52" s="7"/>
    </row>
    <row r="53" spans="1:14" ht="12.75" customHeight="1">
      <c r="A53" s="67"/>
      <c r="B53" s="69"/>
      <c r="C53" s="69"/>
      <c r="D53" s="69"/>
      <c r="E53" s="69"/>
      <c r="F53" s="69"/>
      <c r="G53" s="69"/>
      <c r="H53" s="71"/>
      <c r="I53" s="71"/>
      <c r="J53" s="7"/>
    </row>
    <row r="54" spans="1:14" ht="54" customHeight="1">
      <c r="A54" s="639"/>
      <c r="B54" s="795"/>
      <c r="C54" s="795"/>
      <c r="D54" s="795"/>
      <c r="E54" s="795"/>
      <c r="F54" s="795"/>
      <c r="G54" s="795"/>
      <c r="H54" s="73"/>
      <c r="I54" s="72"/>
      <c r="J54" s="7"/>
    </row>
    <row r="55" spans="1:14" ht="43.5" customHeight="1">
      <c r="A55" s="959"/>
      <c r="B55" s="795"/>
      <c r="C55" s="795"/>
      <c r="D55" s="795"/>
      <c r="E55" s="795"/>
      <c r="F55" s="795"/>
      <c r="G55" s="795"/>
      <c r="H55" s="71"/>
      <c r="I55" s="71"/>
      <c r="J55" s="7"/>
    </row>
    <row r="56" spans="1:14" ht="62.25" customHeight="1">
      <c r="A56" s="514"/>
      <c r="B56" s="639"/>
      <c r="C56" s="639"/>
      <c r="D56" s="639"/>
      <c r="E56" s="639"/>
      <c r="F56" s="639"/>
      <c r="G56" s="639"/>
      <c r="H56" s="71"/>
      <c r="I56" s="71"/>
      <c r="J56" s="7"/>
    </row>
    <row r="57" spans="1:14" ht="12" customHeight="1">
      <c r="A57" s="514"/>
      <c r="B57" s="69"/>
      <c r="C57" s="69"/>
      <c r="D57" s="69"/>
      <c r="E57" s="69"/>
      <c r="F57" s="69"/>
      <c r="G57" s="69"/>
      <c r="H57" s="71"/>
      <c r="I57" s="71"/>
      <c r="J57" s="7"/>
    </row>
    <row r="58" spans="1:14" ht="64.5" customHeight="1">
      <c r="A58" s="958"/>
      <c r="B58" s="960"/>
      <c r="C58" s="960"/>
      <c r="D58" s="960"/>
      <c r="E58" s="960"/>
      <c r="F58" s="960"/>
      <c r="G58" s="960"/>
      <c r="H58" s="71"/>
      <c r="I58" s="71"/>
      <c r="J58" s="7"/>
    </row>
    <row r="59" spans="1:14" ht="47.25" customHeight="1">
      <c r="A59" s="958"/>
      <c r="B59" s="795"/>
      <c r="C59" s="795"/>
      <c r="D59" s="795"/>
      <c r="E59" s="795"/>
      <c r="F59" s="795"/>
      <c r="G59" s="795"/>
      <c r="H59" s="71"/>
      <c r="I59" s="71"/>
      <c r="J59" s="7"/>
    </row>
    <row r="60" spans="1:14" ht="60" customHeight="1">
      <c r="A60" s="958"/>
      <c r="B60" s="795"/>
      <c r="C60" s="795"/>
      <c r="D60" s="795"/>
      <c r="E60" s="795"/>
      <c r="F60" s="795"/>
      <c r="G60" s="795"/>
      <c r="H60" s="71"/>
      <c r="I60" s="71"/>
      <c r="J60" s="7"/>
    </row>
    <row r="61" spans="1:14" ht="15" customHeight="1">
      <c r="A61" s="919"/>
      <c r="B61" s="853"/>
      <c r="C61" s="853"/>
      <c r="D61" s="853"/>
      <c r="E61" s="853"/>
      <c r="F61" s="853"/>
      <c r="G61" s="853"/>
      <c r="H61" s="853"/>
      <c r="I61" s="853"/>
      <c r="J61" s="853"/>
      <c r="K61" s="853"/>
      <c r="L61" s="853"/>
      <c r="M61" s="853"/>
      <c r="N61" s="854"/>
    </row>
    <row r="62" spans="1:14" ht="22.9" customHeight="1">
      <c r="A62" s="50"/>
      <c r="B62" s="955"/>
      <c r="C62" s="955"/>
      <c r="D62" s="955"/>
      <c r="E62" s="955"/>
      <c r="F62" s="955"/>
      <c r="G62" s="955"/>
      <c r="H62" s="955"/>
      <c r="I62" s="955"/>
      <c r="J62" s="7"/>
    </row>
    <row r="63" spans="1:14">
      <c r="A63" s="50"/>
      <c r="B63" s="50"/>
      <c r="C63" s="50"/>
      <c r="D63" s="50"/>
      <c r="E63" s="50"/>
      <c r="F63" s="50"/>
      <c r="G63" s="50"/>
      <c r="H63" s="51"/>
      <c r="I63" s="52"/>
      <c r="J63" s="7"/>
    </row>
    <row r="64" spans="1:14">
      <c r="A64" s="50"/>
      <c r="B64" s="50"/>
      <c r="C64" s="50"/>
      <c r="D64" s="50"/>
      <c r="E64" s="50"/>
      <c r="F64" s="50"/>
      <c r="G64" s="50"/>
      <c r="H64" s="52"/>
      <c r="I64" s="52"/>
      <c r="J64" s="7"/>
    </row>
    <row r="65" spans="1:10">
      <c r="A65" s="50"/>
      <c r="B65" s="50"/>
      <c r="C65" s="50"/>
      <c r="D65" s="50"/>
      <c r="E65" s="50"/>
      <c r="F65" s="50"/>
      <c r="G65" s="50"/>
      <c r="H65" s="52"/>
      <c r="I65" s="52"/>
      <c r="J65" s="7"/>
    </row>
    <row r="66" spans="1:10" ht="65.45" customHeight="1">
      <c r="A66" s="50"/>
      <c r="B66" s="955"/>
      <c r="C66" s="955"/>
      <c r="D66" s="955"/>
      <c r="E66" s="955"/>
      <c r="F66" s="955"/>
      <c r="G66" s="955"/>
      <c r="H66" s="955"/>
      <c r="I66" s="955"/>
      <c r="J66" s="7"/>
    </row>
    <row r="67" spans="1:10">
      <c r="H67" s="13"/>
      <c r="I67" s="13"/>
      <c r="J67" s="7"/>
    </row>
    <row r="68" spans="1:10">
      <c r="H68" s="13"/>
      <c r="I68" s="97"/>
      <c r="J68" s="7"/>
    </row>
    <row r="69" spans="1:10">
      <c r="H69" s="13"/>
      <c r="I69" s="13"/>
      <c r="J69" s="7"/>
    </row>
    <row r="70" spans="1:10">
      <c r="H70" s="13"/>
      <c r="I70" s="13"/>
      <c r="J70" s="7"/>
    </row>
    <row r="71" spans="1:10">
      <c r="H71" s="13"/>
      <c r="I71" s="13"/>
      <c r="J71" s="7"/>
    </row>
    <row r="72" spans="1:10">
      <c r="H72" s="13"/>
      <c r="I72" s="13"/>
      <c r="J72" s="7"/>
    </row>
    <row r="73" spans="1:10">
      <c r="H73" s="13"/>
      <c r="I73" s="13"/>
      <c r="J73" s="7"/>
    </row>
    <row r="74" spans="1:10">
      <c r="H74" s="13"/>
      <c r="I74" s="13"/>
      <c r="J74" s="7"/>
    </row>
    <row r="75" spans="1:10">
      <c r="H75" s="13"/>
      <c r="I75" s="13"/>
      <c r="J75" s="7"/>
    </row>
    <row r="76" spans="1:10">
      <c r="H76" s="13"/>
      <c r="I76" s="13"/>
      <c r="J76" s="7"/>
    </row>
    <row r="77" spans="1:10">
      <c r="H77" s="13"/>
      <c r="I77" s="13"/>
      <c r="J77" s="7"/>
    </row>
    <row r="78" spans="1:10">
      <c r="H78" s="13"/>
      <c r="I78" s="13"/>
      <c r="J78" s="7"/>
    </row>
    <row r="79" spans="1:10">
      <c r="H79" s="13"/>
      <c r="I79" s="14"/>
      <c r="J79" s="7"/>
    </row>
    <row r="80" spans="1:10">
      <c r="H80" s="13"/>
      <c r="I80" s="14"/>
      <c r="J80" s="7"/>
    </row>
    <row r="81" spans="8:10">
      <c r="H81" s="13"/>
      <c r="I81" s="13"/>
      <c r="J81" s="7"/>
    </row>
    <row r="82" spans="8:10">
      <c r="H82" s="13"/>
      <c r="I82" s="13"/>
      <c r="J82" s="7"/>
    </row>
    <row r="83" spans="8:10">
      <c r="H83" s="13"/>
      <c r="I83" s="13"/>
      <c r="J83" s="7"/>
    </row>
    <row r="84" spans="8:10">
      <c r="H84" s="13"/>
      <c r="I84" s="13"/>
      <c r="J84" s="7"/>
    </row>
    <row r="85" spans="8:10">
      <c r="H85" s="13"/>
      <c r="I85" s="13"/>
      <c r="J85" s="7"/>
    </row>
    <row r="86" spans="8:10">
      <c r="H86" s="13"/>
      <c r="I86" s="13"/>
      <c r="J86" s="7"/>
    </row>
    <row r="87" spans="8:10">
      <c r="H87" s="13"/>
      <c r="I87" s="13"/>
      <c r="J87" s="7"/>
    </row>
    <row r="88" spans="8:10">
      <c r="H88" s="13"/>
      <c r="I88" s="13"/>
      <c r="J88" s="7"/>
    </row>
    <row r="89" spans="8:10">
      <c r="H89" s="13"/>
      <c r="I89" s="13"/>
      <c r="J89" s="7"/>
    </row>
    <row r="90" spans="8:10">
      <c r="H90" s="13"/>
      <c r="I90" s="13"/>
      <c r="J90" s="7"/>
    </row>
    <row r="91" spans="8:10">
      <c r="H91" s="13"/>
      <c r="I91" s="13"/>
      <c r="J91" s="7"/>
    </row>
    <row r="92" spans="8:10">
      <c r="H92" s="13"/>
      <c r="I92" s="13"/>
      <c r="J92" s="7"/>
    </row>
    <row r="93" spans="8:10">
      <c r="H93" s="13"/>
      <c r="I93" s="13"/>
      <c r="J93" s="7"/>
    </row>
    <row r="94" spans="8:10">
      <c r="H94" s="16"/>
      <c r="I94" s="13"/>
      <c r="J94" s="7"/>
    </row>
    <row r="95" spans="8:10">
      <c r="H95" s="7"/>
      <c r="I95" s="7"/>
      <c r="J95" s="7"/>
    </row>
    <row r="96" spans="8:10">
      <c r="H96" s="6"/>
      <c r="I96" s="6"/>
      <c r="J96" s="7"/>
    </row>
    <row r="97" spans="8:10">
      <c r="H97" s="6"/>
      <c r="I97" s="6"/>
      <c r="J97" s="7"/>
    </row>
    <row r="98" spans="8:10">
      <c r="H98" s="6"/>
      <c r="I98" s="6"/>
      <c r="J98" s="7"/>
    </row>
    <row r="99" spans="8:10">
      <c r="H99" s="6"/>
      <c r="I99" s="6"/>
      <c r="J99" s="7"/>
    </row>
    <row r="100" spans="8:10">
      <c r="J100" s="7"/>
    </row>
    <row r="101" spans="8:10">
      <c r="J101" s="7"/>
    </row>
    <row r="203" spans="1:1">
      <c r="A203" s="3" t="s">
        <v>215</v>
      </c>
    </row>
  </sheetData>
  <mergeCells count="25">
    <mergeCell ref="B66:I66"/>
    <mergeCell ref="A50:G50"/>
    <mergeCell ref="A52:G52"/>
    <mergeCell ref="A54:G54"/>
    <mergeCell ref="A59:G59"/>
    <mergeCell ref="A55:G55"/>
    <mergeCell ref="A60:G60"/>
    <mergeCell ref="A58:G58"/>
    <mergeCell ref="B62:I62"/>
    <mergeCell ref="B56:G56"/>
    <mergeCell ref="A7:I7"/>
    <mergeCell ref="A5:I5"/>
    <mergeCell ref="A8:A9"/>
    <mergeCell ref="A6:I6"/>
    <mergeCell ref="A1:I1"/>
    <mergeCell ref="A2:I2"/>
    <mergeCell ref="A3:I3"/>
    <mergeCell ref="A4:I4"/>
    <mergeCell ref="A48:G48"/>
    <mergeCell ref="B8:C8"/>
    <mergeCell ref="A61:N61"/>
    <mergeCell ref="A46:M46"/>
    <mergeCell ref="H8:I8"/>
    <mergeCell ref="F8:G8"/>
    <mergeCell ref="D8:E8"/>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codeName="Sheet1"/>
  <dimension ref="A1:R80"/>
  <sheetViews>
    <sheetView view="pageBreakPreview" zoomScale="95" zoomScaleSheetLayoutView="95" workbookViewId="0">
      <selection activeCell="B17" sqref="B17"/>
    </sheetView>
  </sheetViews>
  <sheetFormatPr defaultColWidth="8.88671875" defaultRowHeight="12.75"/>
  <cols>
    <col min="1" max="1" width="10.6640625" style="264" customWidth="1"/>
    <col min="2" max="2" width="37.77734375" style="264" customWidth="1"/>
    <col min="3" max="10" width="9.88671875" style="266" customWidth="1"/>
    <col min="11" max="16384" width="8.88671875" style="264"/>
  </cols>
  <sheetData>
    <row r="1" spans="1:11" s="280" customFormat="1" ht="15.75">
      <c r="A1" s="980" t="s">
        <v>106</v>
      </c>
      <c r="B1" s="980"/>
      <c r="C1" s="980"/>
      <c r="D1" s="980"/>
      <c r="E1" s="980"/>
      <c r="F1" s="980"/>
      <c r="G1" s="980"/>
      <c r="H1" s="980"/>
      <c r="I1" s="980"/>
      <c r="J1" s="980"/>
      <c r="K1" s="263" t="s">
        <v>1</v>
      </c>
    </row>
    <row r="2" spans="1:11" s="280" customFormat="1" ht="15.75">
      <c r="A2" s="979"/>
      <c r="B2" s="979"/>
      <c r="C2" s="979"/>
      <c r="D2" s="979"/>
      <c r="E2" s="979"/>
      <c r="F2" s="979"/>
      <c r="G2" s="979"/>
      <c r="H2" s="979"/>
      <c r="I2" s="979"/>
      <c r="J2" s="979"/>
    </row>
    <row r="3" spans="1:11" s="280" customFormat="1" ht="15.75">
      <c r="A3" s="981" t="s">
        <v>204</v>
      </c>
      <c r="B3" s="981"/>
      <c r="C3" s="981"/>
      <c r="D3" s="981"/>
      <c r="E3" s="981"/>
      <c r="F3" s="981"/>
      <c r="G3" s="981"/>
      <c r="H3" s="981"/>
      <c r="I3" s="981"/>
      <c r="J3" s="981"/>
      <c r="K3" s="263" t="s">
        <v>1</v>
      </c>
    </row>
    <row r="4" spans="1:11" s="280" customFormat="1" ht="15.75">
      <c r="A4" s="981" t="s">
        <v>242</v>
      </c>
      <c r="B4" s="981"/>
      <c r="C4" s="981"/>
      <c r="D4" s="981"/>
      <c r="E4" s="981"/>
      <c r="F4" s="981"/>
      <c r="G4" s="981"/>
      <c r="H4" s="981"/>
      <c r="I4" s="981"/>
      <c r="J4" s="981"/>
      <c r="K4" s="263" t="s">
        <v>1</v>
      </c>
    </row>
    <row r="5" spans="1:11" s="280" customFormat="1" ht="15.75">
      <c r="A5" s="979" t="s">
        <v>241</v>
      </c>
      <c r="B5" s="979"/>
      <c r="C5" s="979"/>
      <c r="D5" s="979"/>
      <c r="E5" s="979"/>
      <c r="F5" s="979"/>
      <c r="G5" s="979"/>
      <c r="H5" s="979"/>
      <c r="I5" s="979"/>
      <c r="J5" s="979"/>
      <c r="K5" s="263" t="s">
        <v>1</v>
      </c>
    </row>
    <row r="6" spans="1:11" s="280" customFormat="1" ht="15.75">
      <c r="A6" s="979"/>
      <c r="B6" s="979"/>
      <c r="C6" s="979"/>
      <c r="D6" s="979"/>
      <c r="E6" s="979"/>
      <c r="F6" s="979"/>
      <c r="G6" s="979"/>
      <c r="H6" s="979"/>
      <c r="I6" s="979"/>
      <c r="J6" s="979"/>
    </row>
    <row r="7" spans="1:11">
      <c r="A7" s="976"/>
      <c r="B7" s="976"/>
      <c r="C7" s="976"/>
      <c r="D7" s="976"/>
      <c r="E7" s="976"/>
      <c r="F7" s="976"/>
      <c r="G7" s="976"/>
      <c r="H7" s="976"/>
      <c r="I7" s="976"/>
      <c r="J7" s="976"/>
    </row>
    <row r="8" spans="1:11">
      <c r="A8" s="362" t="s">
        <v>107</v>
      </c>
      <c r="B8" s="361"/>
      <c r="C8" s="978"/>
      <c r="D8" s="978"/>
      <c r="E8" s="978"/>
      <c r="F8" s="978"/>
      <c r="G8" s="978"/>
      <c r="H8" s="978"/>
      <c r="I8" s="978"/>
      <c r="J8" s="978"/>
      <c r="K8" s="263" t="s">
        <v>1</v>
      </c>
    </row>
    <row r="9" spans="1:11">
      <c r="A9" s="362" t="s">
        <v>108</v>
      </c>
      <c r="B9" s="363" t="s">
        <v>177</v>
      </c>
      <c r="C9" s="978"/>
      <c r="D9" s="978"/>
      <c r="E9" s="978"/>
      <c r="F9" s="978"/>
      <c r="G9" s="978"/>
      <c r="H9" s="978"/>
      <c r="I9" s="978"/>
      <c r="J9" s="978"/>
      <c r="K9" s="263" t="s">
        <v>1</v>
      </c>
    </row>
    <row r="10" spans="1:11">
      <c r="A10" s="362" t="s">
        <v>109</v>
      </c>
      <c r="B10" s="363" t="s">
        <v>110</v>
      </c>
      <c r="C10" s="978"/>
      <c r="D10" s="978"/>
      <c r="E10" s="978"/>
      <c r="F10" s="978"/>
      <c r="G10" s="978"/>
      <c r="H10" s="978"/>
      <c r="I10" s="978"/>
      <c r="J10" s="978"/>
      <c r="K10" s="263" t="s">
        <v>1</v>
      </c>
    </row>
    <row r="11" spans="1:11">
      <c r="A11" s="977"/>
      <c r="B11" s="977"/>
      <c r="C11" s="977"/>
      <c r="D11" s="977"/>
      <c r="E11" s="977"/>
      <c r="F11" s="977"/>
      <c r="G11" s="977"/>
      <c r="H11" s="977"/>
      <c r="I11" s="977"/>
      <c r="J11" s="977"/>
    </row>
    <row r="12" spans="1:11" ht="18" customHeight="1">
      <c r="A12" s="963" t="s">
        <v>111</v>
      </c>
      <c r="B12" s="964"/>
      <c r="C12" s="974" t="s">
        <v>286</v>
      </c>
      <c r="D12" s="972" t="s">
        <v>283</v>
      </c>
      <c r="E12" s="972" t="s">
        <v>112</v>
      </c>
      <c r="F12" s="972" t="s">
        <v>113</v>
      </c>
      <c r="G12" s="972" t="s">
        <v>284</v>
      </c>
      <c r="H12" s="972" t="s">
        <v>285</v>
      </c>
      <c r="I12" s="972" t="s">
        <v>112</v>
      </c>
      <c r="J12" s="970" t="s">
        <v>287</v>
      </c>
      <c r="K12" s="263" t="s">
        <v>1</v>
      </c>
    </row>
    <row r="13" spans="1:11">
      <c r="A13" s="965"/>
      <c r="B13" s="966"/>
      <c r="C13" s="975"/>
      <c r="D13" s="973"/>
      <c r="E13" s="973"/>
      <c r="F13" s="973"/>
      <c r="G13" s="973"/>
      <c r="H13" s="973"/>
      <c r="I13" s="973"/>
      <c r="J13" s="971"/>
      <c r="K13" s="263" t="s">
        <v>1</v>
      </c>
    </row>
    <row r="14" spans="1:11">
      <c r="A14" s="378" t="s">
        <v>114</v>
      </c>
      <c r="B14" s="379"/>
      <c r="C14" s="405"/>
      <c r="D14" s="405"/>
      <c r="E14" s="405"/>
      <c r="F14" s="405"/>
      <c r="G14" s="405"/>
      <c r="H14" s="405"/>
      <c r="I14" s="405"/>
      <c r="J14" s="406"/>
      <c r="K14" s="263" t="s">
        <v>1</v>
      </c>
    </row>
    <row r="15" spans="1:11">
      <c r="A15" s="380" t="s">
        <v>115</v>
      </c>
      <c r="B15" s="365" t="s">
        <v>116</v>
      </c>
      <c r="C15" s="407"/>
      <c r="D15" s="407"/>
      <c r="E15" s="407"/>
      <c r="F15" s="407"/>
      <c r="G15" s="407"/>
      <c r="H15" s="407"/>
      <c r="I15" s="407"/>
      <c r="J15" s="408"/>
      <c r="K15" s="263" t="s">
        <v>1</v>
      </c>
    </row>
    <row r="16" spans="1:11">
      <c r="A16" s="370" t="s">
        <v>117</v>
      </c>
      <c r="B16" s="369" t="s">
        <v>118</v>
      </c>
      <c r="C16" s="409"/>
      <c r="D16" s="409"/>
      <c r="E16" s="409"/>
      <c r="F16" s="409"/>
      <c r="G16" s="409"/>
      <c r="H16" s="409"/>
      <c r="I16" s="409"/>
      <c r="J16" s="410"/>
      <c r="K16" s="263" t="s">
        <v>1</v>
      </c>
    </row>
    <row r="17" spans="1:11">
      <c r="A17" s="370" t="s">
        <v>117</v>
      </c>
      <c r="B17" s="369" t="s">
        <v>119</v>
      </c>
      <c r="C17" s="409"/>
      <c r="D17" s="409"/>
      <c r="E17" s="409"/>
      <c r="F17" s="409"/>
      <c r="G17" s="409"/>
      <c r="H17" s="409"/>
      <c r="I17" s="409"/>
      <c r="J17" s="410"/>
      <c r="K17" s="263" t="s">
        <v>1</v>
      </c>
    </row>
    <row r="18" spans="1:11">
      <c r="A18" s="370" t="s">
        <v>117</v>
      </c>
      <c r="B18" s="369" t="s">
        <v>120</v>
      </c>
      <c r="C18" s="409"/>
      <c r="D18" s="409"/>
      <c r="E18" s="409"/>
      <c r="F18" s="409"/>
      <c r="G18" s="409"/>
      <c r="H18" s="409"/>
      <c r="I18" s="409"/>
      <c r="J18" s="410"/>
      <c r="K18" s="263" t="s">
        <v>1</v>
      </c>
    </row>
    <row r="19" spans="1:11">
      <c r="A19" s="370" t="s">
        <v>117</v>
      </c>
      <c r="B19" s="369" t="s">
        <v>121</v>
      </c>
      <c r="C19" s="409"/>
      <c r="D19" s="409"/>
      <c r="E19" s="409"/>
      <c r="F19" s="409"/>
      <c r="G19" s="409"/>
      <c r="H19" s="409"/>
      <c r="I19" s="409"/>
      <c r="J19" s="410"/>
      <c r="K19" s="263" t="s">
        <v>1</v>
      </c>
    </row>
    <row r="20" spans="1:11">
      <c r="A20" s="370" t="s">
        <v>123</v>
      </c>
      <c r="B20" s="369" t="s">
        <v>122</v>
      </c>
      <c r="C20" s="409"/>
      <c r="D20" s="411"/>
      <c r="E20" s="411"/>
      <c r="F20" s="411"/>
      <c r="G20" s="411"/>
      <c r="H20" s="411"/>
      <c r="I20" s="411"/>
      <c r="J20" s="412"/>
      <c r="K20" s="263" t="s">
        <v>1</v>
      </c>
    </row>
    <row r="21" spans="1:11">
      <c r="A21" s="378" t="s">
        <v>124</v>
      </c>
      <c r="B21" s="379"/>
      <c r="C21" s="405"/>
      <c r="D21" s="405"/>
      <c r="E21" s="405"/>
      <c r="F21" s="405"/>
      <c r="G21" s="405"/>
      <c r="H21" s="405"/>
      <c r="I21" s="405"/>
      <c r="J21" s="406"/>
      <c r="K21" s="263" t="s">
        <v>1</v>
      </c>
    </row>
    <row r="22" spans="1:11">
      <c r="A22" s="380" t="s">
        <v>125</v>
      </c>
      <c r="B22" s="381" t="s">
        <v>126</v>
      </c>
      <c r="C22" s="407"/>
      <c r="D22" s="407"/>
      <c r="E22" s="407"/>
      <c r="F22" s="407"/>
      <c r="G22" s="407"/>
      <c r="H22" s="407"/>
      <c r="I22" s="407"/>
      <c r="J22" s="408"/>
      <c r="K22" s="263" t="s">
        <v>1</v>
      </c>
    </row>
    <row r="23" spans="1:11">
      <c r="A23" s="370">
        <v>22</v>
      </c>
      <c r="B23" s="369" t="s">
        <v>127</v>
      </c>
      <c r="C23" s="409"/>
      <c r="D23" s="409"/>
      <c r="E23" s="409"/>
      <c r="F23" s="409"/>
      <c r="G23" s="409"/>
      <c r="H23" s="409"/>
      <c r="I23" s="409"/>
      <c r="J23" s="410"/>
      <c r="K23" s="263" t="s">
        <v>1</v>
      </c>
    </row>
    <row r="24" spans="1:11">
      <c r="A24" s="370" t="s">
        <v>182</v>
      </c>
      <c r="B24" s="369" t="s">
        <v>183</v>
      </c>
      <c r="C24" s="409"/>
      <c r="D24" s="409"/>
      <c r="E24" s="409"/>
      <c r="F24" s="409"/>
      <c r="G24" s="409"/>
      <c r="H24" s="409"/>
      <c r="I24" s="409"/>
      <c r="J24" s="410"/>
      <c r="K24" s="263" t="s">
        <v>1</v>
      </c>
    </row>
    <row r="25" spans="1:11">
      <c r="A25" s="370" t="s">
        <v>128</v>
      </c>
      <c r="B25" s="369" t="s">
        <v>129</v>
      </c>
      <c r="C25" s="409"/>
      <c r="D25" s="409"/>
      <c r="E25" s="409"/>
      <c r="F25" s="409"/>
      <c r="G25" s="409"/>
      <c r="H25" s="409"/>
      <c r="I25" s="409"/>
      <c r="J25" s="410"/>
      <c r="K25" s="263" t="s">
        <v>1</v>
      </c>
    </row>
    <row r="26" spans="1:11">
      <c r="A26" s="370" t="s">
        <v>130</v>
      </c>
      <c r="B26" s="369" t="s">
        <v>131</v>
      </c>
      <c r="C26" s="409"/>
      <c r="D26" s="409"/>
      <c r="E26" s="409"/>
      <c r="F26" s="409"/>
      <c r="G26" s="409"/>
      <c r="H26" s="409"/>
      <c r="I26" s="409"/>
      <c r="J26" s="410"/>
      <c r="K26" s="263" t="s">
        <v>1</v>
      </c>
    </row>
    <row r="27" spans="1:11">
      <c r="A27" s="370" t="s">
        <v>130</v>
      </c>
      <c r="B27" s="369" t="s">
        <v>132</v>
      </c>
      <c r="C27" s="409"/>
      <c r="D27" s="409"/>
      <c r="E27" s="409"/>
      <c r="F27" s="409"/>
      <c r="G27" s="409"/>
      <c r="H27" s="409"/>
      <c r="I27" s="409"/>
      <c r="J27" s="410"/>
      <c r="K27" s="263" t="s">
        <v>1</v>
      </c>
    </row>
    <row r="28" spans="1:11">
      <c r="A28" s="370" t="s">
        <v>130</v>
      </c>
      <c r="B28" s="369" t="s">
        <v>133</v>
      </c>
      <c r="C28" s="409"/>
      <c r="D28" s="409"/>
      <c r="E28" s="409"/>
      <c r="F28" s="409"/>
      <c r="G28" s="409"/>
      <c r="H28" s="409"/>
      <c r="I28" s="409"/>
      <c r="J28" s="410"/>
      <c r="K28" s="263" t="s">
        <v>1</v>
      </c>
    </row>
    <row r="29" spans="1:11">
      <c r="A29" s="370">
        <v>25.3</v>
      </c>
      <c r="B29" s="369" t="s">
        <v>134</v>
      </c>
      <c r="C29" s="409"/>
      <c r="D29" s="409"/>
      <c r="E29" s="409"/>
      <c r="F29" s="409"/>
      <c r="G29" s="409"/>
      <c r="H29" s="409"/>
      <c r="I29" s="409"/>
      <c r="J29" s="410"/>
      <c r="K29" s="263" t="s">
        <v>1</v>
      </c>
    </row>
    <row r="30" spans="1:11">
      <c r="A30" s="366">
        <v>25.3</v>
      </c>
      <c r="B30" s="367" t="s">
        <v>135</v>
      </c>
      <c r="C30" s="409"/>
      <c r="D30" s="409"/>
      <c r="E30" s="409"/>
      <c r="F30" s="409"/>
      <c r="G30" s="409"/>
      <c r="H30" s="409"/>
      <c r="I30" s="409"/>
      <c r="J30" s="410"/>
      <c r="K30" s="263" t="s">
        <v>1</v>
      </c>
    </row>
    <row r="31" spans="1:11">
      <c r="A31" s="366">
        <v>25.3</v>
      </c>
      <c r="B31" s="367" t="s">
        <v>136</v>
      </c>
      <c r="C31" s="409"/>
      <c r="D31" s="409"/>
      <c r="E31" s="409"/>
      <c r="F31" s="409"/>
      <c r="G31" s="409"/>
      <c r="H31" s="409"/>
      <c r="I31" s="409"/>
      <c r="J31" s="410"/>
      <c r="K31" s="263" t="s">
        <v>1</v>
      </c>
    </row>
    <row r="32" spans="1:11">
      <c r="A32" s="366">
        <v>25.3</v>
      </c>
      <c r="B32" s="367" t="s">
        <v>137</v>
      </c>
      <c r="C32" s="409"/>
      <c r="D32" s="409"/>
      <c r="E32" s="409"/>
      <c r="F32" s="409"/>
      <c r="G32" s="409"/>
      <c r="H32" s="409"/>
      <c r="I32" s="409"/>
      <c r="J32" s="410"/>
      <c r="K32" s="263" t="s">
        <v>1</v>
      </c>
    </row>
    <row r="33" spans="1:11">
      <c r="A33" s="366">
        <v>25.3</v>
      </c>
      <c r="B33" s="367" t="s">
        <v>138</v>
      </c>
      <c r="C33" s="409"/>
      <c r="D33" s="409"/>
      <c r="E33" s="409"/>
      <c r="F33" s="409"/>
      <c r="G33" s="409"/>
      <c r="H33" s="409"/>
      <c r="I33" s="409"/>
      <c r="J33" s="410"/>
      <c r="K33" s="263" t="s">
        <v>1</v>
      </c>
    </row>
    <row r="34" spans="1:11">
      <c r="A34" s="370">
        <v>25.2</v>
      </c>
      <c r="B34" s="369" t="s">
        <v>196</v>
      </c>
      <c r="C34" s="409"/>
      <c r="D34" s="409"/>
      <c r="E34" s="409"/>
      <c r="F34" s="409"/>
      <c r="G34" s="409"/>
      <c r="H34" s="409"/>
      <c r="I34" s="409"/>
      <c r="J34" s="410"/>
      <c r="K34" s="263" t="s">
        <v>1</v>
      </c>
    </row>
    <row r="35" spans="1:11">
      <c r="A35" s="370">
        <v>25.6</v>
      </c>
      <c r="B35" s="369" t="s">
        <v>140</v>
      </c>
      <c r="C35" s="409"/>
      <c r="D35" s="409"/>
      <c r="E35" s="409"/>
      <c r="F35" s="409"/>
      <c r="G35" s="409"/>
      <c r="H35" s="409"/>
      <c r="I35" s="409"/>
      <c r="J35" s="410"/>
      <c r="K35" s="263" t="s">
        <v>1</v>
      </c>
    </row>
    <row r="36" spans="1:11">
      <c r="A36" s="370">
        <v>25.6</v>
      </c>
      <c r="B36" s="369" t="s">
        <v>141</v>
      </c>
      <c r="C36" s="409"/>
      <c r="D36" s="409"/>
      <c r="E36" s="409"/>
      <c r="F36" s="409"/>
      <c r="G36" s="409"/>
      <c r="H36" s="409"/>
      <c r="I36" s="409"/>
      <c r="J36" s="410"/>
      <c r="K36" s="263" t="s">
        <v>1</v>
      </c>
    </row>
    <row r="37" spans="1:11">
      <c r="A37" s="370">
        <v>25.2</v>
      </c>
      <c r="B37" s="369" t="s">
        <v>142</v>
      </c>
      <c r="C37" s="409"/>
      <c r="D37" s="409"/>
      <c r="E37" s="409"/>
      <c r="F37" s="409"/>
      <c r="G37" s="409"/>
      <c r="H37" s="409"/>
      <c r="I37" s="409"/>
      <c r="J37" s="410"/>
      <c r="K37" s="263" t="s">
        <v>1</v>
      </c>
    </row>
    <row r="38" spans="1:11">
      <c r="A38" s="370">
        <v>25.2</v>
      </c>
      <c r="B38" s="369" t="s">
        <v>144</v>
      </c>
      <c r="C38" s="409"/>
      <c r="D38" s="409"/>
      <c r="E38" s="409"/>
      <c r="F38" s="409"/>
      <c r="G38" s="409"/>
      <c r="H38" s="409"/>
      <c r="I38" s="409"/>
      <c r="J38" s="410"/>
      <c r="K38" s="263" t="s">
        <v>1</v>
      </c>
    </row>
    <row r="39" spans="1:11">
      <c r="A39" s="370" t="s">
        <v>139</v>
      </c>
      <c r="B39" s="369" t="s">
        <v>197</v>
      </c>
      <c r="C39" s="409"/>
      <c r="D39" s="409"/>
      <c r="E39" s="409"/>
      <c r="F39" s="409"/>
      <c r="G39" s="409"/>
      <c r="H39" s="409"/>
      <c r="I39" s="409"/>
      <c r="J39" s="410"/>
      <c r="K39" s="263" t="s">
        <v>1</v>
      </c>
    </row>
    <row r="40" spans="1:11">
      <c r="A40" s="370" t="s">
        <v>146</v>
      </c>
      <c r="B40" s="369" t="s">
        <v>147</v>
      </c>
      <c r="C40" s="409"/>
      <c r="D40" s="409"/>
      <c r="E40" s="409"/>
      <c r="F40" s="409"/>
      <c r="G40" s="409"/>
      <c r="H40" s="409"/>
      <c r="I40" s="409"/>
      <c r="J40" s="410"/>
      <c r="K40" s="263" t="s">
        <v>1</v>
      </c>
    </row>
    <row r="41" spans="1:11">
      <c r="A41" s="370" t="s">
        <v>146</v>
      </c>
      <c r="B41" s="369" t="s">
        <v>148</v>
      </c>
      <c r="C41" s="409"/>
      <c r="D41" s="409"/>
      <c r="E41" s="409"/>
      <c r="F41" s="409"/>
      <c r="G41" s="409"/>
      <c r="H41" s="409"/>
      <c r="I41" s="409"/>
      <c r="J41" s="410"/>
      <c r="K41" s="263" t="s">
        <v>1</v>
      </c>
    </row>
    <row r="42" spans="1:11">
      <c r="A42" s="370" t="s">
        <v>146</v>
      </c>
      <c r="B42" s="369" t="s">
        <v>149</v>
      </c>
      <c r="C42" s="409"/>
      <c r="D42" s="409"/>
      <c r="E42" s="409"/>
      <c r="F42" s="409"/>
      <c r="G42" s="409"/>
      <c r="H42" s="409"/>
      <c r="I42" s="409"/>
      <c r="J42" s="410"/>
      <c r="K42" s="263" t="s">
        <v>1</v>
      </c>
    </row>
    <row r="43" spans="1:11">
      <c r="A43" s="370" t="s">
        <v>146</v>
      </c>
      <c r="B43" s="369" t="s">
        <v>150</v>
      </c>
      <c r="C43" s="409"/>
      <c r="D43" s="409"/>
      <c r="E43" s="409"/>
      <c r="F43" s="409"/>
      <c r="G43" s="409"/>
      <c r="H43" s="409"/>
      <c r="I43" s="409"/>
      <c r="J43" s="410"/>
      <c r="K43" s="263" t="s">
        <v>1</v>
      </c>
    </row>
    <row r="44" spans="1:11">
      <c r="A44" s="376" t="s">
        <v>146</v>
      </c>
      <c r="B44" s="377" t="s">
        <v>151</v>
      </c>
      <c r="C44" s="413"/>
      <c r="D44" s="413"/>
      <c r="E44" s="413"/>
      <c r="F44" s="413"/>
      <c r="G44" s="413"/>
      <c r="H44" s="413"/>
      <c r="I44" s="413"/>
      <c r="J44" s="414"/>
      <c r="K44" s="263" t="s">
        <v>1</v>
      </c>
    </row>
    <row r="45" spans="1:11">
      <c r="A45" s="378" t="s">
        <v>152</v>
      </c>
      <c r="B45" s="379"/>
      <c r="C45" s="405"/>
      <c r="D45" s="405"/>
      <c r="E45" s="405"/>
      <c r="F45" s="405"/>
      <c r="G45" s="405"/>
      <c r="H45" s="405"/>
      <c r="I45" s="405"/>
      <c r="J45" s="406"/>
      <c r="K45" s="263" t="s">
        <v>1</v>
      </c>
    </row>
    <row r="46" spans="1:11">
      <c r="A46" s="370" t="s">
        <v>153</v>
      </c>
      <c r="B46" s="381" t="s">
        <v>191</v>
      </c>
      <c r="C46" s="407"/>
      <c r="D46" s="407"/>
      <c r="E46" s="407"/>
      <c r="F46" s="407"/>
      <c r="G46" s="407"/>
      <c r="H46" s="407"/>
      <c r="I46" s="407"/>
      <c r="J46" s="408"/>
      <c r="K46" s="263" t="s">
        <v>1</v>
      </c>
    </row>
    <row r="47" spans="1:11">
      <c r="A47" s="370" t="s">
        <v>153</v>
      </c>
      <c r="B47" s="369" t="s">
        <v>154</v>
      </c>
      <c r="C47" s="415"/>
      <c r="D47" s="415"/>
      <c r="E47" s="415"/>
      <c r="F47" s="415"/>
      <c r="G47" s="415"/>
      <c r="H47" s="415"/>
      <c r="I47" s="415"/>
      <c r="J47" s="416"/>
      <c r="K47" s="263" t="s">
        <v>1</v>
      </c>
    </row>
    <row r="48" spans="1:11">
      <c r="A48" s="366" t="s">
        <v>153</v>
      </c>
      <c r="B48" s="367" t="s">
        <v>155</v>
      </c>
      <c r="C48" s="395"/>
      <c r="D48" s="395"/>
      <c r="E48" s="395"/>
      <c r="F48" s="395"/>
      <c r="G48" s="395"/>
      <c r="H48" s="395"/>
      <c r="I48" s="395"/>
      <c r="J48" s="396"/>
      <c r="K48" s="263" t="s">
        <v>1</v>
      </c>
    </row>
    <row r="49" spans="1:11">
      <c r="A49" s="366" t="s">
        <v>153</v>
      </c>
      <c r="B49" s="367" t="s">
        <v>156</v>
      </c>
      <c r="C49" s="395"/>
      <c r="D49" s="395"/>
      <c r="E49" s="395"/>
      <c r="F49" s="395"/>
      <c r="G49" s="395"/>
      <c r="H49" s="395"/>
      <c r="I49" s="395"/>
      <c r="J49" s="396"/>
      <c r="K49" s="263" t="s">
        <v>1</v>
      </c>
    </row>
    <row r="50" spans="1:11">
      <c r="A50" s="370">
        <v>25.2</v>
      </c>
      <c r="B50" s="369" t="s">
        <v>157</v>
      </c>
      <c r="C50" s="415"/>
      <c r="D50" s="415"/>
      <c r="E50" s="415"/>
      <c r="F50" s="415"/>
      <c r="G50" s="415"/>
      <c r="H50" s="415"/>
      <c r="I50" s="415"/>
      <c r="J50" s="416"/>
      <c r="K50" s="263" t="s">
        <v>1</v>
      </c>
    </row>
    <row r="51" spans="1:11">
      <c r="A51" s="370" t="s">
        <v>153</v>
      </c>
      <c r="B51" s="369" t="s">
        <v>158</v>
      </c>
      <c r="C51" s="409"/>
      <c r="D51" s="409"/>
      <c r="E51" s="409"/>
      <c r="F51" s="409"/>
      <c r="G51" s="409"/>
      <c r="H51" s="409"/>
      <c r="I51" s="409"/>
      <c r="J51" s="410"/>
      <c r="K51" s="263" t="s">
        <v>1</v>
      </c>
    </row>
    <row r="52" spans="1:11">
      <c r="A52" s="370" t="s">
        <v>153</v>
      </c>
      <c r="B52" s="369" t="s">
        <v>159</v>
      </c>
      <c r="C52" s="409"/>
      <c r="D52" s="409"/>
      <c r="E52" s="409"/>
      <c r="F52" s="409"/>
      <c r="G52" s="409"/>
      <c r="H52" s="409"/>
      <c r="I52" s="409"/>
      <c r="J52" s="410"/>
      <c r="K52" s="263" t="s">
        <v>1</v>
      </c>
    </row>
    <row r="53" spans="1:11">
      <c r="A53" s="370" t="s">
        <v>153</v>
      </c>
      <c r="B53" s="369" t="s">
        <v>160</v>
      </c>
      <c r="C53" s="409"/>
      <c r="D53" s="409"/>
      <c r="E53" s="409"/>
      <c r="F53" s="409"/>
      <c r="G53" s="409"/>
      <c r="H53" s="409"/>
      <c r="I53" s="409"/>
      <c r="J53" s="410"/>
      <c r="K53" s="263" t="s">
        <v>1</v>
      </c>
    </row>
    <row r="54" spans="1:11">
      <c r="A54" s="370" t="s">
        <v>153</v>
      </c>
      <c r="B54" s="369" t="s">
        <v>161</v>
      </c>
      <c r="C54" s="409"/>
      <c r="D54" s="409"/>
      <c r="E54" s="409"/>
      <c r="F54" s="409"/>
      <c r="G54" s="409"/>
      <c r="H54" s="409"/>
      <c r="I54" s="409"/>
      <c r="J54" s="410"/>
      <c r="K54" s="263" t="s">
        <v>1</v>
      </c>
    </row>
    <row r="55" spans="1:11">
      <c r="A55" s="370" t="s">
        <v>153</v>
      </c>
      <c r="B55" s="369" t="s">
        <v>162</v>
      </c>
      <c r="C55" s="409"/>
      <c r="D55" s="409"/>
      <c r="E55" s="409"/>
      <c r="F55" s="409"/>
      <c r="G55" s="409"/>
      <c r="H55" s="409"/>
      <c r="I55" s="409"/>
      <c r="J55" s="410"/>
      <c r="K55" s="263" t="s">
        <v>1</v>
      </c>
    </row>
    <row r="56" spans="1:11">
      <c r="A56" s="370" t="s">
        <v>153</v>
      </c>
      <c r="B56" s="369" t="s">
        <v>163</v>
      </c>
      <c r="C56" s="409"/>
      <c r="D56" s="409"/>
      <c r="E56" s="409"/>
      <c r="F56" s="409"/>
      <c r="G56" s="409"/>
      <c r="H56" s="409"/>
      <c r="I56" s="409"/>
      <c r="J56" s="410"/>
      <c r="K56" s="263" t="s">
        <v>1</v>
      </c>
    </row>
    <row r="57" spans="1:11">
      <c r="A57" s="370" t="s">
        <v>153</v>
      </c>
      <c r="B57" s="369" t="s">
        <v>164</v>
      </c>
      <c r="C57" s="409"/>
      <c r="D57" s="409"/>
      <c r="E57" s="409"/>
      <c r="F57" s="409"/>
      <c r="G57" s="409"/>
      <c r="H57" s="409"/>
      <c r="I57" s="409"/>
      <c r="J57" s="410"/>
      <c r="K57" s="263" t="s">
        <v>1</v>
      </c>
    </row>
    <row r="58" spans="1:11">
      <c r="A58" s="370" t="s">
        <v>153</v>
      </c>
      <c r="B58" s="369" t="s">
        <v>198</v>
      </c>
      <c r="C58" s="409"/>
      <c r="D58" s="409"/>
      <c r="E58" s="409"/>
      <c r="F58" s="409"/>
      <c r="G58" s="409"/>
      <c r="H58" s="409"/>
      <c r="I58" s="409"/>
      <c r="J58" s="410"/>
      <c r="K58" s="263" t="s">
        <v>1</v>
      </c>
    </row>
    <row r="59" spans="1:11">
      <c r="A59" s="382" t="s">
        <v>193</v>
      </c>
      <c r="B59" s="383" t="s">
        <v>194</v>
      </c>
      <c r="C59" s="411"/>
      <c r="D59" s="411"/>
      <c r="E59" s="411"/>
      <c r="F59" s="411"/>
      <c r="G59" s="411"/>
      <c r="H59" s="411"/>
      <c r="I59" s="411"/>
      <c r="J59" s="412"/>
      <c r="K59" s="263" t="s">
        <v>1</v>
      </c>
    </row>
    <row r="60" spans="1:11">
      <c r="A60" s="378" t="s">
        <v>165</v>
      </c>
      <c r="B60" s="384"/>
      <c r="C60" s="417"/>
      <c r="D60" s="417"/>
      <c r="E60" s="417"/>
      <c r="F60" s="417"/>
      <c r="G60" s="417"/>
      <c r="H60" s="417"/>
      <c r="I60" s="417"/>
      <c r="J60" s="418"/>
      <c r="K60" s="263" t="s">
        <v>1</v>
      </c>
    </row>
    <row r="61" spans="1:11">
      <c r="A61" s="385" t="s">
        <v>166</v>
      </c>
      <c r="B61" s="386" t="s">
        <v>199</v>
      </c>
      <c r="C61" s="415"/>
      <c r="D61" s="415"/>
      <c r="E61" s="415"/>
      <c r="F61" s="415"/>
      <c r="G61" s="415"/>
      <c r="H61" s="415"/>
      <c r="I61" s="415"/>
      <c r="J61" s="416"/>
      <c r="K61" s="263" t="s">
        <v>1</v>
      </c>
    </row>
    <row r="62" spans="1:11">
      <c r="A62" s="385" t="s">
        <v>166</v>
      </c>
      <c r="B62" s="386" t="s">
        <v>167</v>
      </c>
      <c r="C62" s="415"/>
      <c r="D62" s="415"/>
      <c r="E62" s="415"/>
      <c r="F62" s="415"/>
      <c r="G62" s="415"/>
      <c r="H62" s="415"/>
      <c r="I62" s="415"/>
      <c r="J62" s="416"/>
      <c r="K62" s="263" t="s">
        <v>1</v>
      </c>
    </row>
    <row r="63" spans="1:11">
      <c r="A63" s="385" t="s">
        <v>166</v>
      </c>
      <c r="B63" s="383" t="s">
        <v>168</v>
      </c>
      <c r="C63" s="415"/>
      <c r="D63" s="415"/>
      <c r="E63" s="415"/>
      <c r="F63" s="415"/>
      <c r="G63" s="415"/>
      <c r="H63" s="415"/>
      <c r="I63" s="415"/>
      <c r="J63" s="416"/>
      <c r="K63" s="263" t="s">
        <v>1</v>
      </c>
    </row>
    <row r="64" spans="1:11">
      <c r="A64" s="385" t="s">
        <v>166</v>
      </c>
      <c r="B64" s="369" t="s">
        <v>169</v>
      </c>
      <c r="C64" s="409"/>
      <c r="D64" s="409"/>
      <c r="E64" s="409"/>
      <c r="F64" s="409"/>
      <c r="G64" s="409"/>
      <c r="H64" s="409"/>
      <c r="I64" s="409"/>
      <c r="J64" s="410"/>
      <c r="K64" s="263" t="s">
        <v>1</v>
      </c>
    </row>
    <row r="65" spans="1:18">
      <c r="A65" s="385" t="s">
        <v>166</v>
      </c>
      <c r="B65" s="369" t="s">
        <v>170</v>
      </c>
      <c r="C65" s="409"/>
      <c r="D65" s="409"/>
      <c r="E65" s="409"/>
      <c r="F65" s="409"/>
      <c r="G65" s="409"/>
      <c r="H65" s="409"/>
      <c r="I65" s="409"/>
      <c r="J65" s="410"/>
      <c r="K65" s="263" t="s">
        <v>1</v>
      </c>
    </row>
    <row r="66" spans="1:18">
      <c r="A66" s="387" t="s">
        <v>166</v>
      </c>
      <c r="B66" s="383" t="s">
        <v>171</v>
      </c>
      <c r="C66" s="411"/>
      <c r="D66" s="411"/>
      <c r="E66" s="411"/>
      <c r="F66" s="411"/>
      <c r="G66" s="411"/>
      <c r="H66" s="411"/>
      <c r="I66" s="411"/>
      <c r="J66" s="412"/>
      <c r="K66" s="263" t="s">
        <v>1</v>
      </c>
    </row>
    <row r="67" spans="1:18">
      <c r="A67" s="376" t="s">
        <v>166</v>
      </c>
      <c r="B67" s="377" t="s">
        <v>172</v>
      </c>
      <c r="C67" s="413"/>
      <c r="D67" s="413"/>
      <c r="E67" s="413"/>
      <c r="F67" s="413"/>
      <c r="G67" s="413"/>
      <c r="H67" s="413"/>
      <c r="I67" s="413"/>
      <c r="J67" s="414"/>
      <c r="K67" s="263" t="s">
        <v>1</v>
      </c>
    </row>
    <row r="68" spans="1:18">
      <c r="A68" s="378"/>
      <c r="B68" s="388" t="s">
        <v>173</v>
      </c>
      <c r="C68" s="417"/>
      <c r="D68" s="417"/>
      <c r="E68" s="417"/>
      <c r="F68" s="417"/>
      <c r="G68" s="417"/>
      <c r="H68" s="417"/>
      <c r="I68" s="417"/>
      <c r="J68" s="418"/>
      <c r="K68" s="267" t="s">
        <v>24</v>
      </c>
    </row>
    <row r="69" spans="1:18">
      <c r="A69" s="361"/>
      <c r="B69" s="361"/>
      <c r="C69" s="404"/>
      <c r="D69" s="404"/>
      <c r="E69" s="404"/>
      <c r="F69" s="404"/>
      <c r="G69" s="404"/>
      <c r="H69" s="404"/>
      <c r="I69" s="404"/>
      <c r="J69" s="404"/>
    </row>
    <row r="70" spans="1:18">
      <c r="B70" s="273"/>
      <c r="C70" s="281"/>
      <c r="D70" s="281"/>
      <c r="E70" s="281"/>
      <c r="F70" s="281"/>
      <c r="G70" s="281"/>
      <c r="H70" s="281"/>
      <c r="I70" s="281"/>
      <c r="J70" s="281"/>
      <c r="K70" s="273"/>
      <c r="L70" s="273"/>
      <c r="M70" s="273"/>
      <c r="N70" s="273"/>
      <c r="O70" s="273"/>
      <c r="P70" s="273"/>
      <c r="Q70" s="273"/>
      <c r="R70" s="273"/>
    </row>
    <row r="71" spans="1:18" ht="15.75">
      <c r="A71" s="967" t="s">
        <v>261</v>
      </c>
      <c r="B71" s="788"/>
      <c r="C71" s="788"/>
      <c r="D71" s="788"/>
      <c r="E71" s="788"/>
      <c r="F71" s="788"/>
      <c r="G71" s="788"/>
      <c r="H71" s="788"/>
      <c r="I71" s="788"/>
      <c r="J71" s="788"/>
      <c r="K71" s="268"/>
      <c r="L71" s="268"/>
      <c r="M71" s="268"/>
      <c r="N71" s="268"/>
      <c r="O71" s="268"/>
      <c r="P71" s="268"/>
      <c r="Q71" s="268"/>
      <c r="R71" s="268"/>
    </row>
    <row r="72" spans="1:18" ht="16.5" customHeight="1">
      <c r="A72" s="968" t="s">
        <v>174</v>
      </c>
      <c r="B72" s="953"/>
      <c r="C72" s="953"/>
      <c r="D72" s="953"/>
      <c r="E72" s="953"/>
      <c r="F72" s="953"/>
      <c r="G72" s="953"/>
      <c r="H72" s="953"/>
      <c r="I72" s="953"/>
      <c r="J72" s="953"/>
      <c r="K72" s="282"/>
      <c r="L72" s="282"/>
      <c r="M72" s="282"/>
      <c r="N72" s="282"/>
      <c r="O72" s="282"/>
      <c r="P72" s="282"/>
      <c r="Q72" s="282"/>
      <c r="R72" s="282"/>
    </row>
    <row r="73" spans="1:18" ht="13.5">
      <c r="A73" s="269"/>
      <c r="B73" s="268"/>
      <c r="C73" s="268"/>
      <c r="D73" s="268"/>
      <c r="E73" s="268"/>
      <c r="F73" s="268"/>
      <c r="G73" s="268"/>
      <c r="H73" s="268"/>
      <c r="I73" s="268"/>
      <c r="J73" s="268"/>
      <c r="K73" s="268"/>
      <c r="L73" s="268"/>
      <c r="M73" s="268"/>
      <c r="N73" s="268"/>
      <c r="O73" s="268"/>
      <c r="P73" s="268"/>
      <c r="Q73" s="268"/>
      <c r="R73" s="268"/>
    </row>
    <row r="74" spans="1:18" ht="18.75" customHeight="1">
      <c r="A74" s="969" t="s">
        <v>175</v>
      </c>
      <c r="B74" s="953"/>
      <c r="C74" s="953"/>
      <c r="D74" s="953"/>
      <c r="E74" s="953"/>
      <c r="F74" s="953"/>
      <c r="G74" s="953"/>
      <c r="H74" s="953"/>
      <c r="I74" s="953"/>
      <c r="J74" s="953"/>
      <c r="K74" s="282"/>
      <c r="L74" s="282"/>
      <c r="M74" s="282"/>
      <c r="N74" s="282"/>
      <c r="O74" s="282"/>
      <c r="P74" s="282"/>
      <c r="Q74" s="282"/>
      <c r="R74" s="282"/>
    </row>
    <row r="75" spans="1:18">
      <c r="A75" s="271"/>
      <c r="B75" s="272"/>
      <c r="C75" s="272"/>
      <c r="D75" s="272"/>
      <c r="E75" s="272"/>
      <c r="F75" s="272"/>
      <c r="G75" s="272"/>
      <c r="H75" s="272"/>
      <c r="I75" s="272"/>
      <c r="J75" s="272"/>
      <c r="K75" s="272"/>
      <c r="L75" s="272"/>
      <c r="M75" s="272"/>
      <c r="N75" s="272"/>
      <c r="O75" s="272"/>
      <c r="P75" s="272"/>
      <c r="Q75" s="272"/>
      <c r="R75" s="272"/>
    </row>
    <row r="76" spans="1:18" ht="15">
      <c r="A76" s="961" t="s">
        <v>176</v>
      </c>
      <c r="B76" s="962"/>
      <c r="C76" s="962"/>
      <c r="D76" s="962"/>
      <c r="E76" s="962"/>
      <c r="F76" s="962"/>
      <c r="G76" s="962"/>
      <c r="H76" s="962"/>
      <c r="I76" s="962"/>
      <c r="J76" s="962"/>
      <c r="K76" s="270"/>
      <c r="L76" s="270"/>
      <c r="M76" s="270"/>
      <c r="N76" s="270"/>
      <c r="O76" s="270"/>
      <c r="P76" s="270"/>
      <c r="Q76" s="270"/>
      <c r="R76" s="270"/>
    </row>
    <row r="77" spans="1:18">
      <c r="A77" s="283"/>
      <c r="B77" s="284"/>
      <c r="C77" s="284"/>
      <c r="D77" s="284"/>
      <c r="E77" s="284"/>
      <c r="F77" s="284"/>
      <c r="G77" s="284"/>
      <c r="H77" s="284"/>
      <c r="I77" s="284"/>
      <c r="J77" s="284"/>
      <c r="K77" s="284"/>
      <c r="L77" s="284"/>
      <c r="M77" s="284"/>
      <c r="N77" s="284"/>
      <c r="O77" s="284"/>
      <c r="P77" s="284"/>
      <c r="Q77" s="284"/>
      <c r="R77" s="284"/>
    </row>
    <row r="78" spans="1:18">
      <c r="A78" s="273"/>
      <c r="B78" s="273"/>
      <c r="C78" s="281"/>
      <c r="D78" s="281"/>
      <c r="E78" s="281"/>
      <c r="F78" s="281"/>
      <c r="G78" s="281"/>
      <c r="H78" s="281"/>
      <c r="I78" s="281"/>
      <c r="J78" s="281"/>
    </row>
    <row r="80" spans="1:18">
      <c r="C80" s="285"/>
      <c r="D80" s="285"/>
    </row>
  </sheetData>
  <mergeCells count="24">
    <mergeCell ref="A6:J6"/>
    <mergeCell ref="A1:J1"/>
    <mergeCell ref="A2:J2"/>
    <mergeCell ref="A3:J3"/>
    <mergeCell ref="A4:J4"/>
    <mergeCell ref="A5:J5"/>
    <mergeCell ref="A7:J7"/>
    <mergeCell ref="A11:J11"/>
    <mergeCell ref="C10:J10"/>
    <mergeCell ref="C9:J9"/>
    <mergeCell ref="C8:J8"/>
    <mergeCell ref="A76:J76"/>
    <mergeCell ref="A12:B13"/>
    <mergeCell ref="A71:J71"/>
    <mergeCell ref="A72:J72"/>
    <mergeCell ref="A74:J74"/>
    <mergeCell ref="J12:J13"/>
    <mergeCell ref="E12:E13"/>
    <mergeCell ref="F12:F13"/>
    <mergeCell ref="G12:G13"/>
    <mergeCell ref="C12:C13"/>
    <mergeCell ref="D12:D13"/>
    <mergeCell ref="H12:H13"/>
    <mergeCell ref="I12:I13"/>
  </mergeCells>
  <phoneticPr fontId="48"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14.xml><?xml version="1.0" encoding="utf-8"?>
<worksheet xmlns="http://schemas.openxmlformats.org/spreadsheetml/2006/main" xmlns:r="http://schemas.openxmlformats.org/officeDocument/2006/relationships">
  <sheetPr codeName="Sheet5"/>
  <dimension ref="A1:R60"/>
  <sheetViews>
    <sheetView view="pageBreakPreview" zoomScaleSheetLayoutView="100" workbookViewId="0">
      <selection activeCell="B17" sqref="B17"/>
    </sheetView>
  </sheetViews>
  <sheetFormatPr defaultColWidth="8.88671875" defaultRowHeight="12.75"/>
  <cols>
    <col min="1" max="1" width="10.6640625" style="264" customWidth="1"/>
    <col min="2" max="2" width="38" style="264" customWidth="1"/>
    <col min="3" max="8" width="9.88671875" style="266" customWidth="1"/>
    <col min="9" max="16384" width="8.88671875" style="264"/>
  </cols>
  <sheetData>
    <row r="1" spans="1:10" ht="15.75">
      <c r="A1" s="980" t="s">
        <v>106</v>
      </c>
      <c r="B1" s="980"/>
      <c r="C1" s="980"/>
      <c r="D1" s="980"/>
      <c r="E1" s="980"/>
      <c r="F1" s="980"/>
      <c r="G1" s="980"/>
      <c r="H1" s="980"/>
      <c r="I1" s="263" t="s">
        <v>1</v>
      </c>
      <c r="J1" s="262"/>
    </row>
    <row r="2" spans="1:10" ht="15.75">
      <c r="A2" s="979"/>
      <c r="B2" s="979"/>
      <c r="C2" s="979"/>
      <c r="D2" s="979"/>
      <c r="E2" s="979"/>
      <c r="F2" s="979"/>
      <c r="G2" s="979"/>
      <c r="H2" s="979"/>
      <c r="I2" s="262"/>
      <c r="J2" s="262"/>
    </row>
    <row r="3" spans="1:10" ht="15.75">
      <c r="A3" s="981" t="s">
        <v>204</v>
      </c>
      <c r="B3" s="981"/>
      <c r="C3" s="981"/>
      <c r="D3" s="981"/>
      <c r="E3" s="981"/>
      <c r="F3" s="981"/>
      <c r="G3" s="981"/>
      <c r="H3" s="981"/>
      <c r="I3" s="263" t="s">
        <v>1</v>
      </c>
      <c r="J3" s="265"/>
    </row>
    <row r="4" spans="1:10" ht="15.75">
      <c r="A4" s="981" t="s">
        <v>242</v>
      </c>
      <c r="B4" s="981"/>
      <c r="C4" s="981"/>
      <c r="D4" s="981"/>
      <c r="E4" s="981"/>
      <c r="F4" s="981"/>
      <c r="G4" s="981"/>
      <c r="H4" s="981"/>
      <c r="I4" s="263" t="s">
        <v>1</v>
      </c>
      <c r="J4" s="265"/>
    </row>
    <row r="5" spans="1:10" ht="15.75">
      <c r="A5" s="979" t="s">
        <v>241</v>
      </c>
      <c r="B5" s="979"/>
      <c r="C5" s="979"/>
      <c r="D5" s="979"/>
      <c r="E5" s="979"/>
      <c r="F5" s="979"/>
      <c r="G5" s="979"/>
      <c r="H5" s="979"/>
      <c r="I5" s="263" t="s">
        <v>1</v>
      </c>
      <c r="J5" s="265"/>
    </row>
    <row r="6" spans="1:10" ht="15.75">
      <c r="A6" s="982"/>
      <c r="B6" s="982"/>
      <c r="C6" s="982"/>
      <c r="D6" s="982"/>
      <c r="E6" s="982"/>
      <c r="F6" s="982"/>
      <c r="G6" s="982"/>
      <c r="H6" s="982"/>
    </row>
    <row r="7" spans="1:10">
      <c r="A7" s="976"/>
      <c r="B7" s="976"/>
      <c r="C7" s="976"/>
      <c r="D7" s="976"/>
      <c r="E7" s="976"/>
      <c r="F7" s="976"/>
      <c r="G7" s="976"/>
      <c r="H7" s="976"/>
    </row>
    <row r="8" spans="1:10">
      <c r="A8" s="362" t="s">
        <v>107</v>
      </c>
      <c r="B8" s="361"/>
      <c r="C8" s="978"/>
      <c r="D8" s="978"/>
      <c r="E8" s="978"/>
      <c r="F8" s="978"/>
      <c r="G8" s="978"/>
      <c r="H8" s="978"/>
      <c r="I8" s="263" t="s">
        <v>1</v>
      </c>
    </row>
    <row r="9" spans="1:10">
      <c r="A9" s="362" t="s">
        <v>108</v>
      </c>
      <c r="B9" s="363" t="s">
        <v>177</v>
      </c>
      <c r="C9" s="978"/>
      <c r="D9" s="978"/>
      <c r="E9" s="978"/>
      <c r="F9" s="978"/>
      <c r="G9" s="978"/>
      <c r="H9" s="978"/>
      <c r="I9" s="263" t="s">
        <v>1</v>
      </c>
    </row>
    <row r="10" spans="1:10">
      <c r="A10" s="362" t="s">
        <v>109</v>
      </c>
      <c r="B10" s="363" t="s">
        <v>178</v>
      </c>
      <c r="C10" s="978"/>
      <c r="D10" s="978"/>
      <c r="E10" s="978"/>
      <c r="F10" s="978"/>
      <c r="G10" s="978"/>
      <c r="H10" s="978"/>
      <c r="I10" s="263" t="s">
        <v>1</v>
      </c>
    </row>
    <row r="11" spans="1:10">
      <c r="A11" s="983"/>
      <c r="B11" s="983"/>
      <c r="C11" s="983"/>
      <c r="D11" s="983"/>
      <c r="E11" s="983"/>
      <c r="F11" s="983"/>
      <c r="G11" s="983"/>
      <c r="H11" s="983"/>
    </row>
    <row r="12" spans="1:10" ht="12.75" customHeight="1">
      <c r="A12" s="963" t="s">
        <v>111</v>
      </c>
      <c r="B12" s="964"/>
      <c r="C12" s="974" t="s">
        <v>288</v>
      </c>
      <c r="D12" s="972" t="s">
        <v>283</v>
      </c>
      <c r="E12" s="972" t="s">
        <v>112</v>
      </c>
      <c r="F12" s="972" t="s">
        <v>113</v>
      </c>
      <c r="G12" s="972" t="s">
        <v>284</v>
      </c>
      <c r="H12" s="970" t="s">
        <v>289</v>
      </c>
      <c r="I12" s="263" t="s">
        <v>1</v>
      </c>
    </row>
    <row r="13" spans="1:10" ht="12.75" customHeight="1">
      <c r="A13" s="965"/>
      <c r="B13" s="966"/>
      <c r="C13" s="975"/>
      <c r="D13" s="973"/>
      <c r="E13" s="973"/>
      <c r="F13" s="973"/>
      <c r="G13" s="973"/>
      <c r="H13" s="971"/>
      <c r="I13" s="263" t="s">
        <v>1</v>
      </c>
    </row>
    <row r="14" spans="1:10">
      <c r="A14" s="985" t="s">
        <v>114</v>
      </c>
      <c r="B14" s="986"/>
      <c r="C14" s="391"/>
      <c r="D14" s="391"/>
      <c r="E14" s="391"/>
      <c r="F14" s="391"/>
      <c r="G14" s="391"/>
      <c r="H14" s="392"/>
      <c r="I14" s="263" t="s">
        <v>1</v>
      </c>
    </row>
    <row r="15" spans="1:10">
      <c r="A15" s="373" t="s">
        <v>115</v>
      </c>
      <c r="B15" s="365" t="s">
        <v>116</v>
      </c>
      <c r="C15" s="393"/>
      <c r="D15" s="393"/>
      <c r="E15" s="393"/>
      <c r="F15" s="393"/>
      <c r="G15" s="393"/>
      <c r="H15" s="394"/>
      <c r="I15" s="263" t="s">
        <v>1</v>
      </c>
    </row>
    <row r="16" spans="1:10">
      <c r="A16" s="374" t="s">
        <v>117</v>
      </c>
      <c r="B16" s="367" t="s">
        <v>179</v>
      </c>
      <c r="C16" s="395"/>
      <c r="D16" s="395"/>
      <c r="E16" s="395"/>
      <c r="F16" s="395"/>
      <c r="G16" s="395"/>
      <c r="H16" s="396"/>
      <c r="I16" s="263" t="s">
        <v>1</v>
      </c>
    </row>
    <row r="17" spans="1:9">
      <c r="A17" s="374" t="s">
        <v>117</v>
      </c>
      <c r="B17" s="367" t="s">
        <v>121</v>
      </c>
      <c r="C17" s="395"/>
      <c r="D17" s="395"/>
      <c r="E17" s="395"/>
      <c r="F17" s="395"/>
      <c r="G17" s="395"/>
      <c r="H17" s="396"/>
      <c r="I17" s="263" t="s">
        <v>1</v>
      </c>
    </row>
    <row r="18" spans="1:9">
      <c r="A18" s="374" t="s">
        <v>123</v>
      </c>
      <c r="B18" s="367" t="s">
        <v>122</v>
      </c>
      <c r="C18" s="395"/>
      <c r="D18" s="395"/>
      <c r="E18" s="395"/>
      <c r="F18" s="395"/>
      <c r="G18" s="395"/>
      <c r="H18" s="396"/>
      <c r="I18" s="263" t="s">
        <v>1</v>
      </c>
    </row>
    <row r="19" spans="1:9">
      <c r="A19" s="374" t="s">
        <v>123</v>
      </c>
      <c r="B19" s="367" t="s">
        <v>180</v>
      </c>
      <c r="C19" s="395"/>
      <c r="D19" s="395"/>
      <c r="E19" s="395"/>
      <c r="F19" s="395"/>
      <c r="G19" s="395"/>
      <c r="H19" s="396"/>
      <c r="I19" s="263" t="s">
        <v>1</v>
      </c>
    </row>
    <row r="20" spans="1:9">
      <c r="A20" s="985" t="s">
        <v>124</v>
      </c>
      <c r="B20" s="986"/>
      <c r="C20" s="391"/>
      <c r="D20" s="391"/>
      <c r="E20" s="391"/>
      <c r="F20" s="391"/>
      <c r="G20" s="391"/>
      <c r="H20" s="392"/>
      <c r="I20" s="263" t="s">
        <v>1</v>
      </c>
    </row>
    <row r="21" spans="1:9">
      <c r="A21" s="374" t="s">
        <v>125</v>
      </c>
      <c r="B21" s="367" t="s">
        <v>126</v>
      </c>
      <c r="C21" s="395"/>
      <c r="D21" s="395"/>
      <c r="E21" s="395"/>
      <c r="F21" s="395"/>
      <c r="G21" s="395"/>
      <c r="H21" s="396"/>
      <c r="I21" s="263" t="s">
        <v>1</v>
      </c>
    </row>
    <row r="22" spans="1:9">
      <c r="A22" s="374" t="s">
        <v>181</v>
      </c>
      <c r="B22" s="367" t="s">
        <v>127</v>
      </c>
      <c r="C22" s="395"/>
      <c r="D22" s="395"/>
      <c r="E22" s="395"/>
      <c r="F22" s="395"/>
      <c r="G22" s="395"/>
      <c r="H22" s="396"/>
      <c r="I22" s="263" t="s">
        <v>1</v>
      </c>
    </row>
    <row r="23" spans="1:9">
      <c r="A23" s="374" t="s">
        <v>182</v>
      </c>
      <c r="B23" s="367" t="s">
        <v>183</v>
      </c>
      <c r="C23" s="395"/>
      <c r="D23" s="395"/>
      <c r="E23" s="395"/>
      <c r="F23" s="395"/>
      <c r="G23" s="395"/>
      <c r="H23" s="396"/>
      <c r="I23" s="263" t="s">
        <v>1</v>
      </c>
    </row>
    <row r="24" spans="1:9">
      <c r="A24" s="366">
        <v>23.2</v>
      </c>
      <c r="B24" s="367" t="s">
        <v>184</v>
      </c>
      <c r="C24" s="395"/>
      <c r="D24" s="395"/>
      <c r="E24" s="395"/>
      <c r="F24" s="395"/>
      <c r="G24" s="395"/>
      <c r="H24" s="396"/>
      <c r="I24" s="263" t="s">
        <v>1</v>
      </c>
    </row>
    <row r="25" spans="1:9">
      <c r="A25" s="374" t="s">
        <v>130</v>
      </c>
      <c r="B25" s="367" t="s">
        <v>131</v>
      </c>
      <c r="C25" s="395"/>
      <c r="D25" s="395"/>
      <c r="E25" s="395"/>
      <c r="F25" s="395"/>
      <c r="G25" s="395"/>
      <c r="H25" s="396"/>
      <c r="I25" s="263" t="s">
        <v>1</v>
      </c>
    </row>
    <row r="26" spans="1:9">
      <c r="A26" s="374" t="s">
        <v>130</v>
      </c>
      <c r="B26" s="367" t="s">
        <v>132</v>
      </c>
      <c r="C26" s="395"/>
      <c r="D26" s="395"/>
      <c r="E26" s="395"/>
      <c r="F26" s="395"/>
      <c r="G26" s="395"/>
      <c r="H26" s="396"/>
      <c r="I26" s="263" t="s">
        <v>1</v>
      </c>
    </row>
    <row r="27" spans="1:9">
      <c r="A27" s="374" t="s">
        <v>130</v>
      </c>
      <c r="B27" s="367" t="s">
        <v>133</v>
      </c>
      <c r="C27" s="395"/>
      <c r="D27" s="395"/>
      <c r="E27" s="395"/>
      <c r="F27" s="395"/>
      <c r="G27" s="395"/>
      <c r="H27" s="396"/>
      <c r="I27" s="263" t="s">
        <v>1</v>
      </c>
    </row>
    <row r="28" spans="1:9">
      <c r="A28" s="374" t="s">
        <v>130</v>
      </c>
      <c r="B28" s="367" t="s">
        <v>185</v>
      </c>
      <c r="C28" s="395"/>
      <c r="D28" s="395"/>
      <c r="E28" s="395"/>
      <c r="F28" s="395"/>
      <c r="G28" s="395"/>
      <c r="H28" s="396"/>
      <c r="I28" s="263" t="s">
        <v>1</v>
      </c>
    </row>
    <row r="29" spans="1:9">
      <c r="A29" s="374" t="s">
        <v>130</v>
      </c>
      <c r="B29" s="367" t="s">
        <v>186</v>
      </c>
      <c r="C29" s="395"/>
      <c r="D29" s="395"/>
      <c r="E29" s="395"/>
      <c r="F29" s="395"/>
      <c r="G29" s="395"/>
      <c r="H29" s="396"/>
      <c r="I29" s="263" t="s">
        <v>1</v>
      </c>
    </row>
    <row r="30" spans="1:9">
      <c r="A30" s="374" t="s">
        <v>187</v>
      </c>
      <c r="B30" s="367" t="s">
        <v>188</v>
      </c>
      <c r="C30" s="395"/>
      <c r="D30" s="395"/>
      <c r="E30" s="395"/>
      <c r="F30" s="395"/>
      <c r="G30" s="395"/>
      <c r="H30" s="396"/>
      <c r="I30" s="263" t="s">
        <v>1</v>
      </c>
    </row>
    <row r="31" spans="1:9">
      <c r="A31" s="366">
        <v>25.3</v>
      </c>
      <c r="B31" s="367" t="s">
        <v>134</v>
      </c>
      <c r="C31" s="395"/>
      <c r="D31" s="395"/>
      <c r="E31" s="395"/>
      <c r="F31" s="395"/>
      <c r="G31" s="395"/>
      <c r="H31" s="396"/>
      <c r="I31" s="263" t="s">
        <v>1</v>
      </c>
    </row>
    <row r="32" spans="1:9">
      <c r="A32" s="374" t="s">
        <v>143</v>
      </c>
      <c r="B32" s="367" t="s">
        <v>189</v>
      </c>
      <c r="C32" s="395"/>
      <c r="D32" s="395"/>
      <c r="E32" s="395"/>
      <c r="F32" s="395"/>
      <c r="G32" s="395"/>
      <c r="H32" s="396"/>
      <c r="I32" s="263" t="s">
        <v>1</v>
      </c>
    </row>
    <row r="33" spans="1:9">
      <c r="A33" s="366">
        <v>25.3</v>
      </c>
      <c r="B33" s="367" t="s">
        <v>135</v>
      </c>
      <c r="C33" s="395"/>
      <c r="D33" s="395"/>
      <c r="E33" s="395"/>
      <c r="F33" s="395"/>
      <c r="G33" s="395"/>
      <c r="H33" s="396"/>
      <c r="I33" s="263" t="s">
        <v>1</v>
      </c>
    </row>
    <row r="34" spans="1:9">
      <c r="A34" s="366">
        <v>25.3</v>
      </c>
      <c r="B34" s="367" t="s">
        <v>136</v>
      </c>
      <c r="C34" s="395"/>
      <c r="D34" s="395"/>
      <c r="E34" s="395"/>
      <c r="F34" s="395"/>
      <c r="G34" s="395"/>
      <c r="H34" s="396"/>
      <c r="I34" s="263" t="s">
        <v>1</v>
      </c>
    </row>
    <row r="35" spans="1:9">
      <c r="A35" s="366">
        <v>25.3</v>
      </c>
      <c r="B35" s="367" t="s">
        <v>137</v>
      </c>
      <c r="C35" s="395"/>
      <c r="D35" s="395"/>
      <c r="E35" s="395"/>
      <c r="F35" s="395"/>
      <c r="G35" s="395"/>
      <c r="H35" s="396"/>
      <c r="I35" s="263" t="s">
        <v>1</v>
      </c>
    </row>
    <row r="36" spans="1:9">
      <c r="A36" s="366">
        <v>25.3</v>
      </c>
      <c r="B36" s="367" t="s">
        <v>138</v>
      </c>
      <c r="C36" s="395"/>
      <c r="D36" s="395"/>
      <c r="E36" s="395"/>
      <c r="F36" s="395"/>
      <c r="G36" s="395"/>
      <c r="H36" s="396"/>
      <c r="I36" s="263" t="s">
        <v>1</v>
      </c>
    </row>
    <row r="37" spans="1:9">
      <c r="A37" s="374" t="s">
        <v>143</v>
      </c>
      <c r="B37" s="367" t="s">
        <v>144</v>
      </c>
      <c r="C37" s="395"/>
      <c r="D37" s="395"/>
      <c r="E37" s="395"/>
      <c r="F37" s="395"/>
      <c r="G37" s="395"/>
      <c r="H37" s="396"/>
      <c r="I37" s="263" t="s">
        <v>1</v>
      </c>
    </row>
    <row r="38" spans="1:9">
      <c r="A38" s="366">
        <v>25.3</v>
      </c>
      <c r="B38" s="367" t="s">
        <v>190</v>
      </c>
      <c r="C38" s="395"/>
      <c r="D38" s="395"/>
      <c r="E38" s="395"/>
      <c r="F38" s="395"/>
      <c r="G38" s="395"/>
      <c r="H38" s="396"/>
      <c r="I38" s="263" t="s">
        <v>1</v>
      </c>
    </row>
    <row r="39" spans="1:9">
      <c r="A39" s="366">
        <v>25.6</v>
      </c>
      <c r="B39" s="367" t="s">
        <v>145</v>
      </c>
      <c r="C39" s="395"/>
      <c r="D39" s="395"/>
      <c r="E39" s="395"/>
      <c r="F39" s="395"/>
      <c r="G39" s="395"/>
      <c r="H39" s="396"/>
      <c r="I39" s="263" t="s">
        <v>1</v>
      </c>
    </row>
    <row r="40" spans="1:9">
      <c r="A40" s="495" t="s">
        <v>146</v>
      </c>
      <c r="B40" s="494" t="s">
        <v>147</v>
      </c>
      <c r="C40" s="400"/>
      <c r="D40" s="400"/>
      <c r="E40" s="400"/>
      <c r="F40" s="400"/>
      <c r="G40" s="400"/>
      <c r="H40" s="401"/>
      <c r="I40" s="263" t="s">
        <v>1</v>
      </c>
    </row>
    <row r="41" spans="1:9">
      <c r="A41" s="985" t="s">
        <v>152</v>
      </c>
      <c r="B41" s="986"/>
      <c r="C41" s="391"/>
      <c r="D41" s="391"/>
      <c r="E41" s="391"/>
      <c r="F41" s="391"/>
      <c r="G41" s="391"/>
      <c r="H41" s="392"/>
      <c r="I41" s="263" t="s">
        <v>1</v>
      </c>
    </row>
    <row r="42" spans="1:9">
      <c r="A42" s="374" t="s">
        <v>153</v>
      </c>
      <c r="B42" s="367" t="s">
        <v>191</v>
      </c>
      <c r="C42" s="395"/>
      <c r="D42" s="395"/>
      <c r="E42" s="395"/>
      <c r="F42" s="395"/>
      <c r="G42" s="395"/>
      <c r="H42" s="396"/>
      <c r="I42" s="263" t="s">
        <v>1</v>
      </c>
    </row>
    <row r="43" spans="1:9">
      <c r="A43" s="370" t="s">
        <v>153</v>
      </c>
      <c r="B43" s="369" t="s">
        <v>158</v>
      </c>
      <c r="C43" s="395"/>
      <c r="D43" s="395"/>
      <c r="E43" s="395"/>
      <c r="F43" s="395"/>
      <c r="G43" s="395"/>
      <c r="H43" s="396"/>
      <c r="I43" s="263" t="s">
        <v>1</v>
      </c>
    </row>
    <row r="44" spans="1:9">
      <c r="A44" s="370" t="s">
        <v>153</v>
      </c>
      <c r="B44" s="369" t="s">
        <v>159</v>
      </c>
      <c r="C44" s="395"/>
      <c r="D44" s="395"/>
      <c r="E44" s="395"/>
      <c r="F44" s="395"/>
      <c r="G44" s="395"/>
      <c r="H44" s="396"/>
      <c r="I44" s="263" t="s">
        <v>1</v>
      </c>
    </row>
    <row r="45" spans="1:9">
      <c r="A45" s="370" t="s">
        <v>153</v>
      </c>
      <c r="B45" s="369" t="s">
        <v>160</v>
      </c>
      <c r="C45" s="395"/>
      <c r="D45" s="395"/>
      <c r="E45" s="395"/>
      <c r="F45" s="395"/>
      <c r="G45" s="395"/>
      <c r="H45" s="396"/>
      <c r="I45" s="263" t="s">
        <v>1</v>
      </c>
    </row>
    <row r="46" spans="1:9">
      <c r="A46" s="370" t="s">
        <v>153</v>
      </c>
      <c r="B46" s="369" t="s">
        <v>161</v>
      </c>
      <c r="C46" s="395"/>
      <c r="D46" s="395"/>
      <c r="E46" s="395"/>
      <c r="F46" s="395"/>
      <c r="G46" s="395"/>
      <c r="H46" s="396"/>
      <c r="I46" s="263" t="s">
        <v>1</v>
      </c>
    </row>
    <row r="47" spans="1:9">
      <c r="A47" s="370" t="s">
        <v>153</v>
      </c>
      <c r="B47" s="369" t="s">
        <v>162</v>
      </c>
      <c r="C47" s="395"/>
      <c r="D47" s="395"/>
      <c r="E47" s="395"/>
      <c r="F47" s="395"/>
      <c r="G47" s="395"/>
      <c r="H47" s="396"/>
      <c r="I47" s="263" t="s">
        <v>1</v>
      </c>
    </row>
    <row r="48" spans="1:9">
      <c r="A48" s="374" t="s">
        <v>153</v>
      </c>
      <c r="B48" s="367" t="s">
        <v>192</v>
      </c>
      <c r="C48" s="395"/>
      <c r="D48" s="395"/>
      <c r="E48" s="395"/>
      <c r="F48" s="395"/>
      <c r="G48" s="395"/>
      <c r="H48" s="396"/>
      <c r="I48" s="263" t="s">
        <v>1</v>
      </c>
    </row>
    <row r="49" spans="1:18">
      <c r="A49" s="374" t="s">
        <v>193</v>
      </c>
      <c r="B49" s="367" t="s">
        <v>194</v>
      </c>
      <c r="C49" s="395"/>
      <c r="D49" s="395"/>
      <c r="E49" s="397"/>
      <c r="F49" s="397"/>
      <c r="G49" s="395"/>
      <c r="H49" s="396"/>
      <c r="I49" s="263" t="s">
        <v>1</v>
      </c>
    </row>
    <row r="50" spans="1:18">
      <c r="A50" s="985" t="s">
        <v>165</v>
      </c>
      <c r="B50" s="986"/>
      <c r="C50" s="391"/>
      <c r="D50" s="391"/>
      <c r="E50" s="391"/>
      <c r="F50" s="391"/>
      <c r="G50" s="391"/>
      <c r="H50" s="392"/>
      <c r="I50" s="263" t="s">
        <v>1</v>
      </c>
    </row>
    <row r="51" spans="1:18">
      <c r="A51" s="375" t="s">
        <v>166</v>
      </c>
      <c r="B51" s="371" t="s">
        <v>195</v>
      </c>
      <c r="C51" s="397"/>
      <c r="D51" s="397"/>
      <c r="E51" s="397"/>
      <c r="F51" s="397"/>
      <c r="G51" s="397"/>
      <c r="H51" s="399"/>
      <c r="I51" s="263" t="s">
        <v>1</v>
      </c>
    </row>
    <row r="52" spans="1:18">
      <c r="A52" s="376" t="s">
        <v>166</v>
      </c>
      <c r="B52" s="377" t="s">
        <v>172</v>
      </c>
      <c r="C52" s="400"/>
      <c r="D52" s="400"/>
      <c r="E52" s="400"/>
      <c r="F52" s="400"/>
      <c r="G52" s="400"/>
      <c r="H52" s="401"/>
      <c r="I52" s="263" t="s">
        <v>1</v>
      </c>
    </row>
    <row r="53" spans="1:18">
      <c r="A53" s="372"/>
      <c r="B53" s="364" t="s">
        <v>173</v>
      </c>
      <c r="C53" s="391"/>
      <c r="D53" s="391"/>
      <c r="E53" s="391"/>
      <c r="F53" s="391"/>
      <c r="G53" s="391"/>
      <c r="H53" s="392"/>
      <c r="I53" s="267" t="s">
        <v>24</v>
      </c>
    </row>
    <row r="55" spans="1:18" s="273" customFormat="1" ht="15.75">
      <c r="A55" s="967" t="s">
        <v>261</v>
      </c>
      <c r="B55" s="788"/>
      <c r="C55" s="788"/>
      <c r="D55" s="788"/>
      <c r="E55" s="788"/>
      <c r="F55" s="788"/>
      <c r="G55" s="788"/>
      <c r="H55" s="788"/>
      <c r="I55" s="268"/>
      <c r="J55" s="268"/>
      <c r="K55" s="268"/>
      <c r="L55" s="268"/>
      <c r="M55" s="268"/>
      <c r="N55" s="268"/>
      <c r="O55" s="268"/>
      <c r="P55" s="268"/>
      <c r="Q55" s="268"/>
      <c r="R55" s="268"/>
    </row>
    <row r="56" spans="1:18" s="273" customFormat="1" ht="15">
      <c r="A56" s="968" t="s">
        <v>174</v>
      </c>
      <c r="B56" s="984"/>
      <c r="C56" s="984"/>
      <c r="D56" s="984"/>
      <c r="E56" s="984"/>
      <c r="F56" s="984"/>
      <c r="G56" s="984"/>
      <c r="H56" s="984"/>
      <c r="I56" s="274"/>
      <c r="J56" s="274"/>
      <c r="K56" s="274"/>
      <c r="L56" s="274"/>
      <c r="M56" s="274"/>
      <c r="N56" s="274"/>
      <c r="O56" s="274"/>
      <c r="P56" s="274"/>
      <c r="Q56" s="274"/>
      <c r="R56" s="274"/>
    </row>
    <row r="57" spans="1:18" s="273" customFormat="1" ht="13.5">
      <c r="A57" s="275"/>
      <c r="B57" s="276"/>
      <c r="C57" s="276"/>
      <c r="D57" s="276"/>
      <c r="E57" s="276"/>
      <c r="F57" s="276"/>
      <c r="G57" s="276"/>
      <c r="H57" s="276"/>
      <c r="I57" s="276"/>
      <c r="J57" s="276"/>
      <c r="K57" s="276"/>
      <c r="L57" s="276"/>
      <c r="M57" s="276"/>
      <c r="N57" s="276"/>
      <c r="O57" s="276"/>
      <c r="P57" s="276"/>
      <c r="Q57" s="276"/>
      <c r="R57" s="276"/>
    </row>
    <row r="58" spans="1:18" s="273" customFormat="1" ht="30.75" customHeight="1">
      <c r="A58" s="969" t="s">
        <v>175</v>
      </c>
      <c r="B58" s="984"/>
      <c r="C58" s="984"/>
      <c r="D58" s="984"/>
      <c r="E58" s="984"/>
      <c r="F58" s="984"/>
      <c r="G58" s="984"/>
      <c r="H58" s="984"/>
      <c r="I58" s="274"/>
      <c r="J58" s="274"/>
      <c r="K58" s="274"/>
      <c r="L58" s="274"/>
      <c r="M58" s="274"/>
      <c r="N58" s="274"/>
      <c r="O58" s="274"/>
      <c r="P58" s="274"/>
      <c r="Q58" s="274"/>
      <c r="R58" s="274"/>
    </row>
    <row r="59" spans="1:18" s="273" customFormat="1">
      <c r="A59" s="277"/>
      <c r="B59" s="278"/>
      <c r="C59" s="278"/>
      <c r="D59" s="278"/>
      <c r="E59" s="278"/>
      <c r="F59" s="278"/>
      <c r="G59" s="278"/>
      <c r="H59" s="278"/>
      <c r="I59" s="278"/>
      <c r="J59" s="278"/>
      <c r="K59" s="278"/>
      <c r="L59" s="278"/>
      <c r="M59" s="278"/>
      <c r="N59" s="278"/>
      <c r="O59" s="278"/>
      <c r="P59" s="278"/>
      <c r="Q59" s="278"/>
      <c r="R59" s="278"/>
    </row>
    <row r="60" spans="1:18" s="273" customFormat="1" ht="26.25" customHeight="1">
      <c r="A60" s="961" t="s">
        <v>176</v>
      </c>
      <c r="B60" s="984"/>
      <c r="C60" s="984"/>
      <c r="D60" s="984"/>
      <c r="E60" s="984"/>
      <c r="F60" s="984"/>
      <c r="G60" s="984"/>
      <c r="H60" s="984"/>
      <c r="I60" s="279"/>
      <c r="J60" s="279"/>
      <c r="K60" s="279"/>
      <c r="L60" s="279"/>
      <c r="M60" s="279"/>
      <c r="N60" s="279"/>
      <c r="O60" s="279"/>
      <c r="P60" s="279"/>
      <c r="Q60" s="279"/>
      <c r="R60" s="279"/>
    </row>
  </sheetData>
  <mergeCells count="26">
    <mergeCell ref="A56:H56"/>
    <mergeCell ref="A58:H58"/>
    <mergeCell ref="A60:H60"/>
    <mergeCell ref="A12:B13"/>
    <mergeCell ref="A55:H55"/>
    <mergeCell ref="A20:B20"/>
    <mergeCell ref="A14:B14"/>
    <mergeCell ref="A41:B41"/>
    <mergeCell ref="A50:B50"/>
    <mergeCell ref="D12:D13"/>
    <mergeCell ref="C12:C13"/>
    <mergeCell ref="E12:E13"/>
    <mergeCell ref="A3:H3"/>
    <mergeCell ref="A1:H1"/>
    <mergeCell ref="A2:H2"/>
    <mergeCell ref="A4:H4"/>
    <mergeCell ref="F12:F13"/>
    <mergeCell ref="G12:G13"/>
    <mergeCell ref="H12:H13"/>
    <mergeCell ref="A5:H5"/>
    <mergeCell ref="A6:H6"/>
    <mergeCell ref="A7:H7"/>
    <mergeCell ref="A11:H11"/>
    <mergeCell ref="C8:H8"/>
    <mergeCell ref="C9:H9"/>
    <mergeCell ref="C10:H10"/>
  </mergeCells>
  <phoneticPr fontId="48"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5.xml><?xml version="1.0" encoding="utf-8"?>
<worksheet xmlns="http://schemas.openxmlformats.org/spreadsheetml/2006/main" xmlns:r="http://schemas.openxmlformats.org/officeDocument/2006/relationships">
  <sheetPr codeName="Sheet7"/>
  <dimension ref="A1:R61"/>
  <sheetViews>
    <sheetView view="pageBreakPreview" zoomScale="95" zoomScaleSheetLayoutView="95" workbookViewId="0">
      <selection activeCell="B17" sqref="B17"/>
    </sheetView>
  </sheetViews>
  <sheetFormatPr defaultColWidth="8.88671875" defaultRowHeight="12.75"/>
  <cols>
    <col min="1" max="1" width="10.6640625" style="264" customWidth="1"/>
    <col min="2" max="2" width="38.5546875" style="264" customWidth="1"/>
    <col min="3" max="10" width="9.88671875" style="266" customWidth="1"/>
    <col min="11" max="16384" width="8.88671875" style="264"/>
  </cols>
  <sheetData>
    <row r="1" spans="1:11" ht="15.75">
      <c r="A1" s="980" t="s">
        <v>106</v>
      </c>
      <c r="B1" s="980"/>
      <c r="C1" s="980"/>
      <c r="D1" s="980"/>
      <c r="E1" s="980"/>
      <c r="F1" s="980"/>
      <c r="G1" s="980"/>
      <c r="H1" s="980"/>
      <c r="I1" s="980"/>
      <c r="J1" s="980"/>
      <c r="K1" s="263" t="s">
        <v>1</v>
      </c>
    </row>
    <row r="2" spans="1:11" ht="15.75">
      <c r="A2" s="979"/>
      <c r="B2" s="979"/>
      <c r="C2" s="979"/>
      <c r="D2" s="979"/>
      <c r="E2" s="979"/>
      <c r="F2" s="979"/>
      <c r="G2" s="979"/>
      <c r="H2" s="979"/>
      <c r="I2" s="979"/>
      <c r="J2" s="979"/>
    </row>
    <row r="3" spans="1:11" ht="15.75">
      <c r="A3" s="981" t="s">
        <v>204</v>
      </c>
      <c r="B3" s="981"/>
      <c r="C3" s="981"/>
      <c r="D3" s="981"/>
      <c r="E3" s="981"/>
      <c r="F3" s="981"/>
      <c r="G3" s="981"/>
      <c r="H3" s="981"/>
      <c r="I3" s="981"/>
      <c r="J3" s="981"/>
      <c r="K3" s="263" t="s">
        <v>1</v>
      </c>
    </row>
    <row r="4" spans="1:11" ht="15.75">
      <c r="A4" s="981" t="s">
        <v>242</v>
      </c>
      <c r="B4" s="981"/>
      <c r="C4" s="981"/>
      <c r="D4" s="981"/>
      <c r="E4" s="981"/>
      <c r="F4" s="981"/>
      <c r="G4" s="981"/>
      <c r="H4" s="981"/>
      <c r="I4" s="981"/>
      <c r="J4" s="981"/>
      <c r="K4" s="263" t="s">
        <v>1</v>
      </c>
    </row>
    <row r="5" spans="1:11" ht="15.75">
      <c r="A5" s="979" t="s">
        <v>241</v>
      </c>
      <c r="B5" s="979"/>
      <c r="C5" s="979"/>
      <c r="D5" s="979"/>
      <c r="E5" s="979"/>
      <c r="F5" s="979"/>
      <c r="G5" s="979"/>
      <c r="H5" s="979"/>
      <c r="I5" s="979"/>
      <c r="J5" s="979"/>
      <c r="K5" s="263" t="s">
        <v>1</v>
      </c>
    </row>
    <row r="6" spans="1:11" ht="15.75">
      <c r="A6" s="979"/>
      <c r="B6" s="979"/>
      <c r="C6" s="979"/>
      <c r="D6" s="979"/>
      <c r="E6" s="979"/>
      <c r="F6" s="979"/>
      <c r="G6" s="979"/>
      <c r="H6" s="979"/>
      <c r="I6" s="979"/>
      <c r="J6" s="979"/>
    </row>
    <row r="7" spans="1:11">
      <c r="A7" s="976"/>
      <c r="B7" s="976"/>
      <c r="C7" s="976"/>
      <c r="D7" s="976"/>
      <c r="E7" s="976"/>
      <c r="F7" s="976"/>
      <c r="G7" s="976"/>
      <c r="H7" s="976"/>
      <c r="I7" s="976"/>
      <c r="J7" s="976"/>
    </row>
    <row r="8" spans="1:11">
      <c r="A8" s="362" t="s">
        <v>107</v>
      </c>
      <c r="B8" s="361"/>
      <c r="C8" s="978"/>
      <c r="D8" s="978"/>
      <c r="E8" s="978"/>
      <c r="F8" s="978"/>
      <c r="G8" s="978"/>
      <c r="H8" s="978"/>
      <c r="I8" s="978"/>
      <c r="J8" s="978"/>
      <c r="K8" s="263" t="s">
        <v>1</v>
      </c>
    </row>
    <row r="9" spans="1:11">
      <c r="A9" s="362" t="s">
        <v>108</v>
      </c>
      <c r="B9" s="363" t="s">
        <v>177</v>
      </c>
      <c r="C9" s="978"/>
      <c r="D9" s="978"/>
      <c r="E9" s="978"/>
      <c r="F9" s="978"/>
      <c r="G9" s="978"/>
      <c r="H9" s="978"/>
      <c r="I9" s="978"/>
      <c r="J9" s="978"/>
      <c r="K9" s="263" t="s">
        <v>1</v>
      </c>
    </row>
    <row r="10" spans="1:11">
      <c r="A10" s="362" t="s">
        <v>109</v>
      </c>
      <c r="B10" s="363" t="s">
        <v>200</v>
      </c>
      <c r="C10" s="978"/>
      <c r="D10" s="978"/>
      <c r="E10" s="978"/>
      <c r="F10" s="978"/>
      <c r="G10" s="978"/>
      <c r="H10" s="978"/>
      <c r="I10" s="978"/>
      <c r="J10" s="978"/>
      <c r="K10" s="263" t="s">
        <v>1</v>
      </c>
    </row>
    <row r="11" spans="1:11">
      <c r="A11" s="983"/>
      <c r="B11" s="983"/>
      <c r="C11" s="983"/>
      <c r="D11" s="983"/>
      <c r="E11" s="983"/>
      <c r="F11" s="983"/>
      <c r="G11" s="983"/>
      <c r="H11" s="983"/>
      <c r="I11" s="983"/>
      <c r="J11" s="983"/>
    </row>
    <row r="12" spans="1:11" ht="12.75" customHeight="1">
      <c r="A12" s="963" t="s">
        <v>111</v>
      </c>
      <c r="B12" s="964"/>
      <c r="C12" s="974" t="s">
        <v>286</v>
      </c>
      <c r="D12" s="972" t="s">
        <v>283</v>
      </c>
      <c r="E12" s="972" t="s">
        <v>112</v>
      </c>
      <c r="F12" s="972" t="s">
        <v>113</v>
      </c>
      <c r="G12" s="972" t="s">
        <v>284</v>
      </c>
      <c r="H12" s="972" t="s">
        <v>285</v>
      </c>
      <c r="I12" s="972" t="s">
        <v>112</v>
      </c>
      <c r="J12" s="970" t="s">
        <v>287</v>
      </c>
      <c r="K12" s="263" t="s">
        <v>1</v>
      </c>
    </row>
    <row r="13" spans="1:11" ht="12.75" customHeight="1">
      <c r="A13" s="965"/>
      <c r="B13" s="966"/>
      <c r="C13" s="975"/>
      <c r="D13" s="973"/>
      <c r="E13" s="973"/>
      <c r="F13" s="973"/>
      <c r="G13" s="973"/>
      <c r="H13" s="973"/>
      <c r="I13" s="973"/>
      <c r="J13" s="971"/>
      <c r="K13" s="263" t="s">
        <v>1</v>
      </c>
    </row>
    <row r="14" spans="1:11">
      <c r="A14" s="372" t="s">
        <v>114</v>
      </c>
      <c r="B14" s="364"/>
      <c r="C14" s="391"/>
      <c r="D14" s="391"/>
      <c r="E14" s="391"/>
      <c r="F14" s="391"/>
      <c r="G14" s="391"/>
      <c r="H14" s="391"/>
      <c r="I14" s="391"/>
      <c r="J14" s="392"/>
      <c r="K14" s="263" t="s">
        <v>1</v>
      </c>
    </row>
    <row r="15" spans="1:11">
      <c r="A15" s="373" t="s">
        <v>115</v>
      </c>
      <c r="B15" s="365" t="s">
        <v>116</v>
      </c>
      <c r="C15" s="393"/>
      <c r="D15" s="393"/>
      <c r="E15" s="393"/>
      <c r="F15" s="393"/>
      <c r="G15" s="393"/>
      <c r="H15" s="393"/>
      <c r="I15" s="393"/>
      <c r="J15" s="394"/>
      <c r="K15" s="263" t="s">
        <v>1</v>
      </c>
    </row>
    <row r="16" spans="1:11">
      <c r="A16" s="374" t="s">
        <v>117</v>
      </c>
      <c r="B16" s="367" t="s">
        <v>179</v>
      </c>
      <c r="C16" s="395"/>
      <c r="D16" s="395"/>
      <c r="E16" s="395"/>
      <c r="F16" s="395"/>
      <c r="G16" s="395"/>
      <c r="H16" s="395"/>
      <c r="I16" s="395"/>
      <c r="J16" s="396"/>
      <c r="K16" s="263" t="s">
        <v>1</v>
      </c>
    </row>
    <row r="17" spans="1:11">
      <c r="A17" s="374" t="s">
        <v>117</v>
      </c>
      <c r="B17" s="367" t="s">
        <v>121</v>
      </c>
      <c r="C17" s="395"/>
      <c r="D17" s="395"/>
      <c r="E17" s="395"/>
      <c r="F17" s="395"/>
      <c r="G17" s="395"/>
      <c r="H17" s="395"/>
      <c r="I17" s="395"/>
      <c r="J17" s="396"/>
      <c r="K17" s="263" t="s">
        <v>1</v>
      </c>
    </row>
    <row r="18" spans="1:11">
      <c r="A18" s="374" t="s">
        <v>123</v>
      </c>
      <c r="B18" s="367" t="s">
        <v>122</v>
      </c>
      <c r="C18" s="395"/>
      <c r="D18" s="395"/>
      <c r="E18" s="395"/>
      <c r="F18" s="395"/>
      <c r="G18" s="395"/>
      <c r="H18" s="395"/>
      <c r="I18" s="395"/>
      <c r="J18" s="396"/>
      <c r="K18" s="263" t="s">
        <v>1</v>
      </c>
    </row>
    <row r="19" spans="1:11">
      <c r="A19" s="374" t="s">
        <v>123</v>
      </c>
      <c r="B19" s="367" t="s">
        <v>180</v>
      </c>
      <c r="C19" s="395"/>
      <c r="D19" s="395"/>
      <c r="E19" s="395"/>
      <c r="F19" s="395"/>
      <c r="G19" s="395"/>
      <c r="H19" s="395"/>
      <c r="I19" s="395"/>
      <c r="J19" s="396"/>
      <c r="K19" s="263" t="s">
        <v>1</v>
      </c>
    </row>
    <row r="20" spans="1:11">
      <c r="A20" s="372" t="s">
        <v>124</v>
      </c>
      <c r="B20" s="364"/>
      <c r="C20" s="391"/>
      <c r="D20" s="391"/>
      <c r="E20" s="391"/>
      <c r="F20" s="391"/>
      <c r="G20" s="391"/>
      <c r="H20" s="391"/>
      <c r="I20" s="391"/>
      <c r="J20" s="392"/>
      <c r="K20" s="263" t="s">
        <v>1</v>
      </c>
    </row>
    <row r="21" spans="1:11">
      <c r="A21" s="374" t="s">
        <v>125</v>
      </c>
      <c r="B21" s="367" t="s">
        <v>126</v>
      </c>
      <c r="C21" s="395"/>
      <c r="D21" s="395"/>
      <c r="E21" s="395"/>
      <c r="F21" s="395"/>
      <c r="G21" s="395"/>
      <c r="H21" s="395"/>
      <c r="I21" s="395"/>
      <c r="J21" s="396"/>
      <c r="K21" s="263" t="s">
        <v>1</v>
      </c>
    </row>
    <row r="22" spans="1:11">
      <c r="A22" s="374" t="s">
        <v>181</v>
      </c>
      <c r="B22" s="367" t="s">
        <v>127</v>
      </c>
      <c r="C22" s="395"/>
      <c r="D22" s="395"/>
      <c r="E22" s="395"/>
      <c r="F22" s="395"/>
      <c r="G22" s="395"/>
      <c r="H22" s="395"/>
      <c r="I22" s="395"/>
      <c r="J22" s="396"/>
      <c r="K22" s="263" t="s">
        <v>1</v>
      </c>
    </row>
    <row r="23" spans="1:11">
      <c r="A23" s="374" t="s">
        <v>182</v>
      </c>
      <c r="B23" s="367" t="s">
        <v>183</v>
      </c>
      <c r="C23" s="395"/>
      <c r="D23" s="395"/>
      <c r="E23" s="395"/>
      <c r="F23" s="395"/>
      <c r="G23" s="395"/>
      <c r="H23" s="395"/>
      <c r="I23" s="395"/>
      <c r="J23" s="396"/>
      <c r="K23" s="263" t="s">
        <v>1</v>
      </c>
    </row>
    <row r="24" spans="1:11">
      <c r="A24" s="366">
        <v>23.2</v>
      </c>
      <c r="B24" s="367" t="s">
        <v>184</v>
      </c>
      <c r="C24" s="395"/>
      <c r="D24" s="395"/>
      <c r="E24" s="395"/>
      <c r="F24" s="395"/>
      <c r="G24" s="395"/>
      <c r="H24" s="395"/>
      <c r="I24" s="395"/>
      <c r="J24" s="396"/>
      <c r="K24" s="263" t="s">
        <v>1</v>
      </c>
    </row>
    <row r="25" spans="1:11">
      <c r="A25" s="374" t="s">
        <v>130</v>
      </c>
      <c r="B25" s="367" t="s">
        <v>131</v>
      </c>
      <c r="C25" s="395"/>
      <c r="D25" s="395"/>
      <c r="E25" s="395"/>
      <c r="F25" s="395"/>
      <c r="G25" s="395"/>
      <c r="H25" s="395"/>
      <c r="I25" s="395"/>
      <c r="J25" s="396"/>
      <c r="K25" s="263" t="s">
        <v>1</v>
      </c>
    </row>
    <row r="26" spans="1:11">
      <c r="A26" s="374" t="s">
        <v>130</v>
      </c>
      <c r="B26" s="367" t="s">
        <v>132</v>
      </c>
      <c r="C26" s="395"/>
      <c r="D26" s="395"/>
      <c r="E26" s="395"/>
      <c r="F26" s="395"/>
      <c r="G26" s="395"/>
      <c r="H26" s="395"/>
      <c r="I26" s="395"/>
      <c r="J26" s="396"/>
      <c r="K26" s="263" t="s">
        <v>1</v>
      </c>
    </row>
    <row r="27" spans="1:11">
      <c r="A27" s="374" t="s">
        <v>130</v>
      </c>
      <c r="B27" s="367" t="s">
        <v>133</v>
      </c>
      <c r="C27" s="395"/>
      <c r="D27" s="395"/>
      <c r="E27" s="395"/>
      <c r="F27" s="395"/>
      <c r="G27" s="395"/>
      <c r="H27" s="395"/>
      <c r="I27" s="395"/>
      <c r="J27" s="396"/>
      <c r="K27" s="263" t="s">
        <v>1</v>
      </c>
    </row>
    <row r="28" spans="1:11">
      <c r="A28" s="374" t="s">
        <v>130</v>
      </c>
      <c r="B28" s="367" t="s">
        <v>185</v>
      </c>
      <c r="C28" s="395"/>
      <c r="D28" s="395"/>
      <c r="E28" s="395"/>
      <c r="F28" s="395"/>
      <c r="G28" s="395"/>
      <c r="H28" s="395"/>
      <c r="I28" s="398"/>
      <c r="J28" s="396"/>
      <c r="K28" s="263" t="s">
        <v>1</v>
      </c>
    </row>
    <row r="29" spans="1:11">
      <c r="A29" s="374" t="s">
        <v>130</v>
      </c>
      <c r="B29" s="367" t="s">
        <v>186</v>
      </c>
      <c r="C29" s="395"/>
      <c r="D29" s="395"/>
      <c r="E29" s="395"/>
      <c r="F29" s="395"/>
      <c r="G29" s="395"/>
      <c r="H29" s="395"/>
      <c r="I29" s="398"/>
      <c r="J29" s="396"/>
      <c r="K29" s="263" t="s">
        <v>1</v>
      </c>
    </row>
    <row r="30" spans="1:11">
      <c r="A30" s="374" t="s">
        <v>187</v>
      </c>
      <c r="B30" s="367" t="s">
        <v>188</v>
      </c>
      <c r="C30" s="395"/>
      <c r="D30" s="395"/>
      <c r="E30" s="395"/>
      <c r="F30" s="395"/>
      <c r="G30" s="395"/>
      <c r="H30" s="395"/>
      <c r="I30" s="395"/>
      <c r="J30" s="396"/>
      <c r="K30" s="263" t="s">
        <v>1</v>
      </c>
    </row>
    <row r="31" spans="1:11">
      <c r="A31" s="366">
        <v>25.3</v>
      </c>
      <c r="B31" s="367" t="s">
        <v>134</v>
      </c>
      <c r="C31" s="395"/>
      <c r="D31" s="395"/>
      <c r="E31" s="395"/>
      <c r="F31" s="395"/>
      <c r="G31" s="395"/>
      <c r="H31" s="395"/>
      <c r="I31" s="395"/>
      <c r="J31" s="396"/>
      <c r="K31" s="263" t="s">
        <v>1</v>
      </c>
    </row>
    <row r="32" spans="1:11">
      <c r="A32" s="366">
        <v>25.3</v>
      </c>
      <c r="B32" s="367" t="s">
        <v>135</v>
      </c>
      <c r="C32" s="395"/>
      <c r="D32" s="395"/>
      <c r="E32" s="395"/>
      <c r="F32" s="395"/>
      <c r="G32" s="395"/>
      <c r="H32" s="395"/>
      <c r="I32" s="395"/>
      <c r="J32" s="396"/>
      <c r="K32" s="263" t="s">
        <v>1</v>
      </c>
    </row>
    <row r="33" spans="1:11">
      <c r="A33" s="366">
        <v>25.3</v>
      </c>
      <c r="B33" s="367" t="s">
        <v>136</v>
      </c>
      <c r="C33" s="395"/>
      <c r="D33" s="395"/>
      <c r="E33" s="395"/>
      <c r="F33" s="395"/>
      <c r="G33" s="395"/>
      <c r="H33" s="395"/>
      <c r="I33" s="395"/>
      <c r="J33" s="396"/>
      <c r="K33" s="263" t="s">
        <v>1</v>
      </c>
    </row>
    <row r="34" spans="1:11">
      <c r="A34" s="366">
        <v>25.3</v>
      </c>
      <c r="B34" s="367" t="s">
        <v>137</v>
      </c>
      <c r="C34" s="395"/>
      <c r="D34" s="395"/>
      <c r="E34" s="395"/>
      <c r="F34" s="395"/>
      <c r="G34" s="395"/>
      <c r="H34" s="395"/>
      <c r="I34" s="395"/>
      <c r="J34" s="396"/>
      <c r="K34" s="263" t="s">
        <v>1</v>
      </c>
    </row>
    <row r="35" spans="1:11">
      <c r="A35" s="366">
        <v>25.3</v>
      </c>
      <c r="B35" s="367" t="s">
        <v>138</v>
      </c>
      <c r="C35" s="395"/>
      <c r="D35" s="395"/>
      <c r="E35" s="395"/>
      <c r="F35" s="395"/>
      <c r="G35" s="395"/>
      <c r="H35" s="395"/>
      <c r="I35" s="395"/>
      <c r="J35" s="396"/>
      <c r="K35" s="263" t="s">
        <v>1</v>
      </c>
    </row>
    <row r="36" spans="1:11">
      <c r="A36" s="374" t="s">
        <v>143</v>
      </c>
      <c r="B36" s="367" t="s">
        <v>144</v>
      </c>
      <c r="C36" s="395"/>
      <c r="D36" s="395"/>
      <c r="E36" s="395"/>
      <c r="F36" s="395"/>
      <c r="G36" s="395"/>
      <c r="H36" s="395"/>
      <c r="I36" s="395"/>
      <c r="J36" s="396"/>
      <c r="K36" s="263" t="s">
        <v>1</v>
      </c>
    </row>
    <row r="37" spans="1:11">
      <c r="A37" s="366">
        <v>25.3</v>
      </c>
      <c r="B37" s="367" t="s">
        <v>190</v>
      </c>
      <c r="C37" s="395"/>
      <c r="D37" s="395"/>
      <c r="E37" s="395"/>
      <c r="F37" s="395"/>
      <c r="G37" s="395"/>
      <c r="H37" s="395"/>
      <c r="I37" s="395"/>
      <c r="J37" s="396"/>
      <c r="K37" s="263" t="s">
        <v>1</v>
      </c>
    </row>
    <row r="38" spans="1:11">
      <c r="A38" s="374" t="s">
        <v>139</v>
      </c>
      <c r="B38" s="367" t="s">
        <v>145</v>
      </c>
      <c r="C38" s="395"/>
      <c r="D38" s="395"/>
      <c r="E38" s="395"/>
      <c r="F38" s="395"/>
      <c r="G38" s="395"/>
      <c r="H38" s="395"/>
      <c r="I38" s="395"/>
      <c r="J38" s="396"/>
      <c r="K38" s="263" t="s">
        <v>1</v>
      </c>
    </row>
    <row r="39" spans="1:11">
      <c r="A39" s="495" t="s">
        <v>146</v>
      </c>
      <c r="B39" s="494" t="s">
        <v>147</v>
      </c>
      <c r="C39" s="400"/>
      <c r="D39" s="400"/>
      <c r="E39" s="400"/>
      <c r="F39" s="400"/>
      <c r="G39" s="400"/>
      <c r="H39" s="400"/>
      <c r="I39" s="400"/>
      <c r="J39" s="401"/>
      <c r="K39" s="263" t="s">
        <v>1</v>
      </c>
    </row>
    <row r="40" spans="1:11">
      <c r="A40" s="372" t="s">
        <v>152</v>
      </c>
      <c r="B40" s="364"/>
      <c r="C40" s="391"/>
      <c r="D40" s="391"/>
      <c r="E40" s="391"/>
      <c r="F40" s="391"/>
      <c r="G40" s="391"/>
      <c r="H40" s="391"/>
      <c r="I40" s="391"/>
      <c r="J40" s="392"/>
      <c r="K40" s="263" t="s">
        <v>1</v>
      </c>
    </row>
    <row r="41" spans="1:11">
      <c r="A41" s="374" t="s">
        <v>153</v>
      </c>
      <c r="B41" s="367" t="s">
        <v>191</v>
      </c>
      <c r="C41" s="395"/>
      <c r="D41" s="395"/>
      <c r="E41" s="395"/>
      <c r="F41" s="395"/>
      <c r="G41" s="395"/>
      <c r="H41" s="395"/>
      <c r="I41" s="395"/>
      <c r="J41" s="396"/>
      <c r="K41" s="263" t="s">
        <v>1</v>
      </c>
    </row>
    <row r="42" spans="1:11">
      <c r="A42" s="370" t="s">
        <v>153</v>
      </c>
      <c r="B42" s="369" t="s">
        <v>158</v>
      </c>
      <c r="C42" s="395"/>
      <c r="D42" s="395"/>
      <c r="E42" s="395"/>
      <c r="F42" s="395"/>
      <c r="G42" s="395"/>
      <c r="H42" s="395"/>
      <c r="I42" s="395"/>
      <c r="J42" s="396"/>
      <c r="K42" s="263" t="s">
        <v>1</v>
      </c>
    </row>
    <row r="43" spans="1:11">
      <c r="A43" s="370" t="s">
        <v>153</v>
      </c>
      <c r="B43" s="369" t="s">
        <v>159</v>
      </c>
      <c r="C43" s="395"/>
      <c r="D43" s="395"/>
      <c r="E43" s="395"/>
      <c r="F43" s="395"/>
      <c r="G43" s="395"/>
      <c r="H43" s="395"/>
      <c r="I43" s="395"/>
      <c r="J43" s="396"/>
      <c r="K43" s="263" t="s">
        <v>1</v>
      </c>
    </row>
    <row r="44" spans="1:11">
      <c r="A44" s="370" t="s">
        <v>153</v>
      </c>
      <c r="B44" s="369" t="s">
        <v>160</v>
      </c>
      <c r="C44" s="395"/>
      <c r="D44" s="395"/>
      <c r="E44" s="395"/>
      <c r="F44" s="395"/>
      <c r="G44" s="395"/>
      <c r="H44" s="395"/>
      <c r="I44" s="395"/>
      <c r="J44" s="396"/>
      <c r="K44" s="263" t="s">
        <v>1</v>
      </c>
    </row>
    <row r="45" spans="1:11">
      <c r="A45" s="370" t="s">
        <v>153</v>
      </c>
      <c r="B45" s="369" t="s">
        <v>161</v>
      </c>
      <c r="C45" s="395"/>
      <c r="D45" s="395"/>
      <c r="E45" s="395"/>
      <c r="F45" s="395"/>
      <c r="G45" s="395"/>
      <c r="H45" s="395"/>
      <c r="I45" s="395"/>
      <c r="J45" s="396"/>
      <c r="K45" s="263" t="s">
        <v>1</v>
      </c>
    </row>
    <row r="46" spans="1:11">
      <c r="A46" s="370" t="s">
        <v>153</v>
      </c>
      <c r="B46" s="369" t="s">
        <v>162</v>
      </c>
      <c r="C46" s="395"/>
      <c r="D46" s="395"/>
      <c r="E46" s="395"/>
      <c r="F46" s="395"/>
      <c r="G46" s="395"/>
      <c r="H46" s="395"/>
      <c r="I46" s="395"/>
      <c r="J46" s="396"/>
      <c r="K46" s="263" t="s">
        <v>1</v>
      </c>
    </row>
    <row r="47" spans="1:11">
      <c r="A47" s="368">
        <v>31</v>
      </c>
      <c r="B47" s="367" t="s">
        <v>163</v>
      </c>
      <c r="C47" s="395"/>
      <c r="D47" s="395"/>
      <c r="E47" s="397"/>
      <c r="F47" s="397"/>
      <c r="G47" s="395"/>
      <c r="H47" s="395"/>
      <c r="I47" s="395"/>
      <c r="J47" s="396"/>
      <c r="K47" s="263" t="s">
        <v>1</v>
      </c>
    </row>
    <row r="48" spans="1:11">
      <c r="A48" s="374" t="s">
        <v>193</v>
      </c>
      <c r="B48" s="367" t="s">
        <v>194</v>
      </c>
      <c r="C48" s="395"/>
      <c r="D48" s="395"/>
      <c r="E48" s="397"/>
      <c r="F48" s="397"/>
      <c r="G48" s="395"/>
      <c r="H48" s="395"/>
      <c r="I48" s="395"/>
      <c r="J48" s="396"/>
      <c r="K48" s="263" t="s">
        <v>1</v>
      </c>
    </row>
    <row r="49" spans="1:18">
      <c r="A49" s="372" t="s">
        <v>165</v>
      </c>
      <c r="B49" s="364"/>
      <c r="C49" s="391"/>
      <c r="D49" s="391"/>
      <c r="E49" s="391"/>
      <c r="F49" s="391"/>
      <c r="G49" s="391"/>
      <c r="H49" s="391"/>
      <c r="I49" s="391"/>
      <c r="J49" s="392"/>
      <c r="K49" s="263" t="s">
        <v>1</v>
      </c>
    </row>
    <row r="50" spans="1:18">
      <c r="A50" s="375" t="s">
        <v>166</v>
      </c>
      <c r="B50" s="371" t="s">
        <v>201</v>
      </c>
      <c r="C50" s="397"/>
      <c r="D50" s="397"/>
      <c r="E50" s="397"/>
      <c r="F50" s="397"/>
      <c r="G50" s="397"/>
      <c r="H50" s="397"/>
      <c r="I50" s="397"/>
      <c r="J50" s="399"/>
      <c r="K50" s="263" t="s">
        <v>1</v>
      </c>
    </row>
    <row r="51" spans="1:18" s="286" customFormat="1">
      <c r="A51" s="376" t="s">
        <v>166</v>
      </c>
      <c r="B51" s="377" t="s">
        <v>172</v>
      </c>
      <c r="C51" s="400"/>
      <c r="D51" s="400"/>
      <c r="E51" s="400"/>
      <c r="F51" s="400"/>
      <c r="G51" s="400"/>
      <c r="H51" s="400"/>
      <c r="I51" s="400"/>
      <c r="J51" s="401"/>
      <c r="K51" s="263" t="s">
        <v>1</v>
      </c>
    </row>
    <row r="52" spans="1:18">
      <c r="A52" s="389"/>
      <c r="B52" s="390" t="s">
        <v>173</v>
      </c>
      <c r="C52" s="402"/>
      <c r="D52" s="402"/>
      <c r="E52" s="402"/>
      <c r="F52" s="402"/>
      <c r="G52" s="402"/>
      <c r="H52" s="402"/>
      <c r="I52" s="402"/>
      <c r="J52" s="403"/>
      <c r="K52" s="267" t="s">
        <v>24</v>
      </c>
    </row>
    <row r="53" spans="1:18">
      <c r="A53" s="361"/>
      <c r="B53" s="361"/>
      <c r="C53" s="404"/>
      <c r="D53" s="404"/>
      <c r="E53" s="404"/>
      <c r="F53" s="404"/>
      <c r="G53" s="404"/>
      <c r="H53" s="404"/>
      <c r="I53" s="404"/>
      <c r="J53" s="404"/>
    </row>
    <row r="55" spans="1:18" ht="18.75">
      <c r="A55" s="967" t="s">
        <v>261</v>
      </c>
      <c r="B55" s="988"/>
      <c r="C55" s="988"/>
      <c r="D55" s="988"/>
      <c r="E55" s="988"/>
      <c r="F55" s="988"/>
      <c r="G55" s="988"/>
      <c r="H55" s="988"/>
      <c r="I55" s="988"/>
      <c r="J55" s="988"/>
      <c r="K55" s="287"/>
      <c r="L55" s="287"/>
      <c r="M55" s="287"/>
      <c r="N55" s="287"/>
      <c r="O55" s="287"/>
      <c r="P55" s="287"/>
      <c r="Q55" s="287"/>
      <c r="R55" s="287"/>
    </row>
    <row r="56" spans="1:18" ht="9.75" customHeight="1">
      <c r="A56" s="968" t="s">
        <v>174</v>
      </c>
      <c r="B56" s="989"/>
      <c r="C56" s="989"/>
      <c r="D56" s="989"/>
      <c r="E56" s="989"/>
      <c r="F56" s="989"/>
      <c r="G56" s="989"/>
      <c r="H56" s="989"/>
      <c r="I56" s="989"/>
      <c r="J56" s="989"/>
      <c r="K56" s="274"/>
      <c r="L56" s="274"/>
      <c r="M56" s="274"/>
      <c r="N56" s="274"/>
      <c r="O56" s="274"/>
      <c r="P56" s="274"/>
      <c r="Q56" s="274"/>
      <c r="R56" s="274"/>
    </row>
    <row r="57" spans="1:18" ht="11.25" customHeight="1">
      <c r="A57" s="269"/>
      <c r="B57" s="268"/>
      <c r="C57" s="268"/>
      <c r="D57" s="268"/>
      <c r="E57" s="268"/>
      <c r="F57" s="268"/>
      <c r="G57" s="268"/>
      <c r="H57" s="268"/>
      <c r="I57" s="268"/>
      <c r="J57" s="268"/>
      <c r="K57" s="287"/>
      <c r="L57" s="287"/>
      <c r="M57" s="287"/>
      <c r="N57" s="287"/>
      <c r="O57" s="287"/>
      <c r="P57" s="287"/>
      <c r="Q57" s="287"/>
      <c r="R57" s="287"/>
    </row>
    <row r="58" spans="1:18" ht="14.25" customHeight="1">
      <c r="A58" s="969" t="s">
        <v>175</v>
      </c>
      <c r="B58" s="640"/>
      <c r="C58" s="640"/>
      <c r="D58" s="640"/>
      <c r="E58" s="640"/>
      <c r="F58" s="640"/>
      <c r="G58" s="640"/>
      <c r="H58" s="640"/>
      <c r="I58" s="640"/>
      <c r="J58" s="640"/>
      <c r="K58" s="93"/>
      <c r="L58" s="93"/>
      <c r="M58" s="93"/>
      <c r="N58" s="93"/>
      <c r="O58" s="93"/>
      <c r="P58" s="93"/>
      <c r="Q58" s="93"/>
      <c r="R58" s="93"/>
    </row>
    <row r="59" spans="1:18" ht="16.5" customHeight="1">
      <c r="A59" s="271"/>
      <c r="B59" s="272"/>
      <c r="C59" s="272"/>
      <c r="D59" s="272"/>
      <c r="E59" s="272"/>
      <c r="F59" s="272"/>
      <c r="G59" s="272"/>
      <c r="H59" s="272"/>
      <c r="I59" s="272"/>
      <c r="J59" s="272"/>
      <c r="K59" s="288"/>
      <c r="L59" s="288"/>
      <c r="M59" s="288"/>
      <c r="N59" s="288"/>
      <c r="O59" s="288"/>
      <c r="P59" s="288"/>
      <c r="Q59" s="288"/>
      <c r="R59" s="288"/>
    </row>
    <row r="60" spans="1:18" ht="16.5" customHeight="1">
      <c r="A60" s="961" t="s">
        <v>176</v>
      </c>
      <c r="B60" s="987"/>
      <c r="C60" s="987"/>
      <c r="D60" s="987"/>
      <c r="E60" s="987"/>
      <c r="F60" s="987"/>
      <c r="G60" s="987"/>
      <c r="H60" s="987"/>
      <c r="I60" s="987"/>
      <c r="J60" s="987"/>
      <c r="K60" s="93"/>
      <c r="L60" s="93"/>
      <c r="M60" s="93"/>
      <c r="N60" s="93"/>
      <c r="O60" s="93"/>
      <c r="P60" s="93"/>
      <c r="Q60" s="93"/>
      <c r="R60" s="93"/>
    </row>
    <row r="61" spans="1:18" ht="26.25" customHeight="1"/>
  </sheetData>
  <mergeCells count="24">
    <mergeCell ref="A60:J60"/>
    <mergeCell ref="A12:B13"/>
    <mergeCell ref="A55:J55"/>
    <mergeCell ref="A56:J56"/>
    <mergeCell ref="A58:J58"/>
    <mergeCell ref="J12:J13"/>
    <mergeCell ref="A5:J5"/>
    <mergeCell ref="A6:J6"/>
    <mergeCell ref="A7:J7"/>
    <mergeCell ref="C8:J8"/>
    <mergeCell ref="A1:J1"/>
    <mergeCell ref="A2:J2"/>
    <mergeCell ref="A3:J3"/>
    <mergeCell ref="A4:J4"/>
    <mergeCell ref="C9:J9"/>
    <mergeCell ref="C10:J10"/>
    <mergeCell ref="A11:J11"/>
    <mergeCell ref="D12:D13"/>
    <mergeCell ref="E12:E13"/>
    <mergeCell ref="F12:F13"/>
    <mergeCell ref="G12:G13"/>
    <mergeCell ref="C12:C13"/>
    <mergeCell ref="H12:H13"/>
    <mergeCell ref="I12:I13"/>
  </mergeCells>
  <phoneticPr fontId="48"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6.xml><?xml version="1.0" encoding="utf-8"?>
<worksheet xmlns="http://schemas.openxmlformats.org/spreadsheetml/2006/main" xmlns:r="http://schemas.openxmlformats.org/officeDocument/2006/relationships">
  <sheetPr codeName="Sheet8"/>
  <dimension ref="A1:R60"/>
  <sheetViews>
    <sheetView view="pageBreakPreview" zoomScaleSheetLayoutView="100" workbookViewId="0">
      <selection activeCell="B17" sqref="B17"/>
    </sheetView>
  </sheetViews>
  <sheetFormatPr defaultColWidth="8.88671875" defaultRowHeight="12.75"/>
  <cols>
    <col min="1" max="1" width="10.6640625" style="264" customWidth="1"/>
    <col min="2" max="2" width="38.33203125" style="264" customWidth="1"/>
    <col min="3" max="3" width="9.5546875" style="266" customWidth="1"/>
    <col min="4" max="8" width="9.88671875" style="266" customWidth="1"/>
    <col min="9" max="16384" width="8.88671875" style="264"/>
  </cols>
  <sheetData>
    <row r="1" spans="1:10" ht="15.75">
      <c r="A1" s="980" t="s">
        <v>106</v>
      </c>
      <c r="B1" s="980"/>
      <c r="C1" s="980"/>
      <c r="D1" s="980"/>
      <c r="E1" s="980"/>
      <c r="F1" s="980"/>
      <c r="G1" s="980"/>
      <c r="H1" s="980"/>
      <c r="I1" s="289" t="s">
        <v>1</v>
      </c>
      <c r="J1" s="262"/>
    </row>
    <row r="2" spans="1:10" ht="15.75">
      <c r="A2" s="979"/>
      <c r="B2" s="979"/>
      <c r="C2" s="979"/>
      <c r="D2" s="979"/>
      <c r="E2" s="979"/>
      <c r="F2" s="979"/>
      <c r="G2" s="979"/>
      <c r="H2" s="979"/>
      <c r="I2" s="262"/>
      <c r="J2" s="262"/>
    </row>
    <row r="3" spans="1:10" ht="15.75">
      <c r="A3" s="981" t="s">
        <v>204</v>
      </c>
      <c r="B3" s="981"/>
      <c r="C3" s="981"/>
      <c r="D3" s="981"/>
      <c r="E3" s="981"/>
      <c r="F3" s="981"/>
      <c r="G3" s="981"/>
      <c r="H3" s="981"/>
      <c r="I3" s="289" t="s">
        <v>1</v>
      </c>
      <c r="J3" s="265"/>
    </row>
    <row r="4" spans="1:10" ht="15.75">
      <c r="A4" s="981" t="s">
        <v>242</v>
      </c>
      <c r="B4" s="981"/>
      <c r="C4" s="981"/>
      <c r="D4" s="981"/>
      <c r="E4" s="981"/>
      <c r="F4" s="981"/>
      <c r="G4" s="981"/>
      <c r="H4" s="981"/>
      <c r="I4" s="289" t="s">
        <v>1</v>
      </c>
      <c r="J4" s="265"/>
    </row>
    <row r="5" spans="1:10" ht="15.75">
      <c r="A5" s="979" t="s">
        <v>241</v>
      </c>
      <c r="B5" s="979"/>
      <c r="C5" s="979"/>
      <c r="D5" s="979"/>
      <c r="E5" s="979"/>
      <c r="F5" s="979"/>
      <c r="G5" s="979"/>
      <c r="H5" s="979"/>
      <c r="I5" s="289" t="s">
        <v>1</v>
      </c>
      <c r="J5" s="265"/>
    </row>
    <row r="6" spans="1:10" ht="15.75">
      <c r="A6" s="982"/>
      <c r="B6" s="982"/>
      <c r="C6" s="982"/>
      <c r="D6" s="982"/>
      <c r="E6" s="982"/>
      <c r="F6" s="982"/>
      <c r="G6" s="982"/>
      <c r="H6" s="982"/>
    </row>
    <row r="7" spans="1:10">
      <c r="A7" s="976"/>
      <c r="B7" s="976"/>
      <c r="C7" s="976"/>
      <c r="D7" s="976"/>
      <c r="E7" s="976"/>
      <c r="F7" s="976"/>
      <c r="G7" s="976"/>
      <c r="H7" s="976"/>
    </row>
    <row r="8" spans="1:10">
      <c r="A8" s="362" t="s">
        <v>107</v>
      </c>
      <c r="B8" s="361"/>
      <c r="C8" s="978"/>
      <c r="D8" s="978"/>
      <c r="E8" s="978"/>
      <c r="F8" s="978"/>
      <c r="G8" s="978"/>
      <c r="H8" s="978"/>
      <c r="I8" s="289" t="s">
        <v>1</v>
      </c>
    </row>
    <row r="9" spans="1:10">
      <c r="A9" s="362" t="s">
        <v>108</v>
      </c>
      <c r="B9" s="363" t="s">
        <v>177</v>
      </c>
      <c r="C9" s="978"/>
      <c r="D9" s="978"/>
      <c r="E9" s="978"/>
      <c r="F9" s="978"/>
      <c r="G9" s="978"/>
      <c r="H9" s="978"/>
      <c r="I9" s="289" t="s">
        <v>1</v>
      </c>
    </row>
    <row r="10" spans="1:10">
      <c r="A10" s="362" t="s">
        <v>109</v>
      </c>
      <c r="B10" s="363" t="s">
        <v>202</v>
      </c>
      <c r="C10" s="978"/>
      <c r="D10" s="978"/>
      <c r="E10" s="978"/>
      <c r="F10" s="978"/>
      <c r="G10" s="978"/>
      <c r="H10" s="978"/>
      <c r="I10" s="289" t="s">
        <v>1</v>
      </c>
    </row>
    <row r="11" spans="1:10">
      <c r="A11" s="983"/>
      <c r="B11" s="983"/>
      <c r="C11" s="983"/>
      <c r="D11" s="983"/>
      <c r="E11" s="983"/>
      <c r="F11" s="983"/>
      <c r="G11" s="983"/>
      <c r="H11" s="983"/>
    </row>
    <row r="12" spans="1:10" ht="12.75" customHeight="1">
      <c r="A12" s="963" t="s">
        <v>111</v>
      </c>
      <c r="B12" s="964"/>
      <c r="C12" s="974" t="s">
        <v>290</v>
      </c>
      <c r="D12" s="972" t="s">
        <v>283</v>
      </c>
      <c r="E12" s="972" t="s">
        <v>112</v>
      </c>
      <c r="F12" s="972" t="s">
        <v>113</v>
      </c>
      <c r="G12" s="972" t="s">
        <v>284</v>
      </c>
      <c r="H12" s="970" t="s">
        <v>291</v>
      </c>
      <c r="I12" s="289" t="s">
        <v>1</v>
      </c>
    </row>
    <row r="13" spans="1:10" ht="12.75" customHeight="1">
      <c r="A13" s="965"/>
      <c r="B13" s="966"/>
      <c r="C13" s="975"/>
      <c r="D13" s="973"/>
      <c r="E13" s="973"/>
      <c r="F13" s="973"/>
      <c r="G13" s="973"/>
      <c r="H13" s="971"/>
      <c r="I13" s="289" t="s">
        <v>1</v>
      </c>
    </row>
    <row r="14" spans="1:10">
      <c r="A14" s="372" t="s">
        <v>114</v>
      </c>
      <c r="B14" s="364"/>
      <c r="C14" s="391"/>
      <c r="D14" s="391"/>
      <c r="E14" s="391"/>
      <c r="F14" s="391"/>
      <c r="G14" s="391"/>
      <c r="H14" s="392"/>
      <c r="I14" s="289" t="s">
        <v>1</v>
      </c>
    </row>
    <row r="15" spans="1:10">
      <c r="A15" s="373" t="s">
        <v>115</v>
      </c>
      <c r="B15" s="365" t="s">
        <v>116</v>
      </c>
      <c r="C15" s="393"/>
      <c r="D15" s="393"/>
      <c r="E15" s="393"/>
      <c r="F15" s="393"/>
      <c r="G15" s="393"/>
      <c r="H15" s="394"/>
      <c r="I15" s="289" t="s">
        <v>1</v>
      </c>
    </row>
    <row r="16" spans="1:10">
      <c r="A16" s="374" t="s">
        <v>117</v>
      </c>
      <c r="B16" s="367" t="s">
        <v>179</v>
      </c>
      <c r="C16" s="395"/>
      <c r="D16" s="395"/>
      <c r="E16" s="395"/>
      <c r="F16" s="395"/>
      <c r="G16" s="395"/>
      <c r="H16" s="396"/>
      <c r="I16" s="289" t="s">
        <v>1</v>
      </c>
    </row>
    <row r="17" spans="1:9">
      <c r="A17" s="374" t="s">
        <v>117</v>
      </c>
      <c r="B17" s="367" t="s">
        <v>121</v>
      </c>
      <c r="C17" s="395"/>
      <c r="D17" s="395"/>
      <c r="E17" s="395"/>
      <c r="F17" s="395"/>
      <c r="G17" s="395"/>
      <c r="H17" s="396"/>
      <c r="I17" s="289" t="s">
        <v>1</v>
      </c>
    </row>
    <row r="18" spans="1:9">
      <c r="A18" s="374" t="s">
        <v>123</v>
      </c>
      <c r="B18" s="367" t="s">
        <v>122</v>
      </c>
      <c r="C18" s="395"/>
      <c r="D18" s="395"/>
      <c r="E18" s="395"/>
      <c r="F18" s="395"/>
      <c r="G18" s="395"/>
      <c r="H18" s="396"/>
      <c r="I18" s="289" t="s">
        <v>1</v>
      </c>
    </row>
    <row r="19" spans="1:9">
      <c r="A19" s="374" t="s">
        <v>123</v>
      </c>
      <c r="B19" s="367" t="s">
        <v>180</v>
      </c>
      <c r="C19" s="395"/>
      <c r="D19" s="395"/>
      <c r="E19" s="395"/>
      <c r="F19" s="395"/>
      <c r="G19" s="395"/>
      <c r="H19" s="396"/>
      <c r="I19" s="289" t="s">
        <v>1</v>
      </c>
    </row>
    <row r="20" spans="1:9">
      <c r="A20" s="372" t="s">
        <v>124</v>
      </c>
      <c r="B20" s="364"/>
      <c r="C20" s="391"/>
      <c r="D20" s="391"/>
      <c r="E20" s="391"/>
      <c r="F20" s="391"/>
      <c r="G20" s="391"/>
      <c r="H20" s="392"/>
      <c r="I20" s="289" t="s">
        <v>1</v>
      </c>
    </row>
    <row r="21" spans="1:9">
      <c r="A21" s="374" t="s">
        <v>125</v>
      </c>
      <c r="B21" s="367" t="s">
        <v>126</v>
      </c>
      <c r="C21" s="395"/>
      <c r="D21" s="395"/>
      <c r="E21" s="395"/>
      <c r="F21" s="395"/>
      <c r="G21" s="395"/>
      <c r="H21" s="396"/>
      <c r="I21" s="289" t="s">
        <v>1</v>
      </c>
    </row>
    <row r="22" spans="1:9">
      <c r="A22" s="368">
        <v>22</v>
      </c>
      <c r="B22" s="367" t="s">
        <v>127</v>
      </c>
      <c r="C22" s="395"/>
      <c r="D22" s="395"/>
      <c r="E22" s="395"/>
      <c r="F22" s="395"/>
      <c r="G22" s="395"/>
      <c r="H22" s="396"/>
      <c r="I22" s="289" t="s">
        <v>1</v>
      </c>
    </row>
    <row r="23" spans="1:9">
      <c r="A23" s="374" t="s">
        <v>182</v>
      </c>
      <c r="B23" s="367" t="s">
        <v>183</v>
      </c>
      <c r="C23" s="395"/>
      <c r="D23" s="395"/>
      <c r="E23" s="395"/>
      <c r="F23" s="395"/>
      <c r="G23" s="395"/>
      <c r="H23" s="396"/>
      <c r="I23" s="289" t="s">
        <v>1</v>
      </c>
    </row>
    <row r="24" spans="1:9">
      <c r="A24" s="366">
        <v>23.2</v>
      </c>
      <c r="B24" s="367" t="s">
        <v>184</v>
      </c>
      <c r="C24" s="395"/>
      <c r="D24" s="395"/>
      <c r="E24" s="395"/>
      <c r="F24" s="395"/>
      <c r="G24" s="395"/>
      <c r="H24" s="396"/>
      <c r="I24" s="289" t="s">
        <v>1</v>
      </c>
    </row>
    <row r="25" spans="1:9">
      <c r="A25" s="374" t="s">
        <v>130</v>
      </c>
      <c r="B25" s="367" t="s">
        <v>131</v>
      </c>
      <c r="C25" s="395"/>
      <c r="D25" s="395"/>
      <c r="E25" s="395"/>
      <c r="F25" s="395"/>
      <c r="G25" s="395"/>
      <c r="H25" s="396"/>
      <c r="I25" s="289" t="s">
        <v>1</v>
      </c>
    </row>
    <row r="26" spans="1:9">
      <c r="A26" s="374" t="s">
        <v>130</v>
      </c>
      <c r="B26" s="367" t="s">
        <v>132</v>
      </c>
      <c r="C26" s="395"/>
      <c r="D26" s="395"/>
      <c r="E26" s="395"/>
      <c r="F26" s="395"/>
      <c r="G26" s="395"/>
      <c r="H26" s="396"/>
      <c r="I26" s="289" t="s">
        <v>1</v>
      </c>
    </row>
    <row r="27" spans="1:9">
      <c r="A27" s="374" t="s">
        <v>130</v>
      </c>
      <c r="B27" s="367" t="s">
        <v>133</v>
      </c>
      <c r="C27" s="395"/>
      <c r="D27" s="395"/>
      <c r="E27" s="395"/>
      <c r="F27" s="395"/>
      <c r="G27" s="395"/>
      <c r="H27" s="396"/>
      <c r="I27" s="289" t="s">
        <v>1</v>
      </c>
    </row>
    <row r="28" spans="1:9">
      <c r="A28" s="374" t="s">
        <v>130</v>
      </c>
      <c r="B28" s="367" t="s">
        <v>185</v>
      </c>
      <c r="C28" s="395"/>
      <c r="D28" s="395"/>
      <c r="E28" s="395"/>
      <c r="F28" s="395"/>
      <c r="G28" s="395"/>
      <c r="H28" s="396"/>
      <c r="I28" s="289" t="s">
        <v>1</v>
      </c>
    </row>
    <row r="29" spans="1:9">
      <c r="A29" s="374" t="s">
        <v>130</v>
      </c>
      <c r="B29" s="367" t="s">
        <v>186</v>
      </c>
      <c r="C29" s="395"/>
      <c r="D29" s="395"/>
      <c r="E29" s="395"/>
      <c r="F29" s="395"/>
      <c r="G29" s="395"/>
      <c r="H29" s="396"/>
      <c r="I29" s="289" t="s">
        <v>1</v>
      </c>
    </row>
    <row r="30" spans="1:9">
      <c r="A30" s="374" t="s">
        <v>187</v>
      </c>
      <c r="B30" s="367" t="s">
        <v>188</v>
      </c>
      <c r="C30" s="395"/>
      <c r="D30" s="395"/>
      <c r="E30" s="395"/>
      <c r="F30" s="395"/>
      <c r="G30" s="395"/>
      <c r="H30" s="396"/>
      <c r="I30" s="289" t="s">
        <v>1</v>
      </c>
    </row>
    <row r="31" spans="1:9">
      <c r="A31" s="366">
        <v>25.3</v>
      </c>
      <c r="B31" s="367" t="s">
        <v>134</v>
      </c>
      <c r="C31" s="395"/>
      <c r="D31" s="395"/>
      <c r="E31" s="395"/>
      <c r="F31" s="395"/>
      <c r="G31" s="395"/>
      <c r="H31" s="396"/>
      <c r="I31" s="289" t="s">
        <v>1</v>
      </c>
    </row>
    <row r="32" spans="1:9">
      <c r="A32" s="366">
        <v>25.3</v>
      </c>
      <c r="B32" s="367" t="s">
        <v>135</v>
      </c>
      <c r="C32" s="395"/>
      <c r="D32" s="395"/>
      <c r="E32" s="395"/>
      <c r="F32" s="395"/>
      <c r="G32" s="395"/>
      <c r="H32" s="396"/>
      <c r="I32" s="289" t="s">
        <v>1</v>
      </c>
    </row>
    <row r="33" spans="1:9">
      <c r="A33" s="366">
        <v>25.3</v>
      </c>
      <c r="B33" s="367" t="s">
        <v>136</v>
      </c>
      <c r="C33" s="395"/>
      <c r="D33" s="395"/>
      <c r="E33" s="395"/>
      <c r="F33" s="395"/>
      <c r="G33" s="395"/>
      <c r="H33" s="396"/>
      <c r="I33" s="289" t="s">
        <v>1</v>
      </c>
    </row>
    <row r="34" spans="1:9">
      <c r="A34" s="366">
        <v>25.3</v>
      </c>
      <c r="B34" s="367" t="s">
        <v>137</v>
      </c>
      <c r="C34" s="395"/>
      <c r="D34" s="395"/>
      <c r="E34" s="395"/>
      <c r="F34" s="395"/>
      <c r="G34" s="395"/>
      <c r="H34" s="396"/>
      <c r="I34" s="289" t="s">
        <v>1</v>
      </c>
    </row>
    <row r="35" spans="1:9">
      <c r="A35" s="366">
        <v>25.3</v>
      </c>
      <c r="B35" s="367" t="s">
        <v>138</v>
      </c>
      <c r="C35" s="395"/>
      <c r="D35" s="395"/>
      <c r="E35" s="395"/>
      <c r="F35" s="395"/>
      <c r="G35" s="395"/>
      <c r="H35" s="396"/>
      <c r="I35" s="289" t="s">
        <v>1</v>
      </c>
    </row>
    <row r="36" spans="1:9">
      <c r="A36" s="366">
        <v>25.3</v>
      </c>
      <c r="B36" s="367" t="s">
        <v>190</v>
      </c>
      <c r="C36" s="395"/>
      <c r="D36" s="395"/>
      <c r="E36" s="395"/>
      <c r="F36" s="395"/>
      <c r="G36" s="395"/>
      <c r="H36" s="396"/>
      <c r="I36" s="289" t="s">
        <v>1</v>
      </c>
    </row>
    <row r="37" spans="1:9">
      <c r="A37" s="374" t="s">
        <v>139</v>
      </c>
      <c r="B37" s="367" t="s">
        <v>145</v>
      </c>
      <c r="C37" s="395"/>
      <c r="D37" s="395"/>
      <c r="E37" s="395"/>
      <c r="F37" s="395"/>
      <c r="G37" s="395"/>
      <c r="H37" s="396"/>
      <c r="I37" s="289" t="s">
        <v>1</v>
      </c>
    </row>
    <row r="38" spans="1:9">
      <c r="A38" s="495" t="s">
        <v>146</v>
      </c>
      <c r="B38" s="494" t="s">
        <v>147</v>
      </c>
      <c r="C38" s="400"/>
      <c r="D38" s="400"/>
      <c r="E38" s="400"/>
      <c r="F38" s="400"/>
      <c r="G38" s="400"/>
      <c r="H38" s="401"/>
      <c r="I38" s="289" t="s">
        <v>1</v>
      </c>
    </row>
    <row r="39" spans="1:9">
      <c r="A39" s="372" t="s">
        <v>152</v>
      </c>
      <c r="B39" s="364"/>
      <c r="C39" s="391"/>
      <c r="D39" s="391"/>
      <c r="E39" s="391"/>
      <c r="F39" s="391"/>
      <c r="G39" s="391"/>
      <c r="H39" s="392"/>
      <c r="I39" s="289" t="s">
        <v>1</v>
      </c>
    </row>
    <row r="40" spans="1:9">
      <c r="A40" s="374" t="s">
        <v>153</v>
      </c>
      <c r="B40" s="367" t="s">
        <v>191</v>
      </c>
      <c r="C40" s="395"/>
      <c r="D40" s="395"/>
      <c r="E40" s="395"/>
      <c r="F40" s="395"/>
      <c r="G40" s="395"/>
      <c r="H40" s="396"/>
      <c r="I40" s="289" t="s">
        <v>1</v>
      </c>
    </row>
    <row r="41" spans="1:9">
      <c r="A41" s="370" t="s">
        <v>153</v>
      </c>
      <c r="B41" s="369" t="s">
        <v>158</v>
      </c>
      <c r="C41" s="395"/>
      <c r="D41" s="395"/>
      <c r="E41" s="395"/>
      <c r="F41" s="395"/>
      <c r="G41" s="395"/>
      <c r="H41" s="396"/>
      <c r="I41" s="289" t="s">
        <v>1</v>
      </c>
    </row>
    <row r="42" spans="1:9">
      <c r="A42" s="370" t="s">
        <v>153</v>
      </c>
      <c r="B42" s="369" t="s">
        <v>159</v>
      </c>
      <c r="C42" s="395"/>
      <c r="D42" s="395"/>
      <c r="E42" s="395"/>
      <c r="F42" s="395"/>
      <c r="G42" s="395"/>
      <c r="H42" s="396"/>
      <c r="I42" s="289" t="s">
        <v>1</v>
      </c>
    </row>
    <row r="43" spans="1:9">
      <c r="A43" s="370" t="s">
        <v>153</v>
      </c>
      <c r="B43" s="369" t="s">
        <v>203</v>
      </c>
      <c r="C43" s="395"/>
      <c r="D43" s="395"/>
      <c r="E43" s="395"/>
      <c r="F43" s="395"/>
      <c r="G43" s="395"/>
      <c r="H43" s="396"/>
      <c r="I43" s="289" t="s">
        <v>1</v>
      </c>
    </row>
    <row r="44" spans="1:9">
      <c r="A44" s="370" t="s">
        <v>153</v>
      </c>
      <c r="B44" s="369" t="s">
        <v>160</v>
      </c>
      <c r="C44" s="395"/>
      <c r="D44" s="395"/>
      <c r="E44" s="395"/>
      <c r="F44" s="395"/>
      <c r="G44" s="395"/>
      <c r="H44" s="396"/>
      <c r="I44" s="289" t="s">
        <v>1</v>
      </c>
    </row>
    <row r="45" spans="1:9">
      <c r="A45" s="370" t="s">
        <v>153</v>
      </c>
      <c r="B45" s="369" t="s">
        <v>161</v>
      </c>
      <c r="C45" s="395"/>
      <c r="D45" s="395"/>
      <c r="E45" s="395"/>
      <c r="F45" s="395"/>
      <c r="G45" s="395"/>
      <c r="H45" s="396"/>
      <c r="I45" s="289" t="s">
        <v>1</v>
      </c>
    </row>
    <row r="46" spans="1:9">
      <c r="A46" s="370" t="s">
        <v>153</v>
      </c>
      <c r="B46" s="369" t="s">
        <v>162</v>
      </c>
      <c r="C46" s="395"/>
      <c r="D46" s="395"/>
      <c r="E46" s="395"/>
      <c r="F46" s="395"/>
      <c r="G46" s="395"/>
      <c r="H46" s="396"/>
      <c r="I46" s="289" t="s">
        <v>1</v>
      </c>
    </row>
    <row r="47" spans="1:9">
      <c r="A47" s="374" t="s">
        <v>153</v>
      </c>
      <c r="B47" s="367" t="s">
        <v>163</v>
      </c>
      <c r="C47" s="395"/>
      <c r="D47" s="395"/>
      <c r="E47" s="397"/>
      <c r="F47" s="397"/>
      <c r="G47" s="395"/>
      <c r="H47" s="396"/>
      <c r="I47" s="289" t="s">
        <v>1</v>
      </c>
    </row>
    <row r="48" spans="1:9">
      <c r="A48" s="374" t="s">
        <v>193</v>
      </c>
      <c r="B48" s="367" t="s">
        <v>194</v>
      </c>
      <c r="C48" s="395"/>
      <c r="D48" s="395"/>
      <c r="E48" s="397"/>
      <c r="F48" s="397"/>
      <c r="G48" s="395"/>
      <c r="H48" s="396"/>
      <c r="I48" s="289" t="s">
        <v>1</v>
      </c>
    </row>
    <row r="49" spans="1:18">
      <c r="A49" s="372" t="s">
        <v>165</v>
      </c>
      <c r="B49" s="364"/>
      <c r="C49" s="391"/>
      <c r="D49" s="391"/>
      <c r="E49" s="391"/>
      <c r="F49" s="391"/>
      <c r="G49" s="391"/>
      <c r="H49" s="392"/>
      <c r="I49" s="289" t="s">
        <v>1</v>
      </c>
    </row>
    <row r="50" spans="1:18">
      <c r="A50" s="374" t="s">
        <v>166</v>
      </c>
      <c r="B50" s="367" t="s">
        <v>201</v>
      </c>
      <c r="C50" s="395"/>
      <c r="D50" s="395"/>
      <c r="E50" s="395"/>
      <c r="F50" s="395"/>
      <c r="G50" s="395"/>
      <c r="H50" s="396"/>
      <c r="I50" s="289" t="s">
        <v>1</v>
      </c>
    </row>
    <row r="51" spans="1:18">
      <c r="A51" s="370" t="s">
        <v>166</v>
      </c>
      <c r="B51" s="369" t="s">
        <v>172</v>
      </c>
      <c r="C51" s="395"/>
      <c r="D51" s="395"/>
      <c r="E51" s="395"/>
      <c r="F51" s="395"/>
      <c r="G51" s="395"/>
      <c r="H51" s="396"/>
      <c r="I51" s="289" t="s">
        <v>1</v>
      </c>
    </row>
    <row r="52" spans="1:18">
      <c r="A52" s="372"/>
      <c r="B52" s="364" t="s">
        <v>173</v>
      </c>
      <c r="C52" s="391"/>
      <c r="D52" s="391"/>
      <c r="E52" s="391"/>
      <c r="F52" s="391"/>
      <c r="G52" s="391"/>
      <c r="H52" s="392"/>
      <c r="I52" s="263" t="s">
        <v>24</v>
      </c>
    </row>
    <row r="55" spans="1:18" ht="15.75">
      <c r="A55" s="967" t="s">
        <v>261</v>
      </c>
      <c r="B55" s="990"/>
      <c r="C55" s="990"/>
      <c r="D55" s="990"/>
      <c r="E55" s="990"/>
      <c r="F55" s="990"/>
      <c r="G55" s="990"/>
      <c r="H55" s="990"/>
      <c r="I55" s="268"/>
      <c r="J55" s="268"/>
      <c r="K55" s="268"/>
      <c r="L55" s="268"/>
      <c r="M55" s="268"/>
      <c r="N55" s="268"/>
      <c r="O55" s="268"/>
      <c r="P55" s="268"/>
      <c r="Q55" s="268"/>
      <c r="R55" s="268"/>
    </row>
    <row r="56" spans="1:18" ht="15">
      <c r="A56" s="968" t="s">
        <v>174</v>
      </c>
      <c r="B56" s="990"/>
      <c r="C56" s="990"/>
      <c r="D56" s="990"/>
      <c r="E56" s="990"/>
      <c r="F56" s="990"/>
      <c r="G56" s="990"/>
      <c r="H56" s="990"/>
      <c r="I56" s="282"/>
      <c r="J56" s="282"/>
      <c r="K56" s="282"/>
      <c r="L56" s="282"/>
      <c r="M56" s="282"/>
      <c r="N56" s="282"/>
      <c r="O56" s="282"/>
      <c r="P56" s="282"/>
      <c r="Q56" s="282"/>
      <c r="R56" s="282"/>
    </row>
    <row r="57" spans="1:18" ht="13.5">
      <c r="A57" s="269"/>
      <c r="B57" s="268"/>
      <c r="C57" s="268"/>
      <c r="D57" s="268"/>
      <c r="E57" s="268"/>
      <c r="F57" s="268"/>
      <c r="G57" s="268"/>
      <c r="H57" s="268"/>
      <c r="I57" s="268"/>
      <c r="J57" s="268"/>
      <c r="K57" s="268"/>
      <c r="L57" s="268"/>
      <c r="M57" s="268"/>
      <c r="N57" s="268"/>
      <c r="O57" s="268"/>
      <c r="P57" s="268"/>
      <c r="Q57" s="268"/>
      <c r="R57" s="268"/>
    </row>
    <row r="58" spans="1:18" ht="30.75" customHeight="1">
      <c r="A58" s="969" t="s">
        <v>175</v>
      </c>
      <c r="B58" s="990"/>
      <c r="C58" s="990"/>
      <c r="D58" s="990"/>
      <c r="E58" s="990"/>
      <c r="F58" s="990"/>
      <c r="G58" s="990"/>
      <c r="H58" s="990"/>
      <c r="I58" s="270"/>
      <c r="J58" s="270"/>
      <c r="K58" s="270"/>
      <c r="L58" s="270"/>
      <c r="M58" s="270"/>
      <c r="N58" s="270"/>
      <c r="O58" s="270"/>
      <c r="P58" s="270"/>
      <c r="Q58" s="270"/>
      <c r="R58" s="270"/>
    </row>
    <row r="59" spans="1:18">
      <c r="A59" s="271"/>
      <c r="B59" s="272"/>
      <c r="C59" s="272"/>
      <c r="D59" s="272"/>
      <c r="E59" s="272"/>
      <c r="F59" s="272"/>
      <c r="G59" s="272"/>
      <c r="H59" s="272"/>
      <c r="I59" s="272"/>
      <c r="J59" s="272"/>
      <c r="K59" s="272"/>
      <c r="L59" s="272"/>
      <c r="M59" s="272"/>
      <c r="N59" s="272"/>
      <c r="O59" s="272"/>
      <c r="P59" s="272"/>
      <c r="Q59" s="272"/>
      <c r="R59" s="272"/>
    </row>
    <row r="60" spans="1:18" ht="29.25" customHeight="1">
      <c r="A60" s="961" t="s">
        <v>176</v>
      </c>
      <c r="B60" s="990"/>
      <c r="C60" s="990"/>
      <c r="D60" s="990"/>
      <c r="E60" s="990"/>
      <c r="F60" s="990"/>
      <c r="G60" s="990"/>
      <c r="H60" s="990"/>
      <c r="I60" s="270"/>
      <c r="J60" s="270"/>
      <c r="K60" s="270"/>
      <c r="L60" s="270"/>
      <c r="M60" s="270"/>
      <c r="N60" s="270"/>
      <c r="O60" s="270"/>
      <c r="P60" s="270"/>
      <c r="Q60" s="270"/>
      <c r="R60" s="270"/>
    </row>
  </sheetData>
  <mergeCells count="22">
    <mergeCell ref="C10:H10"/>
    <mergeCell ref="A56:H56"/>
    <mergeCell ref="A58:H58"/>
    <mergeCell ref="A60:H60"/>
    <mergeCell ref="A12:B13"/>
    <mergeCell ref="A55:H55"/>
    <mergeCell ref="A11:H11"/>
    <mergeCell ref="C12:C13"/>
    <mergeCell ref="D12:D13"/>
    <mergeCell ref="E12:E13"/>
    <mergeCell ref="G12:G13"/>
    <mergeCell ref="H12:H13"/>
    <mergeCell ref="F12:F13"/>
    <mergeCell ref="A1:H1"/>
    <mergeCell ref="A2:H2"/>
    <mergeCell ref="A3:H3"/>
    <mergeCell ref="A4:H4"/>
    <mergeCell ref="C9:H9"/>
    <mergeCell ref="A5:H5"/>
    <mergeCell ref="A6:H6"/>
    <mergeCell ref="A7:H7"/>
    <mergeCell ref="C8:H8"/>
  </mergeCells>
  <phoneticPr fontId="48"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7.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293" customWidth="1"/>
    <col min="2" max="2" width="65.6640625" style="292" customWidth="1"/>
    <col min="3" max="3" width="2.88671875" style="293" customWidth="1"/>
    <col min="4" max="4" width="11.44140625" style="293" customWidth="1"/>
    <col min="5" max="5" width="10.21875" style="293" customWidth="1"/>
    <col min="6" max="6" width="10.109375" style="293" customWidth="1"/>
    <col min="7" max="7" width="9.5546875" style="293" customWidth="1"/>
    <col min="8" max="8" width="9.33203125" style="293" customWidth="1"/>
    <col min="9" max="16384" width="7.109375" style="293"/>
  </cols>
  <sheetData>
    <row r="1" spans="1:11">
      <c r="A1" s="991" t="s">
        <v>233</v>
      </c>
      <c r="B1" s="991"/>
      <c r="C1" s="991"/>
      <c r="D1" s="991"/>
      <c r="E1" s="991"/>
      <c r="F1" s="991"/>
      <c r="G1" s="991"/>
      <c r="H1" s="991"/>
      <c r="I1" s="294" t="s">
        <v>1</v>
      </c>
    </row>
    <row r="2" spans="1:11" ht="13.5" customHeight="1">
      <c r="A2" s="993"/>
      <c r="B2" s="993"/>
      <c r="C2" s="993"/>
      <c r="D2" s="993"/>
      <c r="E2" s="993"/>
      <c r="F2" s="993"/>
      <c r="G2" s="993"/>
      <c r="H2" s="993"/>
      <c r="I2" s="294" t="s">
        <v>1</v>
      </c>
    </row>
    <row r="3" spans="1:11">
      <c r="A3" s="998" t="s">
        <v>282</v>
      </c>
      <c r="B3" s="998"/>
      <c r="C3" s="998"/>
      <c r="D3" s="998"/>
      <c r="E3" s="998"/>
      <c r="F3" s="998"/>
      <c r="G3" s="998"/>
      <c r="H3" s="998"/>
      <c r="I3" s="294" t="s">
        <v>1</v>
      </c>
    </row>
    <row r="4" spans="1:11" ht="18.75">
      <c r="A4" s="814"/>
      <c r="B4" s="814"/>
      <c r="C4" s="814"/>
      <c r="D4" s="814"/>
      <c r="E4" s="814"/>
      <c r="F4" s="814"/>
      <c r="G4" s="814"/>
      <c r="H4" s="814"/>
      <c r="I4" s="294" t="s">
        <v>1</v>
      </c>
    </row>
    <row r="5" spans="1:11" ht="16.5">
      <c r="A5" s="816"/>
      <c r="B5" s="816"/>
      <c r="C5" s="816"/>
      <c r="D5" s="816"/>
      <c r="E5" s="816"/>
      <c r="F5" s="816"/>
      <c r="G5" s="816"/>
      <c r="H5" s="816"/>
      <c r="I5" s="294" t="s">
        <v>1</v>
      </c>
    </row>
    <row r="6" spans="1:11" ht="16.5">
      <c r="A6" s="816"/>
      <c r="B6" s="816"/>
      <c r="C6" s="816"/>
      <c r="D6" s="816"/>
      <c r="E6" s="816"/>
      <c r="F6" s="816"/>
      <c r="G6" s="816"/>
      <c r="H6" s="816"/>
      <c r="I6" s="294" t="s">
        <v>1</v>
      </c>
    </row>
    <row r="7" spans="1:11">
      <c r="A7" s="992"/>
      <c r="B7" s="992"/>
      <c r="C7" s="992"/>
      <c r="D7" s="992"/>
      <c r="E7" s="992"/>
      <c r="F7" s="992"/>
      <c r="G7" s="992"/>
      <c r="H7" s="992"/>
      <c r="I7" s="294" t="s">
        <v>1</v>
      </c>
    </row>
    <row r="8" spans="1:11">
      <c r="A8" s="992"/>
      <c r="B8" s="992"/>
      <c r="C8" s="992"/>
      <c r="D8" s="992"/>
      <c r="E8" s="992"/>
      <c r="F8" s="992"/>
      <c r="G8" s="992"/>
      <c r="H8" s="992"/>
      <c r="I8" s="294" t="s">
        <v>1</v>
      </c>
    </row>
    <row r="9" spans="1:11">
      <c r="A9" s="997"/>
      <c r="B9" s="997"/>
      <c r="C9" s="997"/>
      <c r="D9" s="997"/>
      <c r="E9" s="997"/>
      <c r="F9" s="997"/>
      <c r="G9" s="997"/>
      <c r="H9" s="997"/>
      <c r="I9" s="294" t="s">
        <v>1</v>
      </c>
    </row>
    <row r="10" spans="1:11">
      <c r="A10" s="297"/>
      <c r="B10" s="298"/>
      <c r="C10" s="297"/>
      <c r="D10" s="297"/>
      <c r="E10" s="297"/>
      <c r="F10" s="297"/>
      <c r="G10" s="297"/>
      <c r="H10" s="297"/>
      <c r="I10" s="294" t="s">
        <v>1</v>
      </c>
    </row>
    <row r="11" spans="1:11">
      <c r="A11" s="297"/>
      <c r="B11" s="298"/>
      <c r="C11" s="297"/>
      <c r="D11" s="298"/>
      <c r="E11" s="297"/>
      <c r="F11" s="297"/>
      <c r="G11" s="297"/>
      <c r="H11" s="297"/>
      <c r="I11" s="294" t="s">
        <v>1</v>
      </c>
    </row>
    <row r="12" spans="1:11">
      <c r="A12" s="297"/>
      <c r="B12" s="298"/>
      <c r="C12" s="297"/>
      <c r="D12" s="298"/>
      <c r="E12" s="297"/>
      <c r="F12" s="297"/>
      <c r="G12" s="297"/>
      <c r="H12" s="297"/>
      <c r="I12" s="294" t="s">
        <v>1</v>
      </c>
    </row>
    <row r="13" spans="1:11">
      <c r="A13" s="297"/>
      <c r="B13" s="298"/>
      <c r="C13" s="297"/>
      <c r="D13" s="297"/>
      <c r="E13" s="297"/>
      <c r="F13" s="297"/>
      <c r="G13" s="297"/>
      <c r="H13" s="297"/>
      <c r="I13" s="294" t="s">
        <v>1</v>
      </c>
    </row>
    <row r="14" spans="1:11" ht="36" customHeight="1">
      <c r="A14" s="297"/>
      <c r="B14" s="297"/>
      <c r="C14" s="297"/>
      <c r="D14" s="297"/>
      <c r="E14" s="297"/>
      <c r="F14" s="297"/>
      <c r="G14" s="297"/>
      <c r="H14" s="297"/>
      <c r="I14" s="294" t="s">
        <v>1</v>
      </c>
      <c r="J14" s="295"/>
      <c r="K14" s="295"/>
    </row>
    <row r="15" spans="1:11" ht="9.9499999999999993" customHeight="1">
      <c r="A15" s="297"/>
      <c r="B15" s="297"/>
      <c r="C15" s="297"/>
      <c r="D15" s="297"/>
      <c r="E15" s="297"/>
      <c r="F15" s="297"/>
      <c r="G15" s="297"/>
      <c r="H15" s="297"/>
      <c r="I15" s="294" t="s">
        <v>1</v>
      </c>
    </row>
    <row r="16" spans="1:11" ht="36" customHeight="1">
      <c r="A16" s="297"/>
      <c r="B16" s="297"/>
      <c r="C16" s="297"/>
      <c r="D16" s="297"/>
      <c r="E16" s="297"/>
      <c r="F16" s="297"/>
      <c r="G16" s="297"/>
      <c r="H16" s="297"/>
      <c r="I16" s="294" t="s">
        <v>1</v>
      </c>
      <c r="J16" s="295"/>
      <c r="K16" s="295"/>
    </row>
    <row r="17" spans="1:9" ht="9.9499999999999993" customHeight="1">
      <c r="A17" s="297"/>
      <c r="B17" s="297"/>
      <c r="C17" s="297"/>
      <c r="D17" s="297"/>
      <c r="E17" s="297"/>
      <c r="F17" s="297"/>
      <c r="G17" s="297"/>
      <c r="H17" s="297"/>
      <c r="I17" s="294" t="s">
        <v>1</v>
      </c>
    </row>
    <row r="18" spans="1:9" ht="30.75" customHeight="1">
      <c r="A18" s="297"/>
      <c r="B18" s="297"/>
      <c r="C18" s="297"/>
      <c r="D18" s="297"/>
      <c r="E18" s="297"/>
      <c r="F18" s="297"/>
      <c r="G18" s="297"/>
      <c r="H18" s="297"/>
      <c r="I18" s="294" t="s">
        <v>1</v>
      </c>
    </row>
    <row r="19" spans="1:9">
      <c r="A19" s="297"/>
      <c r="B19" s="297"/>
      <c r="C19" s="297"/>
      <c r="D19" s="297"/>
      <c r="E19" s="297"/>
      <c r="F19" s="297"/>
      <c r="G19" s="297"/>
      <c r="H19" s="297"/>
      <c r="I19" s="294" t="s">
        <v>1</v>
      </c>
    </row>
    <row r="20" spans="1:9">
      <c r="A20" s="297"/>
      <c r="B20" s="297"/>
      <c r="C20" s="297"/>
      <c r="D20" s="297"/>
      <c r="E20" s="297"/>
      <c r="F20" s="297"/>
      <c r="G20" s="297"/>
      <c r="H20" s="297"/>
      <c r="I20" s="294" t="s">
        <v>1</v>
      </c>
    </row>
    <row r="21" spans="1:9" ht="9.9499999999999993" customHeight="1">
      <c r="A21" s="297"/>
      <c r="B21" s="297"/>
      <c r="C21" s="297"/>
      <c r="D21" s="297"/>
      <c r="E21" s="297"/>
      <c r="F21" s="297"/>
      <c r="G21" s="297"/>
      <c r="H21" s="297"/>
      <c r="I21" s="294" t="s">
        <v>1</v>
      </c>
    </row>
    <row r="22" spans="1:9">
      <c r="A22" s="297"/>
      <c r="B22" s="297"/>
      <c r="C22" s="297"/>
      <c r="D22" s="297"/>
      <c r="E22" s="297"/>
      <c r="F22" s="297"/>
      <c r="G22" s="297"/>
      <c r="H22" s="297"/>
      <c r="I22" s="294" t="s">
        <v>1</v>
      </c>
    </row>
    <row r="23" spans="1:9">
      <c r="A23" s="297"/>
      <c r="B23" s="297"/>
      <c r="C23" s="297"/>
      <c r="D23" s="297"/>
      <c r="E23" s="297"/>
      <c r="F23" s="297"/>
      <c r="G23" s="297"/>
      <c r="H23" s="297"/>
      <c r="I23" s="294" t="s">
        <v>1</v>
      </c>
    </row>
    <row r="24" spans="1:9" ht="36.75" customHeight="1">
      <c r="A24" s="297"/>
      <c r="B24" s="297"/>
      <c r="C24" s="297"/>
      <c r="D24" s="296"/>
      <c r="E24" s="297"/>
      <c r="F24" s="297"/>
      <c r="G24" s="297"/>
      <c r="H24" s="297"/>
      <c r="I24" s="294" t="s">
        <v>1</v>
      </c>
    </row>
    <row r="25" spans="1:9">
      <c r="A25" s="297"/>
      <c r="B25" s="297"/>
      <c r="C25" s="297"/>
      <c r="D25" s="482"/>
      <c r="E25" s="482"/>
      <c r="F25" s="482"/>
      <c r="G25" s="482"/>
      <c r="H25" s="297"/>
      <c r="I25" s="294" t="s">
        <v>1</v>
      </c>
    </row>
    <row r="26" spans="1:9" ht="10.5" customHeight="1">
      <c r="A26" s="297"/>
      <c r="B26" s="297"/>
      <c r="C26" s="297"/>
      <c r="D26" s="296"/>
      <c r="E26" s="297"/>
      <c r="F26" s="297"/>
      <c r="G26" s="297"/>
      <c r="H26" s="297"/>
      <c r="I26" s="294" t="s">
        <v>1</v>
      </c>
    </row>
    <row r="27" spans="1:9" ht="9.9499999999999993" customHeight="1">
      <c r="A27" s="297"/>
      <c r="B27" s="297"/>
      <c r="C27" s="297"/>
      <c r="D27" s="297"/>
      <c r="E27" s="297"/>
      <c r="F27" s="297"/>
      <c r="G27" s="297"/>
      <c r="H27" s="297"/>
      <c r="I27" s="294" t="s">
        <v>1</v>
      </c>
    </row>
    <row r="28" spans="1:9">
      <c r="A28" s="297"/>
      <c r="B28" s="297"/>
      <c r="C28" s="297"/>
      <c r="D28" s="297"/>
      <c r="E28" s="297"/>
      <c r="F28" s="297"/>
      <c r="G28" s="297"/>
      <c r="H28" s="297"/>
      <c r="I28" s="294" t="s">
        <v>1</v>
      </c>
    </row>
    <row r="29" spans="1:9">
      <c r="A29" s="297"/>
      <c r="B29" s="297"/>
      <c r="C29" s="297"/>
      <c r="D29" s="297"/>
      <c r="E29" s="297"/>
      <c r="F29" s="297"/>
      <c r="G29" s="297"/>
      <c r="H29" s="297"/>
      <c r="I29" s="294" t="s">
        <v>1</v>
      </c>
    </row>
    <row r="30" spans="1:9" ht="15.75" customHeight="1">
      <c r="A30" s="297"/>
      <c r="B30" s="297"/>
      <c r="C30" s="297"/>
      <c r="D30" s="482"/>
      <c r="E30" s="482"/>
      <c r="F30" s="297"/>
      <c r="G30" s="297"/>
      <c r="H30" s="297"/>
      <c r="I30" s="294" t="s">
        <v>1</v>
      </c>
    </row>
    <row r="31" spans="1:9" ht="9.9499999999999993" customHeight="1">
      <c r="A31" s="297"/>
      <c r="B31" s="297"/>
      <c r="C31" s="297"/>
      <c r="D31" s="297"/>
      <c r="E31" s="297"/>
      <c r="F31" s="297"/>
      <c r="G31" s="297"/>
      <c r="H31" s="297"/>
      <c r="I31" s="294" t="s">
        <v>1</v>
      </c>
    </row>
    <row r="32" spans="1:9">
      <c r="A32" s="297"/>
      <c r="B32" s="297"/>
      <c r="C32" s="297"/>
      <c r="D32" s="484"/>
      <c r="E32" s="297"/>
      <c r="F32" s="297"/>
      <c r="G32" s="297"/>
      <c r="H32" s="297"/>
      <c r="I32" s="294" t="s">
        <v>1</v>
      </c>
    </row>
    <row r="33" spans="1:9" ht="36" customHeight="1">
      <c r="A33" s="297"/>
      <c r="B33" s="295"/>
      <c r="C33" s="295"/>
      <c r="D33" s="483"/>
      <c r="E33" s="483"/>
      <c r="F33" s="297"/>
      <c r="G33" s="297"/>
      <c r="H33" s="297"/>
      <c r="I33" s="294" t="s">
        <v>24</v>
      </c>
    </row>
    <row r="34" spans="1:9">
      <c r="B34" s="299"/>
    </row>
    <row r="35" spans="1:9">
      <c r="B35" s="301"/>
    </row>
    <row r="36" spans="1:9">
      <c r="A36" s="967" t="s">
        <v>261</v>
      </c>
      <c r="B36" s="990"/>
      <c r="C36" s="990"/>
      <c r="D36" s="990"/>
      <c r="E36" s="990"/>
      <c r="F36" s="990"/>
      <c r="G36" s="990"/>
      <c r="H36" s="990"/>
    </row>
    <row r="37" spans="1:9">
      <c r="A37" s="277"/>
      <c r="B37" s="302" t="s">
        <v>234</v>
      </c>
      <c r="C37" s="303"/>
      <c r="D37" s="303"/>
      <c r="E37" s="303"/>
      <c r="F37" s="303"/>
      <c r="G37" s="303"/>
      <c r="H37" s="303"/>
    </row>
    <row r="38" spans="1:9">
      <c r="A38" s="304"/>
      <c r="B38" s="305"/>
      <c r="C38" s="305"/>
      <c r="D38" s="305"/>
      <c r="E38" s="305"/>
      <c r="F38" s="305"/>
      <c r="G38" s="305"/>
      <c r="H38" s="305"/>
    </row>
    <row r="39" spans="1:9">
      <c r="A39" s="994"/>
      <c r="B39" s="995"/>
      <c r="C39" s="995"/>
      <c r="D39" s="995"/>
      <c r="E39" s="995"/>
      <c r="F39" s="995"/>
      <c r="G39" s="995"/>
      <c r="H39" s="995"/>
    </row>
    <row r="40" spans="1:9">
      <c r="A40" s="306"/>
      <c r="B40" s="307"/>
      <c r="C40" s="307"/>
      <c r="D40" s="307"/>
      <c r="E40" s="307"/>
      <c r="F40" s="307"/>
      <c r="G40" s="307"/>
      <c r="H40" s="307"/>
    </row>
    <row r="41" spans="1:9">
      <c r="A41" s="996"/>
      <c r="B41" s="995"/>
      <c r="C41" s="995"/>
      <c r="D41" s="995"/>
      <c r="E41" s="995"/>
      <c r="F41" s="995"/>
      <c r="G41" s="995"/>
      <c r="H41" s="995"/>
    </row>
    <row r="42" spans="1:9">
      <c r="A42" s="300"/>
      <c r="B42" s="308"/>
      <c r="C42" s="300"/>
      <c r="D42" s="300"/>
      <c r="E42" s="300"/>
      <c r="F42" s="300"/>
      <c r="G42" s="300"/>
      <c r="H42" s="300"/>
    </row>
  </sheetData>
  <mergeCells count="12">
    <mergeCell ref="A39:H39"/>
    <mergeCell ref="A41:H41"/>
    <mergeCell ref="A36:H36"/>
    <mergeCell ref="A9:H9"/>
    <mergeCell ref="A3:H3"/>
    <mergeCell ref="A1:H1"/>
    <mergeCell ref="A8:H8"/>
    <mergeCell ref="A7:H7"/>
    <mergeCell ref="A4:H4"/>
    <mergeCell ref="A5:H5"/>
    <mergeCell ref="A6:H6"/>
    <mergeCell ref="A2:H2"/>
  </mergeCells>
  <phoneticPr fontId="48" type="noConversion"/>
  <printOptions horizontalCentered="1"/>
  <pageMargins left="0.5" right="0.5" top="1" bottom="1" header="0.5" footer="0.5"/>
  <pageSetup scale="87" fitToHeight="2" orientation="landscape" r:id="rId1"/>
  <headerFooter alignWithMargins="0">
    <oddFooter>&amp;CExhibit P - IT Investment Questionnaire</oddFooter>
  </headerFooter>
</worksheet>
</file>

<file path=xl/worksheets/sheet2.xml><?xml version="1.0" encoding="utf-8"?>
<worksheet xmlns="http://schemas.openxmlformats.org/spreadsheetml/2006/main" xmlns:r="http://schemas.openxmlformats.org/officeDocument/2006/relationships">
  <sheetPr codeName="Sheet4">
    <pageSetUpPr fitToPage="1"/>
  </sheetPr>
  <dimension ref="A1:Y93"/>
  <sheetViews>
    <sheetView showGridLines="0" showOutlineSymbols="0" view="pageBreakPreview" zoomScale="65" zoomScaleSheetLayoutView="65" workbookViewId="0">
      <selection activeCell="A38" sqref="A38:U38"/>
    </sheetView>
  </sheetViews>
  <sheetFormatPr defaultColWidth="9.6640625" defaultRowHeight="15.75"/>
  <cols>
    <col min="1" max="2" width="2.5546875" style="4" customWidth="1"/>
    <col min="3" max="3" width="25" style="4" customWidth="1"/>
    <col min="4" max="4" width="6.88671875" style="7" customWidth="1"/>
    <col min="5" max="5" width="7.44140625" style="7" customWidth="1"/>
    <col min="6" max="6" width="10.21875" style="7" customWidth="1"/>
    <col min="7" max="7" width="8.44140625" style="7" bestFit="1" customWidth="1"/>
    <col min="8" max="8" width="6.21875" style="7" customWidth="1"/>
    <col min="9" max="9" width="9.77734375" style="7" customWidth="1"/>
    <col min="10" max="10" width="6.21875" style="7" bestFit="1" customWidth="1"/>
    <col min="11" max="11" width="5.6640625" style="7" customWidth="1"/>
    <col min="12" max="12" width="9.33203125" style="7" bestFit="1" customWidth="1"/>
    <col min="13" max="13" width="7" style="7" bestFit="1" customWidth="1"/>
    <col min="14" max="14" width="6.109375" style="7" customWidth="1"/>
    <col min="15" max="15" width="9.77734375" style="7" customWidth="1"/>
    <col min="16" max="17" width="5.6640625" style="7" customWidth="1"/>
    <col min="18" max="18" width="8.5546875" style="7" customWidth="1"/>
    <col min="19" max="19" width="6.109375" style="7" customWidth="1"/>
    <col min="20" max="20" width="5.6640625" style="7" customWidth="1"/>
    <col min="21" max="21" width="7" style="7" customWidth="1"/>
    <col min="22" max="22" width="9.5546875" style="7" customWidth="1"/>
    <col min="23" max="23" width="9.77734375" style="7" bestFit="1" customWidth="1"/>
    <col min="24" max="24" width="13.21875" style="7" bestFit="1" customWidth="1"/>
    <col min="25" max="25" width="6.5546875" style="115" customWidth="1"/>
    <col min="26" max="26" width="6.5546875" style="4" customWidth="1"/>
    <col min="27" max="27" width="7.6640625" style="4" customWidth="1"/>
    <col min="28" max="16384" width="9.6640625" style="4"/>
  </cols>
  <sheetData>
    <row r="1" spans="1:25" ht="20.25">
      <c r="A1" s="645" t="s">
        <v>308</v>
      </c>
      <c r="B1" s="646"/>
      <c r="C1" s="646"/>
      <c r="D1" s="646"/>
      <c r="E1" s="646"/>
      <c r="F1" s="646"/>
      <c r="G1" s="646"/>
      <c r="H1" s="646"/>
      <c r="I1" s="646"/>
      <c r="J1" s="646"/>
      <c r="K1" s="646"/>
      <c r="L1" s="646"/>
      <c r="M1" s="646"/>
      <c r="N1" s="646"/>
      <c r="O1" s="646"/>
      <c r="P1" s="646"/>
      <c r="Q1" s="646"/>
      <c r="R1" s="646"/>
      <c r="S1" s="646"/>
      <c r="T1" s="646"/>
      <c r="U1" s="646"/>
      <c r="V1" s="646"/>
      <c r="W1" s="646"/>
      <c r="X1" s="646"/>
      <c r="Y1" s="114" t="s">
        <v>1</v>
      </c>
    </row>
    <row r="2" spans="1:25">
      <c r="A2" s="649"/>
      <c r="B2" s="649"/>
      <c r="C2" s="649"/>
      <c r="D2" s="649"/>
      <c r="E2" s="649"/>
      <c r="F2" s="649"/>
      <c r="G2" s="649"/>
      <c r="H2" s="649"/>
      <c r="I2" s="649"/>
      <c r="J2" s="649"/>
      <c r="K2" s="649"/>
      <c r="L2" s="649"/>
      <c r="M2" s="649"/>
      <c r="N2" s="649"/>
      <c r="O2" s="649"/>
      <c r="P2" s="649"/>
      <c r="Q2" s="649"/>
      <c r="R2" s="649"/>
      <c r="S2" s="649"/>
      <c r="T2" s="649"/>
      <c r="U2" s="649"/>
      <c r="V2" s="649"/>
      <c r="W2" s="649"/>
      <c r="X2" s="649"/>
      <c r="Y2" s="114" t="s">
        <v>1</v>
      </c>
    </row>
    <row r="3" spans="1:25">
      <c r="A3" s="650"/>
      <c r="B3" s="650"/>
      <c r="C3" s="650"/>
      <c r="D3" s="650"/>
      <c r="E3" s="650"/>
      <c r="F3" s="650"/>
      <c r="G3" s="650"/>
      <c r="H3" s="650"/>
      <c r="I3" s="650"/>
      <c r="J3" s="650"/>
      <c r="K3" s="650"/>
      <c r="L3" s="650"/>
      <c r="M3" s="650"/>
      <c r="N3" s="650"/>
      <c r="O3" s="650"/>
      <c r="P3" s="650"/>
      <c r="Q3" s="650"/>
      <c r="R3" s="650"/>
      <c r="S3" s="650"/>
      <c r="T3" s="650"/>
      <c r="U3" s="650"/>
      <c r="V3" s="650"/>
      <c r="W3" s="650"/>
      <c r="X3" s="650"/>
      <c r="Y3" s="114" t="s">
        <v>1</v>
      </c>
    </row>
    <row r="4" spans="1:25" ht="22.5">
      <c r="A4" s="655" t="s">
        <v>251</v>
      </c>
      <c r="B4" s="656"/>
      <c r="C4" s="656"/>
      <c r="D4" s="656"/>
      <c r="E4" s="656"/>
      <c r="F4" s="656"/>
      <c r="G4" s="656"/>
      <c r="H4" s="656"/>
      <c r="I4" s="656"/>
      <c r="J4" s="656"/>
      <c r="K4" s="656"/>
      <c r="L4" s="656"/>
      <c r="M4" s="656"/>
      <c r="N4" s="656"/>
      <c r="O4" s="656"/>
      <c r="P4" s="656"/>
      <c r="Q4" s="656"/>
      <c r="R4" s="656"/>
      <c r="S4" s="656"/>
      <c r="T4" s="656"/>
      <c r="U4" s="656"/>
      <c r="V4" s="656"/>
      <c r="W4" s="656"/>
      <c r="X4" s="656"/>
      <c r="Y4" s="114" t="s">
        <v>1</v>
      </c>
    </row>
    <row r="5" spans="1:25" ht="23.25">
      <c r="A5" s="657" t="s">
        <v>320</v>
      </c>
      <c r="B5" s="658"/>
      <c r="C5" s="658"/>
      <c r="D5" s="658"/>
      <c r="E5" s="658"/>
      <c r="F5" s="658"/>
      <c r="G5" s="658"/>
      <c r="H5" s="658"/>
      <c r="I5" s="658"/>
      <c r="J5" s="658"/>
      <c r="K5" s="658"/>
      <c r="L5" s="658"/>
      <c r="M5" s="658"/>
      <c r="N5" s="658"/>
      <c r="O5" s="658"/>
      <c r="P5" s="658"/>
      <c r="Q5" s="658"/>
      <c r="R5" s="658"/>
      <c r="S5" s="658"/>
      <c r="T5" s="658"/>
      <c r="U5" s="658"/>
      <c r="V5" s="658"/>
      <c r="W5" s="658"/>
      <c r="X5" s="658"/>
      <c r="Y5" s="114" t="s">
        <v>1</v>
      </c>
    </row>
    <row r="6" spans="1:25" ht="23.25">
      <c r="A6" s="657" t="s">
        <v>242</v>
      </c>
      <c r="B6" s="656"/>
      <c r="C6" s="656"/>
      <c r="D6" s="656"/>
      <c r="E6" s="656"/>
      <c r="F6" s="656"/>
      <c r="G6" s="656"/>
      <c r="H6" s="656"/>
      <c r="I6" s="656"/>
      <c r="J6" s="656"/>
      <c r="K6" s="656"/>
      <c r="L6" s="656"/>
      <c r="M6" s="656"/>
      <c r="N6" s="656"/>
      <c r="O6" s="656"/>
      <c r="P6" s="656"/>
      <c r="Q6" s="656"/>
      <c r="R6" s="656"/>
      <c r="S6" s="656"/>
      <c r="T6" s="656"/>
      <c r="U6" s="656"/>
      <c r="V6" s="656"/>
      <c r="W6" s="656"/>
      <c r="X6" s="656"/>
      <c r="Y6" s="114" t="s">
        <v>1</v>
      </c>
    </row>
    <row r="7" spans="1:25" ht="23.25">
      <c r="A7" s="657" t="s">
        <v>241</v>
      </c>
      <c r="B7" s="658"/>
      <c r="C7" s="658"/>
      <c r="D7" s="658"/>
      <c r="E7" s="658"/>
      <c r="F7" s="658"/>
      <c r="G7" s="658"/>
      <c r="H7" s="658"/>
      <c r="I7" s="658"/>
      <c r="J7" s="658"/>
      <c r="K7" s="658"/>
      <c r="L7" s="658"/>
      <c r="M7" s="658"/>
      <c r="N7" s="658"/>
      <c r="O7" s="658"/>
      <c r="P7" s="658"/>
      <c r="Q7" s="658"/>
      <c r="R7" s="658"/>
      <c r="S7" s="658"/>
      <c r="T7" s="658"/>
      <c r="U7" s="658"/>
      <c r="V7" s="658"/>
      <c r="W7" s="658"/>
      <c r="X7" s="658"/>
      <c r="Y7" s="114" t="s">
        <v>1</v>
      </c>
    </row>
    <row r="8" spans="1:25" ht="23.25">
      <c r="A8" s="651"/>
      <c r="B8" s="651"/>
      <c r="C8" s="651"/>
      <c r="D8" s="651"/>
      <c r="E8" s="651"/>
      <c r="F8" s="651"/>
      <c r="G8" s="651"/>
      <c r="H8" s="651"/>
      <c r="I8" s="651"/>
      <c r="J8" s="651"/>
      <c r="K8" s="651"/>
      <c r="L8" s="651"/>
      <c r="M8" s="651"/>
      <c r="N8" s="651"/>
      <c r="O8" s="651"/>
      <c r="P8" s="651"/>
      <c r="Q8" s="651"/>
      <c r="R8" s="651"/>
      <c r="S8" s="651"/>
      <c r="T8" s="651"/>
      <c r="U8" s="651"/>
      <c r="V8" s="651"/>
      <c r="W8" s="651"/>
      <c r="X8" s="651"/>
      <c r="Y8" s="114" t="s">
        <v>1</v>
      </c>
    </row>
    <row r="9" spans="1:25" ht="23.25">
      <c r="A9" s="651"/>
      <c r="B9" s="651"/>
      <c r="C9" s="651"/>
      <c r="D9" s="651"/>
      <c r="E9" s="651"/>
      <c r="F9" s="651"/>
      <c r="G9" s="651"/>
      <c r="H9" s="651"/>
      <c r="I9" s="651"/>
      <c r="J9" s="651"/>
      <c r="K9" s="651"/>
      <c r="L9" s="651"/>
      <c r="M9" s="651"/>
      <c r="N9" s="651"/>
      <c r="O9" s="651"/>
      <c r="P9" s="651"/>
      <c r="Q9" s="651"/>
      <c r="R9" s="651"/>
      <c r="S9" s="651"/>
      <c r="T9" s="651"/>
      <c r="U9" s="651"/>
      <c r="V9" s="651"/>
      <c r="W9" s="651"/>
      <c r="X9" s="651"/>
      <c r="Y9" s="114" t="s">
        <v>1</v>
      </c>
    </row>
    <row r="10" spans="1:25" ht="23.25">
      <c r="A10" s="651"/>
      <c r="B10" s="651"/>
      <c r="C10" s="651"/>
      <c r="D10" s="651"/>
      <c r="E10" s="651"/>
      <c r="F10" s="651"/>
      <c r="G10" s="651"/>
      <c r="H10" s="651"/>
      <c r="I10" s="651"/>
      <c r="J10" s="651"/>
      <c r="K10" s="651"/>
      <c r="L10" s="651"/>
      <c r="M10" s="651"/>
      <c r="N10" s="651"/>
      <c r="O10" s="651"/>
      <c r="P10" s="651"/>
      <c r="Q10" s="651"/>
      <c r="R10" s="651"/>
      <c r="S10" s="651"/>
      <c r="T10" s="651"/>
      <c r="U10" s="651"/>
      <c r="V10" s="651"/>
      <c r="W10" s="651"/>
      <c r="X10" s="651"/>
      <c r="Y10" s="114" t="s">
        <v>1</v>
      </c>
    </row>
    <row r="11" spans="1:25">
      <c r="A11" s="650"/>
      <c r="B11" s="650"/>
      <c r="C11" s="650"/>
      <c r="D11" s="650"/>
      <c r="E11" s="650"/>
      <c r="F11" s="650"/>
      <c r="G11" s="650"/>
      <c r="H11" s="650"/>
      <c r="I11" s="650"/>
      <c r="J11" s="650"/>
      <c r="K11" s="650"/>
      <c r="L11" s="650"/>
      <c r="M11" s="650"/>
      <c r="N11" s="650"/>
      <c r="O11" s="650"/>
      <c r="P11" s="650"/>
      <c r="Q11" s="650"/>
      <c r="R11" s="650"/>
      <c r="S11" s="650"/>
      <c r="T11" s="650"/>
      <c r="U11" s="666"/>
      <c r="V11" s="661" t="s">
        <v>40</v>
      </c>
      <c r="W11" s="662"/>
      <c r="X11" s="663"/>
      <c r="Y11" s="114" t="s">
        <v>1</v>
      </c>
    </row>
    <row r="12" spans="1:25">
      <c r="A12" s="650"/>
      <c r="B12" s="650"/>
      <c r="C12" s="650"/>
      <c r="D12" s="650"/>
      <c r="E12" s="650"/>
      <c r="F12" s="650"/>
      <c r="G12" s="650"/>
      <c r="H12" s="650"/>
      <c r="I12" s="650"/>
      <c r="J12" s="650"/>
      <c r="K12" s="650"/>
      <c r="L12" s="650"/>
      <c r="M12" s="650"/>
      <c r="N12" s="650"/>
      <c r="O12" s="650"/>
      <c r="P12" s="650"/>
      <c r="Q12" s="650"/>
      <c r="R12" s="650"/>
      <c r="S12" s="650"/>
      <c r="T12" s="650"/>
      <c r="U12" s="666"/>
      <c r="V12" s="671" t="s">
        <v>21</v>
      </c>
      <c r="W12" s="654" t="s">
        <v>48</v>
      </c>
      <c r="X12" s="652" t="s">
        <v>265</v>
      </c>
      <c r="Y12" s="114" t="s">
        <v>1</v>
      </c>
    </row>
    <row r="13" spans="1:25" ht="16.5" thickBot="1">
      <c r="A13" s="667"/>
      <c r="B13" s="667"/>
      <c r="C13" s="667"/>
      <c r="D13" s="667"/>
      <c r="E13" s="667"/>
      <c r="F13" s="667"/>
      <c r="G13" s="667"/>
      <c r="H13" s="667"/>
      <c r="I13" s="667"/>
      <c r="J13" s="667"/>
      <c r="K13" s="667"/>
      <c r="L13" s="667"/>
      <c r="M13" s="667"/>
      <c r="N13" s="667"/>
      <c r="O13" s="667"/>
      <c r="P13" s="667"/>
      <c r="Q13" s="667"/>
      <c r="R13" s="667"/>
      <c r="S13" s="667"/>
      <c r="T13" s="667"/>
      <c r="U13" s="668"/>
      <c r="V13" s="672"/>
      <c r="W13" s="653"/>
      <c r="X13" s="653"/>
      <c r="Y13" s="114" t="s">
        <v>1</v>
      </c>
    </row>
    <row r="14" spans="1:25">
      <c r="A14" s="647" t="s">
        <v>104</v>
      </c>
      <c r="B14" s="648"/>
      <c r="C14" s="648"/>
      <c r="D14" s="648"/>
      <c r="E14" s="648"/>
      <c r="F14" s="648"/>
      <c r="G14" s="648"/>
      <c r="H14" s="648"/>
      <c r="I14" s="648"/>
      <c r="J14" s="648"/>
      <c r="K14" s="648"/>
      <c r="L14" s="648"/>
      <c r="M14" s="648"/>
      <c r="N14" s="648"/>
      <c r="O14" s="648"/>
      <c r="P14" s="648"/>
      <c r="Q14" s="648"/>
      <c r="R14" s="648"/>
      <c r="S14" s="648"/>
      <c r="T14" s="648"/>
      <c r="U14" s="648"/>
      <c r="V14" s="194">
        <v>495</v>
      </c>
      <c r="W14" s="194">
        <v>474</v>
      </c>
      <c r="X14" s="190">
        <v>84368</v>
      </c>
      <c r="Y14" s="114" t="s">
        <v>1</v>
      </c>
    </row>
    <row r="15" spans="1:25" ht="20.25" customHeight="1">
      <c r="A15" s="664" t="s">
        <v>226</v>
      </c>
      <c r="B15" s="665"/>
      <c r="C15" s="665"/>
      <c r="D15" s="665"/>
      <c r="E15" s="665"/>
      <c r="F15" s="665"/>
      <c r="G15" s="665"/>
      <c r="H15" s="665"/>
      <c r="I15" s="665"/>
      <c r="J15" s="665"/>
      <c r="K15" s="665"/>
      <c r="L15" s="665"/>
      <c r="M15" s="665"/>
      <c r="N15" s="665"/>
      <c r="O15" s="665"/>
      <c r="P15" s="665"/>
      <c r="Q15" s="665"/>
      <c r="R15" s="665"/>
      <c r="S15" s="665"/>
      <c r="T15" s="665"/>
      <c r="U15" s="665"/>
      <c r="V15" s="195"/>
      <c r="W15" s="195"/>
      <c r="X15" s="119"/>
      <c r="Y15" s="114" t="s">
        <v>1</v>
      </c>
    </row>
    <row r="16" spans="1:25">
      <c r="A16" s="659" t="s">
        <v>105</v>
      </c>
      <c r="B16" s="660"/>
      <c r="C16" s="660"/>
      <c r="D16" s="660"/>
      <c r="E16" s="660"/>
      <c r="F16" s="660"/>
      <c r="G16" s="660"/>
      <c r="H16" s="660"/>
      <c r="I16" s="660"/>
      <c r="J16" s="660"/>
      <c r="K16" s="660"/>
      <c r="L16" s="660"/>
      <c r="M16" s="660"/>
      <c r="N16" s="660"/>
      <c r="O16" s="660"/>
      <c r="P16" s="660"/>
      <c r="Q16" s="660"/>
      <c r="R16" s="660"/>
      <c r="S16" s="660"/>
      <c r="T16" s="660"/>
      <c r="U16" s="660"/>
      <c r="V16" s="196">
        <f>+V15+V14</f>
        <v>495</v>
      </c>
      <c r="W16" s="196">
        <f>+W15+W14</f>
        <v>474</v>
      </c>
      <c r="X16" s="120">
        <f>+X15+X14</f>
        <v>84368</v>
      </c>
      <c r="Y16" s="114" t="s">
        <v>1</v>
      </c>
    </row>
    <row r="17" spans="1:25">
      <c r="A17" s="647" t="s">
        <v>301</v>
      </c>
      <c r="B17" s="648"/>
      <c r="C17" s="648"/>
      <c r="D17" s="648"/>
      <c r="E17" s="648"/>
      <c r="F17" s="648"/>
      <c r="G17" s="648"/>
      <c r="H17" s="648"/>
      <c r="I17" s="648"/>
      <c r="J17" s="648"/>
      <c r="K17" s="648"/>
      <c r="L17" s="648"/>
      <c r="M17" s="648"/>
      <c r="N17" s="648"/>
      <c r="O17" s="648"/>
      <c r="P17" s="648"/>
      <c r="Q17" s="648"/>
      <c r="R17" s="648"/>
      <c r="S17" s="648"/>
      <c r="T17" s="648"/>
      <c r="U17" s="648"/>
      <c r="V17" s="197">
        <v>495</v>
      </c>
      <c r="W17" s="197">
        <v>474</v>
      </c>
      <c r="X17" s="121">
        <v>84368</v>
      </c>
      <c r="Y17" s="114" t="s">
        <v>1</v>
      </c>
    </row>
    <row r="18" spans="1:25" ht="18.75" customHeight="1">
      <c r="A18" s="669" t="s">
        <v>302</v>
      </c>
      <c r="B18" s="670"/>
      <c r="C18" s="670"/>
      <c r="D18" s="670"/>
      <c r="E18" s="670"/>
      <c r="F18" s="670"/>
      <c r="G18" s="670"/>
      <c r="H18" s="670"/>
      <c r="I18" s="670"/>
      <c r="J18" s="670"/>
      <c r="K18" s="670"/>
      <c r="L18" s="670"/>
      <c r="M18" s="670"/>
      <c r="N18" s="670"/>
      <c r="O18" s="670"/>
      <c r="P18" s="670"/>
      <c r="Q18" s="670"/>
      <c r="R18" s="670"/>
      <c r="S18" s="670"/>
      <c r="T18" s="670"/>
      <c r="U18" s="670"/>
      <c r="V18" s="497"/>
      <c r="W18" s="497"/>
      <c r="X18" s="498"/>
      <c r="Y18" s="114" t="s">
        <v>1</v>
      </c>
    </row>
    <row r="19" spans="1:25">
      <c r="A19" s="673" t="s">
        <v>303</v>
      </c>
      <c r="B19" s="674"/>
      <c r="C19" s="674"/>
      <c r="D19" s="674"/>
      <c r="E19" s="674"/>
      <c r="F19" s="674"/>
      <c r="G19" s="674"/>
      <c r="H19" s="674"/>
      <c r="I19" s="674"/>
      <c r="J19" s="674"/>
      <c r="K19" s="674"/>
      <c r="L19" s="674"/>
      <c r="M19" s="674"/>
      <c r="N19" s="674"/>
      <c r="O19" s="674"/>
      <c r="P19" s="674"/>
      <c r="Q19" s="674"/>
      <c r="R19" s="674"/>
      <c r="S19" s="674"/>
      <c r="T19" s="674"/>
      <c r="U19" s="674"/>
      <c r="V19" s="198">
        <f>+V18+V17</f>
        <v>495</v>
      </c>
      <c r="W19" s="198">
        <f>+W18+W17</f>
        <v>474</v>
      </c>
      <c r="X19" s="122">
        <f>+X18+X17</f>
        <v>84368</v>
      </c>
      <c r="Y19" s="114" t="s">
        <v>1</v>
      </c>
    </row>
    <row r="20" spans="1:25">
      <c r="A20" s="664" t="s">
        <v>97</v>
      </c>
      <c r="B20" s="665"/>
      <c r="C20" s="665"/>
      <c r="D20" s="665"/>
      <c r="E20" s="665"/>
      <c r="F20" s="665"/>
      <c r="G20" s="665"/>
      <c r="H20" s="665"/>
      <c r="I20" s="665"/>
      <c r="J20" s="665"/>
      <c r="K20" s="665"/>
      <c r="L20" s="665"/>
      <c r="M20" s="665"/>
      <c r="N20" s="665"/>
      <c r="O20" s="665"/>
      <c r="P20" s="665"/>
      <c r="Q20" s="665"/>
      <c r="R20" s="665"/>
      <c r="S20" s="665"/>
      <c r="T20" s="665"/>
      <c r="U20" s="665"/>
      <c r="V20" s="118"/>
      <c r="W20" s="118"/>
      <c r="X20" s="119"/>
      <c r="Y20" s="114" t="s">
        <v>1</v>
      </c>
    </row>
    <row r="21" spans="1:25">
      <c r="A21" s="676"/>
      <c r="B21" s="677"/>
      <c r="C21" s="677"/>
      <c r="D21" s="677"/>
      <c r="E21" s="677"/>
      <c r="F21" s="677"/>
      <c r="G21" s="677"/>
      <c r="H21" s="677"/>
      <c r="I21" s="677"/>
      <c r="J21" s="677"/>
      <c r="K21" s="677"/>
      <c r="L21" s="677"/>
      <c r="M21" s="677"/>
      <c r="N21" s="677"/>
      <c r="O21" s="677"/>
      <c r="P21" s="677"/>
      <c r="Q21" s="677"/>
      <c r="R21" s="677"/>
      <c r="S21" s="677"/>
      <c r="T21" s="677"/>
      <c r="U21" s="677"/>
      <c r="V21" s="118"/>
      <c r="W21" s="118"/>
      <c r="X21" s="119"/>
      <c r="Y21" s="114" t="s">
        <v>1</v>
      </c>
    </row>
    <row r="22" spans="1:25">
      <c r="A22" s="706" t="s">
        <v>12</v>
      </c>
      <c r="B22" s="707"/>
      <c r="C22" s="707"/>
      <c r="D22" s="707"/>
      <c r="E22" s="707"/>
      <c r="F22" s="707"/>
      <c r="G22" s="707"/>
      <c r="H22" s="707"/>
      <c r="I22" s="707"/>
      <c r="J22" s="707"/>
      <c r="K22" s="707"/>
      <c r="L22" s="707"/>
      <c r="M22" s="707"/>
      <c r="N22" s="707"/>
      <c r="O22" s="707"/>
      <c r="P22" s="707"/>
      <c r="Q22" s="707"/>
      <c r="R22" s="707"/>
      <c r="S22" s="707"/>
      <c r="T22" s="707"/>
      <c r="U22" s="707"/>
      <c r="V22" s="118"/>
      <c r="W22" s="118"/>
      <c r="X22" s="119"/>
      <c r="Y22" s="114" t="s">
        <v>1</v>
      </c>
    </row>
    <row r="23" spans="1:25">
      <c r="A23" s="710" t="s">
        <v>36</v>
      </c>
      <c r="B23" s="709"/>
      <c r="C23" s="709"/>
      <c r="D23" s="709"/>
      <c r="E23" s="709"/>
      <c r="F23" s="709"/>
      <c r="G23" s="709"/>
      <c r="H23" s="709"/>
      <c r="I23" s="709"/>
      <c r="J23" s="709"/>
      <c r="K23" s="709"/>
      <c r="L23" s="709"/>
      <c r="M23" s="709"/>
      <c r="N23" s="709"/>
      <c r="O23" s="709"/>
      <c r="P23" s="709"/>
      <c r="Q23" s="709"/>
      <c r="R23" s="709"/>
      <c r="S23" s="709"/>
      <c r="T23" s="709"/>
      <c r="U23" s="709"/>
      <c r="V23" s="118"/>
      <c r="W23" s="118"/>
      <c r="X23" s="119"/>
      <c r="Y23" s="114" t="s">
        <v>1</v>
      </c>
    </row>
    <row r="24" spans="1:25">
      <c r="A24" s="571"/>
      <c r="B24" s="572"/>
      <c r="C24" s="608" t="s">
        <v>316</v>
      </c>
      <c r="D24" s="572"/>
      <c r="E24" s="572"/>
      <c r="F24" s="572"/>
      <c r="G24" s="572"/>
      <c r="H24" s="572"/>
      <c r="I24" s="572"/>
      <c r="J24" s="572"/>
      <c r="K24" s="572"/>
      <c r="L24" s="572"/>
      <c r="M24" s="572"/>
      <c r="N24" s="572"/>
      <c r="O24" s="572"/>
      <c r="P24" s="572"/>
      <c r="Q24" s="572"/>
      <c r="R24" s="572"/>
      <c r="S24" s="572"/>
      <c r="T24" s="572"/>
      <c r="U24" s="572"/>
      <c r="V24" s="118"/>
      <c r="W24" s="118"/>
      <c r="X24" s="119">
        <v>-50</v>
      </c>
      <c r="Y24" s="114" t="s">
        <v>1</v>
      </c>
    </row>
    <row r="25" spans="1:25">
      <c r="A25" s="574" t="s">
        <v>35</v>
      </c>
      <c r="B25" s="573"/>
      <c r="C25" s="609" t="s">
        <v>317</v>
      </c>
      <c r="D25" s="573"/>
      <c r="E25" s="573"/>
      <c r="F25" s="573"/>
      <c r="G25" s="573"/>
      <c r="H25" s="573"/>
      <c r="I25" s="573"/>
      <c r="J25" s="573"/>
      <c r="K25" s="573"/>
      <c r="L25" s="573"/>
      <c r="M25" s="573"/>
      <c r="N25" s="573"/>
      <c r="O25" s="573"/>
      <c r="P25" s="573"/>
      <c r="Q25" s="573"/>
      <c r="R25" s="573"/>
      <c r="S25" s="573"/>
      <c r="T25" s="573"/>
      <c r="U25" s="573"/>
      <c r="V25" s="118"/>
      <c r="W25" s="118"/>
      <c r="X25" s="119">
        <v>-9</v>
      </c>
      <c r="Y25" s="114" t="s">
        <v>1</v>
      </c>
    </row>
    <row r="26" spans="1:25">
      <c r="A26" s="574"/>
      <c r="B26" s="573"/>
      <c r="C26" s="578" t="s">
        <v>318</v>
      </c>
      <c r="D26" s="573"/>
      <c r="E26" s="573"/>
      <c r="F26" s="573"/>
      <c r="G26" s="573"/>
      <c r="H26" s="573"/>
      <c r="I26" s="573"/>
      <c r="J26" s="573"/>
      <c r="K26" s="573"/>
      <c r="L26" s="573"/>
      <c r="M26" s="573"/>
      <c r="N26" s="573"/>
      <c r="O26" s="573"/>
      <c r="P26" s="573"/>
      <c r="Q26" s="573"/>
      <c r="R26" s="573"/>
      <c r="S26" s="573"/>
      <c r="T26" s="573"/>
      <c r="U26" s="573"/>
      <c r="V26" s="118"/>
      <c r="W26" s="118"/>
      <c r="X26" s="119">
        <f>SUM(X24:X25)</f>
        <v>-59</v>
      </c>
      <c r="Y26" s="114" t="s">
        <v>1</v>
      </c>
    </row>
    <row r="27" spans="1:25">
      <c r="A27" s="708" t="s">
        <v>350</v>
      </c>
      <c r="B27" s="709"/>
      <c r="C27" s="709"/>
      <c r="D27" s="709"/>
      <c r="E27" s="709"/>
      <c r="F27" s="709"/>
      <c r="G27" s="709"/>
      <c r="H27" s="709"/>
      <c r="I27" s="709"/>
      <c r="J27" s="709"/>
      <c r="K27" s="709"/>
      <c r="L27" s="709"/>
      <c r="M27" s="709"/>
      <c r="N27" s="709"/>
      <c r="O27" s="709"/>
      <c r="P27" s="709"/>
      <c r="Q27" s="709"/>
      <c r="R27" s="709"/>
      <c r="S27" s="709"/>
      <c r="T27" s="709"/>
      <c r="U27" s="709"/>
      <c r="V27" s="118"/>
      <c r="W27" s="118"/>
      <c r="X27" s="119"/>
      <c r="Y27" s="114" t="s">
        <v>1</v>
      </c>
    </row>
    <row r="28" spans="1:25">
      <c r="A28" s="676" t="s">
        <v>235</v>
      </c>
      <c r="B28" s="677"/>
      <c r="C28" s="677"/>
      <c r="D28" s="677"/>
      <c r="E28" s="677"/>
      <c r="F28" s="677"/>
      <c r="G28" s="677"/>
      <c r="H28" s="677"/>
      <c r="I28" s="677"/>
      <c r="J28" s="677"/>
      <c r="K28" s="677"/>
      <c r="L28" s="677"/>
      <c r="M28" s="677"/>
      <c r="N28" s="677"/>
      <c r="O28" s="677"/>
      <c r="P28" s="677"/>
      <c r="Q28" s="677"/>
      <c r="R28" s="677"/>
      <c r="S28" s="677"/>
      <c r="T28" s="677"/>
      <c r="U28" s="677"/>
      <c r="V28" s="118">
        <v>0</v>
      </c>
      <c r="W28" s="118">
        <v>9</v>
      </c>
      <c r="X28" s="119">
        <v>939</v>
      </c>
      <c r="Y28" s="114" t="s">
        <v>1</v>
      </c>
    </row>
    <row r="29" spans="1:25">
      <c r="A29" s="711" t="s">
        <v>13</v>
      </c>
      <c r="B29" s="712"/>
      <c r="C29" s="712"/>
      <c r="D29" s="712"/>
      <c r="E29" s="712"/>
      <c r="F29" s="712"/>
      <c r="G29" s="712"/>
      <c r="H29" s="712"/>
      <c r="I29" s="712"/>
      <c r="J29" s="712"/>
      <c r="K29" s="712"/>
      <c r="L29" s="712"/>
      <c r="M29" s="712"/>
      <c r="N29" s="712"/>
      <c r="O29" s="712"/>
      <c r="P29" s="712"/>
      <c r="Q29" s="712"/>
      <c r="R29" s="712"/>
      <c r="S29" s="712"/>
      <c r="T29" s="712"/>
      <c r="U29" s="712"/>
      <c r="V29" s="118"/>
      <c r="W29" s="118"/>
      <c r="X29" s="119">
        <v>-660</v>
      </c>
      <c r="Y29" s="114" t="s">
        <v>1</v>
      </c>
    </row>
    <row r="30" spans="1:25">
      <c r="A30" s="698" t="s">
        <v>256</v>
      </c>
      <c r="B30" s="677"/>
      <c r="C30" s="677"/>
      <c r="D30" s="677"/>
      <c r="E30" s="677"/>
      <c r="F30" s="677"/>
      <c r="G30" s="677"/>
      <c r="H30" s="677"/>
      <c r="I30" s="677"/>
      <c r="J30" s="677"/>
      <c r="K30" s="677"/>
      <c r="L30" s="677"/>
      <c r="M30" s="677"/>
      <c r="N30" s="677"/>
      <c r="O30" s="677"/>
      <c r="P30" s="677"/>
      <c r="Q30" s="677"/>
      <c r="R30" s="677"/>
      <c r="S30" s="677"/>
      <c r="T30" s="677"/>
      <c r="U30" s="677"/>
      <c r="V30" s="118">
        <f>SUM(V28:V29)</f>
        <v>0</v>
      </c>
      <c r="W30" s="118">
        <f>SUM(W28:W29)</f>
        <v>9</v>
      </c>
      <c r="X30" s="118">
        <f>SUM(X28:X29)+X26</f>
        <v>220</v>
      </c>
      <c r="Y30" s="114" t="s">
        <v>1</v>
      </c>
    </row>
    <row r="31" spans="1:25" ht="14.45" customHeight="1">
      <c r="A31" s="710" t="s">
        <v>39</v>
      </c>
      <c r="B31" s="709"/>
      <c r="C31" s="709"/>
      <c r="D31" s="709"/>
      <c r="E31" s="709"/>
      <c r="F31" s="709"/>
      <c r="G31" s="709"/>
      <c r="H31" s="709"/>
      <c r="I31" s="709"/>
      <c r="J31" s="709"/>
      <c r="K31" s="709"/>
      <c r="L31" s="709"/>
      <c r="M31" s="709"/>
      <c r="N31" s="709"/>
      <c r="O31" s="709"/>
      <c r="P31" s="709"/>
      <c r="Q31" s="709"/>
      <c r="R31" s="709"/>
      <c r="S31" s="709"/>
      <c r="T31" s="709"/>
      <c r="U31" s="709"/>
      <c r="V31" s="118"/>
      <c r="W31" s="118"/>
      <c r="X31" s="119"/>
      <c r="Y31" s="114" t="s">
        <v>1</v>
      </c>
    </row>
    <row r="32" spans="1:25" hidden="1">
      <c r="A32" s="676"/>
      <c r="B32" s="693"/>
      <c r="C32" s="693"/>
      <c r="D32" s="693"/>
      <c r="E32" s="693"/>
      <c r="F32" s="693"/>
      <c r="G32" s="693"/>
      <c r="H32" s="693"/>
      <c r="I32" s="693"/>
      <c r="J32" s="693"/>
      <c r="K32" s="693"/>
      <c r="L32" s="693"/>
      <c r="M32" s="693"/>
      <c r="N32" s="693"/>
      <c r="O32" s="693"/>
      <c r="P32" s="693"/>
      <c r="Q32" s="693"/>
      <c r="R32" s="693"/>
      <c r="S32" s="693"/>
      <c r="T32" s="693"/>
      <c r="U32" s="694"/>
      <c r="V32" s="118"/>
      <c r="W32" s="118"/>
      <c r="X32" s="119">
        <v>0</v>
      </c>
      <c r="Y32" s="114" t="s">
        <v>1</v>
      </c>
    </row>
    <row r="33" spans="1:25">
      <c r="A33" s="698" t="s">
        <v>257</v>
      </c>
      <c r="B33" s="677"/>
      <c r="C33" s="677"/>
      <c r="D33" s="677"/>
      <c r="E33" s="677"/>
      <c r="F33" s="677"/>
      <c r="G33" s="677"/>
      <c r="H33" s="677"/>
      <c r="I33" s="677"/>
      <c r="J33" s="677"/>
      <c r="K33" s="677"/>
      <c r="L33" s="677"/>
      <c r="M33" s="677"/>
      <c r="N33" s="677"/>
      <c r="O33" s="677"/>
      <c r="P33" s="677"/>
      <c r="Q33" s="677"/>
      <c r="R33" s="677"/>
      <c r="S33" s="677"/>
      <c r="T33" s="677"/>
      <c r="U33" s="677"/>
      <c r="V33" s="118"/>
      <c r="W33" s="118"/>
      <c r="X33" s="118">
        <f>SUM(X32:X32)</f>
        <v>0</v>
      </c>
      <c r="Y33" s="114" t="s">
        <v>1</v>
      </c>
    </row>
    <row r="34" spans="1:25">
      <c r="A34" s="710" t="s">
        <v>38</v>
      </c>
      <c r="B34" s="709"/>
      <c r="C34" s="709"/>
      <c r="D34" s="709"/>
      <c r="E34" s="709"/>
      <c r="F34" s="709"/>
      <c r="G34" s="709"/>
      <c r="H34" s="709"/>
      <c r="I34" s="709"/>
      <c r="J34" s="709"/>
      <c r="K34" s="709"/>
      <c r="L34" s="709"/>
      <c r="M34" s="709"/>
      <c r="N34" s="709"/>
      <c r="O34" s="709"/>
      <c r="P34" s="709"/>
      <c r="Q34" s="709"/>
      <c r="R34" s="709"/>
      <c r="S34" s="709"/>
      <c r="T34" s="709"/>
      <c r="U34" s="709"/>
      <c r="V34" s="118">
        <f>V33+V30</f>
        <v>0</v>
      </c>
      <c r="W34" s="118">
        <f>W33+W30</f>
        <v>9</v>
      </c>
      <c r="X34" s="118">
        <f>+X30+X33</f>
        <v>220</v>
      </c>
      <c r="Y34" s="114" t="s">
        <v>1</v>
      </c>
    </row>
    <row r="35" spans="1:25">
      <c r="A35" s="710" t="s">
        <v>37</v>
      </c>
      <c r="B35" s="709"/>
      <c r="C35" s="709"/>
      <c r="D35" s="709"/>
      <c r="E35" s="709"/>
      <c r="F35" s="709"/>
      <c r="G35" s="709"/>
      <c r="H35" s="709"/>
      <c r="I35" s="709"/>
      <c r="J35" s="709"/>
      <c r="K35" s="709"/>
      <c r="L35" s="709"/>
      <c r="M35" s="709"/>
      <c r="N35" s="709"/>
      <c r="O35" s="709"/>
      <c r="P35" s="709"/>
      <c r="Q35" s="709"/>
      <c r="R35" s="709"/>
      <c r="S35" s="709"/>
      <c r="T35" s="709"/>
      <c r="U35" s="709"/>
      <c r="V35" s="118">
        <f>V34+V21</f>
        <v>0</v>
      </c>
      <c r="W35" s="118">
        <f>W34+W21</f>
        <v>9</v>
      </c>
      <c r="X35" s="118">
        <f>X34+X21</f>
        <v>220</v>
      </c>
      <c r="Y35" s="114" t="s">
        <v>1</v>
      </c>
    </row>
    <row r="36" spans="1:25">
      <c r="A36" s="713" t="s">
        <v>228</v>
      </c>
      <c r="B36" s="714"/>
      <c r="C36" s="714"/>
      <c r="D36" s="714"/>
      <c r="E36" s="714"/>
      <c r="F36" s="714"/>
      <c r="G36" s="714"/>
      <c r="H36" s="714"/>
      <c r="I36" s="714"/>
      <c r="J36" s="714"/>
      <c r="K36" s="714"/>
      <c r="L36" s="714"/>
      <c r="M36" s="714"/>
      <c r="N36" s="714"/>
      <c r="O36" s="714"/>
      <c r="P36" s="714"/>
      <c r="Q36" s="714"/>
      <c r="R36" s="714"/>
      <c r="S36" s="714"/>
      <c r="T36" s="714"/>
      <c r="U36" s="715"/>
      <c r="V36" s="186">
        <f>+V35+V19</f>
        <v>495</v>
      </c>
      <c r="W36" s="186">
        <f>+W35+W19</f>
        <v>483</v>
      </c>
      <c r="X36" s="186">
        <f>+X35+X19</f>
        <v>84588</v>
      </c>
      <c r="Y36" s="114" t="s">
        <v>1</v>
      </c>
    </row>
    <row r="37" spans="1:25">
      <c r="A37" s="706" t="s">
        <v>98</v>
      </c>
      <c r="B37" s="707"/>
      <c r="C37" s="707"/>
      <c r="D37" s="707"/>
      <c r="E37" s="707"/>
      <c r="F37" s="707"/>
      <c r="G37" s="707"/>
      <c r="H37" s="707"/>
      <c r="I37" s="707"/>
      <c r="J37" s="707"/>
      <c r="K37" s="707"/>
      <c r="L37" s="707"/>
      <c r="M37" s="707"/>
      <c r="N37" s="707"/>
      <c r="O37" s="707"/>
      <c r="P37" s="707"/>
      <c r="Q37" s="707"/>
      <c r="R37" s="707"/>
      <c r="S37" s="707"/>
      <c r="T37" s="707"/>
      <c r="U37" s="707"/>
      <c r="V37" s="118"/>
      <c r="W37" s="118"/>
      <c r="X37" s="119"/>
      <c r="Y37" s="114" t="s">
        <v>1</v>
      </c>
    </row>
    <row r="38" spans="1:25">
      <c r="A38" s="708" t="s">
        <v>350</v>
      </c>
      <c r="B38" s="709"/>
      <c r="C38" s="709"/>
      <c r="D38" s="709"/>
      <c r="E38" s="709"/>
      <c r="F38" s="709"/>
      <c r="G38" s="709"/>
      <c r="H38" s="709"/>
      <c r="I38" s="709"/>
      <c r="J38" s="709"/>
      <c r="K38" s="709"/>
      <c r="L38" s="709"/>
      <c r="M38" s="709"/>
      <c r="N38" s="709"/>
      <c r="O38" s="709"/>
      <c r="P38" s="709"/>
      <c r="Q38" s="709"/>
      <c r="R38" s="709"/>
      <c r="S38" s="709"/>
      <c r="T38" s="709"/>
      <c r="U38" s="709"/>
      <c r="V38" s="118" t="s">
        <v>264</v>
      </c>
      <c r="W38" s="118"/>
      <c r="X38" s="119"/>
      <c r="Y38" s="114" t="s">
        <v>1</v>
      </c>
    </row>
    <row r="39" spans="1:25">
      <c r="A39" s="699" t="s">
        <v>359</v>
      </c>
      <c r="B39" s="716"/>
      <c r="C39" s="716"/>
      <c r="D39" s="716"/>
      <c r="E39" s="716"/>
      <c r="F39" s="716"/>
      <c r="G39" s="716"/>
      <c r="H39" s="716"/>
      <c r="I39" s="716"/>
      <c r="J39" s="716"/>
      <c r="K39" s="716"/>
      <c r="L39" s="716"/>
      <c r="M39" s="716"/>
      <c r="N39" s="716"/>
      <c r="O39" s="716"/>
      <c r="P39" s="716"/>
      <c r="Q39" s="716"/>
      <c r="R39" s="716"/>
      <c r="S39" s="716"/>
      <c r="T39" s="716"/>
      <c r="U39" s="717"/>
      <c r="V39" s="118"/>
      <c r="W39" s="118"/>
      <c r="X39" s="119">
        <v>575</v>
      </c>
      <c r="Y39" s="114" t="s">
        <v>1</v>
      </c>
    </row>
    <row r="40" spans="1:25">
      <c r="A40" s="711" t="s">
        <v>100</v>
      </c>
      <c r="B40" s="712"/>
      <c r="C40" s="712"/>
      <c r="D40" s="712"/>
      <c r="E40" s="712"/>
      <c r="F40" s="712"/>
      <c r="G40" s="712"/>
      <c r="H40" s="712"/>
      <c r="I40" s="712"/>
      <c r="J40" s="712"/>
      <c r="K40" s="712"/>
      <c r="L40" s="712"/>
      <c r="M40" s="712"/>
      <c r="N40" s="712"/>
      <c r="O40" s="712"/>
      <c r="P40" s="712"/>
      <c r="Q40" s="712"/>
      <c r="R40" s="712"/>
      <c r="S40" s="712"/>
      <c r="T40" s="712"/>
      <c r="U40" s="712"/>
      <c r="V40" s="496">
        <f>SUM(V39:V39)</f>
        <v>0</v>
      </c>
      <c r="W40" s="119">
        <f>SUM(W39:W39)</f>
        <v>0</v>
      </c>
      <c r="X40" s="119">
        <f>SUM(X39:X39)</f>
        <v>575</v>
      </c>
      <c r="Y40" s="114" t="s">
        <v>1</v>
      </c>
    </row>
    <row r="41" spans="1:25">
      <c r="A41" s="708" t="s">
        <v>351</v>
      </c>
      <c r="B41" s="709"/>
      <c r="C41" s="709"/>
      <c r="D41" s="709"/>
      <c r="E41" s="709"/>
      <c r="F41" s="709"/>
      <c r="G41" s="709"/>
      <c r="H41" s="709"/>
      <c r="I41" s="709"/>
      <c r="J41" s="709"/>
      <c r="K41" s="709"/>
      <c r="L41" s="709"/>
      <c r="M41" s="709"/>
      <c r="N41" s="709"/>
      <c r="O41" s="709"/>
      <c r="P41" s="709"/>
      <c r="Q41" s="709"/>
      <c r="R41" s="709"/>
      <c r="S41" s="709"/>
      <c r="T41" s="709"/>
      <c r="U41" s="709"/>
      <c r="V41" s="118"/>
      <c r="W41" s="118"/>
      <c r="X41" s="119"/>
      <c r="Y41" s="114" t="s">
        <v>1</v>
      </c>
    </row>
    <row r="42" spans="1:25">
      <c r="A42" s="699" t="s">
        <v>360</v>
      </c>
      <c r="B42" s="677"/>
      <c r="C42" s="677"/>
      <c r="D42" s="677"/>
      <c r="E42" s="677"/>
      <c r="F42" s="677"/>
      <c r="G42" s="677"/>
      <c r="H42" s="677"/>
      <c r="I42" s="677"/>
      <c r="J42" s="677"/>
      <c r="K42" s="677"/>
      <c r="L42" s="677"/>
      <c r="M42" s="677"/>
      <c r="N42" s="677"/>
      <c r="O42" s="677"/>
      <c r="P42" s="677"/>
      <c r="Q42" s="677"/>
      <c r="R42" s="677"/>
      <c r="S42" s="677"/>
      <c r="T42" s="677"/>
      <c r="U42" s="677"/>
      <c r="V42" s="118"/>
      <c r="W42" s="118"/>
      <c r="X42" s="119">
        <v>-82</v>
      </c>
      <c r="Y42" s="114" t="s">
        <v>1</v>
      </c>
    </row>
    <row r="43" spans="1:25">
      <c r="A43" s="699" t="s">
        <v>361</v>
      </c>
      <c r="B43" s="677"/>
      <c r="C43" s="677"/>
      <c r="D43" s="677"/>
      <c r="E43" s="677"/>
      <c r="F43" s="677"/>
      <c r="G43" s="677"/>
      <c r="H43" s="677"/>
      <c r="I43" s="677"/>
      <c r="J43" s="677"/>
      <c r="K43" s="677"/>
      <c r="L43" s="677"/>
      <c r="M43" s="677"/>
      <c r="N43" s="677"/>
      <c r="O43" s="677"/>
      <c r="P43" s="677"/>
      <c r="Q43" s="677"/>
      <c r="R43" s="677"/>
      <c r="S43" s="677"/>
      <c r="T43" s="677"/>
      <c r="U43" s="677"/>
      <c r="V43" s="118"/>
      <c r="W43" s="118"/>
      <c r="X43" s="118">
        <v>-24</v>
      </c>
      <c r="Y43" s="114" t="s">
        <v>1</v>
      </c>
    </row>
    <row r="44" spans="1:25" ht="18" customHeight="1">
      <c r="A44" s="710" t="s">
        <v>99</v>
      </c>
      <c r="B44" s="709"/>
      <c r="C44" s="709"/>
      <c r="D44" s="709"/>
      <c r="E44" s="709"/>
      <c r="F44" s="709"/>
      <c r="G44" s="709"/>
      <c r="H44" s="709"/>
      <c r="I44" s="709"/>
      <c r="J44" s="709"/>
      <c r="K44" s="709"/>
      <c r="L44" s="709"/>
      <c r="M44" s="709"/>
      <c r="N44" s="709"/>
      <c r="O44" s="709"/>
      <c r="P44" s="709"/>
      <c r="Q44" s="709"/>
      <c r="R44" s="709"/>
      <c r="S44" s="709"/>
      <c r="T44" s="709"/>
      <c r="U44" s="709"/>
      <c r="V44" s="124">
        <f>SUM(V40+V43)</f>
        <v>0</v>
      </c>
      <c r="W44" s="124">
        <f>SUM(W40+W43)</f>
        <v>0</v>
      </c>
      <c r="X44" s="124">
        <f>SUM(X40+X42+X43)</f>
        <v>469</v>
      </c>
      <c r="Y44" s="114" t="s">
        <v>1</v>
      </c>
    </row>
    <row r="45" spans="1:25" ht="18" customHeight="1">
      <c r="A45" s="733" t="s">
        <v>229</v>
      </c>
      <c r="B45" s="696"/>
      <c r="C45" s="696"/>
      <c r="D45" s="696"/>
      <c r="E45" s="696"/>
      <c r="F45" s="696"/>
      <c r="G45" s="696"/>
      <c r="H45" s="696"/>
      <c r="I45" s="696"/>
      <c r="J45" s="696"/>
      <c r="K45" s="696"/>
      <c r="L45" s="696"/>
      <c r="M45" s="696"/>
      <c r="N45" s="696"/>
      <c r="O45" s="696"/>
      <c r="P45" s="696"/>
      <c r="Q45" s="696"/>
      <c r="R45" s="696"/>
      <c r="S45" s="696"/>
      <c r="T45" s="696"/>
      <c r="U45" s="696"/>
      <c r="V45" s="125">
        <f>V36+V44</f>
        <v>495</v>
      </c>
      <c r="W45" s="125">
        <f>W36+W44</f>
        <v>483</v>
      </c>
      <c r="X45" s="125">
        <f>X36+X44</f>
        <v>85057</v>
      </c>
      <c r="Y45" s="114" t="s">
        <v>1</v>
      </c>
    </row>
    <row r="46" spans="1:25" ht="18" customHeight="1">
      <c r="A46" s="695" t="s">
        <v>299</v>
      </c>
      <c r="B46" s="696"/>
      <c r="C46" s="696"/>
      <c r="D46" s="696"/>
      <c r="E46" s="696"/>
      <c r="F46" s="696"/>
      <c r="G46" s="696"/>
      <c r="H46" s="696"/>
      <c r="I46" s="696"/>
      <c r="J46" s="696"/>
      <c r="K46" s="696"/>
      <c r="L46" s="696"/>
      <c r="M46" s="696"/>
      <c r="N46" s="696"/>
      <c r="O46" s="696"/>
      <c r="P46" s="696"/>
      <c r="Q46" s="696"/>
      <c r="R46" s="696"/>
      <c r="S46" s="696"/>
      <c r="T46" s="696"/>
      <c r="U46" s="696"/>
      <c r="V46" s="123">
        <f>+V45-V16</f>
        <v>0</v>
      </c>
      <c r="W46" s="123">
        <f>+W45-W16</f>
        <v>9</v>
      </c>
      <c r="X46" s="123">
        <f>+X45-X16</f>
        <v>689</v>
      </c>
      <c r="Y46" s="114" t="s">
        <v>1</v>
      </c>
    </row>
    <row r="47" spans="1:25">
      <c r="Y47" s="114" t="s">
        <v>1</v>
      </c>
    </row>
    <row r="48" spans="1:25" ht="18" customHeight="1">
      <c r="Y48" s="114" t="s">
        <v>1</v>
      </c>
    </row>
    <row r="49" spans="1:25" ht="18" customHeight="1">
      <c r="Y49" s="114" t="s">
        <v>1</v>
      </c>
    </row>
    <row r="50" spans="1:25" ht="18" customHeight="1">
      <c r="Y50" s="114" t="s">
        <v>1</v>
      </c>
    </row>
    <row r="51" spans="1:25" ht="18" customHeight="1">
      <c r="Y51" s="114" t="s">
        <v>1</v>
      </c>
    </row>
    <row r="52" spans="1:25" ht="18" customHeight="1">
      <c r="Y52" s="114" t="s">
        <v>1</v>
      </c>
    </row>
    <row r="53" spans="1:25" ht="18" customHeight="1">
      <c r="Y53" s="114" t="s">
        <v>1</v>
      </c>
    </row>
    <row r="54" spans="1:25" ht="18" customHeight="1">
      <c r="Y54" s="114" t="s">
        <v>1</v>
      </c>
    </row>
    <row r="55" spans="1:25" ht="18" customHeight="1">
      <c r="Y55" s="114" t="s">
        <v>1</v>
      </c>
    </row>
    <row r="56" spans="1:25" ht="22.5">
      <c r="A56" s="655" t="s">
        <v>251</v>
      </c>
      <c r="B56" s="656"/>
      <c r="C56" s="656"/>
      <c r="D56" s="656"/>
      <c r="E56" s="656"/>
      <c r="F56" s="656"/>
      <c r="G56" s="656"/>
      <c r="H56" s="656"/>
      <c r="I56" s="656"/>
      <c r="J56" s="656"/>
      <c r="K56" s="656"/>
      <c r="L56" s="656"/>
      <c r="M56" s="656"/>
      <c r="N56" s="656"/>
      <c r="O56" s="656"/>
      <c r="P56" s="656"/>
      <c r="Q56" s="656"/>
      <c r="R56" s="656"/>
      <c r="S56" s="656"/>
      <c r="T56" s="656"/>
      <c r="U56" s="656"/>
      <c r="V56" s="656"/>
      <c r="W56" s="656"/>
      <c r="X56" s="656"/>
      <c r="Y56" s="114" t="s">
        <v>1</v>
      </c>
    </row>
    <row r="57" spans="1:25" ht="23.25">
      <c r="A57" s="657" t="str">
        <f>A5</f>
        <v>Office of the Inspector General</v>
      </c>
      <c r="B57" s="697"/>
      <c r="C57" s="697"/>
      <c r="D57" s="697"/>
      <c r="E57" s="697"/>
      <c r="F57" s="697"/>
      <c r="G57" s="697"/>
      <c r="H57" s="697"/>
      <c r="I57" s="697"/>
      <c r="J57" s="697"/>
      <c r="K57" s="697"/>
      <c r="L57" s="697"/>
      <c r="M57" s="697"/>
      <c r="N57" s="697"/>
      <c r="O57" s="697"/>
      <c r="P57" s="697"/>
      <c r="Q57" s="697"/>
      <c r="R57" s="697"/>
      <c r="S57" s="697"/>
      <c r="T57" s="697"/>
      <c r="U57" s="697"/>
      <c r="V57" s="697"/>
      <c r="W57" s="697"/>
      <c r="X57" s="697"/>
      <c r="Y57" s="114" t="s">
        <v>1</v>
      </c>
    </row>
    <row r="58" spans="1:25" ht="23.25">
      <c r="A58" s="657" t="s">
        <v>242</v>
      </c>
      <c r="B58" s="656"/>
      <c r="C58" s="656"/>
      <c r="D58" s="656"/>
      <c r="E58" s="656"/>
      <c r="F58" s="656"/>
      <c r="G58" s="656"/>
      <c r="H58" s="656"/>
      <c r="I58" s="656"/>
      <c r="J58" s="656"/>
      <c r="K58" s="656"/>
      <c r="L58" s="656"/>
      <c r="M58" s="656"/>
      <c r="N58" s="656"/>
      <c r="O58" s="656"/>
      <c r="P58" s="656"/>
      <c r="Q58" s="656"/>
      <c r="R58" s="656"/>
      <c r="S58" s="656"/>
      <c r="T58" s="656"/>
      <c r="U58" s="656"/>
      <c r="V58" s="656"/>
      <c r="W58" s="656"/>
      <c r="X58" s="656"/>
      <c r="Y58" s="114" t="s">
        <v>1</v>
      </c>
    </row>
    <row r="59" spans="1:25" ht="23.25">
      <c r="A59" s="657" t="s">
        <v>241</v>
      </c>
      <c r="B59" s="658"/>
      <c r="C59" s="658"/>
      <c r="D59" s="658"/>
      <c r="E59" s="658"/>
      <c r="F59" s="658"/>
      <c r="G59" s="658"/>
      <c r="H59" s="658"/>
      <c r="I59" s="658"/>
      <c r="J59" s="658"/>
      <c r="K59" s="658"/>
      <c r="L59" s="658"/>
      <c r="M59" s="658"/>
      <c r="N59" s="658"/>
      <c r="O59" s="658"/>
      <c r="P59" s="658"/>
      <c r="Q59" s="658"/>
      <c r="R59" s="658"/>
      <c r="S59" s="658"/>
      <c r="T59" s="658"/>
      <c r="U59" s="658"/>
      <c r="V59" s="658"/>
      <c r="W59" s="658"/>
      <c r="X59" s="658"/>
      <c r="Y59" s="114" t="s">
        <v>1</v>
      </c>
    </row>
    <row r="60" spans="1:25" ht="18" customHeight="1">
      <c r="Y60" s="114" t="s">
        <v>1</v>
      </c>
    </row>
    <row r="61" spans="1:25" ht="18" customHeight="1">
      <c r="Y61" s="114" t="s">
        <v>1</v>
      </c>
    </row>
    <row r="62" spans="1:25" ht="18" customHeight="1">
      <c r="Y62" s="114" t="s">
        <v>1</v>
      </c>
    </row>
    <row r="63" spans="1:25" ht="18" customHeight="1">
      <c r="Y63" s="114" t="s">
        <v>1</v>
      </c>
    </row>
    <row r="64" spans="1:25" ht="18" customHeight="1">
      <c r="A64" s="65"/>
      <c r="B64" s="65"/>
      <c r="C64" s="65"/>
      <c r="D64" s="66"/>
      <c r="E64" s="66"/>
      <c r="F64" s="66"/>
      <c r="G64" s="66"/>
      <c r="H64" s="66"/>
      <c r="I64" s="66"/>
      <c r="J64" s="66"/>
      <c r="K64" s="66"/>
      <c r="L64" s="66"/>
      <c r="M64" s="66"/>
      <c r="N64" s="66"/>
      <c r="O64" s="66"/>
      <c r="P64" s="66"/>
      <c r="Q64" s="66"/>
      <c r="R64" s="66"/>
      <c r="S64" s="66"/>
      <c r="T64" s="66"/>
      <c r="U64" s="66"/>
      <c r="V64" s="66"/>
      <c r="W64" s="66"/>
      <c r="X64" s="66"/>
      <c r="Y64" s="114" t="s">
        <v>1</v>
      </c>
    </row>
    <row r="65" spans="1:25" ht="22.5" customHeight="1">
      <c r="A65" s="687" t="s">
        <v>262</v>
      </c>
      <c r="B65" s="688"/>
      <c r="C65" s="688"/>
      <c r="D65" s="718" t="s">
        <v>18</v>
      </c>
      <c r="E65" s="719"/>
      <c r="F65" s="720"/>
      <c r="G65" s="724" t="s">
        <v>304</v>
      </c>
      <c r="H65" s="725"/>
      <c r="I65" s="726"/>
      <c r="J65" s="718" t="s">
        <v>230</v>
      </c>
      <c r="K65" s="719"/>
      <c r="L65" s="720"/>
      <c r="M65" s="718" t="s">
        <v>228</v>
      </c>
      <c r="N65" s="719"/>
      <c r="O65" s="720"/>
      <c r="P65" s="718" t="s">
        <v>231</v>
      </c>
      <c r="Q65" s="730"/>
      <c r="R65" s="730"/>
      <c r="S65" s="718" t="s">
        <v>232</v>
      </c>
      <c r="T65" s="719"/>
      <c r="U65" s="719"/>
      <c r="V65" s="718" t="s">
        <v>41</v>
      </c>
      <c r="W65" s="719"/>
      <c r="X65" s="720"/>
      <c r="Y65" s="114" t="s">
        <v>1</v>
      </c>
    </row>
    <row r="66" spans="1:25" ht="27.75" customHeight="1">
      <c r="A66" s="689"/>
      <c r="B66" s="690"/>
      <c r="C66" s="690"/>
      <c r="D66" s="721"/>
      <c r="E66" s="722"/>
      <c r="F66" s="723"/>
      <c r="G66" s="727"/>
      <c r="H66" s="728"/>
      <c r="I66" s="729"/>
      <c r="J66" s="721"/>
      <c r="K66" s="722"/>
      <c r="L66" s="723"/>
      <c r="M66" s="721"/>
      <c r="N66" s="722"/>
      <c r="O66" s="723"/>
      <c r="P66" s="731"/>
      <c r="Q66" s="732"/>
      <c r="R66" s="732"/>
      <c r="S66" s="721"/>
      <c r="T66" s="722"/>
      <c r="U66" s="722"/>
      <c r="V66" s="721"/>
      <c r="W66" s="722"/>
      <c r="X66" s="723"/>
      <c r="Y66" s="114" t="s">
        <v>1</v>
      </c>
    </row>
    <row r="67" spans="1:25" ht="16.5" thickBot="1">
      <c r="A67" s="691"/>
      <c r="B67" s="692"/>
      <c r="C67" s="692"/>
      <c r="D67" s="244" t="s">
        <v>263</v>
      </c>
      <c r="E67" s="245" t="s">
        <v>48</v>
      </c>
      <c r="F67" s="246" t="s">
        <v>265</v>
      </c>
      <c r="G67" s="244" t="s">
        <v>263</v>
      </c>
      <c r="H67" s="245" t="s">
        <v>48</v>
      </c>
      <c r="I67" s="246" t="s">
        <v>265</v>
      </c>
      <c r="J67" s="244" t="s">
        <v>263</v>
      </c>
      <c r="K67" s="245" t="s">
        <v>48</v>
      </c>
      <c r="L67" s="246" t="s">
        <v>265</v>
      </c>
      <c r="M67" s="244" t="s">
        <v>263</v>
      </c>
      <c r="N67" s="245" t="s">
        <v>48</v>
      </c>
      <c r="O67" s="246" t="s">
        <v>265</v>
      </c>
      <c r="P67" s="244" t="s">
        <v>263</v>
      </c>
      <c r="Q67" s="245" t="s">
        <v>48</v>
      </c>
      <c r="R67" s="246" t="s">
        <v>265</v>
      </c>
      <c r="S67" s="244" t="s">
        <v>263</v>
      </c>
      <c r="T67" s="245" t="s">
        <v>48</v>
      </c>
      <c r="U67" s="246" t="s">
        <v>265</v>
      </c>
      <c r="V67" s="247" t="s">
        <v>263</v>
      </c>
      <c r="W67" s="245" t="s">
        <v>48</v>
      </c>
      <c r="X67" s="248" t="s">
        <v>265</v>
      </c>
      <c r="Y67" s="114" t="s">
        <v>1</v>
      </c>
    </row>
    <row r="68" spans="1:25" ht="30.75" customHeight="1">
      <c r="A68" s="235"/>
      <c r="B68" s="643" t="s">
        <v>349</v>
      </c>
      <c r="C68" s="644"/>
      <c r="D68" s="202">
        <v>495</v>
      </c>
      <c r="E68" s="203">
        <v>474</v>
      </c>
      <c r="F68" s="204">
        <v>84368</v>
      </c>
      <c r="G68" s="202">
        <v>495</v>
      </c>
      <c r="H68" s="203">
        <v>474</v>
      </c>
      <c r="I68" s="204">
        <v>84368</v>
      </c>
      <c r="J68" s="202">
        <v>0</v>
      </c>
      <c r="K68" s="203">
        <v>9</v>
      </c>
      <c r="L68" s="204">
        <v>220</v>
      </c>
      <c r="M68" s="202">
        <v>495</v>
      </c>
      <c r="N68" s="203">
        <f>474+9</f>
        <v>483</v>
      </c>
      <c r="O68" s="204">
        <v>84588</v>
      </c>
      <c r="P68" s="202"/>
      <c r="Q68" s="203"/>
      <c r="R68" s="204">
        <v>575</v>
      </c>
      <c r="S68" s="202"/>
      <c r="T68" s="203"/>
      <c r="U68" s="204">
        <v>-106</v>
      </c>
      <c r="V68" s="202">
        <f>P68+M68+S68</f>
        <v>495</v>
      </c>
      <c r="W68" s="203">
        <f>+N68+Q68+T68</f>
        <v>483</v>
      </c>
      <c r="X68" s="205">
        <f>R68+O68+U68</f>
        <v>85057</v>
      </c>
      <c r="Y68" s="114" t="s">
        <v>1</v>
      </c>
    </row>
    <row r="69" spans="1:25">
      <c r="A69" s="237"/>
      <c r="B69" s="238"/>
      <c r="C69" s="238" t="s">
        <v>49</v>
      </c>
      <c r="D69" s="249">
        <f t="shared" ref="D69:X69" si="0">SUM(D68:D68)</f>
        <v>495</v>
      </c>
      <c r="E69" s="250">
        <f t="shared" si="0"/>
        <v>474</v>
      </c>
      <c r="F69" s="206">
        <f t="shared" si="0"/>
        <v>84368</v>
      </c>
      <c r="G69" s="249">
        <f t="shared" si="0"/>
        <v>495</v>
      </c>
      <c r="H69" s="250">
        <f t="shared" si="0"/>
        <v>474</v>
      </c>
      <c r="I69" s="206">
        <f t="shared" si="0"/>
        <v>84368</v>
      </c>
      <c r="J69" s="249">
        <f t="shared" si="0"/>
        <v>0</v>
      </c>
      <c r="K69" s="250">
        <f t="shared" si="0"/>
        <v>9</v>
      </c>
      <c r="L69" s="206">
        <f t="shared" si="0"/>
        <v>220</v>
      </c>
      <c r="M69" s="249">
        <f t="shared" si="0"/>
        <v>495</v>
      </c>
      <c r="N69" s="250">
        <f t="shared" si="0"/>
        <v>483</v>
      </c>
      <c r="O69" s="206">
        <f t="shared" si="0"/>
        <v>84588</v>
      </c>
      <c r="P69" s="249">
        <f t="shared" si="0"/>
        <v>0</v>
      </c>
      <c r="Q69" s="250">
        <f t="shared" si="0"/>
        <v>0</v>
      </c>
      <c r="R69" s="206">
        <f t="shared" si="0"/>
        <v>575</v>
      </c>
      <c r="S69" s="249">
        <f t="shared" si="0"/>
        <v>0</v>
      </c>
      <c r="T69" s="250">
        <f t="shared" si="0"/>
        <v>0</v>
      </c>
      <c r="U69" s="206">
        <f t="shared" si="0"/>
        <v>-106</v>
      </c>
      <c r="V69" s="249">
        <f t="shared" si="0"/>
        <v>495</v>
      </c>
      <c r="W69" s="250">
        <f t="shared" si="0"/>
        <v>483</v>
      </c>
      <c r="X69" s="207">
        <f t="shared" si="0"/>
        <v>85057</v>
      </c>
      <c r="Y69" s="114" t="s">
        <v>1</v>
      </c>
    </row>
    <row r="70" spans="1:25" ht="17.25" customHeight="1">
      <c r="A70" s="239"/>
      <c r="B70" s="681"/>
      <c r="C70" s="682"/>
      <c r="D70" s="251"/>
      <c r="E70" s="252"/>
      <c r="F70" s="4"/>
      <c r="G70" s="255"/>
      <c r="H70" s="256"/>
      <c r="I70" s="256"/>
      <c r="J70" s="255"/>
      <c r="K70" s="256"/>
      <c r="L70" s="256"/>
      <c r="M70" s="255"/>
      <c r="N70" s="256"/>
      <c r="O70" s="256"/>
      <c r="P70" s="255"/>
      <c r="Q70" s="256"/>
      <c r="R70" s="256"/>
      <c r="S70" s="255"/>
      <c r="T70" s="256"/>
      <c r="U70" s="256"/>
      <c r="V70" s="255"/>
      <c r="W70" s="261"/>
      <c r="X70" s="419"/>
      <c r="Y70" s="114" t="s">
        <v>1</v>
      </c>
    </row>
    <row r="71" spans="1:25">
      <c r="A71" s="237"/>
      <c r="B71" s="683" t="s">
        <v>247</v>
      </c>
      <c r="C71" s="684"/>
      <c r="D71" s="253"/>
      <c r="E71" s="254">
        <v>23</v>
      </c>
      <c r="F71" s="208"/>
      <c r="G71" s="257"/>
      <c r="H71" s="254">
        <v>23</v>
      </c>
      <c r="I71" s="258"/>
      <c r="J71" s="257"/>
      <c r="K71" s="258"/>
      <c r="L71" s="258"/>
      <c r="M71" s="257"/>
      <c r="N71" s="254">
        <v>23</v>
      </c>
      <c r="O71" s="258"/>
      <c r="P71" s="257"/>
      <c r="Q71" s="258"/>
      <c r="R71" s="258"/>
      <c r="S71" s="257"/>
      <c r="T71" s="258"/>
      <c r="U71" s="258"/>
      <c r="V71" s="257"/>
      <c r="W71" s="254">
        <f>Q71+N71</f>
        <v>23</v>
      </c>
      <c r="X71" s="345"/>
      <c r="Y71" s="114" t="s">
        <v>1</v>
      </c>
    </row>
    <row r="72" spans="1:25">
      <c r="A72" s="235"/>
      <c r="B72" s="700" t="s">
        <v>246</v>
      </c>
      <c r="C72" s="701"/>
      <c r="D72" s="202"/>
      <c r="E72" s="203">
        <f>+E69+E71</f>
        <v>497</v>
      </c>
      <c r="F72" s="45"/>
      <c r="G72" s="259"/>
      <c r="H72" s="203">
        <f>+H69+H71</f>
        <v>497</v>
      </c>
      <c r="I72" s="204"/>
      <c r="J72" s="259"/>
      <c r="K72" s="203">
        <f>+K69+K71</f>
        <v>9</v>
      </c>
      <c r="L72" s="204"/>
      <c r="M72" s="259"/>
      <c r="N72" s="203">
        <f>+N69+N71</f>
        <v>506</v>
      </c>
      <c r="O72" s="204"/>
      <c r="P72" s="259"/>
      <c r="Q72" s="203">
        <f>+Q69+Q71</f>
        <v>0</v>
      </c>
      <c r="R72" s="204"/>
      <c r="S72" s="259"/>
      <c r="T72" s="203">
        <f>+T69+T71</f>
        <v>0</v>
      </c>
      <c r="U72" s="204"/>
      <c r="V72" s="259"/>
      <c r="W72" s="203">
        <f>+W69+W71</f>
        <v>506</v>
      </c>
      <c r="X72" s="119"/>
      <c r="Y72" s="114" t="s">
        <v>1</v>
      </c>
    </row>
    <row r="73" spans="1:25">
      <c r="A73" s="240"/>
      <c r="B73" s="685"/>
      <c r="C73" s="686"/>
      <c r="D73" s="251"/>
      <c r="E73" s="252"/>
      <c r="F73" s="4"/>
      <c r="G73" s="255"/>
      <c r="H73" s="256"/>
      <c r="I73" s="256"/>
      <c r="J73" s="255"/>
      <c r="K73" s="256"/>
      <c r="L73" s="256"/>
      <c r="M73" s="255"/>
      <c r="N73" s="256"/>
      <c r="O73" s="256"/>
      <c r="P73" s="255"/>
      <c r="Q73" s="256"/>
      <c r="R73" s="256"/>
      <c r="S73" s="255"/>
      <c r="T73" s="256"/>
      <c r="U73" s="256"/>
      <c r="V73" s="255"/>
      <c r="W73" s="261"/>
      <c r="X73" s="419"/>
      <c r="Y73" s="114" t="s">
        <v>1</v>
      </c>
    </row>
    <row r="74" spans="1:25">
      <c r="A74" s="235"/>
      <c r="B74" s="700" t="s">
        <v>244</v>
      </c>
      <c r="C74" s="701"/>
      <c r="D74" s="202"/>
      <c r="E74" s="203"/>
      <c r="F74" s="45"/>
      <c r="G74" s="259"/>
      <c r="H74" s="204"/>
      <c r="I74" s="204"/>
      <c r="J74" s="259"/>
      <c r="K74" s="204"/>
      <c r="L74" s="204"/>
      <c r="M74" s="259"/>
      <c r="N74" s="204"/>
      <c r="O74" s="204"/>
      <c r="P74" s="259"/>
      <c r="Q74" s="204"/>
      <c r="R74" s="204"/>
      <c r="S74" s="259"/>
      <c r="T74" s="204"/>
      <c r="U74" s="204"/>
      <c r="V74" s="259"/>
      <c r="W74" s="204"/>
      <c r="X74" s="119"/>
      <c r="Y74" s="114" t="s">
        <v>1</v>
      </c>
    </row>
    <row r="75" spans="1:25">
      <c r="A75" s="235"/>
      <c r="B75" s="241"/>
      <c r="C75" s="236" t="s">
        <v>54</v>
      </c>
      <c r="D75" s="202"/>
      <c r="E75" s="579"/>
      <c r="F75" s="45"/>
      <c r="G75" s="259"/>
      <c r="H75" s="204"/>
      <c r="I75" s="204"/>
      <c r="J75" s="259"/>
      <c r="K75" s="203"/>
      <c r="L75" s="204"/>
      <c r="M75" s="259"/>
      <c r="N75" s="203"/>
      <c r="O75" s="204"/>
      <c r="P75" s="259"/>
      <c r="Q75" s="203"/>
      <c r="R75" s="204"/>
      <c r="S75" s="259"/>
      <c r="T75" s="203"/>
      <c r="U75" s="204"/>
      <c r="V75" s="259"/>
      <c r="W75" s="260">
        <f>Q75+N75</f>
        <v>0</v>
      </c>
      <c r="X75" s="119"/>
      <c r="Y75" s="114" t="s">
        <v>1</v>
      </c>
    </row>
    <row r="76" spans="1:25">
      <c r="A76" s="237"/>
      <c r="B76" s="242"/>
      <c r="C76" s="243" t="s">
        <v>96</v>
      </c>
      <c r="D76" s="253"/>
      <c r="E76" s="580"/>
      <c r="F76" s="208"/>
      <c r="G76" s="257"/>
      <c r="H76" s="258"/>
      <c r="I76" s="258"/>
      <c r="J76" s="257"/>
      <c r="K76" s="254"/>
      <c r="L76" s="258"/>
      <c r="M76" s="257"/>
      <c r="N76" s="254"/>
      <c r="O76" s="258"/>
      <c r="P76" s="257"/>
      <c r="Q76" s="254"/>
      <c r="R76" s="258"/>
      <c r="S76" s="257"/>
      <c r="T76" s="254"/>
      <c r="U76" s="258"/>
      <c r="V76" s="257"/>
      <c r="W76" s="254">
        <f>Q76+N76</f>
        <v>0</v>
      </c>
      <c r="X76" s="345"/>
      <c r="Y76" s="114" t="s">
        <v>1</v>
      </c>
    </row>
    <row r="77" spans="1:25">
      <c r="A77" s="237"/>
      <c r="B77" s="702" t="s">
        <v>245</v>
      </c>
      <c r="C77" s="703"/>
      <c r="D77" s="253"/>
      <c r="E77" s="254">
        <f>E76+E75+E72</f>
        <v>497</v>
      </c>
      <c r="F77" s="208"/>
      <c r="G77" s="257"/>
      <c r="H77" s="254">
        <f>H76+H75+H72</f>
        <v>497</v>
      </c>
      <c r="I77" s="258"/>
      <c r="J77" s="257"/>
      <c r="K77" s="254">
        <f>K76+K75+K72</f>
        <v>9</v>
      </c>
      <c r="L77" s="258"/>
      <c r="M77" s="257"/>
      <c r="N77" s="254">
        <f>N76+N75+N72</f>
        <v>506</v>
      </c>
      <c r="O77" s="258"/>
      <c r="P77" s="257"/>
      <c r="Q77" s="254">
        <f>Q76+Q75+Q72</f>
        <v>0</v>
      </c>
      <c r="R77" s="258"/>
      <c r="S77" s="257"/>
      <c r="T77" s="254">
        <f>T76+T75+T72</f>
        <v>0</v>
      </c>
      <c r="U77" s="258"/>
      <c r="V77" s="257"/>
      <c r="W77" s="254">
        <f>W76+W75+W72</f>
        <v>506</v>
      </c>
      <c r="X77" s="345"/>
      <c r="Y77" s="114" t="s">
        <v>24</v>
      </c>
    </row>
    <row r="78" spans="1:25">
      <c r="C78" s="5"/>
    </row>
    <row r="79" spans="1:25">
      <c r="C79" s="5"/>
    </row>
    <row r="80" spans="1:25" s="502" customFormat="1" ht="15">
      <c r="D80" s="503"/>
      <c r="E80" s="503"/>
      <c r="F80" s="503"/>
      <c r="G80" s="503"/>
      <c r="H80" s="503"/>
      <c r="I80" s="503"/>
      <c r="J80" s="503"/>
      <c r="K80" s="503"/>
      <c r="L80" s="503"/>
      <c r="M80" s="503"/>
      <c r="N80" s="503"/>
      <c r="O80" s="503"/>
      <c r="P80" s="503"/>
      <c r="Q80" s="503"/>
      <c r="R80" s="503"/>
      <c r="S80" s="503"/>
      <c r="T80" s="503"/>
      <c r="U80" s="503"/>
      <c r="V80" s="503"/>
      <c r="W80" s="503"/>
      <c r="X80" s="503"/>
      <c r="Y80" s="504"/>
    </row>
    <row r="81" spans="1:25" s="502" customFormat="1" ht="15">
      <c r="D81" s="503"/>
      <c r="E81" s="503"/>
      <c r="F81" s="503"/>
      <c r="G81" s="503"/>
      <c r="H81" s="503"/>
      <c r="I81" s="503"/>
      <c r="J81" s="503"/>
      <c r="K81" s="503"/>
      <c r="L81" s="503"/>
      <c r="M81" s="503"/>
      <c r="N81" s="503"/>
      <c r="O81" s="503"/>
      <c r="P81" s="503"/>
      <c r="Q81" s="503"/>
      <c r="R81" s="503"/>
      <c r="S81" s="503"/>
      <c r="T81" s="503"/>
      <c r="U81" s="503"/>
      <c r="V81" s="503"/>
      <c r="W81" s="503"/>
      <c r="X81" s="503"/>
      <c r="Y81" s="504"/>
    </row>
    <row r="82" spans="1:25" s="502" customFormat="1" ht="15">
      <c r="D82" s="503"/>
      <c r="E82" s="503"/>
      <c r="F82" s="503"/>
      <c r="G82" s="503"/>
      <c r="H82" s="503"/>
      <c r="I82" s="503"/>
      <c r="J82" s="503"/>
      <c r="K82" s="503"/>
      <c r="L82" s="503"/>
      <c r="M82" s="503"/>
      <c r="N82" s="503"/>
      <c r="O82" s="503"/>
      <c r="P82" s="503"/>
      <c r="Q82" s="503"/>
      <c r="R82" s="503"/>
      <c r="S82" s="503"/>
      <c r="T82" s="503"/>
      <c r="U82" s="503"/>
      <c r="V82" s="503"/>
      <c r="W82" s="503"/>
      <c r="X82" s="503"/>
      <c r="Y82" s="504"/>
    </row>
    <row r="83" spans="1:25" s="502" customFormat="1" ht="15">
      <c r="A83" s="505"/>
      <c r="B83" s="505"/>
      <c r="C83" s="505"/>
      <c r="D83" s="506"/>
      <c r="E83" s="506"/>
      <c r="F83" s="506"/>
      <c r="G83" s="506"/>
      <c r="H83" s="506"/>
      <c r="I83" s="506"/>
      <c r="J83" s="506"/>
      <c r="K83" s="506"/>
      <c r="L83" s="506"/>
      <c r="M83" s="506"/>
      <c r="N83" s="506"/>
      <c r="O83" s="506"/>
      <c r="P83" s="506"/>
      <c r="Q83" s="506"/>
      <c r="R83" s="506"/>
      <c r="S83" s="506"/>
      <c r="T83" s="506"/>
      <c r="U83" s="506"/>
      <c r="V83" s="506"/>
      <c r="W83" s="506"/>
      <c r="X83" s="506"/>
      <c r="Y83" s="504"/>
    </row>
    <row r="84" spans="1:25" s="502" customFormat="1" ht="15">
      <c r="A84" s="507"/>
      <c r="B84" s="507"/>
      <c r="C84" s="507"/>
      <c r="D84" s="74"/>
      <c r="E84" s="74"/>
      <c r="F84" s="74"/>
      <c r="G84" s="74"/>
      <c r="H84" s="74"/>
      <c r="I84" s="74"/>
      <c r="J84" s="74"/>
      <c r="K84" s="74"/>
      <c r="L84" s="74"/>
      <c r="M84" s="74"/>
      <c r="N84" s="74"/>
      <c r="O84" s="74"/>
      <c r="P84" s="74"/>
      <c r="Q84" s="74"/>
      <c r="R84" s="74"/>
      <c r="S84" s="74"/>
      <c r="T84" s="74"/>
      <c r="U84" s="74"/>
      <c r="V84" s="74"/>
      <c r="W84" s="508"/>
      <c r="X84" s="508"/>
      <c r="Y84" s="504"/>
    </row>
    <row r="85" spans="1:25" s="502" customFormat="1" ht="26.25">
      <c r="A85" s="680"/>
      <c r="B85" s="680"/>
      <c r="C85" s="680"/>
      <c r="D85" s="680"/>
      <c r="E85" s="680"/>
      <c r="F85" s="680"/>
      <c r="G85" s="680"/>
      <c r="H85" s="680"/>
      <c r="I85" s="680"/>
      <c r="J85" s="680"/>
      <c r="K85" s="680"/>
      <c r="L85" s="680"/>
      <c r="M85" s="680"/>
      <c r="N85" s="680"/>
      <c r="O85" s="680"/>
      <c r="P85" s="680"/>
      <c r="Q85" s="680"/>
      <c r="R85" s="680"/>
      <c r="S85" s="680"/>
      <c r="T85" s="680"/>
      <c r="U85" s="680"/>
      <c r="V85" s="680"/>
      <c r="W85" s="88"/>
      <c r="X85" s="88"/>
      <c r="Y85" s="504"/>
    </row>
    <row r="86" spans="1:25" s="502" customFormat="1" ht="25.5">
      <c r="A86" s="678"/>
      <c r="B86" s="679"/>
      <c r="C86" s="679"/>
      <c r="D86" s="679"/>
      <c r="E86" s="679"/>
      <c r="F86" s="679"/>
      <c r="G86" s="679"/>
      <c r="H86" s="679"/>
      <c r="I86" s="679"/>
      <c r="J86" s="679"/>
      <c r="K86" s="679"/>
      <c r="L86" s="679"/>
      <c r="M86" s="679"/>
      <c r="N86" s="679"/>
      <c r="O86" s="679"/>
      <c r="P86" s="679"/>
      <c r="Q86" s="679"/>
      <c r="R86" s="679"/>
      <c r="S86" s="679"/>
      <c r="T86" s="679"/>
      <c r="U86" s="679"/>
      <c r="V86" s="679"/>
      <c r="W86" s="89"/>
      <c r="X86" s="89"/>
      <c r="Y86" s="504"/>
    </row>
    <row r="87" spans="1:25" s="502" customFormat="1" ht="25.5">
      <c r="A87" s="704"/>
      <c r="B87" s="705"/>
      <c r="C87" s="705"/>
      <c r="D87" s="705"/>
      <c r="E87" s="705"/>
      <c r="F87" s="705"/>
      <c r="G87" s="705"/>
      <c r="H87" s="705"/>
      <c r="I87" s="705"/>
      <c r="J87" s="705"/>
      <c r="K87" s="705"/>
      <c r="L87" s="705"/>
      <c r="M87" s="705"/>
      <c r="N87" s="705"/>
      <c r="O87" s="705"/>
      <c r="P87" s="705"/>
      <c r="Q87" s="705"/>
      <c r="R87" s="705"/>
      <c r="S87" s="705"/>
      <c r="T87" s="705"/>
      <c r="U87" s="705"/>
      <c r="V87" s="705"/>
      <c r="W87" s="89"/>
      <c r="X87" s="89"/>
      <c r="Y87" s="504"/>
    </row>
    <row r="88" spans="1:25" s="502" customFormat="1" ht="30" customHeight="1">
      <c r="A88" s="705"/>
      <c r="B88" s="705"/>
      <c r="C88" s="705"/>
      <c r="D88" s="705"/>
      <c r="E88" s="705"/>
      <c r="F88" s="705"/>
      <c r="G88" s="705"/>
      <c r="H88" s="705"/>
      <c r="I88" s="705"/>
      <c r="J88" s="705"/>
      <c r="K88" s="705"/>
      <c r="L88" s="705"/>
      <c r="M88" s="705"/>
      <c r="N88" s="705"/>
      <c r="O88" s="705"/>
      <c r="P88" s="705"/>
      <c r="Q88" s="705"/>
      <c r="R88" s="705"/>
      <c r="S88" s="705"/>
      <c r="T88" s="705"/>
      <c r="U88" s="705"/>
      <c r="V88" s="705"/>
      <c r="W88" s="89"/>
      <c r="X88" s="89"/>
      <c r="Y88" s="504"/>
    </row>
    <row r="89" spans="1:25" s="502" customFormat="1" ht="62.25" customHeight="1">
      <c r="A89" s="675"/>
      <c r="B89" s="675"/>
      <c r="C89" s="675"/>
      <c r="D89" s="675"/>
      <c r="E89" s="675"/>
      <c r="F89" s="675"/>
      <c r="G89" s="675"/>
      <c r="H89" s="675"/>
      <c r="I89" s="675"/>
      <c r="J89" s="675"/>
      <c r="K89" s="675"/>
      <c r="L89" s="675"/>
      <c r="M89" s="675"/>
      <c r="N89" s="675"/>
      <c r="O89" s="675"/>
      <c r="P89" s="675"/>
      <c r="Q89" s="675"/>
      <c r="R89" s="675"/>
      <c r="S89" s="675"/>
      <c r="T89" s="675"/>
      <c r="U89" s="675"/>
      <c r="V89" s="675"/>
      <c r="W89" s="83"/>
      <c r="X89" s="83"/>
      <c r="Y89" s="504"/>
    </row>
    <row r="90" spans="1:25" s="502" customFormat="1" ht="90.75" customHeight="1">
      <c r="A90" s="675"/>
      <c r="B90" s="639"/>
      <c r="C90" s="639"/>
      <c r="D90" s="639"/>
      <c r="E90" s="639"/>
      <c r="F90" s="639"/>
      <c r="G90" s="639"/>
      <c r="H90" s="639"/>
      <c r="I90" s="639"/>
      <c r="J90" s="639"/>
      <c r="K90" s="639"/>
      <c r="L90" s="639"/>
      <c r="M90" s="639"/>
      <c r="N90" s="639"/>
      <c r="O90" s="639"/>
      <c r="P90" s="639"/>
      <c r="Q90" s="639"/>
      <c r="R90" s="639"/>
      <c r="S90" s="639"/>
      <c r="T90" s="639"/>
      <c r="U90" s="639"/>
      <c r="V90" s="639"/>
      <c r="W90" s="83"/>
      <c r="X90" s="83"/>
      <c r="Y90" s="504"/>
    </row>
    <row r="91" spans="1:25" s="515" customFormat="1" ht="25.5">
      <c r="D91" s="516"/>
      <c r="E91" s="516"/>
      <c r="F91" s="516"/>
      <c r="G91" s="516"/>
      <c r="H91" s="516"/>
      <c r="I91" s="516"/>
      <c r="J91" s="516"/>
      <c r="K91" s="516"/>
      <c r="L91" s="516"/>
      <c r="M91" s="516"/>
      <c r="N91" s="516"/>
      <c r="O91" s="516"/>
      <c r="P91" s="516"/>
      <c r="Q91" s="516"/>
      <c r="R91" s="516"/>
      <c r="S91" s="516"/>
      <c r="T91" s="516"/>
      <c r="U91" s="516"/>
      <c r="V91" s="516"/>
      <c r="W91" s="517"/>
      <c r="X91" s="518"/>
    </row>
    <row r="92" spans="1:25">
      <c r="W92" s="49"/>
      <c r="X92" s="49"/>
    </row>
    <row r="93" spans="1:25">
      <c r="K93" s="96"/>
    </row>
  </sheetData>
  <mergeCells count="69">
    <mergeCell ref="A42:U42"/>
    <mergeCell ref="A31:U31"/>
    <mergeCell ref="A36:U36"/>
    <mergeCell ref="A39:U39"/>
    <mergeCell ref="V65:X66"/>
    <mergeCell ref="D65:F66"/>
    <mergeCell ref="G65:I66"/>
    <mergeCell ref="J65:L66"/>
    <mergeCell ref="M65:O66"/>
    <mergeCell ref="P65:R66"/>
    <mergeCell ref="S65:U66"/>
    <mergeCell ref="A37:U37"/>
    <mergeCell ref="A45:U45"/>
    <mergeCell ref="A44:U44"/>
    <mergeCell ref="A58:X58"/>
    <mergeCell ref="A59:X59"/>
    <mergeCell ref="A33:U33"/>
    <mergeCell ref="A38:U38"/>
    <mergeCell ref="A34:U34"/>
    <mergeCell ref="A35:U35"/>
    <mergeCell ref="A41:U41"/>
    <mergeCell ref="A40:U40"/>
    <mergeCell ref="A22:U22"/>
    <mergeCell ref="A27:U27"/>
    <mergeCell ref="A28:U28"/>
    <mergeCell ref="A23:U23"/>
    <mergeCell ref="A29:U29"/>
    <mergeCell ref="A90:V90"/>
    <mergeCell ref="B72:C72"/>
    <mergeCell ref="B74:C74"/>
    <mergeCell ref="B77:C77"/>
    <mergeCell ref="A87:V88"/>
    <mergeCell ref="A19:U19"/>
    <mergeCell ref="A20:U20"/>
    <mergeCell ref="A89:V89"/>
    <mergeCell ref="A21:U21"/>
    <mergeCell ref="A86:V86"/>
    <mergeCell ref="A85:V85"/>
    <mergeCell ref="B70:C70"/>
    <mergeCell ref="B71:C71"/>
    <mergeCell ref="B73:C73"/>
    <mergeCell ref="A65:C67"/>
    <mergeCell ref="A32:U32"/>
    <mergeCell ref="A46:U46"/>
    <mergeCell ref="A56:X56"/>
    <mergeCell ref="A57:X57"/>
    <mergeCell ref="A30:U30"/>
    <mergeCell ref="A43:U43"/>
    <mergeCell ref="A15:U15"/>
    <mergeCell ref="A10:X10"/>
    <mergeCell ref="A11:U13"/>
    <mergeCell ref="A18:U18"/>
    <mergeCell ref="V12:V13"/>
    <mergeCell ref="B68:C68"/>
    <mergeCell ref="A1:X1"/>
    <mergeCell ref="A14:U14"/>
    <mergeCell ref="A2:X2"/>
    <mergeCell ref="A3:X3"/>
    <mergeCell ref="A8:X8"/>
    <mergeCell ref="A9:X9"/>
    <mergeCell ref="X12:X13"/>
    <mergeCell ref="W12:W13"/>
    <mergeCell ref="A17:U17"/>
    <mergeCell ref="A4:X4"/>
    <mergeCell ref="A5:X5"/>
    <mergeCell ref="A6:X6"/>
    <mergeCell ref="A7:X7"/>
    <mergeCell ref="A16:U16"/>
    <mergeCell ref="V11:X11"/>
  </mergeCells>
  <phoneticPr fontId="0" type="noConversion"/>
  <printOptions horizontalCentered="1"/>
  <pageMargins left="0.5" right="0.4" top="0.5" bottom="0.25" header="0" footer="0"/>
  <pageSetup scale="56" firstPageNumber="8" fitToHeight="0" orientation="landscape" useFirstPageNumber="1" r:id="rId1"/>
  <headerFooter alignWithMargins="0">
    <oddFooter>&amp;C&amp;"Times New Roman,Regular"Exhibit B - Summary of Requirements</oddFooter>
  </headerFooter>
  <rowBreaks count="1" manualBreakCount="1">
    <brk id="46" max="23" man="1"/>
  </rowBreaks>
  <ignoredErrors>
    <ignoredError sqref="W68" formula="1"/>
  </ignoredErrors>
</worksheet>
</file>

<file path=xl/worksheets/sheet3.xml><?xml version="1.0" encoding="utf-8"?>
<worksheet xmlns="http://schemas.openxmlformats.org/spreadsheetml/2006/main" xmlns:r="http://schemas.openxmlformats.org/officeDocument/2006/relationships">
  <sheetPr codeName="Sheet6">
    <pageSetUpPr fitToPage="1"/>
  </sheetPr>
  <dimension ref="A1:H36"/>
  <sheetViews>
    <sheetView view="pageBreakPreview" zoomScale="75" zoomScaleNormal="75" zoomScaleSheetLayoutView="75" workbookViewId="0">
      <selection activeCell="A24" sqref="A24:G24"/>
    </sheetView>
  </sheetViews>
  <sheetFormatPr defaultColWidth="7.21875" defaultRowHeight="12.75"/>
  <cols>
    <col min="1" max="1" width="26.88671875" style="26" customWidth="1"/>
    <col min="2" max="2" width="15.88671875" style="26" customWidth="1"/>
    <col min="3" max="3" width="4.6640625" style="26" customWidth="1"/>
    <col min="4" max="4" width="7.5546875" style="26" customWidth="1"/>
    <col min="5" max="5" width="4.6640625" style="26" customWidth="1"/>
    <col min="6" max="6" width="7.21875" style="26" customWidth="1"/>
    <col min="7" max="7" width="25.33203125" style="26" customWidth="1"/>
    <col min="8" max="8" width="8.88671875" style="117" customWidth="1"/>
    <col min="9" max="16384" width="7.21875" style="26"/>
  </cols>
  <sheetData>
    <row r="1" spans="1:8" ht="20.25">
      <c r="A1" s="738" t="s">
        <v>309</v>
      </c>
      <c r="B1" s="739"/>
      <c r="C1" s="739"/>
      <c r="D1" s="739"/>
      <c r="E1" s="739"/>
      <c r="F1" s="739"/>
      <c r="G1" s="739"/>
      <c r="H1" s="116" t="s">
        <v>1</v>
      </c>
    </row>
    <row r="2" spans="1:8" ht="20.25">
      <c r="A2" s="745"/>
      <c r="B2" s="745"/>
      <c r="C2" s="745"/>
      <c r="D2" s="745"/>
      <c r="E2" s="745"/>
      <c r="F2" s="745"/>
      <c r="G2" s="745"/>
      <c r="H2" s="116" t="s">
        <v>1</v>
      </c>
    </row>
    <row r="3" spans="1:8">
      <c r="A3" s="746"/>
      <c r="B3" s="746"/>
      <c r="C3" s="746"/>
      <c r="D3" s="746"/>
      <c r="E3" s="746"/>
      <c r="F3" s="746"/>
      <c r="G3" s="746"/>
      <c r="H3" s="116" t="s">
        <v>1</v>
      </c>
    </row>
    <row r="4" spans="1:8" ht="23.25">
      <c r="A4" s="740" t="s">
        <v>223</v>
      </c>
      <c r="B4" s="741"/>
      <c r="C4" s="741"/>
      <c r="D4" s="741"/>
      <c r="E4" s="741"/>
      <c r="F4" s="741"/>
      <c r="G4" s="741"/>
      <c r="H4" s="116" t="s">
        <v>1</v>
      </c>
    </row>
    <row r="5" spans="1:8" ht="23.25">
      <c r="A5" s="742" t="str">
        <f>'B. Summary of Requirements '!A57</f>
        <v>Office of the Inspector General</v>
      </c>
      <c r="B5" s="743"/>
      <c r="C5" s="743"/>
      <c r="D5" s="743"/>
      <c r="E5" s="743"/>
      <c r="F5" s="743"/>
      <c r="G5" s="743"/>
      <c r="H5" s="116" t="s">
        <v>1</v>
      </c>
    </row>
    <row r="6" spans="1:8" ht="23.25">
      <c r="A6" s="744" t="s">
        <v>241</v>
      </c>
      <c r="B6" s="741"/>
      <c r="C6" s="741"/>
      <c r="D6" s="741"/>
      <c r="E6" s="741"/>
      <c r="F6" s="741"/>
      <c r="G6" s="741"/>
      <c r="H6" s="116" t="s">
        <v>1</v>
      </c>
    </row>
    <row r="7" spans="1:8">
      <c r="A7" s="734"/>
      <c r="B7" s="734"/>
      <c r="C7" s="734"/>
      <c r="D7" s="734"/>
      <c r="E7" s="734"/>
      <c r="F7" s="734"/>
      <c r="G7" s="734"/>
      <c r="H7" s="116" t="s">
        <v>1</v>
      </c>
    </row>
    <row r="8" spans="1:8">
      <c r="A8" s="735"/>
      <c r="B8" s="735"/>
      <c r="C8" s="735"/>
      <c r="D8" s="735"/>
      <c r="E8" s="735"/>
      <c r="F8" s="735"/>
      <c r="G8" s="735"/>
      <c r="H8" s="116" t="s">
        <v>1</v>
      </c>
    </row>
    <row r="9" spans="1:8" ht="15">
      <c r="A9" s="751" t="s">
        <v>222</v>
      </c>
      <c r="B9" s="736" t="s">
        <v>22</v>
      </c>
      <c r="C9" s="753" t="s">
        <v>94</v>
      </c>
      <c r="D9" s="754"/>
      <c r="E9" s="754"/>
      <c r="F9" s="755"/>
      <c r="G9" s="736" t="s">
        <v>29</v>
      </c>
      <c r="H9" s="116" t="s">
        <v>1</v>
      </c>
    </row>
    <row r="10" spans="1:8" ht="23.45" customHeight="1">
      <c r="A10" s="752"/>
      <c r="B10" s="737"/>
      <c r="C10" s="28" t="s">
        <v>263</v>
      </c>
      <c r="D10" s="28" t="s">
        <v>10</v>
      </c>
      <c r="E10" s="28" t="s">
        <v>48</v>
      </c>
      <c r="F10" s="29" t="s">
        <v>265</v>
      </c>
      <c r="G10" s="737"/>
      <c r="H10" s="116" t="s">
        <v>1</v>
      </c>
    </row>
    <row r="11" spans="1:8" ht="33.75" customHeight="1">
      <c r="A11" s="581" t="s">
        <v>356</v>
      </c>
      <c r="B11" s="43"/>
      <c r="C11" s="209"/>
      <c r="D11" s="126"/>
      <c r="E11" s="126"/>
      <c r="F11" s="127">
        <v>575</v>
      </c>
      <c r="G11" s="127">
        <f>+F11</f>
        <v>575</v>
      </c>
      <c r="H11" s="116" t="s">
        <v>1</v>
      </c>
    </row>
    <row r="12" spans="1:8" ht="18.75" customHeight="1">
      <c r="A12" s="30"/>
      <c r="B12" s="44"/>
      <c r="C12" s="128"/>
      <c r="D12" s="129"/>
      <c r="E12" s="129"/>
      <c r="F12" s="130"/>
      <c r="G12" s="131">
        <f>+F12</f>
        <v>0</v>
      </c>
      <c r="H12" s="116" t="s">
        <v>1</v>
      </c>
    </row>
    <row r="13" spans="1:8" ht="18.75" customHeight="1">
      <c r="A13" s="36" t="s">
        <v>253</v>
      </c>
      <c r="B13" s="27"/>
      <c r="C13" s="132">
        <f>SUM(C11:C12)</f>
        <v>0</v>
      </c>
      <c r="D13" s="133">
        <f>SUM(D11:D12)</f>
        <v>0</v>
      </c>
      <c r="E13" s="133">
        <f>SUM(E11:E12)</f>
        <v>0</v>
      </c>
      <c r="F13" s="32">
        <f>SUM(F11:F12)</f>
        <v>575</v>
      </c>
      <c r="G13" s="33">
        <f>SUM(G11:G12)</f>
        <v>575</v>
      </c>
      <c r="H13" s="116" t="s">
        <v>1</v>
      </c>
    </row>
    <row r="14" spans="1:8" ht="18.75" customHeight="1">
      <c r="A14" s="34"/>
      <c r="B14" s="30"/>
      <c r="C14" s="34"/>
      <c r="D14" s="31"/>
      <c r="E14" s="31"/>
      <c r="F14" s="35"/>
      <c r="G14" s="35"/>
      <c r="H14" s="116" t="s">
        <v>1</v>
      </c>
    </row>
    <row r="15" spans="1:8" ht="18.75" customHeight="1">
      <c r="A15" s="759" t="s">
        <v>11</v>
      </c>
      <c r="B15" s="736" t="s">
        <v>22</v>
      </c>
      <c r="C15" s="753" t="s">
        <v>94</v>
      </c>
      <c r="D15" s="754"/>
      <c r="E15" s="754"/>
      <c r="F15" s="755"/>
      <c r="G15" s="736" t="s">
        <v>243</v>
      </c>
      <c r="H15" s="116" t="s">
        <v>1</v>
      </c>
    </row>
    <row r="16" spans="1:8" ht="20.45" customHeight="1">
      <c r="A16" s="760"/>
      <c r="B16" s="737"/>
      <c r="C16" s="28" t="s">
        <v>263</v>
      </c>
      <c r="D16" s="28" t="s">
        <v>10</v>
      </c>
      <c r="E16" s="28" t="s">
        <v>48</v>
      </c>
      <c r="F16" s="29" t="s">
        <v>265</v>
      </c>
      <c r="G16" s="737"/>
      <c r="H16" s="116" t="s">
        <v>1</v>
      </c>
    </row>
    <row r="17" spans="1:8" ht="18.75" customHeight="1">
      <c r="A17" s="62" t="s">
        <v>319</v>
      </c>
      <c r="B17" s="63"/>
      <c r="C17" s="209"/>
      <c r="D17" s="126"/>
      <c r="E17" s="126"/>
      <c r="F17" s="127">
        <v>-82</v>
      </c>
      <c r="G17" s="127">
        <f>+F17</f>
        <v>-82</v>
      </c>
      <c r="H17" s="116" t="s">
        <v>1</v>
      </c>
    </row>
    <row r="18" spans="1:8" ht="18.75" customHeight="1">
      <c r="A18" s="64" t="s">
        <v>362</v>
      </c>
      <c r="B18" s="63"/>
      <c r="C18" s="209"/>
      <c r="D18" s="126"/>
      <c r="E18" s="126"/>
      <c r="F18" s="127">
        <v>-24</v>
      </c>
      <c r="G18" s="127">
        <f>+F18</f>
        <v>-24</v>
      </c>
      <c r="H18" s="116" t="s">
        <v>1</v>
      </c>
    </row>
    <row r="19" spans="1:8" ht="18.75" customHeight="1">
      <c r="A19" s="169" t="s">
        <v>243</v>
      </c>
      <c r="B19" s="170"/>
      <c r="C19" s="171">
        <f>SUM(C17:C18)</f>
        <v>0</v>
      </c>
      <c r="D19" s="172">
        <f>SUM(D17:D18)</f>
        <v>0</v>
      </c>
      <c r="E19" s="172">
        <f>SUM(E17:E18)</f>
        <v>0</v>
      </c>
      <c r="F19" s="173">
        <f>SUM(F17:F18)</f>
        <v>-106</v>
      </c>
      <c r="G19" s="174">
        <f>SUM(G17:G18)</f>
        <v>-106</v>
      </c>
      <c r="H19" s="116" t="s">
        <v>1</v>
      </c>
    </row>
    <row r="20" spans="1:8" ht="18.75" customHeight="1">
      <c r="A20" s="756"/>
      <c r="B20" s="757"/>
      <c r="C20" s="757"/>
      <c r="D20" s="757"/>
      <c r="E20" s="757"/>
      <c r="F20" s="757"/>
      <c r="G20" s="758"/>
      <c r="H20" s="116" t="s">
        <v>1</v>
      </c>
    </row>
    <row r="21" spans="1:8" ht="18.75" customHeight="1">
      <c r="A21" s="628"/>
      <c r="B21" s="607"/>
      <c r="C21" s="607"/>
      <c r="D21" s="607"/>
      <c r="E21" s="607"/>
      <c r="F21" s="607"/>
      <c r="G21" s="607"/>
      <c r="H21" s="116" t="s">
        <v>1</v>
      </c>
    </row>
    <row r="22" spans="1:8" ht="18.75" customHeight="1">
      <c r="A22" s="582" t="s">
        <v>355</v>
      </c>
      <c r="B22" s="607"/>
      <c r="C22" s="607"/>
      <c r="D22" s="607"/>
      <c r="E22" s="607"/>
      <c r="F22" s="607"/>
      <c r="G22" s="607"/>
      <c r="H22" s="116" t="s">
        <v>1</v>
      </c>
    </row>
    <row r="23" spans="1:8" ht="18.75" customHeight="1">
      <c r="A23" s="582"/>
      <c r="B23" s="607"/>
      <c r="C23" s="607"/>
      <c r="D23" s="607"/>
      <c r="E23" s="607"/>
      <c r="F23" s="607"/>
      <c r="G23" s="607"/>
      <c r="H23" s="116" t="s">
        <v>1</v>
      </c>
    </row>
    <row r="24" spans="1:8" ht="18.75" customHeight="1">
      <c r="A24" s="761" t="s">
        <v>357</v>
      </c>
      <c r="B24" s="761"/>
      <c r="C24" s="761"/>
      <c r="D24" s="761"/>
      <c r="E24" s="761"/>
      <c r="F24" s="761"/>
      <c r="G24" s="761"/>
      <c r="H24" s="116" t="s">
        <v>1</v>
      </c>
    </row>
    <row r="25" spans="1:8" ht="18.75" customHeight="1">
      <c r="A25" s="582" t="s">
        <v>358</v>
      </c>
      <c r="B25" s="46"/>
      <c r="C25" s="46"/>
      <c r="D25" s="46"/>
      <c r="E25" s="46"/>
      <c r="F25" s="46"/>
      <c r="G25" s="46"/>
      <c r="H25" s="116" t="s">
        <v>24</v>
      </c>
    </row>
    <row r="26" spans="1:8" ht="18.75" customHeight="1">
      <c r="H26" s="116"/>
    </row>
    <row r="27" spans="1:8" ht="18.75" customHeight="1">
      <c r="A27" s="39"/>
      <c r="B27" s="37"/>
      <c r="C27" s="134"/>
      <c r="D27" s="134"/>
      <c r="E27" s="134"/>
      <c r="F27" s="134"/>
      <c r="G27" s="134"/>
      <c r="H27" s="116"/>
    </row>
    <row r="28" spans="1:8" ht="18.75" customHeight="1">
      <c r="A28" s="39"/>
      <c r="B28" s="55"/>
      <c r="C28" s="135"/>
      <c r="D28" s="135"/>
      <c r="E28" s="135"/>
      <c r="F28" s="134"/>
      <c r="G28" s="135"/>
      <c r="H28" s="116"/>
    </row>
    <row r="29" spans="1:8" ht="18.75" customHeight="1">
      <c r="A29" s="39"/>
      <c r="B29" s="55"/>
      <c r="C29" s="60"/>
      <c r="D29" s="60"/>
      <c r="E29" s="60"/>
      <c r="F29" s="61"/>
      <c r="G29" s="56"/>
      <c r="H29" s="116"/>
    </row>
    <row r="30" spans="1:8" ht="12.75" customHeight="1">
      <c r="A30" s="80"/>
      <c r="B30" s="81"/>
      <c r="C30" s="81"/>
      <c r="D30" s="81"/>
      <c r="E30" s="81"/>
      <c r="F30" s="81"/>
    </row>
    <row r="31" spans="1:8" ht="33.75" customHeight="1">
      <c r="A31" s="748"/>
      <c r="B31" s="749"/>
      <c r="C31" s="749"/>
      <c r="D31" s="749"/>
      <c r="E31" s="749"/>
      <c r="F31" s="749"/>
    </row>
    <row r="32" spans="1:8" ht="12.75" customHeight="1">
      <c r="A32" s="82"/>
      <c r="B32" s="82"/>
      <c r="C32" s="82"/>
      <c r="D32" s="82"/>
      <c r="E32" s="82"/>
      <c r="F32" s="82"/>
    </row>
    <row r="33" spans="1:7" ht="57" customHeight="1">
      <c r="A33" s="639"/>
      <c r="B33" s="747"/>
      <c r="C33" s="747"/>
      <c r="D33" s="747"/>
      <c r="E33" s="747"/>
      <c r="F33" s="747"/>
    </row>
    <row r="34" spans="1:7" ht="15">
      <c r="A34" s="750"/>
      <c r="B34" s="750"/>
      <c r="C34" s="750"/>
      <c r="D34" s="750"/>
      <c r="E34" s="750"/>
      <c r="F34" s="750"/>
    </row>
    <row r="35" spans="1:7" ht="15" customHeight="1">
      <c r="A35" s="90"/>
      <c r="B35" s="91"/>
      <c r="C35" s="91"/>
      <c r="D35" s="91"/>
      <c r="E35" s="91"/>
      <c r="F35" s="91"/>
      <c r="G35" s="98"/>
    </row>
    <row r="36" spans="1:7">
      <c r="A36" s="91"/>
      <c r="B36" s="91"/>
      <c r="C36" s="91"/>
      <c r="D36" s="91"/>
      <c r="E36" s="91"/>
      <c r="F36" s="91"/>
    </row>
  </sheetData>
  <mergeCells count="21">
    <mergeCell ref="A33:F33"/>
    <mergeCell ref="A31:F31"/>
    <mergeCell ref="A34:F34"/>
    <mergeCell ref="A9:A10"/>
    <mergeCell ref="C9:F9"/>
    <mergeCell ref="B9:B10"/>
    <mergeCell ref="C15:F15"/>
    <mergeCell ref="B15:B16"/>
    <mergeCell ref="A20:G20"/>
    <mergeCell ref="A15:A16"/>
    <mergeCell ref="A24:G24"/>
    <mergeCell ref="A7:G7"/>
    <mergeCell ref="A8:G8"/>
    <mergeCell ref="G9:G10"/>
    <mergeCell ref="G15:G16"/>
    <mergeCell ref="A1:G1"/>
    <mergeCell ref="A4:G4"/>
    <mergeCell ref="A5:G5"/>
    <mergeCell ref="A6:G6"/>
    <mergeCell ref="A2:G2"/>
    <mergeCell ref="A3:G3"/>
  </mergeCells>
  <phoneticPr fontId="21" type="noConversion"/>
  <printOptions horizontalCentered="1"/>
  <pageMargins left="0.75" right="0.75" top="1" bottom="1" header="0.5" footer="0.5"/>
  <pageSetup scale="98"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32"/>
  <sheetViews>
    <sheetView view="pageBreakPreview" zoomScale="75" zoomScaleNormal="75" zoomScaleSheetLayoutView="75" workbookViewId="0">
      <selection activeCell="A29" sqref="A29:G29"/>
    </sheetView>
  </sheetViews>
  <sheetFormatPr defaultColWidth="7.21875" defaultRowHeight="12.75"/>
  <cols>
    <col min="1" max="1" width="49.5546875" style="426" customWidth="1"/>
    <col min="2" max="2" width="1.21875" style="426" customWidth="1"/>
    <col min="3" max="3" width="10.77734375" style="426" customWidth="1"/>
    <col min="4" max="4" width="11" style="426" customWidth="1"/>
    <col min="5" max="5" width="1.21875" style="426" customWidth="1"/>
    <col min="6" max="7" width="11.21875" style="426" customWidth="1"/>
    <col min="8" max="8" width="1.21875" style="426" customWidth="1"/>
    <col min="9" max="9" width="7.21875" style="426" customWidth="1"/>
    <col min="10" max="10" width="8" style="426" customWidth="1"/>
    <col min="11" max="13" width="6.77734375" style="426" customWidth="1"/>
    <col min="14" max="14" width="7.21875" style="426" customWidth="1"/>
    <col min="15" max="15" width="6.33203125" style="426" customWidth="1"/>
    <col min="16" max="16" width="9" style="426" customWidth="1"/>
    <col min="17" max="17" width="1.88671875" style="426" customWidth="1"/>
    <col min="18" max="16384" width="7.21875" style="426"/>
  </cols>
  <sheetData>
    <row r="1" spans="1:20" ht="20.25">
      <c r="A1" s="785" t="s">
        <v>310</v>
      </c>
      <c r="B1" s="786"/>
      <c r="C1" s="786"/>
      <c r="D1" s="786"/>
      <c r="E1" s="786"/>
      <c r="F1" s="786"/>
      <c r="G1" s="786"/>
      <c r="H1" s="786"/>
      <c r="I1" s="786"/>
      <c r="J1" s="786"/>
      <c r="K1" s="786"/>
      <c r="L1" s="786"/>
      <c r="M1" s="786"/>
      <c r="N1" s="786"/>
      <c r="O1" s="786"/>
      <c r="P1" s="786"/>
      <c r="Q1" s="424" t="s">
        <v>1</v>
      </c>
      <c r="R1" s="425"/>
      <c r="S1" s="425"/>
    </row>
    <row r="2" spans="1:20" ht="19.149999999999999" customHeight="1">
      <c r="A2" s="427"/>
      <c r="Q2" s="424" t="s">
        <v>1</v>
      </c>
      <c r="T2" s="424"/>
    </row>
    <row r="3" spans="1:20" ht="15.75">
      <c r="A3" s="787" t="s">
        <v>274</v>
      </c>
      <c r="B3" s="788"/>
      <c r="C3" s="788"/>
      <c r="D3" s="788"/>
      <c r="E3" s="788"/>
      <c r="F3" s="788"/>
      <c r="G3" s="788"/>
      <c r="H3" s="788"/>
      <c r="I3" s="788"/>
      <c r="J3" s="788"/>
      <c r="K3" s="788"/>
      <c r="L3" s="788"/>
      <c r="M3" s="788"/>
      <c r="N3" s="788"/>
      <c r="O3" s="788"/>
      <c r="P3" s="788"/>
      <c r="Q3" s="424" t="s">
        <v>1</v>
      </c>
      <c r="R3" s="59"/>
      <c r="S3" s="59"/>
      <c r="T3" s="424"/>
    </row>
    <row r="4" spans="1:20" ht="15.75">
      <c r="A4" s="789" t="str">
        <f>'B. Summary of Requirements '!A5:X5</f>
        <v>Office of the Inspector General</v>
      </c>
      <c r="B4" s="788"/>
      <c r="C4" s="788"/>
      <c r="D4" s="788"/>
      <c r="E4" s="788"/>
      <c r="F4" s="788"/>
      <c r="G4" s="788"/>
      <c r="H4" s="788"/>
      <c r="I4" s="788"/>
      <c r="J4" s="788"/>
      <c r="K4" s="788"/>
      <c r="L4" s="788"/>
      <c r="M4" s="788"/>
      <c r="N4" s="788"/>
      <c r="O4" s="788"/>
      <c r="P4" s="788"/>
      <c r="Q4" s="424" t="s">
        <v>1</v>
      </c>
      <c r="R4" s="57"/>
      <c r="S4" s="57"/>
    </row>
    <row r="5" spans="1:20" ht="15">
      <c r="A5" s="790" t="s">
        <v>241</v>
      </c>
      <c r="B5" s="788"/>
      <c r="C5" s="788"/>
      <c r="D5" s="788"/>
      <c r="E5" s="788"/>
      <c r="F5" s="788"/>
      <c r="G5" s="788"/>
      <c r="H5" s="788"/>
      <c r="I5" s="788"/>
      <c r="J5" s="788"/>
      <c r="K5" s="788"/>
      <c r="L5" s="788"/>
      <c r="M5" s="788"/>
      <c r="N5" s="788"/>
      <c r="O5" s="788"/>
      <c r="P5" s="788"/>
      <c r="Q5" s="424" t="s">
        <v>1</v>
      </c>
      <c r="R5" s="59"/>
      <c r="S5" s="59"/>
      <c r="T5" s="424"/>
    </row>
    <row r="6" spans="1:20">
      <c r="Q6" s="424" t="s">
        <v>1</v>
      </c>
      <c r="T6" s="424"/>
    </row>
    <row r="7" spans="1:20" ht="13.5" thickBot="1">
      <c r="Q7" s="424" t="s">
        <v>1</v>
      </c>
      <c r="T7" s="424"/>
    </row>
    <row r="8" spans="1:20" ht="37.5" customHeight="1">
      <c r="A8" s="428"/>
      <c r="B8" s="429"/>
      <c r="C8" s="768" t="s">
        <v>281</v>
      </c>
      <c r="D8" s="769"/>
      <c r="E8" s="430"/>
      <c r="F8" s="768" t="s">
        <v>305</v>
      </c>
      <c r="G8" s="769"/>
      <c r="H8" s="430"/>
      <c r="I8" s="772" t="s">
        <v>228</v>
      </c>
      <c r="J8" s="769"/>
      <c r="K8" s="773">
        <v>2012</v>
      </c>
      <c r="L8" s="774"/>
      <c r="M8" s="774"/>
      <c r="N8" s="775"/>
      <c r="O8" s="772" t="s">
        <v>41</v>
      </c>
      <c r="P8" s="769"/>
      <c r="Q8" s="424" t="s">
        <v>1</v>
      </c>
      <c r="S8" s="431"/>
      <c r="T8" s="424"/>
    </row>
    <row r="9" spans="1:20" ht="14.25" customHeight="1">
      <c r="A9" s="429"/>
      <c r="B9" s="429"/>
      <c r="C9" s="791"/>
      <c r="D9" s="792"/>
      <c r="E9" s="430"/>
      <c r="F9" s="770"/>
      <c r="G9" s="771"/>
      <c r="H9" s="430"/>
      <c r="I9" s="770"/>
      <c r="J9" s="771"/>
      <c r="K9" s="776" t="s">
        <v>266</v>
      </c>
      <c r="L9" s="777"/>
      <c r="M9" s="765" t="s">
        <v>275</v>
      </c>
      <c r="N9" s="755"/>
      <c r="O9" s="770"/>
      <c r="P9" s="771"/>
      <c r="Q9" s="424" t="s">
        <v>1</v>
      </c>
      <c r="S9" s="431"/>
      <c r="T9" s="424"/>
    </row>
    <row r="10" spans="1:20" hidden="1">
      <c r="A10" s="766" t="s">
        <v>276</v>
      </c>
      <c r="B10" s="429"/>
      <c r="C10" s="432"/>
      <c r="D10" s="433"/>
      <c r="E10" s="434"/>
      <c r="F10" s="432"/>
      <c r="G10" s="433"/>
      <c r="H10" s="434"/>
      <c r="I10" s="432"/>
      <c r="J10" s="433"/>
      <c r="K10" s="432"/>
      <c r="L10" s="433"/>
      <c r="M10" s="435"/>
      <c r="N10" s="433"/>
      <c r="O10" s="432"/>
      <c r="P10" s="433"/>
      <c r="Q10" s="424" t="s">
        <v>1</v>
      </c>
      <c r="S10" s="435"/>
      <c r="T10" s="424"/>
    </row>
    <row r="11" spans="1:20" ht="51">
      <c r="A11" s="767"/>
      <c r="B11" s="429"/>
      <c r="C11" s="436" t="s">
        <v>277</v>
      </c>
      <c r="D11" s="437" t="s">
        <v>278</v>
      </c>
      <c r="E11" s="434"/>
      <c r="F11" s="436" t="s">
        <v>277</v>
      </c>
      <c r="G11" s="437" t="s">
        <v>278</v>
      </c>
      <c r="H11" s="434"/>
      <c r="I11" s="436" t="s">
        <v>277</v>
      </c>
      <c r="J11" s="437" t="s">
        <v>278</v>
      </c>
      <c r="K11" s="436" t="s">
        <v>277</v>
      </c>
      <c r="L11" s="437" t="s">
        <v>278</v>
      </c>
      <c r="M11" s="436" t="s">
        <v>277</v>
      </c>
      <c r="N11" s="437" t="s">
        <v>278</v>
      </c>
      <c r="O11" s="436" t="s">
        <v>277</v>
      </c>
      <c r="P11" s="437" t="s">
        <v>278</v>
      </c>
      <c r="Q11" s="424" t="s">
        <v>1</v>
      </c>
      <c r="S11" s="438"/>
      <c r="T11" s="424"/>
    </row>
    <row r="12" spans="1:20">
      <c r="A12" s="439"/>
      <c r="B12" s="429"/>
      <c r="C12" s="440"/>
      <c r="D12" s="441"/>
      <c r="E12" s="442"/>
      <c r="F12" s="440"/>
      <c r="G12" s="441"/>
      <c r="H12" s="442"/>
      <c r="I12" s="440"/>
      <c r="J12" s="441"/>
      <c r="K12" s="440"/>
      <c r="L12" s="443"/>
      <c r="M12" s="444"/>
      <c r="N12" s="441"/>
      <c r="O12" s="440"/>
      <c r="P12" s="441"/>
      <c r="Q12" s="424" t="s">
        <v>1</v>
      </c>
      <c r="S12" s="445"/>
      <c r="T12" s="424"/>
    </row>
    <row r="13" spans="1:20">
      <c r="A13" s="446" t="s">
        <v>321</v>
      </c>
      <c r="B13" s="429"/>
      <c r="C13" s="440"/>
      <c r="D13" s="447"/>
      <c r="E13" s="442"/>
      <c r="F13" s="440"/>
      <c r="G13" s="447"/>
      <c r="H13" s="442"/>
      <c r="I13" s="440"/>
      <c r="J13" s="447"/>
      <c r="K13" s="440"/>
      <c r="L13" s="443"/>
      <c r="M13" s="440"/>
      <c r="N13" s="447"/>
      <c r="O13" s="440"/>
      <c r="P13" s="447"/>
      <c r="Q13" s="424" t="s">
        <v>1</v>
      </c>
      <c r="S13" s="448"/>
      <c r="T13" s="424"/>
    </row>
    <row r="14" spans="1:20" s="455" customFormat="1">
      <c r="A14" s="449" t="s">
        <v>279</v>
      </c>
      <c r="B14" s="446"/>
      <c r="C14" s="450">
        <v>497</v>
      </c>
      <c r="D14" s="451">
        <v>84368</v>
      </c>
      <c r="E14" s="452"/>
      <c r="F14" s="450">
        <v>497</v>
      </c>
      <c r="G14" s="451">
        <v>84368</v>
      </c>
      <c r="H14" s="453"/>
      <c r="I14" s="450">
        <v>506</v>
      </c>
      <c r="J14" s="451">
        <v>84588</v>
      </c>
      <c r="K14" s="450">
        <v>0</v>
      </c>
      <c r="L14" s="451">
        <v>575</v>
      </c>
      <c r="M14" s="450">
        <v>0</v>
      </c>
      <c r="N14" s="451">
        <v>-106</v>
      </c>
      <c r="O14" s="450">
        <v>506</v>
      </c>
      <c r="P14" s="451">
        <v>85057</v>
      </c>
      <c r="Q14" s="424" t="s">
        <v>1</v>
      </c>
      <c r="R14" s="426"/>
      <c r="S14" s="454"/>
      <c r="T14" s="424"/>
    </row>
    <row r="15" spans="1:20" ht="13.5" thickBot="1">
      <c r="A15" s="429"/>
      <c r="B15" s="429"/>
      <c r="C15" s="429"/>
      <c r="D15" s="429"/>
      <c r="E15" s="429"/>
      <c r="F15" s="429"/>
      <c r="G15" s="429"/>
      <c r="H15" s="429"/>
      <c r="I15" s="429"/>
      <c r="J15" s="429"/>
      <c r="K15" s="456"/>
      <c r="L15" s="456"/>
      <c r="M15" s="457"/>
      <c r="N15" s="429"/>
      <c r="O15" s="429"/>
      <c r="P15" s="429"/>
      <c r="Q15" s="424" t="s">
        <v>1</v>
      </c>
      <c r="R15" s="445"/>
      <c r="S15" s="445"/>
      <c r="T15" s="424"/>
    </row>
    <row r="16" spans="1:20" s="462" customFormat="1" ht="18.75" customHeight="1" thickBot="1">
      <c r="A16" s="458" t="s">
        <v>280</v>
      </c>
      <c r="B16" s="459"/>
      <c r="C16" s="610">
        <f>C14</f>
        <v>497</v>
      </c>
      <c r="D16" s="611">
        <f>D14</f>
        <v>84368</v>
      </c>
      <c r="E16" s="612"/>
      <c r="F16" s="610">
        <f>F14</f>
        <v>497</v>
      </c>
      <c r="G16" s="611">
        <f>G14</f>
        <v>84368</v>
      </c>
      <c r="H16" s="612"/>
      <c r="I16" s="610">
        <f t="shared" ref="I16:P16" si="0">I14</f>
        <v>506</v>
      </c>
      <c r="J16" s="611">
        <f t="shared" si="0"/>
        <v>84588</v>
      </c>
      <c r="K16" s="610">
        <f t="shared" si="0"/>
        <v>0</v>
      </c>
      <c r="L16" s="611">
        <f t="shared" si="0"/>
        <v>575</v>
      </c>
      <c r="M16" s="610">
        <f t="shared" si="0"/>
        <v>0</v>
      </c>
      <c r="N16" s="611">
        <f t="shared" si="0"/>
        <v>-106</v>
      </c>
      <c r="O16" s="610">
        <f t="shared" si="0"/>
        <v>506</v>
      </c>
      <c r="P16" s="611">
        <f t="shared" si="0"/>
        <v>85057</v>
      </c>
      <c r="Q16" s="424" t="s">
        <v>1</v>
      </c>
      <c r="R16" s="460"/>
      <c r="S16" s="461"/>
      <c r="T16" s="424"/>
    </row>
    <row r="17" spans="1:20">
      <c r="A17" s="464"/>
      <c r="B17" s="464"/>
      <c r="C17" s="460"/>
      <c r="D17" s="461"/>
      <c r="E17" s="464"/>
      <c r="F17" s="460"/>
      <c r="G17" s="461"/>
      <c r="H17" s="464"/>
      <c r="I17" s="460"/>
      <c r="J17" s="461"/>
      <c r="K17" s="462"/>
      <c r="L17" s="462"/>
      <c r="M17" s="462"/>
      <c r="N17" s="462"/>
      <c r="O17" s="462"/>
      <c r="P17" s="462"/>
      <c r="Q17" s="424" t="s">
        <v>1</v>
      </c>
      <c r="R17" s="463"/>
      <c r="S17" s="463"/>
      <c r="T17" s="424"/>
    </row>
    <row r="18" spans="1:20">
      <c r="A18" s="464" t="s">
        <v>322</v>
      </c>
      <c r="B18" s="464"/>
      <c r="C18" s="460"/>
      <c r="D18" s="461"/>
      <c r="E18" s="464"/>
      <c r="F18" s="460"/>
      <c r="G18" s="461"/>
      <c r="H18" s="464"/>
      <c r="I18" s="460"/>
      <c r="J18" s="461"/>
      <c r="K18" s="462"/>
      <c r="L18" s="462"/>
      <c r="M18" s="462"/>
      <c r="N18" s="462"/>
      <c r="O18" s="462"/>
      <c r="P18" s="462"/>
      <c r="Q18" s="424" t="s">
        <v>24</v>
      </c>
      <c r="R18" s="463"/>
      <c r="S18" s="463"/>
      <c r="T18" s="424"/>
    </row>
    <row r="19" spans="1:20">
      <c r="A19" s="465"/>
      <c r="B19" s="466"/>
      <c r="C19" s="467"/>
      <c r="D19" s="468"/>
      <c r="E19" s="466"/>
      <c r="F19" s="467"/>
      <c r="G19" s="468"/>
      <c r="H19" s="466"/>
      <c r="I19" s="467"/>
      <c r="J19" s="468"/>
      <c r="K19" s="467"/>
      <c r="L19" s="469"/>
      <c r="M19" s="467"/>
      <c r="N19" s="468"/>
      <c r="O19" s="467"/>
      <c r="P19" s="468"/>
      <c r="Q19" s="462"/>
      <c r="R19" s="470"/>
      <c r="S19" s="471"/>
      <c r="T19" s="424"/>
    </row>
    <row r="20" spans="1:20">
      <c r="A20" s="464"/>
      <c r="B20" s="464"/>
      <c r="C20" s="460"/>
      <c r="D20" s="461"/>
      <c r="E20" s="464"/>
      <c r="F20" s="460"/>
      <c r="G20" s="461"/>
      <c r="H20" s="464"/>
      <c r="I20" s="460"/>
      <c r="J20" s="461"/>
      <c r="K20" s="462"/>
      <c r="L20" s="462"/>
      <c r="M20" s="462"/>
      <c r="N20" s="462"/>
      <c r="O20" s="462"/>
      <c r="P20" s="462"/>
      <c r="Q20" s="462"/>
      <c r="R20" s="463"/>
      <c r="S20" s="463"/>
    </row>
    <row r="22" spans="1:20" ht="15.75">
      <c r="A22" s="778"/>
      <c r="B22" s="778"/>
      <c r="C22" s="778"/>
      <c r="D22" s="778"/>
      <c r="E22" s="778"/>
      <c r="F22" s="778"/>
      <c r="G22" s="778"/>
      <c r="H22" s="778"/>
      <c r="I22" s="472"/>
      <c r="J22" s="473"/>
      <c r="K22" s="474"/>
      <c r="L22" s="474"/>
      <c r="M22" s="474"/>
      <c r="N22" s="474"/>
      <c r="O22" s="474"/>
      <c r="P22" s="474"/>
      <c r="Q22" s="474"/>
      <c r="R22" s="474"/>
      <c r="S22" s="474"/>
    </row>
    <row r="23" spans="1:20" ht="15.75">
      <c r="A23" s="476"/>
      <c r="B23" s="477"/>
      <c r="C23" s="478"/>
      <c r="D23" s="478"/>
      <c r="E23" s="477"/>
      <c r="F23" s="478"/>
      <c r="G23" s="478"/>
      <c r="H23" s="477"/>
      <c r="I23" s="472"/>
      <c r="J23" s="473"/>
      <c r="K23" s="474"/>
      <c r="L23" s="474"/>
      <c r="M23" s="474"/>
      <c r="N23" s="474"/>
      <c r="O23" s="474"/>
      <c r="P23" s="474"/>
      <c r="Q23" s="474"/>
      <c r="R23" s="474"/>
      <c r="S23" s="474"/>
    </row>
    <row r="24" spans="1:20" ht="68.25" customHeight="1">
      <c r="A24" s="783"/>
      <c r="B24" s="784"/>
      <c r="C24" s="784"/>
      <c r="D24" s="784"/>
      <c r="E24" s="784"/>
      <c r="F24" s="784"/>
      <c r="G24" s="784"/>
      <c r="H24" s="479"/>
      <c r="I24" s="83"/>
      <c r="J24" s="475"/>
      <c r="K24" s="475"/>
      <c r="L24" s="475"/>
      <c r="M24" s="475"/>
      <c r="N24" s="475"/>
      <c r="O24" s="475"/>
      <c r="P24" s="475"/>
      <c r="Q24" s="475"/>
      <c r="R24" s="475"/>
      <c r="S24" s="475"/>
    </row>
    <row r="25" spans="1:20" ht="15" customHeight="1">
      <c r="A25" s="479"/>
      <c r="B25" s="479"/>
      <c r="C25" s="479"/>
      <c r="D25" s="479"/>
      <c r="E25" s="479"/>
      <c r="F25" s="479"/>
      <c r="G25" s="479"/>
      <c r="H25" s="479"/>
      <c r="I25" s="83"/>
      <c r="J25" s="475"/>
      <c r="K25" s="475"/>
      <c r="L25" s="475"/>
      <c r="M25" s="475"/>
      <c r="N25" s="475"/>
      <c r="O25" s="475"/>
      <c r="P25" s="475"/>
      <c r="Q25" s="475"/>
      <c r="R25" s="475"/>
      <c r="S25" s="475"/>
    </row>
    <row r="26" spans="1:20" ht="15">
      <c r="A26" s="779"/>
      <c r="B26" s="780"/>
      <c r="C26" s="780"/>
      <c r="D26" s="780"/>
      <c r="E26" s="780"/>
      <c r="F26" s="780"/>
      <c r="G26" s="780"/>
      <c r="H26" s="480"/>
      <c r="I26" s="84"/>
      <c r="J26" s="84"/>
      <c r="K26" s="84"/>
      <c r="L26" s="84"/>
      <c r="M26" s="84"/>
      <c r="N26" s="84"/>
      <c r="O26" s="84"/>
      <c r="P26" s="84"/>
      <c r="Q26" s="84"/>
      <c r="R26" s="84"/>
      <c r="S26" s="84"/>
    </row>
    <row r="27" spans="1:20">
      <c r="A27" s="481"/>
      <c r="B27" s="481"/>
      <c r="C27" s="481"/>
      <c r="D27" s="481"/>
      <c r="E27" s="481"/>
      <c r="F27" s="481"/>
      <c r="G27" s="481"/>
      <c r="H27" s="481"/>
      <c r="I27" s="474"/>
      <c r="J27" s="474"/>
      <c r="K27" s="474"/>
      <c r="L27" s="474"/>
      <c r="M27" s="474"/>
      <c r="N27" s="474"/>
      <c r="O27" s="474"/>
      <c r="P27" s="474"/>
      <c r="Q27" s="474"/>
      <c r="R27" s="474"/>
      <c r="S27" s="474"/>
    </row>
    <row r="28" spans="1:20" ht="57" customHeight="1">
      <c r="A28" s="781"/>
      <c r="B28" s="782"/>
      <c r="C28" s="782"/>
      <c r="D28" s="782"/>
      <c r="E28" s="782"/>
      <c r="F28" s="782"/>
      <c r="G28" s="782"/>
      <c r="H28" s="479"/>
      <c r="I28" s="83"/>
      <c r="J28" s="475"/>
      <c r="K28" s="475"/>
      <c r="L28" s="475"/>
      <c r="M28" s="475"/>
      <c r="N28" s="475"/>
      <c r="O28" s="475"/>
      <c r="P28" s="475"/>
      <c r="Q28" s="475"/>
      <c r="R28" s="475"/>
      <c r="S28" s="475"/>
    </row>
    <row r="29" spans="1:20" ht="33.75" customHeight="1">
      <c r="A29" s="781"/>
      <c r="B29" s="782"/>
      <c r="C29" s="782"/>
      <c r="D29" s="782"/>
      <c r="E29" s="782"/>
      <c r="F29" s="782"/>
      <c r="G29" s="782"/>
      <c r="H29" s="479"/>
      <c r="I29" s="83"/>
      <c r="J29" s="475"/>
      <c r="K29" s="475"/>
      <c r="L29" s="475"/>
      <c r="M29" s="475"/>
      <c r="N29" s="475"/>
      <c r="O29" s="475"/>
      <c r="P29" s="475"/>
      <c r="Q29" s="475"/>
      <c r="R29" s="475"/>
      <c r="S29" s="475"/>
    </row>
    <row r="30" spans="1:20" ht="15">
      <c r="A30" s="762"/>
      <c r="B30" s="763"/>
      <c r="C30" s="763"/>
      <c r="D30" s="763"/>
      <c r="E30" s="763"/>
      <c r="F30" s="763"/>
      <c r="G30" s="763"/>
      <c r="H30" s="763"/>
      <c r="I30" s="763"/>
      <c r="J30" s="764"/>
      <c r="K30" s="764"/>
      <c r="L30" s="764"/>
      <c r="M30" s="764"/>
      <c r="N30" s="764"/>
      <c r="O30" s="764"/>
      <c r="P30" s="764"/>
      <c r="Q30" s="764"/>
      <c r="R30" s="764"/>
      <c r="S30" s="764"/>
    </row>
    <row r="31" spans="1:20" ht="15">
      <c r="A31" s="762"/>
      <c r="B31" s="763"/>
      <c r="C31" s="763"/>
      <c r="D31" s="763"/>
      <c r="E31" s="763"/>
      <c r="F31" s="763"/>
      <c r="G31" s="763"/>
      <c r="H31" s="763"/>
      <c r="I31" s="763"/>
      <c r="J31" s="764"/>
      <c r="K31" s="764"/>
      <c r="L31" s="764"/>
      <c r="M31" s="764"/>
      <c r="N31" s="764"/>
      <c r="O31" s="764"/>
      <c r="P31" s="764"/>
      <c r="Q31" s="764"/>
      <c r="R31" s="764"/>
      <c r="S31" s="764"/>
    </row>
    <row r="32" spans="1:20">
      <c r="S32" s="424"/>
    </row>
  </sheetData>
  <mergeCells count="19">
    <mergeCell ref="A1:P1"/>
    <mergeCell ref="A3:P3"/>
    <mergeCell ref="A4:P4"/>
    <mergeCell ref="A5:P5"/>
    <mergeCell ref="C8:D9"/>
    <mergeCell ref="A31:S31"/>
    <mergeCell ref="M9:N9"/>
    <mergeCell ref="A10:A11"/>
    <mergeCell ref="F8:G9"/>
    <mergeCell ref="O8:P9"/>
    <mergeCell ref="K8:N8"/>
    <mergeCell ref="A30:S30"/>
    <mergeCell ref="K9:L9"/>
    <mergeCell ref="I8:J9"/>
    <mergeCell ref="A22:H22"/>
    <mergeCell ref="A26:G26"/>
    <mergeCell ref="A29:G29"/>
    <mergeCell ref="A24:G24"/>
    <mergeCell ref="A28:G28"/>
  </mergeCells>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X37"/>
  <sheetViews>
    <sheetView view="pageBreakPreview" zoomScaleSheetLayoutView="100" workbookViewId="0">
      <selection activeCell="A20" sqref="A20:F20"/>
    </sheetView>
  </sheetViews>
  <sheetFormatPr defaultRowHeight="15"/>
  <cols>
    <col min="1" max="1" width="33.44140625" customWidth="1"/>
    <col min="2" max="2" width="9.5546875" customWidth="1"/>
    <col min="3" max="3" width="13.109375" customWidth="1"/>
    <col min="4" max="4" width="10.33203125" customWidth="1"/>
    <col min="5" max="5" width="9.5546875" customWidth="1"/>
    <col min="6" max="6" width="16.77734375" customWidth="1"/>
    <col min="7" max="7" width="7.6640625" style="41" customWidth="1"/>
    <col min="8" max="8" width="7.77734375" style="41" customWidth="1"/>
    <col min="9" max="9" width="12.109375" style="41" customWidth="1"/>
    <col min="11" max="11" width="6.44140625" style="101" customWidth="1"/>
  </cols>
  <sheetData>
    <row r="1" spans="1:24" ht="20.25">
      <c r="A1" s="798" t="s">
        <v>311</v>
      </c>
      <c r="B1" s="799"/>
      <c r="C1" s="799"/>
      <c r="D1" s="799"/>
      <c r="E1" s="799"/>
      <c r="F1" s="799"/>
      <c r="G1" s="799"/>
      <c r="H1" s="799"/>
      <c r="I1" s="799"/>
      <c r="J1" s="101" t="s">
        <v>1</v>
      </c>
    </row>
    <row r="2" spans="1:24" ht="15.75">
      <c r="A2" s="801" t="s">
        <v>264</v>
      </c>
      <c r="B2" s="801"/>
      <c r="C2" s="801"/>
      <c r="D2" s="801"/>
      <c r="E2" s="801"/>
      <c r="F2" s="801"/>
      <c r="G2" s="801"/>
      <c r="H2" s="801"/>
      <c r="I2" s="802"/>
      <c r="J2" s="101" t="s">
        <v>1</v>
      </c>
    </row>
    <row r="3" spans="1:24" ht="15" customHeight="1">
      <c r="A3" s="787" t="s">
        <v>227</v>
      </c>
      <c r="B3" s="788"/>
      <c r="C3" s="788"/>
      <c r="D3" s="788"/>
      <c r="E3" s="788"/>
      <c r="F3" s="788"/>
      <c r="G3" s="788"/>
      <c r="H3" s="788"/>
      <c r="I3" s="788"/>
      <c r="J3" s="101" t="s">
        <v>1</v>
      </c>
      <c r="L3" s="57"/>
      <c r="M3" s="57"/>
      <c r="N3" s="57"/>
      <c r="O3" s="57"/>
      <c r="P3" s="57"/>
      <c r="Q3" s="57"/>
      <c r="R3" s="57"/>
      <c r="S3" s="57"/>
      <c r="T3" s="57"/>
      <c r="U3" s="57"/>
      <c r="V3" s="57"/>
      <c r="W3" s="57"/>
      <c r="X3" s="57"/>
    </row>
    <row r="4" spans="1:24" ht="15.75">
      <c r="A4" s="789" t="str">
        <f>+'B. Summary of Requirements '!A5</f>
        <v>Office of the Inspector General</v>
      </c>
      <c r="B4" s="788"/>
      <c r="C4" s="788"/>
      <c r="D4" s="788"/>
      <c r="E4" s="788"/>
      <c r="F4" s="788"/>
      <c r="G4" s="788"/>
      <c r="H4" s="788"/>
      <c r="I4" s="788"/>
      <c r="J4" s="101" t="s">
        <v>1</v>
      </c>
      <c r="L4" s="59"/>
      <c r="M4" s="57"/>
      <c r="N4" s="57"/>
      <c r="O4" s="57"/>
      <c r="P4" s="57"/>
      <c r="Q4" s="57"/>
      <c r="R4" s="57"/>
      <c r="S4" s="57"/>
      <c r="T4" s="57"/>
      <c r="U4" s="57"/>
      <c r="V4" s="57"/>
      <c r="W4" s="57"/>
      <c r="X4" s="57"/>
    </row>
    <row r="5" spans="1:24">
      <c r="A5" s="803"/>
      <c r="B5" s="803"/>
      <c r="C5" s="803"/>
      <c r="D5" s="803"/>
      <c r="E5" s="803"/>
      <c r="F5" s="803"/>
      <c r="G5" s="803"/>
      <c r="H5" s="803"/>
      <c r="I5" s="803"/>
      <c r="J5" s="101" t="s">
        <v>1</v>
      </c>
      <c r="L5" s="58"/>
      <c r="M5" s="57"/>
      <c r="N5" s="57"/>
      <c r="O5" s="57"/>
      <c r="P5" s="57"/>
      <c r="Q5" s="57"/>
      <c r="R5" s="57"/>
      <c r="S5" s="57"/>
      <c r="T5" s="57"/>
      <c r="U5" s="57"/>
      <c r="V5" s="57"/>
      <c r="W5" s="57"/>
      <c r="X5" s="57"/>
    </row>
    <row r="6" spans="1:24">
      <c r="A6" s="803"/>
      <c r="B6" s="803"/>
      <c r="C6" s="803"/>
      <c r="D6" s="803"/>
      <c r="E6" s="803"/>
      <c r="F6" s="803"/>
      <c r="G6" s="803"/>
      <c r="H6" s="803"/>
      <c r="I6" s="803"/>
      <c r="J6" s="101" t="s">
        <v>1</v>
      </c>
      <c r="L6" s="58"/>
      <c r="M6" s="57"/>
      <c r="N6" s="57"/>
      <c r="O6" s="57"/>
      <c r="P6" s="57"/>
      <c r="Q6" s="57"/>
      <c r="R6" s="57"/>
      <c r="S6" s="57"/>
      <c r="T6" s="57"/>
      <c r="U6" s="57"/>
      <c r="V6" s="57"/>
      <c r="W6" s="57"/>
      <c r="X6" s="57"/>
    </row>
    <row r="7" spans="1:24">
      <c r="A7" s="800" t="s">
        <v>97</v>
      </c>
      <c r="B7" s="788"/>
      <c r="C7" s="788"/>
      <c r="D7" s="788"/>
      <c r="E7" s="788"/>
      <c r="F7" s="788"/>
      <c r="G7" s="788"/>
      <c r="H7" s="788"/>
      <c r="I7" s="788"/>
      <c r="J7" s="101" t="s">
        <v>1</v>
      </c>
      <c r="L7" s="58"/>
      <c r="M7" s="57"/>
      <c r="N7" s="57"/>
      <c r="O7" s="57"/>
      <c r="P7" s="57"/>
      <c r="Q7" s="57"/>
      <c r="R7" s="57"/>
      <c r="S7" s="57"/>
      <c r="T7" s="57"/>
      <c r="U7" s="57"/>
      <c r="V7" s="57"/>
      <c r="W7" s="57"/>
      <c r="X7" s="57"/>
    </row>
    <row r="8" spans="1:24">
      <c r="A8" s="333"/>
      <c r="B8" s="57"/>
      <c r="C8" s="57"/>
      <c r="D8" s="57"/>
      <c r="E8" s="57"/>
      <c r="F8" s="57"/>
      <c r="G8" s="330" t="s">
        <v>236</v>
      </c>
      <c r="H8" s="330" t="s">
        <v>48</v>
      </c>
      <c r="I8" s="330" t="s">
        <v>265</v>
      </c>
      <c r="J8" s="101" t="s">
        <v>1</v>
      </c>
      <c r="L8" s="58"/>
      <c r="M8" s="57"/>
      <c r="N8" s="57"/>
      <c r="O8" s="57"/>
      <c r="P8" s="57"/>
      <c r="Q8" s="57"/>
      <c r="R8" s="57"/>
      <c r="S8" s="57"/>
      <c r="T8" s="57"/>
      <c r="U8" s="57"/>
      <c r="V8" s="57"/>
      <c r="W8" s="57"/>
      <c r="X8" s="57"/>
    </row>
    <row r="9" spans="1:24">
      <c r="A9" s="794"/>
      <c r="B9" s="640"/>
      <c r="C9" s="640"/>
      <c r="D9" s="640"/>
      <c r="E9" s="640"/>
      <c r="F9" s="640"/>
      <c r="G9" s="326"/>
      <c r="H9" s="326"/>
      <c r="I9" s="326"/>
      <c r="J9" s="101" t="s">
        <v>1</v>
      </c>
      <c r="L9" s="58"/>
      <c r="M9" s="57"/>
      <c r="N9" s="57"/>
      <c r="O9" s="57"/>
      <c r="P9" s="57"/>
      <c r="Q9" s="57"/>
      <c r="R9" s="57"/>
      <c r="S9" s="57"/>
      <c r="T9" s="57"/>
      <c r="U9" s="57"/>
      <c r="V9" s="57"/>
      <c r="W9" s="57"/>
      <c r="X9" s="57"/>
    </row>
    <row r="10" spans="1:24">
      <c r="A10" s="800" t="s">
        <v>52</v>
      </c>
      <c r="B10" s="788"/>
      <c r="C10" s="788"/>
      <c r="D10" s="788"/>
      <c r="E10" s="788"/>
      <c r="F10" s="788"/>
      <c r="G10" s="788"/>
      <c r="H10" s="788"/>
      <c r="I10" s="788"/>
      <c r="J10" s="101" t="s">
        <v>1</v>
      </c>
      <c r="L10" s="58"/>
      <c r="M10" s="58"/>
      <c r="N10" s="58"/>
    </row>
    <row r="11" spans="1:24">
      <c r="A11" s="58"/>
      <c r="B11" s="58"/>
      <c r="C11" s="58"/>
      <c r="D11" s="58"/>
      <c r="E11" s="58"/>
      <c r="F11" s="58"/>
      <c r="G11" s="330"/>
      <c r="H11" s="330"/>
      <c r="I11" s="330"/>
      <c r="J11" s="101" t="s">
        <v>1</v>
      </c>
      <c r="L11" s="58"/>
    </row>
    <row r="12" spans="1:24" s="176" customFormat="1" ht="66.75" customHeight="1">
      <c r="A12" s="804" t="s">
        <v>323</v>
      </c>
      <c r="B12" s="805"/>
      <c r="C12" s="805"/>
      <c r="D12" s="805"/>
      <c r="E12" s="805"/>
      <c r="F12" s="805"/>
      <c r="G12" s="179"/>
      <c r="H12" s="179"/>
      <c r="I12" s="588">
        <v>-59000</v>
      </c>
      <c r="J12" s="101" t="s">
        <v>1</v>
      </c>
      <c r="K12" s="101"/>
      <c r="L12" s="58"/>
    </row>
    <row r="13" spans="1:24" s="176" customFormat="1">
      <c r="A13" s="796" t="s">
        <v>266</v>
      </c>
      <c r="B13" s="797"/>
      <c r="C13" s="797"/>
      <c r="D13" s="797"/>
      <c r="E13" s="797"/>
      <c r="F13" s="797"/>
      <c r="G13" s="797"/>
      <c r="H13" s="797"/>
      <c r="I13" s="797"/>
      <c r="J13" s="101" t="s">
        <v>1</v>
      </c>
      <c r="K13" s="101"/>
      <c r="L13" s="58"/>
    </row>
    <row r="14" spans="1:24" s="176" customFormat="1">
      <c r="A14" s="326"/>
      <c r="B14" s="326"/>
      <c r="C14" s="326"/>
      <c r="D14" s="326"/>
      <c r="E14" s="326"/>
      <c r="F14" s="326"/>
      <c r="G14" s="326"/>
      <c r="H14" s="326"/>
      <c r="I14" s="326"/>
      <c r="J14" s="101" t="s">
        <v>1</v>
      </c>
      <c r="K14" s="101"/>
      <c r="L14" s="58"/>
    </row>
    <row r="15" spans="1:24" s="176" customFormat="1" ht="39.6" customHeight="1">
      <c r="A15" s="794" t="s">
        <v>364</v>
      </c>
      <c r="B15" s="795"/>
      <c r="C15" s="795"/>
      <c r="D15" s="795"/>
      <c r="E15" s="795"/>
      <c r="F15" s="795"/>
      <c r="G15" s="179"/>
      <c r="H15" s="179"/>
      <c r="I15" s="589">
        <v>98000</v>
      </c>
      <c r="J15" s="101" t="s">
        <v>1</v>
      </c>
      <c r="K15" s="101"/>
      <c r="L15" s="58"/>
    </row>
    <row r="16" spans="1:24" s="176" customFormat="1" ht="15" customHeight="1">
      <c r="A16" s="326"/>
      <c r="B16" s="326"/>
      <c r="C16" s="326"/>
      <c r="D16" s="326"/>
      <c r="E16" s="326"/>
      <c r="F16" s="326"/>
      <c r="G16" s="326"/>
      <c r="H16" s="326"/>
      <c r="I16" s="326"/>
      <c r="J16" s="101" t="s">
        <v>1</v>
      </c>
      <c r="K16" s="101"/>
      <c r="L16" s="58"/>
    </row>
    <row r="17" spans="1:12" s="176" customFormat="1" ht="49.5" customHeight="1">
      <c r="A17" s="807" t="s">
        <v>324</v>
      </c>
      <c r="B17" s="640"/>
      <c r="C17" s="640"/>
      <c r="D17" s="640"/>
      <c r="E17" s="640"/>
      <c r="F17" s="640"/>
      <c r="G17" s="178"/>
      <c r="H17" s="178">
        <v>9</v>
      </c>
      <c r="I17" s="589">
        <v>730000</v>
      </c>
      <c r="J17" s="101" t="s">
        <v>1</v>
      </c>
      <c r="K17" s="101"/>
    </row>
    <row r="18" spans="1:12" s="176" customFormat="1">
      <c r="A18" s="177"/>
      <c r="B18" s="177"/>
      <c r="C18" s="177"/>
      <c r="D18" s="177"/>
      <c r="E18" s="177"/>
      <c r="F18" s="177"/>
      <c r="G18" s="330" t="s">
        <v>236</v>
      </c>
      <c r="H18" s="330" t="s">
        <v>48</v>
      </c>
      <c r="I18" s="584" t="s">
        <v>265</v>
      </c>
      <c r="J18" s="101" t="s">
        <v>1</v>
      </c>
      <c r="K18" s="101"/>
    </row>
    <row r="19" spans="1:12" s="176" customFormat="1">
      <c r="A19" s="177"/>
      <c r="B19" s="177"/>
      <c r="C19" s="177"/>
      <c r="D19" s="177"/>
      <c r="E19" s="177"/>
      <c r="F19" s="177"/>
      <c r="G19" s="330"/>
      <c r="H19" s="330"/>
      <c r="I19" s="584"/>
      <c r="J19" s="101" t="s">
        <v>1</v>
      </c>
      <c r="K19" s="101"/>
    </row>
    <row r="20" spans="1:12" s="176" customFormat="1" ht="41.25" customHeight="1">
      <c r="A20" s="807" t="s">
        <v>325</v>
      </c>
      <c r="B20" s="640"/>
      <c r="C20" s="640"/>
      <c r="D20" s="640"/>
      <c r="E20" s="640"/>
      <c r="F20" s="640"/>
      <c r="G20" s="330"/>
      <c r="H20" s="330"/>
      <c r="I20" s="585">
        <v>72000</v>
      </c>
      <c r="J20" s="101" t="s">
        <v>1</v>
      </c>
      <c r="K20" s="101"/>
    </row>
    <row r="21" spans="1:12" s="176" customFormat="1">
      <c r="A21" s="807"/>
      <c r="B21" s="640"/>
      <c r="C21" s="640"/>
      <c r="D21" s="640"/>
      <c r="E21" s="640"/>
      <c r="F21" s="640"/>
      <c r="G21" s="577"/>
      <c r="H21" s="577"/>
      <c r="I21" s="583"/>
      <c r="J21" s="101" t="s">
        <v>1</v>
      </c>
      <c r="K21" s="101"/>
    </row>
    <row r="22" spans="1:12" s="176" customFormat="1" ht="24.75" customHeight="1">
      <c r="A22" s="808" t="s">
        <v>326</v>
      </c>
      <c r="B22" s="640"/>
      <c r="C22" s="640"/>
      <c r="D22" s="640"/>
      <c r="E22" s="640"/>
      <c r="F22" s="640"/>
      <c r="G22" s="327"/>
      <c r="H22" s="327"/>
      <c r="I22" s="586">
        <v>-85000</v>
      </c>
      <c r="J22" s="101" t="s">
        <v>1</v>
      </c>
      <c r="K22" s="101"/>
    </row>
    <row r="23" spans="1:12" s="176" customFormat="1">
      <c r="A23" s="808"/>
      <c r="B23" s="640"/>
      <c r="C23" s="640"/>
      <c r="D23" s="640"/>
      <c r="E23" s="640"/>
      <c r="F23" s="640"/>
      <c r="G23" s="577"/>
      <c r="H23" s="577"/>
      <c r="I23" s="583"/>
      <c r="J23" s="101" t="s">
        <v>1</v>
      </c>
      <c r="K23" s="101"/>
    </row>
    <row r="24" spans="1:12" s="176" customFormat="1" ht="25.15" customHeight="1">
      <c r="A24" s="807" t="s">
        <v>327</v>
      </c>
      <c r="B24" s="640"/>
      <c r="C24" s="640"/>
      <c r="D24" s="640"/>
      <c r="E24" s="640"/>
      <c r="F24" s="640"/>
      <c r="G24" s="326"/>
      <c r="H24" s="326"/>
      <c r="I24" s="587">
        <v>338000</v>
      </c>
      <c r="J24" s="101" t="s">
        <v>1</v>
      </c>
      <c r="K24" s="101"/>
    </row>
    <row r="25" spans="1:12" s="176" customFormat="1">
      <c r="A25" s="807"/>
      <c r="B25" s="640"/>
      <c r="C25" s="640"/>
      <c r="D25" s="640"/>
      <c r="E25" s="640"/>
      <c r="F25" s="640"/>
      <c r="G25" s="577"/>
      <c r="H25" s="577"/>
      <c r="I25" s="583"/>
      <c r="J25" s="101" t="s">
        <v>1</v>
      </c>
      <c r="K25" s="101"/>
    </row>
    <row r="26" spans="1:12" s="176" customFormat="1" ht="28.5" customHeight="1">
      <c r="A26" s="809" t="s">
        <v>328</v>
      </c>
      <c r="B26" s="640"/>
      <c r="C26" s="640"/>
      <c r="D26" s="640"/>
      <c r="E26" s="640"/>
      <c r="F26" s="640"/>
      <c r="G26" s="576"/>
      <c r="H26" s="576"/>
      <c r="I26" s="586">
        <v>-214000</v>
      </c>
      <c r="J26" s="101" t="s">
        <v>1</v>
      </c>
      <c r="K26" s="101"/>
    </row>
    <row r="27" spans="1:12" s="176" customFormat="1">
      <c r="A27" s="809"/>
      <c r="B27" s="640"/>
      <c r="C27" s="640"/>
      <c r="D27" s="640"/>
      <c r="E27" s="640"/>
      <c r="F27" s="640"/>
      <c r="G27" s="577"/>
      <c r="H27" s="577"/>
      <c r="I27" s="583"/>
      <c r="J27" s="101" t="s">
        <v>1</v>
      </c>
      <c r="K27" s="101"/>
    </row>
    <row r="28" spans="1:12" s="176" customFormat="1" ht="29.25" customHeight="1">
      <c r="A28" s="806" t="s">
        <v>329</v>
      </c>
      <c r="B28" s="640"/>
      <c r="C28" s="640"/>
      <c r="D28" s="640"/>
      <c r="E28" s="640"/>
      <c r="F28" s="640"/>
      <c r="G28" s="327"/>
      <c r="H28" s="327"/>
      <c r="I28" s="586">
        <v>28000</v>
      </c>
      <c r="J28" s="101" t="s">
        <v>1</v>
      </c>
      <c r="K28" s="101"/>
    </row>
    <row r="29" spans="1:12" s="176" customFormat="1">
      <c r="A29" s="806"/>
      <c r="B29" s="640"/>
      <c r="C29" s="640"/>
      <c r="D29" s="640"/>
      <c r="E29" s="640"/>
      <c r="F29" s="640"/>
      <c r="G29" s="577"/>
      <c r="H29" s="577"/>
      <c r="I29" s="583"/>
      <c r="J29" s="101" t="s">
        <v>1</v>
      </c>
      <c r="K29" s="101"/>
    </row>
    <row r="30" spans="1:12" s="176" customFormat="1">
      <c r="A30" s="807" t="s">
        <v>330</v>
      </c>
      <c r="B30" s="640"/>
      <c r="C30" s="640"/>
      <c r="D30" s="640"/>
      <c r="E30" s="640"/>
      <c r="F30" s="640"/>
      <c r="G30" s="577"/>
      <c r="H30" s="577"/>
      <c r="I30" s="588">
        <v>-688000</v>
      </c>
      <c r="J30" s="101" t="s">
        <v>1</v>
      </c>
      <c r="K30" s="101"/>
    </row>
    <row r="31" spans="1:12" s="606" customFormat="1">
      <c r="A31" s="604"/>
      <c r="B31" s="603"/>
      <c r="C31" s="603"/>
      <c r="D31" s="603"/>
      <c r="E31" s="603"/>
      <c r="F31" s="603"/>
      <c r="G31" s="605"/>
      <c r="H31" s="605"/>
      <c r="I31" s="588"/>
      <c r="J31" s="101" t="s">
        <v>1</v>
      </c>
      <c r="K31" s="101"/>
    </row>
    <row r="32" spans="1:12" s="176" customFormat="1" ht="15.75" customHeight="1">
      <c r="A32" s="327"/>
      <c r="B32" s="327"/>
      <c r="C32" s="327"/>
      <c r="D32" s="327"/>
      <c r="E32" s="327"/>
      <c r="F32" s="331" t="s">
        <v>237</v>
      </c>
      <c r="G32" s="613">
        <f>SUM(G14:G30)</f>
        <v>0</v>
      </c>
      <c r="H32" s="613">
        <f>SUM(H14:H30)</f>
        <v>9</v>
      </c>
      <c r="I32" s="614">
        <f>SUM(I11:I30)</f>
        <v>220000</v>
      </c>
      <c r="J32" s="101" t="s">
        <v>1</v>
      </c>
      <c r="K32" s="329"/>
      <c r="L32" s="58"/>
    </row>
    <row r="33" spans="1:12" s="176" customFormat="1" ht="14.25" customHeight="1">
      <c r="B33" s="325"/>
      <c r="C33" s="325"/>
      <c r="D33" s="325"/>
      <c r="E33" s="325"/>
      <c r="G33" s="331"/>
      <c r="H33" s="331"/>
      <c r="I33" s="331"/>
      <c r="J33" s="101" t="s">
        <v>1</v>
      </c>
      <c r="K33" s="101"/>
      <c r="L33" s="177"/>
    </row>
    <row r="34" spans="1:12" s="176" customFormat="1" ht="14.25" customHeight="1">
      <c r="B34" s="325"/>
      <c r="C34" s="325"/>
      <c r="D34" s="325"/>
      <c r="E34" s="325"/>
      <c r="F34" s="331" t="s">
        <v>238</v>
      </c>
      <c r="G34" s="331">
        <f>+G32</f>
        <v>0</v>
      </c>
      <c r="H34" s="331">
        <f>+H32</f>
        <v>9</v>
      </c>
      <c r="I34" s="614">
        <f>+I32</f>
        <v>220000</v>
      </c>
      <c r="J34" s="101" t="s">
        <v>24</v>
      </c>
      <c r="K34" s="101"/>
      <c r="L34" s="177"/>
    </row>
    <row r="35" spans="1:12" s="176" customFormat="1" ht="18.75" customHeight="1">
      <c r="A35" s="501"/>
      <c r="B35" s="328"/>
      <c r="C35" s="328"/>
      <c r="D35" s="328"/>
      <c r="E35" s="328"/>
      <c r="F35" s="328"/>
      <c r="G35" s="332"/>
      <c r="H35" s="332"/>
      <c r="I35" s="332"/>
      <c r="K35" s="180"/>
      <c r="L35" s="177"/>
    </row>
    <row r="36" spans="1:12" ht="36" customHeight="1">
      <c r="A36" s="639"/>
      <c r="B36" s="639"/>
      <c r="C36" s="639"/>
      <c r="D36" s="639"/>
      <c r="E36" s="639"/>
      <c r="F36" s="639"/>
      <c r="G36" s="639"/>
      <c r="H36" s="639"/>
      <c r="I36" s="639"/>
      <c r="J36" s="639"/>
    </row>
    <row r="37" spans="1:12" ht="35.25" customHeight="1">
      <c r="A37" s="793"/>
      <c r="B37" s="793"/>
      <c r="C37" s="793"/>
      <c r="D37" s="793"/>
      <c r="E37" s="793"/>
      <c r="F37" s="793"/>
      <c r="G37" s="793"/>
      <c r="H37" s="793"/>
      <c r="I37" s="793"/>
    </row>
  </sheetData>
  <mergeCells count="26">
    <mergeCell ref="A30:F30"/>
    <mergeCell ref="A17:F17"/>
    <mergeCell ref="A21:F21"/>
    <mergeCell ref="A23:F23"/>
    <mergeCell ref="A25:F25"/>
    <mergeCell ref="A27:F27"/>
    <mergeCell ref="A20:F20"/>
    <mergeCell ref="A22:F22"/>
    <mergeCell ref="A24:F24"/>
    <mergeCell ref="A26:F26"/>
    <mergeCell ref="A37:I37"/>
    <mergeCell ref="A15:F15"/>
    <mergeCell ref="A13:I13"/>
    <mergeCell ref="A1:I1"/>
    <mergeCell ref="A3:I3"/>
    <mergeCell ref="A4:I4"/>
    <mergeCell ref="A7:I7"/>
    <mergeCell ref="A2:I2"/>
    <mergeCell ref="A5:I5"/>
    <mergeCell ref="A6:I6"/>
    <mergeCell ref="A9:F9"/>
    <mergeCell ref="A12:F12"/>
    <mergeCell ref="A10:I10"/>
    <mergeCell ref="A36:J36"/>
    <mergeCell ref="A28:F28"/>
    <mergeCell ref="A29:F29"/>
  </mergeCells>
  <phoneticPr fontId="0" type="noConversion"/>
  <pageMargins left="0.75" right="0.75" top="1" bottom="1" header="0.5" footer="0.5"/>
  <pageSetup scale="67" fitToHeight="3" orientation="landscape" r:id="rId1"/>
  <headerFooter alignWithMargins="0">
    <oddFooter>&amp;C&amp;"Times New Roman,Regular"&amp;11Exhibit E - Justification for Base Adjustments</oddFooter>
  </headerFooter>
</worksheet>
</file>

<file path=xl/worksheets/sheet6.xml><?xml version="1.0" encoding="utf-8"?>
<worksheet xmlns="http://schemas.openxmlformats.org/spreadsheetml/2006/main" xmlns:r="http://schemas.openxmlformats.org/officeDocument/2006/relationships">
  <sheetPr codeName="Sheet11">
    <pageSetUpPr fitToPage="1"/>
  </sheetPr>
  <dimension ref="A1:AF37"/>
  <sheetViews>
    <sheetView showGridLines="0" showOutlineSymbols="0" view="pageBreakPreview" zoomScale="75" zoomScaleNormal="75" workbookViewId="0">
      <selection activeCell="N35" sqref="N35"/>
    </sheetView>
  </sheetViews>
  <sheetFormatPr defaultColWidth="9.6640625" defaultRowHeight="15.75"/>
  <cols>
    <col min="1" max="1" width="41" style="8" customWidth="1"/>
    <col min="2" max="2" width="7.5546875" style="8" bestFit="1" customWidth="1"/>
    <col min="3" max="3" width="6.77734375" style="8" customWidth="1"/>
    <col min="4" max="4" width="10.88671875" style="8" bestFit="1" customWidth="1"/>
    <col min="5" max="5" width="5.77734375" style="8" customWidth="1"/>
    <col min="6" max="6" width="5.6640625" style="8" customWidth="1"/>
    <col min="7" max="7" width="7.77734375" style="8" customWidth="1"/>
    <col min="8" max="9" width="5.6640625" style="8" customWidth="1"/>
    <col min="10" max="10" width="10.44140625" style="8" bestFit="1" customWidth="1"/>
    <col min="11" max="11" width="5.5546875" style="8" customWidth="1"/>
    <col min="12" max="12" width="5.6640625" style="8" customWidth="1"/>
    <col min="13" max="13" width="7.77734375" style="8" customWidth="1"/>
    <col min="14" max="14" width="8.77734375" style="8" customWidth="1"/>
    <col min="15" max="15" width="10" style="8" customWidth="1"/>
    <col min="16" max="16" width="7.5546875" style="8" bestFit="1" customWidth="1"/>
    <col min="17" max="17" width="6.77734375" style="8" customWidth="1"/>
    <col min="18" max="18" width="10.88671875" style="8" bestFit="1" customWidth="1"/>
    <col min="19" max="19" width="1" style="113" customWidth="1"/>
    <col min="20" max="16384" width="9.6640625" style="8"/>
  </cols>
  <sheetData>
    <row r="1" spans="1:32" ht="20.25">
      <c r="A1" s="738" t="s">
        <v>312</v>
      </c>
      <c r="B1" s="739"/>
      <c r="C1" s="739"/>
      <c r="D1" s="739"/>
      <c r="E1" s="739"/>
      <c r="F1" s="739"/>
      <c r="G1" s="739"/>
      <c r="H1" s="739"/>
      <c r="I1" s="739"/>
      <c r="J1" s="739"/>
      <c r="K1" s="739"/>
      <c r="L1" s="739"/>
      <c r="M1" s="739"/>
      <c r="N1" s="739"/>
      <c r="O1" s="739"/>
      <c r="P1" s="739"/>
      <c r="Q1" s="739"/>
      <c r="R1" s="739"/>
      <c r="S1" s="112" t="s">
        <v>1</v>
      </c>
    </row>
    <row r="2" spans="1:32">
      <c r="A2" s="810"/>
      <c r="B2" s="810"/>
      <c r="C2" s="810"/>
      <c r="D2" s="810"/>
      <c r="E2" s="810"/>
      <c r="F2" s="810"/>
      <c r="G2" s="810"/>
      <c r="H2" s="810"/>
      <c r="I2" s="810"/>
      <c r="J2" s="810"/>
      <c r="K2" s="810"/>
      <c r="L2" s="810"/>
      <c r="M2" s="810"/>
      <c r="N2" s="810"/>
      <c r="O2" s="810"/>
      <c r="P2" s="810"/>
      <c r="Q2" s="810"/>
      <c r="R2" s="810"/>
      <c r="S2" s="112" t="s">
        <v>1</v>
      </c>
    </row>
    <row r="3" spans="1:32" ht="18.75">
      <c r="A3" s="814" t="s">
        <v>214</v>
      </c>
      <c r="B3" s="815"/>
      <c r="C3" s="815"/>
      <c r="D3" s="815"/>
      <c r="E3" s="815"/>
      <c r="F3" s="815"/>
      <c r="G3" s="815"/>
      <c r="H3" s="815"/>
      <c r="I3" s="815"/>
      <c r="J3" s="815"/>
      <c r="K3" s="815"/>
      <c r="L3" s="815"/>
      <c r="M3" s="815"/>
      <c r="N3" s="815"/>
      <c r="O3" s="815"/>
      <c r="P3" s="815"/>
      <c r="Q3" s="815"/>
      <c r="R3" s="815"/>
      <c r="S3" s="112" t="s">
        <v>1</v>
      </c>
    </row>
    <row r="4" spans="1:32" ht="16.5">
      <c r="A4" s="816" t="str">
        <f>+'B. Summary of Requirements '!A5</f>
        <v>Office of the Inspector General</v>
      </c>
      <c r="B4" s="813"/>
      <c r="C4" s="813"/>
      <c r="D4" s="813"/>
      <c r="E4" s="813"/>
      <c r="F4" s="813"/>
      <c r="G4" s="813"/>
      <c r="H4" s="813"/>
      <c r="I4" s="813"/>
      <c r="J4" s="813"/>
      <c r="K4" s="813"/>
      <c r="L4" s="813"/>
      <c r="M4" s="813"/>
      <c r="N4" s="813"/>
      <c r="O4" s="813"/>
      <c r="P4" s="813"/>
      <c r="Q4" s="813"/>
      <c r="R4" s="813"/>
      <c r="S4" s="112" t="s">
        <v>1</v>
      </c>
    </row>
    <row r="5" spans="1:32" ht="16.5">
      <c r="A5" s="816" t="str">
        <f>+'B. Summary of Requirements '!A6</f>
        <v>Salaries and Expenses</v>
      </c>
      <c r="B5" s="815"/>
      <c r="C5" s="815"/>
      <c r="D5" s="815"/>
      <c r="E5" s="815"/>
      <c r="F5" s="815"/>
      <c r="G5" s="815"/>
      <c r="H5" s="815"/>
      <c r="I5" s="815"/>
      <c r="J5" s="815"/>
      <c r="K5" s="815"/>
      <c r="L5" s="815"/>
      <c r="M5" s="815"/>
      <c r="N5" s="815"/>
      <c r="O5" s="815"/>
      <c r="P5" s="815"/>
      <c r="Q5" s="815"/>
      <c r="R5" s="815"/>
      <c r="S5" s="112" t="s">
        <v>1</v>
      </c>
    </row>
    <row r="6" spans="1:32">
      <c r="A6" s="812" t="s">
        <v>241</v>
      </c>
      <c r="B6" s="813"/>
      <c r="C6" s="813"/>
      <c r="D6" s="813"/>
      <c r="E6" s="813"/>
      <c r="F6" s="813"/>
      <c r="G6" s="813"/>
      <c r="H6" s="813"/>
      <c r="I6" s="813"/>
      <c r="J6" s="813"/>
      <c r="K6" s="813"/>
      <c r="L6" s="813"/>
      <c r="M6" s="813"/>
      <c r="N6" s="813"/>
      <c r="O6" s="813"/>
      <c r="P6" s="813"/>
      <c r="Q6" s="813"/>
      <c r="R6" s="813"/>
      <c r="S6" s="112" t="s">
        <v>1</v>
      </c>
    </row>
    <row r="7" spans="1:32">
      <c r="A7" s="810"/>
      <c r="B7" s="810"/>
      <c r="C7" s="810"/>
      <c r="D7" s="810"/>
      <c r="E7" s="810"/>
      <c r="F7" s="810"/>
      <c r="G7" s="810"/>
      <c r="H7" s="810"/>
      <c r="I7" s="810"/>
      <c r="J7" s="810"/>
      <c r="K7" s="810"/>
      <c r="L7" s="810"/>
      <c r="M7" s="810"/>
      <c r="N7" s="810"/>
      <c r="O7" s="810"/>
      <c r="P7" s="810"/>
      <c r="Q7" s="810"/>
      <c r="R7" s="810"/>
      <c r="S7" s="112" t="s">
        <v>1</v>
      </c>
    </row>
    <row r="8" spans="1:32">
      <c r="A8" s="811"/>
      <c r="B8" s="811"/>
      <c r="C8" s="811"/>
      <c r="D8" s="811"/>
      <c r="E8" s="811"/>
      <c r="F8" s="811"/>
      <c r="G8" s="811"/>
      <c r="H8" s="811"/>
      <c r="I8" s="811"/>
      <c r="J8" s="811"/>
      <c r="K8" s="811"/>
      <c r="L8" s="811"/>
      <c r="M8" s="811"/>
      <c r="N8" s="811"/>
      <c r="O8" s="811"/>
      <c r="P8" s="811"/>
      <c r="Q8" s="811"/>
      <c r="R8" s="811"/>
      <c r="S8" s="112" t="s">
        <v>1</v>
      </c>
    </row>
    <row r="9" spans="1:32" ht="15.75" customHeight="1">
      <c r="A9" s="839" t="s">
        <v>44</v>
      </c>
      <c r="B9" s="821" t="s">
        <v>19</v>
      </c>
      <c r="C9" s="822"/>
      <c r="D9" s="823"/>
      <c r="E9" s="833" t="s">
        <v>254</v>
      </c>
      <c r="F9" s="834"/>
      <c r="G9" s="835"/>
      <c r="H9" s="833" t="s">
        <v>352</v>
      </c>
      <c r="I9" s="834"/>
      <c r="J9" s="835"/>
      <c r="K9" s="821" t="s">
        <v>23</v>
      </c>
      <c r="L9" s="822"/>
      <c r="M9" s="822"/>
      <c r="N9" s="831" t="s">
        <v>296</v>
      </c>
      <c r="O9" s="831" t="s">
        <v>297</v>
      </c>
      <c r="P9" s="821" t="s">
        <v>33</v>
      </c>
      <c r="Q9" s="822"/>
      <c r="R9" s="823"/>
      <c r="S9" s="112" t="s">
        <v>1</v>
      </c>
    </row>
    <row r="10" spans="1:32">
      <c r="A10" s="840"/>
      <c r="B10" s="824"/>
      <c r="C10" s="825"/>
      <c r="D10" s="826"/>
      <c r="E10" s="836"/>
      <c r="F10" s="837"/>
      <c r="G10" s="838"/>
      <c r="H10" s="836"/>
      <c r="I10" s="837"/>
      <c r="J10" s="838"/>
      <c r="K10" s="824"/>
      <c r="L10" s="825"/>
      <c r="M10" s="825"/>
      <c r="N10" s="832"/>
      <c r="O10" s="832"/>
      <c r="P10" s="824"/>
      <c r="Q10" s="825"/>
      <c r="R10" s="826"/>
      <c r="S10" s="112" t="s">
        <v>1</v>
      </c>
    </row>
    <row r="11" spans="1:32" ht="16.5" thickBot="1">
      <c r="A11" s="841"/>
      <c r="B11" s="336" t="s">
        <v>263</v>
      </c>
      <c r="C11" s="337" t="s">
        <v>48</v>
      </c>
      <c r="D11" s="337" t="s">
        <v>265</v>
      </c>
      <c r="E11" s="336" t="s">
        <v>263</v>
      </c>
      <c r="F11" s="337" t="s">
        <v>48</v>
      </c>
      <c r="G11" s="337" t="s">
        <v>265</v>
      </c>
      <c r="H11" s="336" t="s">
        <v>263</v>
      </c>
      <c r="I11" s="337" t="s">
        <v>48</v>
      </c>
      <c r="J11" s="337" t="s">
        <v>265</v>
      </c>
      <c r="K11" s="336" t="s">
        <v>263</v>
      </c>
      <c r="L11" s="337" t="s">
        <v>48</v>
      </c>
      <c r="M11" s="337" t="s">
        <v>265</v>
      </c>
      <c r="N11" s="527" t="s">
        <v>265</v>
      </c>
      <c r="O11" s="528" t="s">
        <v>265</v>
      </c>
      <c r="P11" s="336" t="s">
        <v>263</v>
      </c>
      <c r="Q11" s="337" t="s">
        <v>48</v>
      </c>
      <c r="R11" s="338" t="s">
        <v>265</v>
      </c>
      <c r="S11" s="112" t="s">
        <v>1</v>
      </c>
    </row>
    <row r="12" spans="1:32" ht="29.25" customHeight="1">
      <c r="A12" s="590" t="s">
        <v>331</v>
      </c>
      <c r="B12" s="259">
        <v>495</v>
      </c>
      <c r="C12" s="204">
        <v>474</v>
      </c>
      <c r="D12" s="204">
        <v>84368</v>
      </c>
      <c r="E12" s="259"/>
      <c r="F12" s="204"/>
      <c r="G12" s="615">
        <v>0</v>
      </c>
      <c r="H12" s="259"/>
      <c r="I12" s="204"/>
      <c r="J12" s="204">
        <v>5000</v>
      </c>
      <c r="K12" s="259"/>
      <c r="L12" s="204"/>
      <c r="M12" s="204"/>
      <c r="N12" s="118"/>
      <c r="O12" s="204"/>
      <c r="P12" s="616">
        <f>B12+E12+H12+K12</f>
        <v>495</v>
      </c>
      <c r="Q12" s="617">
        <f>C12+F12+I12+L12</f>
        <v>474</v>
      </c>
      <c r="R12" s="119">
        <f>D12+G12+J12+M12+N12</f>
        <v>89368</v>
      </c>
      <c r="S12" s="112" t="s">
        <v>1</v>
      </c>
    </row>
    <row r="13" spans="1:32">
      <c r="A13" s="340" t="s">
        <v>272</v>
      </c>
      <c r="B13" s="341">
        <f t="shared" ref="B13:R13" si="0">SUM(B12:B12)</f>
        <v>495</v>
      </c>
      <c r="C13" s="342">
        <f t="shared" si="0"/>
        <v>474</v>
      </c>
      <c r="D13" s="343">
        <f t="shared" si="0"/>
        <v>84368</v>
      </c>
      <c r="E13" s="341">
        <f t="shared" si="0"/>
        <v>0</v>
      </c>
      <c r="F13" s="342">
        <f t="shared" si="0"/>
        <v>0</v>
      </c>
      <c r="G13" s="343">
        <f t="shared" si="0"/>
        <v>0</v>
      </c>
      <c r="H13" s="341">
        <f t="shared" si="0"/>
        <v>0</v>
      </c>
      <c r="I13" s="342">
        <f t="shared" si="0"/>
        <v>0</v>
      </c>
      <c r="J13" s="343">
        <f t="shared" si="0"/>
        <v>5000</v>
      </c>
      <c r="K13" s="341">
        <f t="shared" si="0"/>
        <v>0</v>
      </c>
      <c r="L13" s="342">
        <f t="shared" si="0"/>
        <v>0</v>
      </c>
      <c r="M13" s="343">
        <f t="shared" si="0"/>
        <v>0</v>
      </c>
      <c r="N13" s="524">
        <f t="shared" si="0"/>
        <v>0</v>
      </c>
      <c r="O13" s="343">
        <f t="shared" si="0"/>
        <v>0</v>
      </c>
      <c r="P13" s="341">
        <f t="shared" si="0"/>
        <v>495</v>
      </c>
      <c r="Q13" s="342">
        <f t="shared" si="0"/>
        <v>474</v>
      </c>
      <c r="R13" s="344">
        <f t="shared" si="0"/>
        <v>89368</v>
      </c>
      <c r="S13" s="112" t="s">
        <v>1</v>
      </c>
    </row>
    <row r="14" spans="1:32">
      <c r="A14" s="335" t="s">
        <v>247</v>
      </c>
      <c r="B14" s="257" t="s">
        <v>264</v>
      </c>
      <c r="C14" s="258">
        <v>23</v>
      </c>
      <c r="D14" s="258"/>
      <c r="E14" s="257"/>
      <c r="F14" s="258"/>
      <c r="G14" s="258"/>
      <c r="H14" s="257"/>
      <c r="I14" s="258"/>
      <c r="J14" s="258"/>
      <c r="K14" s="257"/>
      <c r="L14" s="258"/>
      <c r="M14" s="258"/>
      <c r="N14" s="123"/>
      <c r="O14" s="258"/>
      <c r="P14" s="257"/>
      <c r="Q14" s="258">
        <f>C14+F14+I14+L14</f>
        <v>23</v>
      </c>
      <c r="R14" s="345"/>
      <c r="S14" s="112" t="s">
        <v>1</v>
      </c>
      <c r="T14" s="10"/>
      <c r="U14" s="10"/>
      <c r="V14" s="10"/>
      <c r="W14" s="10"/>
      <c r="X14" s="10"/>
      <c r="Y14" s="10"/>
      <c r="Z14" s="10"/>
      <c r="AA14" s="10"/>
      <c r="AB14" s="10"/>
      <c r="AC14" s="10"/>
      <c r="AD14" s="10"/>
      <c r="AE14" s="10"/>
      <c r="AF14" s="10"/>
    </row>
    <row r="15" spans="1:32">
      <c r="A15" s="335" t="s">
        <v>246</v>
      </c>
      <c r="B15" s="346"/>
      <c r="C15" s="347">
        <f>SUM(C13:C14)</f>
        <v>497</v>
      </c>
      <c r="D15" s="347"/>
      <c r="E15" s="346"/>
      <c r="F15" s="347">
        <f>+F13+F14</f>
        <v>0</v>
      </c>
      <c r="G15" s="347"/>
      <c r="H15" s="346"/>
      <c r="I15" s="347">
        <f>+I13+I14</f>
        <v>0</v>
      </c>
      <c r="J15" s="347"/>
      <c r="K15" s="346"/>
      <c r="L15" s="347">
        <f>+L13+L14</f>
        <v>0</v>
      </c>
      <c r="M15" s="347"/>
      <c r="N15" s="525"/>
      <c r="O15" s="347"/>
      <c r="P15" s="346"/>
      <c r="Q15" s="347">
        <f>SUM(Q13:Q14)</f>
        <v>497</v>
      </c>
      <c r="R15" s="348"/>
      <c r="S15" s="112" t="s">
        <v>1</v>
      </c>
    </row>
    <row r="16" spans="1:32">
      <c r="A16" s="349" t="s">
        <v>248</v>
      </c>
      <c r="B16" s="259"/>
      <c r="C16" s="204"/>
      <c r="D16" s="204"/>
      <c r="E16" s="259"/>
      <c r="F16" s="204"/>
      <c r="G16" s="204"/>
      <c r="H16" s="259"/>
      <c r="I16" s="204"/>
      <c r="J16" s="204"/>
      <c r="K16" s="259"/>
      <c r="L16" s="204"/>
      <c r="M16" s="204"/>
      <c r="N16" s="118"/>
      <c r="O16" s="204"/>
      <c r="P16" s="259"/>
      <c r="Q16" s="204"/>
      <c r="R16" s="119"/>
      <c r="S16" s="112" t="s">
        <v>1</v>
      </c>
    </row>
    <row r="17" spans="1:19">
      <c r="A17" s="350" t="s">
        <v>54</v>
      </c>
      <c r="B17" s="259"/>
      <c r="C17" s="204"/>
      <c r="D17" s="204"/>
      <c r="E17" s="259"/>
      <c r="F17" s="204"/>
      <c r="G17" s="204"/>
      <c r="H17" s="259"/>
      <c r="I17" s="204"/>
      <c r="J17" s="204"/>
      <c r="K17" s="259"/>
      <c r="L17" s="204"/>
      <c r="M17" s="204"/>
      <c r="N17" s="118"/>
      <c r="O17" s="204"/>
      <c r="P17" s="259"/>
      <c r="Q17" s="204">
        <f>C17+F17+I17+L17</f>
        <v>0</v>
      </c>
      <c r="R17" s="119"/>
      <c r="S17" s="112" t="s">
        <v>1</v>
      </c>
    </row>
    <row r="18" spans="1:19">
      <c r="A18" s="351" t="s">
        <v>96</v>
      </c>
      <c r="B18" s="257"/>
      <c r="C18" s="258"/>
      <c r="D18" s="258"/>
      <c r="E18" s="257"/>
      <c r="F18" s="258"/>
      <c r="G18" s="258"/>
      <c r="H18" s="257"/>
      <c r="I18" s="258"/>
      <c r="J18" s="258"/>
      <c r="K18" s="257"/>
      <c r="L18" s="258"/>
      <c r="M18" s="258"/>
      <c r="N18" s="123"/>
      <c r="O18" s="258"/>
      <c r="P18" s="257"/>
      <c r="Q18" s="258">
        <f>C18+F18+I18+L18</f>
        <v>0</v>
      </c>
      <c r="R18" s="345"/>
      <c r="S18" s="112" t="s">
        <v>1</v>
      </c>
    </row>
    <row r="19" spans="1:19">
      <c r="A19" s="335" t="s">
        <v>249</v>
      </c>
      <c r="B19" s="257"/>
      <c r="C19" s="258">
        <f>C18+C17+C15</f>
        <v>497</v>
      </c>
      <c r="D19" s="352"/>
      <c r="E19" s="257"/>
      <c r="F19" s="258">
        <f>F18+F17+F15</f>
        <v>0</v>
      </c>
      <c r="G19" s="352"/>
      <c r="H19" s="257"/>
      <c r="I19" s="258">
        <f>I18+I17+I15</f>
        <v>0</v>
      </c>
      <c r="J19" s="352"/>
      <c r="K19" s="257"/>
      <c r="L19" s="258">
        <f>L18+L17+L15</f>
        <v>0</v>
      </c>
      <c r="M19" s="352"/>
      <c r="N19" s="526"/>
      <c r="O19" s="352"/>
      <c r="P19" s="257"/>
      <c r="Q19" s="258">
        <f>Q18+Q17+Q15</f>
        <v>497</v>
      </c>
      <c r="R19" s="353"/>
      <c r="S19" s="112" t="s">
        <v>1</v>
      </c>
    </row>
    <row r="20" spans="1:19">
      <c r="B20" s="1"/>
      <c r="C20" s="1"/>
      <c r="D20" s="1"/>
      <c r="E20" s="1"/>
      <c r="F20" s="1"/>
      <c r="G20" s="1"/>
      <c r="H20" s="1"/>
      <c r="I20" s="1"/>
      <c r="J20" s="1"/>
      <c r="K20" s="1"/>
      <c r="L20" s="1"/>
      <c r="M20" s="1"/>
      <c r="N20" s="1"/>
      <c r="O20" s="1"/>
      <c r="P20" s="1"/>
      <c r="Q20" s="1"/>
      <c r="R20" s="1"/>
      <c r="S20" s="112" t="s">
        <v>1</v>
      </c>
    </row>
    <row r="21" spans="1:19" ht="46.5" customHeight="1">
      <c r="A21" s="817" t="s">
        <v>354</v>
      </c>
      <c r="B21" s="818"/>
      <c r="C21" s="818"/>
      <c r="D21" s="818"/>
      <c r="E21" s="818"/>
      <c r="F21" s="818"/>
      <c r="G21" s="818"/>
      <c r="H21" s="818"/>
      <c r="I21" s="818"/>
      <c r="J21" s="818"/>
      <c r="K21" s="818"/>
      <c r="L21" s="818"/>
      <c r="M21" s="818"/>
      <c r="N21" s="818"/>
      <c r="O21" s="818"/>
      <c r="P21" s="818"/>
      <c r="Q21" s="818"/>
      <c r="R21" s="818"/>
      <c r="S21" s="112" t="s">
        <v>1</v>
      </c>
    </row>
    <row r="22" spans="1:19">
      <c r="A22" s="42"/>
      <c r="B22" s="42"/>
      <c r="C22" s="42"/>
      <c r="D22" s="42"/>
      <c r="E22" s="42"/>
      <c r="F22" s="42"/>
      <c r="G22" s="42"/>
      <c r="H22" s="42"/>
      <c r="I22" s="42"/>
      <c r="J22" s="42"/>
      <c r="K22" s="1"/>
      <c r="L22" s="1"/>
      <c r="M22" s="1"/>
      <c r="N22" s="1"/>
      <c r="O22" s="1"/>
      <c r="P22" s="1"/>
      <c r="Q22" s="1"/>
      <c r="R22" s="1"/>
      <c r="S22" s="424" t="s">
        <v>24</v>
      </c>
    </row>
    <row r="23" spans="1:19">
      <c r="A23" s="829"/>
      <c r="B23" s="820"/>
      <c r="C23" s="820"/>
      <c r="D23" s="820"/>
      <c r="E23" s="820"/>
      <c r="F23" s="820"/>
      <c r="G23" s="820"/>
      <c r="H23" s="820"/>
      <c r="I23" s="820"/>
      <c r="J23" s="820"/>
      <c r="K23" s="820"/>
      <c r="L23" s="820"/>
      <c r="M23" s="820"/>
      <c r="N23" s="820"/>
      <c r="O23" s="820"/>
      <c r="P23" s="820"/>
      <c r="Q23" s="820"/>
      <c r="R23" s="820"/>
      <c r="S23" s="21"/>
    </row>
    <row r="24" spans="1:19">
      <c r="A24" s="509"/>
      <c r="B24" s="79"/>
      <c r="C24" s="79"/>
      <c r="D24" s="79"/>
      <c r="E24" s="79"/>
      <c r="F24" s="79"/>
      <c r="G24" s="79"/>
      <c r="H24" s="79"/>
      <c r="I24" s="79"/>
      <c r="J24" s="79"/>
      <c r="K24" s="79"/>
      <c r="L24" s="79"/>
      <c r="M24" s="79"/>
      <c r="N24" s="79"/>
      <c r="O24" s="79"/>
      <c r="P24" s="79"/>
      <c r="Q24" s="79"/>
      <c r="R24" s="79"/>
      <c r="S24" s="21"/>
    </row>
    <row r="25" spans="1:19">
      <c r="A25" s="830"/>
      <c r="B25" s="828"/>
      <c r="C25" s="828"/>
      <c r="D25" s="828"/>
      <c r="E25" s="828"/>
      <c r="F25" s="828"/>
      <c r="G25" s="828"/>
      <c r="H25" s="828"/>
      <c r="I25" s="828"/>
      <c r="J25" s="828"/>
      <c r="K25" s="828"/>
      <c r="L25" s="828"/>
      <c r="M25" s="828"/>
      <c r="N25" s="828"/>
      <c r="O25" s="828"/>
      <c r="P25" s="828"/>
      <c r="Q25" s="828"/>
      <c r="R25" s="828"/>
      <c r="S25" s="21"/>
    </row>
    <row r="26" spans="1:19" ht="24" customHeight="1">
      <c r="A26" s="827"/>
      <c r="B26" s="828"/>
      <c r="C26" s="828"/>
      <c r="D26" s="828"/>
      <c r="E26" s="828"/>
      <c r="F26" s="828"/>
      <c r="G26" s="828"/>
      <c r="H26" s="828"/>
      <c r="I26" s="828"/>
      <c r="J26" s="828"/>
      <c r="K26" s="828"/>
      <c r="L26" s="828"/>
      <c r="M26" s="828"/>
      <c r="N26" s="828"/>
      <c r="O26" s="828"/>
      <c r="P26" s="828"/>
      <c r="Q26" s="828"/>
      <c r="R26" s="828"/>
      <c r="S26" s="21"/>
    </row>
    <row r="27" spans="1:19" ht="23.25" customHeight="1">
      <c r="A27" s="830"/>
      <c r="B27" s="827"/>
      <c r="C27" s="827"/>
      <c r="D27" s="827"/>
      <c r="E27" s="827"/>
      <c r="F27" s="827"/>
      <c r="G27" s="827"/>
      <c r="H27" s="827"/>
      <c r="I27" s="827"/>
      <c r="J27" s="827"/>
      <c r="K27" s="827"/>
      <c r="L27" s="827"/>
      <c r="M27" s="827"/>
      <c r="N27" s="827"/>
      <c r="O27" s="827"/>
      <c r="P27" s="827"/>
      <c r="Q27" s="827"/>
      <c r="R27" s="827"/>
      <c r="S27" s="21"/>
    </row>
    <row r="28" spans="1:19" ht="9.75" customHeight="1">
      <c r="A28" s="74"/>
      <c r="B28" s="74"/>
      <c r="C28" s="74"/>
      <c r="D28" s="74"/>
      <c r="E28" s="74"/>
      <c r="F28" s="74"/>
      <c r="G28" s="74"/>
      <c r="H28" s="74"/>
      <c r="I28" s="74"/>
      <c r="J28" s="74"/>
      <c r="K28" s="74"/>
      <c r="L28" s="74"/>
      <c r="M28" s="74"/>
      <c r="N28" s="74"/>
      <c r="O28" s="74"/>
      <c r="P28" s="74"/>
      <c r="Q28" s="74"/>
      <c r="R28" s="74"/>
      <c r="S28" s="21"/>
    </row>
    <row r="29" spans="1:19" ht="11.25" customHeight="1">
      <c r="A29" s="74"/>
      <c r="B29" s="74"/>
      <c r="C29" s="74"/>
      <c r="D29" s="74"/>
      <c r="E29" s="74"/>
      <c r="F29" s="74"/>
      <c r="G29" s="74"/>
      <c r="H29" s="74"/>
      <c r="I29" s="74"/>
      <c r="J29" s="74"/>
      <c r="K29" s="74"/>
      <c r="L29" s="74"/>
      <c r="M29" s="74"/>
      <c r="N29" s="74"/>
      <c r="O29" s="74"/>
      <c r="P29" s="74"/>
      <c r="Q29" s="74"/>
      <c r="R29" s="74"/>
      <c r="S29" s="21"/>
    </row>
    <row r="30" spans="1:19">
      <c r="A30" s="827"/>
      <c r="B30" s="827"/>
      <c r="C30" s="827"/>
      <c r="D30" s="827"/>
      <c r="E30" s="827"/>
      <c r="F30" s="827"/>
      <c r="G30" s="827"/>
      <c r="H30" s="827"/>
      <c r="I30" s="827"/>
      <c r="J30" s="827"/>
      <c r="K30" s="827"/>
      <c r="L30" s="827"/>
      <c r="M30" s="827"/>
      <c r="N30" s="827"/>
      <c r="O30" s="827"/>
      <c r="P30" s="827"/>
      <c r="Q30" s="827"/>
      <c r="R30" s="827"/>
      <c r="S30" s="21"/>
    </row>
    <row r="31" spans="1:19" ht="7.5" customHeight="1">
      <c r="A31" s="510"/>
      <c r="B31" s="510"/>
      <c r="C31" s="510"/>
      <c r="D31" s="510"/>
      <c r="E31" s="510"/>
      <c r="F31" s="510"/>
      <c r="G31" s="510"/>
      <c r="H31" s="510"/>
      <c r="I31" s="510"/>
      <c r="J31" s="510"/>
      <c r="K31" s="510"/>
      <c r="L31" s="510"/>
      <c r="M31" s="510"/>
      <c r="N31" s="510"/>
      <c r="O31" s="520"/>
      <c r="P31" s="510"/>
      <c r="Q31" s="510"/>
      <c r="R31" s="510"/>
      <c r="S31" s="21"/>
    </row>
    <row r="32" spans="1:19">
      <c r="A32" s="511"/>
      <c r="B32" s="510"/>
      <c r="C32" s="510"/>
      <c r="D32" s="510"/>
      <c r="E32" s="510"/>
      <c r="F32" s="510"/>
      <c r="G32" s="510"/>
      <c r="H32" s="510"/>
      <c r="I32" s="510"/>
      <c r="J32" s="510"/>
      <c r="K32" s="510"/>
      <c r="L32" s="510"/>
      <c r="M32" s="510"/>
      <c r="N32" s="510"/>
      <c r="O32" s="520"/>
      <c r="P32" s="510"/>
      <c r="Q32" s="510"/>
      <c r="R32" s="510"/>
      <c r="S32" s="21"/>
    </row>
    <row r="33" spans="1:19" ht="11.25" customHeight="1">
      <c r="A33" s="74"/>
      <c r="B33" s="74"/>
      <c r="C33" s="74"/>
      <c r="D33" s="74"/>
      <c r="E33" s="74"/>
      <c r="F33" s="74"/>
      <c r="G33" s="74"/>
      <c r="H33" s="74"/>
      <c r="I33" s="74"/>
      <c r="J33" s="74"/>
      <c r="K33" s="74"/>
      <c r="L33" s="74"/>
      <c r="M33" s="74"/>
      <c r="N33" s="74"/>
      <c r="O33" s="74"/>
      <c r="P33" s="74"/>
      <c r="Q33" s="74"/>
      <c r="R33" s="74"/>
      <c r="S33" s="21"/>
    </row>
    <row r="34" spans="1:19" ht="15" customHeight="1">
      <c r="A34" s="827"/>
      <c r="B34" s="828"/>
      <c r="C34" s="828"/>
      <c r="D34" s="828"/>
      <c r="E34" s="828"/>
      <c r="F34" s="828"/>
      <c r="G34" s="828"/>
      <c r="H34" s="828"/>
      <c r="I34" s="828"/>
      <c r="J34" s="828"/>
      <c r="K34" s="828"/>
      <c r="L34" s="828"/>
      <c r="M34" s="828"/>
      <c r="N34" s="828"/>
      <c r="O34" s="828"/>
      <c r="P34" s="828"/>
      <c r="Q34" s="828"/>
      <c r="R34" s="828"/>
      <c r="S34" s="21"/>
    </row>
    <row r="35" spans="1:19" ht="12" customHeight="1">
      <c r="A35" s="503"/>
      <c r="B35" s="503"/>
      <c r="C35" s="503"/>
      <c r="D35" s="503"/>
      <c r="E35" s="503"/>
      <c r="F35" s="503"/>
      <c r="G35" s="503"/>
      <c r="H35" s="503"/>
      <c r="I35" s="503"/>
      <c r="J35" s="503"/>
      <c r="K35" s="503"/>
      <c r="L35" s="503"/>
      <c r="M35" s="503"/>
      <c r="N35" s="503"/>
      <c r="O35" s="503"/>
      <c r="P35" s="503"/>
      <c r="Q35" s="503"/>
      <c r="R35" s="512"/>
      <c r="S35" s="21"/>
    </row>
    <row r="36" spans="1:19" ht="36" customHeight="1">
      <c r="A36" s="819"/>
      <c r="B36" s="820"/>
      <c r="C36" s="820"/>
      <c r="D36" s="820"/>
      <c r="E36" s="820"/>
      <c r="F36" s="820"/>
      <c r="G36" s="820"/>
      <c r="H36" s="820"/>
      <c r="I36" s="820"/>
      <c r="J36" s="820"/>
      <c r="K36" s="820"/>
      <c r="L36" s="820"/>
      <c r="M36" s="820"/>
      <c r="N36" s="820"/>
      <c r="O36" s="820"/>
      <c r="P36" s="820"/>
      <c r="Q36" s="820"/>
      <c r="R36" s="820"/>
      <c r="S36" s="820"/>
    </row>
    <row r="37" spans="1:19">
      <c r="A37" s="21"/>
      <c r="B37" s="21"/>
      <c r="C37" s="21"/>
      <c r="D37" s="21"/>
      <c r="E37" s="21"/>
      <c r="F37" s="21"/>
      <c r="G37" s="21"/>
      <c r="H37" s="21"/>
      <c r="I37" s="21"/>
      <c r="J37" s="21"/>
      <c r="K37" s="21"/>
      <c r="L37" s="21"/>
      <c r="M37" s="21"/>
      <c r="N37" s="21"/>
      <c r="O37" s="21"/>
      <c r="P37" s="21"/>
      <c r="Q37" s="21"/>
      <c r="R37" s="21"/>
      <c r="S37" s="21"/>
    </row>
  </sheetData>
  <mergeCells count="24">
    <mergeCell ref="A21:R21"/>
    <mergeCell ref="A36:S36"/>
    <mergeCell ref="P9:R10"/>
    <mergeCell ref="A26:R26"/>
    <mergeCell ref="A34:R34"/>
    <mergeCell ref="A23:R23"/>
    <mergeCell ref="A25:R25"/>
    <mergeCell ref="A27:R27"/>
    <mergeCell ref="A30:R30"/>
    <mergeCell ref="K9:M10"/>
    <mergeCell ref="N9:N10"/>
    <mergeCell ref="O9:O10"/>
    <mergeCell ref="E9:G10"/>
    <mergeCell ref="B9:D10"/>
    <mergeCell ref="A9:A11"/>
    <mergeCell ref="H9:J10"/>
    <mergeCell ref="A7:R7"/>
    <mergeCell ref="A8:R8"/>
    <mergeCell ref="A2:R2"/>
    <mergeCell ref="A6:R6"/>
    <mergeCell ref="A1:R1"/>
    <mergeCell ref="A3:R3"/>
    <mergeCell ref="A4:R4"/>
    <mergeCell ref="A5:R5"/>
  </mergeCells>
  <phoneticPr fontId="0" type="noConversion"/>
  <printOptions horizontalCentered="1"/>
  <pageMargins left="0.5" right="0.5" top="0.5" bottom="0.55000000000000004" header="0" footer="0"/>
  <pageSetup scale="62" firstPageNumber="2" orientation="landscape" useFirstPageNumber="1" horizontalDpi="300" verticalDpi="300" r:id="rId1"/>
  <headerFooter alignWithMargins="0">
    <oddFooter>&amp;C&amp;"Times New Roman,Regular"Exhibit F - Crosswalk of 2010 Availability</oddFooter>
  </headerFooter>
  <ignoredErrors>
    <ignoredError sqref="Q13 I13 D13" formula="1"/>
  </ignoredErrors>
</worksheet>
</file>

<file path=xl/worksheets/sheet7.xml><?xml version="1.0" encoding="utf-8"?>
<worksheet xmlns="http://schemas.openxmlformats.org/spreadsheetml/2006/main" xmlns:r="http://schemas.openxmlformats.org/officeDocument/2006/relationships">
  <sheetPr>
    <pageSetUpPr fitToPage="1"/>
  </sheetPr>
  <dimension ref="A1:T39"/>
  <sheetViews>
    <sheetView view="pageBreakPreview" topLeftCell="B1" zoomScale="70" zoomScaleSheetLayoutView="70" workbookViewId="0">
      <selection activeCell="S1" sqref="S1"/>
    </sheetView>
  </sheetViews>
  <sheetFormatPr defaultRowHeight="15.75"/>
  <cols>
    <col min="1" max="1" width="41" customWidth="1"/>
    <col min="9" max="9" width="8.88671875" style="485"/>
    <col min="14" max="14" width="9.44140625" style="8" customWidth="1"/>
    <col min="15" max="15" width="10" style="8" customWidth="1"/>
  </cols>
  <sheetData>
    <row r="1" spans="1:20" ht="20.25">
      <c r="A1" s="738" t="s">
        <v>306</v>
      </c>
      <c r="B1" s="739"/>
      <c r="C1" s="739"/>
      <c r="D1" s="739"/>
      <c r="E1" s="739"/>
      <c r="F1" s="739"/>
      <c r="G1" s="739"/>
      <c r="H1" s="739"/>
      <c r="I1" s="739"/>
      <c r="J1" s="739"/>
      <c r="K1" s="739"/>
      <c r="L1" s="739"/>
      <c r="M1" s="739"/>
      <c r="N1" s="739"/>
      <c r="O1" s="739"/>
      <c r="P1" s="739"/>
      <c r="Q1" s="739"/>
      <c r="R1" s="739"/>
      <c r="S1" s="112" t="s">
        <v>1</v>
      </c>
      <c r="T1" s="8"/>
    </row>
    <row r="2" spans="1:20">
      <c r="A2" s="810"/>
      <c r="B2" s="810"/>
      <c r="C2" s="810"/>
      <c r="D2" s="810"/>
      <c r="E2" s="810"/>
      <c r="F2" s="810"/>
      <c r="G2" s="810"/>
      <c r="H2" s="810"/>
      <c r="I2" s="810"/>
      <c r="J2" s="810"/>
      <c r="K2" s="810"/>
      <c r="L2" s="810"/>
      <c r="M2" s="810"/>
      <c r="N2" s="810"/>
      <c r="O2" s="810"/>
      <c r="P2" s="810"/>
      <c r="Q2" s="810"/>
      <c r="R2" s="810"/>
      <c r="S2" s="112" t="s">
        <v>1</v>
      </c>
      <c r="T2" s="8"/>
    </row>
    <row r="3" spans="1:20" ht="18.75">
      <c r="A3" s="814" t="s">
        <v>292</v>
      </c>
      <c r="B3" s="815"/>
      <c r="C3" s="815"/>
      <c r="D3" s="815"/>
      <c r="E3" s="815"/>
      <c r="F3" s="815"/>
      <c r="G3" s="815"/>
      <c r="H3" s="815"/>
      <c r="I3" s="815"/>
      <c r="J3" s="815"/>
      <c r="K3" s="815"/>
      <c r="L3" s="815"/>
      <c r="M3" s="815"/>
      <c r="N3" s="815"/>
      <c r="O3" s="815"/>
      <c r="P3" s="815"/>
      <c r="Q3" s="815"/>
      <c r="R3" s="815"/>
      <c r="S3" s="112" t="s">
        <v>1</v>
      </c>
      <c r="T3" s="8"/>
    </row>
    <row r="4" spans="1:20" ht="16.5">
      <c r="A4" s="816" t="str">
        <f>+'B. Summary of Requirements '!A5</f>
        <v>Office of the Inspector General</v>
      </c>
      <c r="B4" s="813"/>
      <c r="C4" s="813"/>
      <c r="D4" s="813"/>
      <c r="E4" s="813"/>
      <c r="F4" s="813"/>
      <c r="G4" s="813"/>
      <c r="H4" s="813"/>
      <c r="I4" s="813"/>
      <c r="J4" s="813"/>
      <c r="K4" s="813"/>
      <c r="L4" s="813"/>
      <c r="M4" s="813"/>
      <c r="N4" s="813"/>
      <c r="O4" s="813"/>
      <c r="P4" s="813"/>
      <c r="Q4" s="813"/>
      <c r="R4" s="813"/>
      <c r="S4" s="112" t="s">
        <v>1</v>
      </c>
      <c r="T4" s="8"/>
    </row>
    <row r="5" spans="1:20" ht="16.5">
      <c r="A5" s="816" t="str">
        <f>+'B. Summary of Requirements '!A6</f>
        <v>Salaries and Expenses</v>
      </c>
      <c r="B5" s="815"/>
      <c r="C5" s="815"/>
      <c r="D5" s="815"/>
      <c r="E5" s="815"/>
      <c r="F5" s="815"/>
      <c r="G5" s="815"/>
      <c r="H5" s="815"/>
      <c r="I5" s="815"/>
      <c r="J5" s="815"/>
      <c r="K5" s="815"/>
      <c r="L5" s="815"/>
      <c r="M5" s="815"/>
      <c r="N5" s="815"/>
      <c r="O5" s="815"/>
      <c r="P5" s="815"/>
      <c r="Q5" s="815"/>
      <c r="R5" s="815"/>
      <c r="S5" s="112" t="s">
        <v>1</v>
      </c>
      <c r="T5" s="8"/>
    </row>
    <row r="6" spans="1:20">
      <c r="A6" s="812" t="s">
        <v>241</v>
      </c>
      <c r="B6" s="813"/>
      <c r="C6" s="813"/>
      <c r="D6" s="813"/>
      <c r="E6" s="813"/>
      <c r="F6" s="813"/>
      <c r="G6" s="813"/>
      <c r="H6" s="813"/>
      <c r="I6" s="813"/>
      <c r="J6" s="813"/>
      <c r="K6" s="813"/>
      <c r="L6" s="813"/>
      <c r="M6" s="813"/>
      <c r="N6" s="813"/>
      <c r="O6" s="813"/>
      <c r="P6" s="813"/>
      <c r="Q6" s="813"/>
      <c r="R6" s="813"/>
      <c r="S6" s="112" t="s">
        <v>1</v>
      </c>
      <c r="T6" s="8"/>
    </row>
    <row r="7" spans="1:20">
      <c r="A7" s="810"/>
      <c r="B7" s="810"/>
      <c r="C7" s="810"/>
      <c r="D7" s="810"/>
      <c r="E7" s="810"/>
      <c r="F7" s="810"/>
      <c r="G7" s="810"/>
      <c r="H7" s="810"/>
      <c r="I7" s="810"/>
      <c r="J7" s="810"/>
      <c r="K7" s="810"/>
      <c r="L7" s="810"/>
      <c r="M7" s="810"/>
      <c r="N7" s="810"/>
      <c r="O7" s="810"/>
      <c r="P7" s="810"/>
      <c r="Q7" s="810"/>
      <c r="R7" s="810"/>
      <c r="S7" s="112" t="s">
        <v>1</v>
      </c>
      <c r="T7" s="8"/>
    </row>
    <row r="8" spans="1:20">
      <c r="A8" s="842"/>
      <c r="B8" s="811"/>
      <c r="C8" s="811"/>
      <c r="D8" s="811"/>
      <c r="E8" s="811"/>
      <c r="F8" s="811"/>
      <c r="G8" s="811"/>
      <c r="H8" s="811"/>
      <c r="I8" s="811"/>
      <c r="J8" s="811"/>
      <c r="K8" s="811"/>
      <c r="L8" s="811"/>
      <c r="M8" s="811"/>
      <c r="N8" s="811"/>
      <c r="O8" s="811"/>
      <c r="P8" s="811"/>
      <c r="Q8" s="811"/>
      <c r="R8" s="811"/>
      <c r="S8" s="112" t="s">
        <v>1</v>
      </c>
      <c r="T8" s="8"/>
    </row>
    <row r="9" spans="1:20" ht="15.75" customHeight="1">
      <c r="A9" s="843" t="s">
        <v>44</v>
      </c>
      <c r="B9" s="846" t="s">
        <v>298</v>
      </c>
      <c r="C9" s="822"/>
      <c r="D9" s="823"/>
      <c r="E9" s="833" t="s">
        <v>254</v>
      </c>
      <c r="F9" s="834"/>
      <c r="G9" s="835"/>
      <c r="H9" s="833" t="s">
        <v>255</v>
      </c>
      <c r="I9" s="834"/>
      <c r="J9" s="835"/>
      <c r="K9" s="821" t="s">
        <v>23</v>
      </c>
      <c r="L9" s="822"/>
      <c r="M9" s="823"/>
      <c r="N9" s="831" t="s">
        <v>296</v>
      </c>
      <c r="O9" s="849" t="s">
        <v>297</v>
      </c>
      <c r="P9" s="821" t="s">
        <v>293</v>
      </c>
      <c r="Q9" s="822"/>
      <c r="R9" s="823"/>
      <c r="S9" s="112" t="s">
        <v>1</v>
      </c>
      <c r="T9" s="8"/>
    </row>
    <row r="10" spans="1:20">
      <c r="A10" s="844"/>
      <c r="B10" s="825"/>
      <c r="C10" s="825"/>
      <c r="D10" s="826"/>
      <c r="E10" s="836"/>
      <c r="F10" s="837"/>
      <c r="G10" s="838"/>
      <c r="H10" s="836"/>
      <c r="I10" s="837"/>
      <c r="J10" s="838"/>
      <c r="K10" s="824"/>
      <c r="L10" s="825"/>
      <c r="M10" s="826"/>
      <c r="N10" s="832"/>
      <c r="O10" s="850"/>
      <c r="P10" s="824"/>
      <c r="Q10" s="825"/>
      <c r="R10" s="826"/>
      <c r="S10" s="112" t="s">
        <v>1</v>
      </c>
      <c r="T10" s="8"/>
    </row>
    <row r="11" spans="1:20" ht="16.5" thickBot="1">
      <c r="A11" s="845"/>
      <c r="B11" s="337" t="s">
        <v>263</v>
      </c>
      <c r="C11" s="337" t="s">
        <v>48</v>
      </c>
      <c r="D11" s="337" t="s">
        <v>265</v>
      </c>
      <c r="E11" s="336" t="s">
        <v>263</v>
      </c>
      <c r="F11" s="337" t="s">
        <v>48</v>
      </c>
      <c r="G11" s="338" t="s">
        <v>265</v>
      </c>
      <c r="H11" s="336" t="s">
        <v>263</v>
      </c>
      <c r="I11" s="337" t="s">
        <v>48</v>
      </c>
      <c r="J11" s="337" t="s">
        <v>265</v>
      </c>
      <c r="K11" s="336" t="s">
        <v>263</v>
      </c>
      <c r="L11" s="337" t="s">
        <v>48</v>
      </c>
      <c r="M11" s="337" t="s">
        <v>265</v>
      </c>
      <c r="N11" s="527" t="s">
        <v>265</v>
      </c>
      <c r="O11" s="528" t="s">
        <v>265</v>
      </c>
      <c r="P11" s="336" t="s">
        <v>263</v>
      </c>
      <c r="Q11" s="337" t="s">
        <v>48</v>
      </c>
      <c r="R11" s="338" t="s">
        <v>265</v>
      </c>
      <c r="S11" s="112" t="s">
        <v>1</v>
      </c>
      <c r="T11" s="8"/>
    </row>
    <row r="12" spans="1:20" ht="30.75" customHeight="1">
      <c r="A12" s="620" t="s">
        <v>331</v>
      </c>
      <c r="B12" s="204">
        <v>495</v>
      </c>
      <c r="C12" s="204">
        <v>474</v>
      </c>
      <c r="D12" s="204">
        <v>84368</v>
      </c>
      <c r="E12" s="259"/>
      <c r="F12" s="204"/>
      <c r="G12" s="618"/>
      <c r="H12" s="204"/>
      <c r="I12" s="204"/>
      <c r="J12" s="204">
        <v>2000</v>
      </c>
      <c r="K12" s="259"/>
      <c r="L12" s="204"/>
      <c r="M12" s="204"/>
      <c r="N12" s="118"/>
      <c r="O12" s="204"/>
      <c r="P12" s="259">
        <f t="shared" ref="P12:R12" si="0">B12+E12+H12+K12</f>
        <v>495</v>
      </c>
      <c r="Q12" s="204">
        <f t="shared" si="0"/>
        <v>474</v>
      </c>
      <c r="R12" s="119">
        <f t="shared" si="0"/>
        <v>86368</v>
      </c>
      <c r="S12" s="112" t="s">
        <v>1</v>
      </c>
      <c r="T12" s="8"/>
    </row>
    <row r="13" spans="1:20">
      <c r="A13" s="619" t="s">
        <v>272</v>
      </c>
      <c r="B13" s="341">
        <f t="shared" ref="B13:R13" si="1">SUM(B12:B12)</f>
        <v>495</v>
      </c>
      <c r="C13" s="342">
        <f t="shared" si="1"/>
        <v>474</v>
      </c>
      <c r="D13" s="343">
        <f t="shared" si="1"/>
        <v>84368</v>
      </c>
      <c r="E13" s="341">
        <f t="shared" si="1"/>
        <v>0</v>
      </c>
      <c r="F13" s="342">
        <f t="shared" si="1"/>
        <v>0</v>
      </c>
      <c r="G13" s="343">
        <f t="shared" si="1"/>
        <v>0</v>
      </c>
      <c r="H13" s="341">
        <f t="shared" si="1"/>
        <v>0</v>
      </c>
      <c r="I13" s="342">
        <f t="shared" si="1"/>
        <v>0</v>
      </c>
      <c r="J13" s="343">
        <f t="shared" si="1"/>
        <v>2000</v>
      </c>
      <c r="K13" s="341">
        <f t="shared" si="1"/>
        <v>0</v>
      </c>
      <c r="L13" s="342">
        <f t="shared" si="1"/>
        <v>0</v>
      </c>
      <c r="M13" s="343">
        <f t="shared" si="1"/>
        <v>0</v>
      </c>
      <c r="N13" s="524">
        <f t="shared" si="1"/>
        <v>0</v>
      </c>
      <c r="O13" s="343">
        <f t="shared" si="1"/>
        <v>0</v>
      </c>
      <c r="P13" s="341">
        <f t="shared" si="1"/>
        <v>495</v>
      </c>
      <c r="Q13" s="342">
        <f t="shared" si="1"/>
        <v>474</v>
      </c>
      <c r="R13" s="344">
        <f t="shared" si="1"/>
        <v>86368</v>
      </c>
      <c r="S13" s="112" t="s">
        <v>1</v>
      </c>
      <c r="T13" s="8"/>
    </row>
    <row r="14" spans="1:20">
      <c r="A14" s="335" t="s">
        <v>247</v>
      </c>
      <c r="B14" s="257" t="s">
        <v>264</v>
      </c>
      <c r="C14" s="258">
        <v>23</v>
      </c>
      <c r="D14" s="258"/>
      <c r="E14" s="257"/>
      <c r="F14" s="258"/>
      <c r="G14" s="258"/>
      <c r="H14" s="257"/>
      <c r="I14" s="258"/>
      <c r="J14" s="258"/>
      <c r="K14" s="257"/>
      <c r="L14" s="258"/>
      <c r="M14" s="258"/>
      <c r="N14" s="123"/>
      <c r="O14" s="258"/>
      <c r="P14" s="257"/>
      <c r="Q14" s="258">
        <f>C14+F14+I14+L14</f>
        <v>23</v>
      </c>
      <c r="R14" s="345"/>
      <c r="S14" s="112" t="s">
        <v>1</v>
      </c>
      <c r="T14" s="10"/>
    </row>
    <row r="15" spans="1:20">
      <c r="A15" s="335" t="s">
        <v>246</v>
      </c>
      <c r="B15" s="346"/>
      <c r="C15" s="347">
        <f>SUM(C13:C14)</f>
        <v>497</v>
      </c>
      <c r="D15" s="347"/>
      <c r="E15" s="346"/>
      <c r="F15" s="347">
        <f>+F13+F14</f>
        <v>0</v>
      </c>
      <c r="G15" s="347"/>
      <c r="H15" s="346"/>
      <c r="I15" s="347">
        <f>+I13+I14</f>
        <v>0</v>
      </c>
      <c r="J15" s="347"/>
      <c r="K15" s="346"/>
      <c r="L15" s="347">
        <f>+L13+L14</f>
        <v>0</v>
      </c>
      <c r="M15" s="347"/>
      <c r="N15" s="525"/>
      <c r="O15" s="347"/>
      <c r="P15" s="346"/>
      <c r="Q15" s="347">
        <f>SUM(Q13:Q14)</f>
        <v>497</v>
      </c>
      <c r="R15" s="348"/>
      <c r="S15" s="112" t="s">
        <v>1</v>
      </c>
      <c r="T15" s="8"/>
    </row>
    <row r="16" spans="1:20">
      <c r="A16" s="349" t="s">
        <v>248</v>
      </c>
      <c r="B16" s="259"/>
      <c r="C16" s="204"/>
      <c r="D16" s="204"/>
      <c r="E16" s="259"/>
      <c r="F16" s="204"/>
      <c r="G16" s="204"/>
      <c r="H16" s="259"/>
      <c r="I16" s="204"/>
      <c r="J16" s="204"/>
      <c r="K16" s="259"/>
      <c r="L16" s="204"/>
      <c r="M16" s="204"/>
      <c r="N16" s="118"/>
      <c r="O16" s="204"/>
      <c r="P16" s="259"/>
      <c r="Q16" s="204"/>
      <c r="R16" s="119"/>
      <c r="S16" s="112" t="s">
        <v>1</v>
      </c>
      <c r="T16" s="8"/>
    </row>
    <row r="17" spans="1:20">
      <c r="A17" s="350" t="s">
        <v>54</v>
      </c>
      <c r="B17" s="259"/>
      <c r="C17" s="204"/>
      <c r="D17" s="204"/>
      <c r="E17" s="259"/>
      <c r="F17" s="204"/>
      <c r="G17" s="204"/>
      <c r="H17" s="259"/>
      <c r="I17" s="204"/>
      <c r="J17" s="204"/>
      <c r="K17" s="259"/>
      <c r="L17" s="204"/>
      <c r="M17" s="204"/>
      <c r="N17" s="118"/>
      <c r="O17" s="204"/>
      <c r="P17" s="259"/>
      <c r="Q17" s="204">
        <f>C17+F17+I17+L17</f>
        <v>0</v>
      </c>
      <c r="R17" s="119"/>
      <c r="S17" s="112" t="s">
        <v>1</v>
      </c>
      <c r="T17" s="8"/>
    </row>
    <row r="18" spans="1:20">
      <c r="A18" s="351" t="s">
        <v>96</v>
      </c>
      <c r="B18" s="257"/>
      <c r="C18" s="258"/>
      <c r="D18" s="258"/>
      <c r="E18" s="257"/>
      <c r="F18" s="258"/>
      <c r="G18" s="258"/>
      <c r="H18" s="257"/>
      <c r="I18" s="258"/>
      <c r="J18" s="258"/>
      <c r="K18" s="257"/>
      <c r="L18" s="258"/>
      <c r="M18" s="258"/>
      <c r="N18" s="123"/>
      <c r="O18" s="258"/>
      <c r="P18" s="257"/>
      <c r="Q18" s="258">
        <f>C18+F18+I18+L18</f>
        <v>0</v>
      </c>
      <c r="R18" s="345"/>
      <c r="S18" s="112" t="s">
        <v>1</v>
      </c>
      <c r="T18" s="8"/>
    </row>
    <row r="19" spans="1:20">
      <c r="A19" s="335" t="s">
        <v>249</v>
      </c>
      <c r="B19" s="257"/>
      <c r="C19" s="258">
        <f>C18+C17+C15</f>
        <v>497</v>
      </c>
      <c r="D19" s="352"/>
      <c r="E19" s="257"/>
      <c r="F19" s="258">
        <f>F18+F17+F15</f>
        <v>0</v>
      </c>
      <c r="G19" s="352"/>
      <c r="H19" s="257"/>
      <c r="I19" s="258">
        <f>I18+I17+I15</f>
        <v>0</v>
      </c>
      <c r="J19" s="352"/>
      <c r="K19" s="257"/>
      <c r="L19" s="258">
        <f>L18+L17+L15</f>
        <v>0</v>
      </c>
      <c r="M19" s="352"/>
      <c r="N19" s="526"/>
      <c r="O19" s="352"/>
      <c r="P19" s="257"/>
      <c r="Q19" s="258">
        <f>Q18+Q17+Q15</f>
        <v>497</v>
      </c>
      <c r="R19" s="353"/>
      <c r="S19" s="112" t="s">
        <v>1</v>
      </c>
      <c r="T19" s="8"/>
    </row>
    <row r="20" spans="1:20" ht="27.75" customHeight="1">
      <c r="A20" s="847" t="s">
        <v>353</v>
      </c>
      <c r="B20" s="848"/>
      <c r="C20" s="848"/>
      <c r="D20" s="848"/>
      <c r="E20" s="848"/>
      <c r="F20" s="848"/>
      <c r="G20" s="848"/>
      <c r="H20" s="848"/>
      <c r="I20" s="848"/>
      <c r="J20" s="848"/>
      <c r="K20" s="848"/>
      <c r="L20" s="848"/>
      <c r="M20" s="848"/>
      <c r="N20" s="848"/>
      <c r="O20" s="848"/>
      <c r="P20" s="848"/>
      <c r="Q20" s="848"/>
      <c r="R20" s="848"/>
      <c r="S20" s="112" t="s">
        <v>1</v>
      </c>
      <c r="T20" s="8"/>
    </row>
    <row r="21" spans="1:20">
      <c r="A21" s="1"/>
      <c r="B21" s="21"/>
      <c r="C21" s="1"/>
      <c r="D21" s="1"/>
      <c r="E21" s="1"/>
      <c r="F21" s="1"/>
      <c r="G21" s="1"/>
      <c r="H21" s="1"/>
      <c r="I21" s="1"/>
      <c r="J21" s="2"/>
      <c r="K21" s="1"/>
      <c r="L21" s="1"/>
      <c r="M21" s="1"/>
      <c r="N21" s="1"/>
      <c r="O21" s="1"/>
      <c r="P21" s="1"/>
      <c r="Q21" s="1"/>
      <c r="R21" s="1"/>
      <c r="S21" s="359" t="s">
        <v>24</v>
      </c>
      <c r="T21" s="8"/>
    </row>
    <row r="22" spans="1:20">
      <c r="A22" s="324"/>
      <c r="B22" s="1"/>
      <c r="C22" s="1"/>
      <c r="D22" s="1"/>
      <c r="E22" s="1"/>
      <c r="F22" s="1"/>
      <c r="G22" s="1"/>
      <c r="H22" s="1"/>
      <c r="I22" s="1"/>
      <c r="J22" s="2"/>
      <c r="K22" s="1"/>
      <c r="L22" s="1"/>
      <c r="M22" s="1"/>
      <c r="N22" s="1"/>
      <c r="O22" s="1"/>
      <c r="P22" s="1"/>
      <c r="Q22" s="1"/>
      <c r="R22" s="1"/>
      <c r="S22" s="113"/>
      <c r="T22" s="8"/>
    </row>
    <row r="23" spans="1:20">
      <c r="A23" s="42"/>
      <c r="B23" s="42"/>
      <c r="C23" s="42"/>
      <c r="D23" s="42"/>
      <c r="E23" s="42"/>
      <c r="F23" s="42"/>
      <c r="G23" s="42"/>
      <c r="H23" s="42"/>
      <c r="I23" s="42"/>
      <c r="J23" s="42"/>
      <c r="K23" s="1"/>
      <c r="L23" s="1"/>
      <c r="M23" s="1"/>
      <c r="N23" s="1"/>
      <c r="O23" s="1"/>
      <c r="P23" s="1"/>
      <c r="Q23" s="1"/>
      <c r="R23" s="1"/>
      <c r="S23" s="113"/>
      <c r="T23" s="8"/>
    </row>
    <row r="24" spans="1:20">
      <c r="A24" s="829"/>
      <c r="B24" s="820"/>
      <c r="C24" s="820"/>
      <c r="D24" s="820"/>
      <c r="E24" s="820"/>
      <c r="F24" s="820"/>
      <c r="G24" s="820"/>
      <c r="H24" s="820"/>
      <c r="I24" s="820"/>
      <c r="J24" s="820"/>
      <c r="K24" s="820"/>
      <c r="L24" s="820"/>
      <c r="M24" s="820"/>
      <c r="N24" s="820"/>
      <c r="O24" s="820"/>
      <c r="P24" s="820"/>
      <c r="Q24" s="820"/>
      <c r="R24" s="820"/>
      <c r="S24" s="21"/>
      <c r="T24" s="8"/>
    </row>
    <row r="25" spans="1:20">
      <c r="A25" s="509"/>
      <c r="B25" s="79"/>
      <c r="C25" s="79"/>
      <c r="D25" s="79"/>
      <c r="E25" s="79"/>
      <c r="F25" s="79"/>
      <c r="G25" s="79"/>
      <c r="H25" s="79"/>
      <c r="I25" s="79"/>
      <c r="J25" s="79"/>
      <c r="K25" s="79"/>
      <c r="L25" s="79"/>
      <c r="M25" s="79"/>
      <c r="N25" s="79"/>
      <c r="O25" s="79"/>
      <c r="P25" s="79"/>
      <c r="Q25" s="79"/>
      <c r="R25" s="79"/>
      <c r="S25" s="21"/>
      <c r="T25" s="8"/>
    </row>
    <row r="26" spans="1:20">
      <c r="A26" s="830"/>
      <c r="B26" s="828"/>
      <c r="C26" s="828"/>
      <c r="D26" s="828"/>
      <c r="E26" s="828"/>
      <c r="F26" s="828"/>
      <c r="G26" s="828"/>
      <c r="H26" s="828"/>
      <c r="I26" s="828"/>
      <c r="J26" s="828"/>
      <c r="K26" s="828"/>
      <c r="L26" s="828"/>
      <c r="M26" s="828"/>
      <c r="N26" s="828"/>
      <c r="O26" s="828"/>
      <c r="P26" s="828"/>
      <c r="Q26" s="828"/>
      <c r="R26" s="828"/>
      <c r="S26" s="21"/>
      <c r="T26" s="8"/>
    </row>
    <row r="27" spans="1:20">
      <c r="A27" s="827"/>
      <c r="B27" s="828"/>
      <c r="C27" s="828"/>
      <c r="D27" s="828"/>
      <c r="E27" s="828"/>
      <c r="F27" s="828"/>
      <c r="G27" s="828"/>
      <c r="H27" s="828"/>
      <c r="I27" s="828"/>
      <c r="J27" s="828"/>
      <c r="K27" s="828"/>
      <c r="L27" s="828"/>
      <c r="M27" s="828"/>
      <c r="N27" s="828"/>
      <c r="O27" s="828"/>
      <c r="P27" s="828"/>
      <c r="Q27" s="828"/>
      <c r="R27" s="828"/>
      <c r="S27" s="21"/>
      <c r="T27" s="8"/>
    </row>
    <row r="28" spans="1:20" ht="18" customHeight="1">
      <c r="A28" s="830"/>
      <c r="B28" s="827"/>
      <c r="C28" s="827"/>
      <c r="D28" s="827"/>
      <c r="E28" s="827"/>
      <c r="F28" s="827"/>
      <c r="G28" s="827"/>
      <c r="H28" s="827"/>
      <c r="I28" s="827"/>
      <c r="J28" s="827"/>
      <c r="K28" s="827"/>
      <c r="L28" s="827"/>
      <c r="M28" s="827"/>
      <c r="N28" s="827"/>
      <c r="O28" s="827"/>
      <c r="P28" s="827"/>
      <c r="Q28" s="827"/>
      <c r="R28" s="827"/>
      <c r="S28" s="21"/>
      <c r="T28" s="8"/>
    </row>
    <row r="29" spans="1:20" ht="18" customHeight="1">
      <c r="A29" s="74"/>
      <c r="B29" s="74"/>
      <c r="C29" s="74"/>
      <c r="D29" s="74"/>
      <c r="E29" s="74"/>
      <c r="F29" s="74"/>
      <c r="G29" s="74"/>
      <c r="H29" s="74"/>
      <c r="I29" s="74"/>
      <c r="J29" s="74"/>
      <c r="K29" s="74"/>
      <c r="L29" s="74"/>
      <c r="M29" s="74"/>
      <c r="N29" s="74"/>
      <c r="O29" s="74"/>
      <c r="P29" s="74"/>
      <c r="Q29" s="74"/>
      <c r="R29" s="74"/>
      <c r="S29" s="21"/>
      <c r="T29" s="8"/>
    </row>
    <row r="30" spans="1:20">
      <c r="A30" s="74"/>
      <c r="B30" s="74"/>
      <c r="C30" s="74"/>
      <c r="D30" s="74"/>
      <c r="E30" s="74"/>
      <c r="F30" s="74"/>
      <c r="G30" s="74"/>
      <c r="H30" s="74"/>
      <c r="I30" s="74"/>
      <c r="J30" s="74"/>
      <c r="K30" s="74"/>
      <c r="L30" s="74"/>
      <c r="M30" s="74"/>
      <c r="N30" s="74"/>
      <c r="O30" s="74"/>
      <c r="P30" s="74"/>
      <c r="Q30" s="74"/>
      <c r="R30" s="74"/>
      <c r="S30" s="21"/>
      <c r="T30" s="8"/>
    </row>
    <row r="31" spans="1:20" s="8" customFormat="1">
      <c r="A31" s="827"/>
      <c r="B31" s="827"/>
      <c r="C31" s="827"/>
      <c r="D31" s="827"/>
      <c r="E31" s="827"/>
      <c r="F31" s="827"/>
      <c r="G31" s="827"/>
      <c r="H31" s="827"/>
      <c r="I31" s="827"/>
      <c r="J31" s="827"/>
      <c r="K31" s="827"/>
      <c r="L31" s="827"/>
      <c r="M31" s="827"/>
      <c r="N31" s="827"/>
      <c r="O31" s="827"/>
      <c r="P31" s="827"/>
      <c r="Q31" s="827"/>
      <c r="R31" s="827"/>
      <c r="S31" s="21"/>
    </row>
    <row r="32" spans="1:20" s="8" customFormat="1" ht="7.5" customHeight="1">
      <c r="A32" s="510"/>
      <c r="B32" s="510"/>
      <c r="C32" s="510"/>
      <c r="D32" s="510"/>
      <c r="E32" s="510"/>
      <c r="F32" s="510"/>
      <c r="G32" s="510"/>
      <c r="H32" s="510"/>
      <c r="I32" s="510"/>
      <c r="J32" s="510"/>
      <c r="K32" s="510"/>
      <c r="L32" s="510"/>
      <c r="M32" s="510"/>
      <c r="N32" s="520"/>
      <c r="O32" s="520"/>
      <c r="P32" s="510"/>
      <c r="Q32" s="510"/>
      <c r="R32" s="510"/>
      <c r="S32" s="21"/>
    </row>
    <row r="33" spans="1:20" s="8" customFormat="1">
      <c r="A33" s="511"/>
      <c r="B33" s="510"/>
      <c r="C33" s="510"/>
      <c r="D33" s="510"/>
      <c r="E33" s="510"/>
      <c r="F33" s="510"/>
      <c r="G33" s="510"/>
      <c r="H33" s="510"/>
      <c r="I33" s="510"/>
      <c r="J33" s="510"/>
      <c r="K33" s="510"/>
      <c r="L33" s="510"/>
      <c r="M33" s="510"/>
      <c r="N33" s="520"/>
      <c r="O33" s="520"/>
      <c r="P33" s="510"/>
      <c r="Q33" s="510"/>
      <c r="R33" s="510"/>
      <c r="S33" s="21"/>
    </row>
    <row r="34" spans="1:20" s="8" customFormat="1" ht="11.25" customHeight="1">
      <c r="A34" s="74"/>
      <c r="B34" s="74"/>
      <c r="C34" s="74"/>
      <c r="D34" s="74"/>
      <c r="E34" s="74"/>
      <c r="F34" s="74"/>
      <c r="G34" s="74"/>
      <c r="H34" s="74"/>
      <c r="I34" s="74"/>
      <c r="J34" s="74"/>
      <c r="K34" s="74"/>
      <c r="L34" s="74"/>
      <c r="M34" s="74"/>
      <c r="N34" s="74"/>
      <c r="O34" s="74"/>
      <c r="P34" s="74"/>
      <c r="Q34" s="74"/>
      <c r="R34" s="74"/>
      <c r="S34" s="21"/>
    </row>
    <row r="35" spans="1:20" s="8" customFormat="1" ht="15" customHeight="1">
      <c r="A35" s="827"/>
      <c r="B35" s="828"/>
      <c r="C35" s="828"/>
      <c r="D35" s="828"/>
      <c r="E35" s="828"/>
      <c r="F35" s="828"/>
      <c r="G35" s="828"/>
      <c r="H35" s="828"/>
      <c r="I35" s="828"/>
      <c r="J35" s="828"/>
      <c r="K35" s="828"/>
      <c r="L35" s="828"/>
      <c r="M35" s="828"/>
      <c r="N35" s="828"/>
      <c r="O35" s="828"/>
      <c r="P35" s="828"/>
      <c r="Q35" s="828"/>
      <c r="R35" s="828"/>
      <c r="S35" s="21"/>
    </row>
    <row r="36" spans="1:20">
      <c r="A36" s="503"/>
      <c r="B36" s="503"/>
      <c r="C36" s="503"/>
      <c r="D36" s="503"/>
      <c r="E36" s="503"/>
      <c r="F36" s="503"/>
      <c r="G36" s="503"/>
      <c r="H36" s="503"/>
      <c r="I36" s="503"/>
      <c r="J36" s="503"/>
      <c r="K36" s="503"/>
      <c r="L36" s="503"/>
      <c r="M36" s="503"/>
      <c r="N36" s="503"/>
      <c r="O36" s="503"/>
      <c r="P36" s="503"/>
      <c r="Q36" s="503"/>
      <c r="R36" s="512"/>
      <c r="S36" s="21"/>
      <c r="T36" s="8"/>
    </row>
    <row r="37" spans="1:20" ht="18" customHeight="1">
      <c r="A37" s="819"/>
      <c r="B37" s="820"/>
      <c r="C37" s="820"/>
      <c r="D37" s="820"/>
      <c r="E37" s="820"/>
      <c r="F37" s="820"/>
      <c r="G37" s="820"/>
      <c r="H37" s="820"/>
      <c r="I37" s="820"/>
      <c r="J37" s="820"/>
      <c r="K37" s="820"/>
      <c r="L37" s="820"/>
      <c r="M37" s="820"/>
      <c r="N37" s="820"/>
      <c r="O37" s="820"/>
      <c r="P37" s="820"/>
      <c r="Q37" s="820"/>
      <c r="R37" s="820"/>
      <c r="S37" s="820"/>
      <c r="T37" s="8"/>
    </row>
    <row r="38" spans="1:20">
      <c r="A38" s="503"/>
      <c r="B38" s="503"/>
      <c r="C38" s="503"/>
      <c r="D38" s="503"/>
      <c r="E38" s="503"/>
      <c r="F38" s="503"/>
      <c r="G38" s="503"/>
      <c r="H38" s="503"/>
      <c r="I38" s="503"/>
      <c r="J38" s="503"/>
      <c r="K38" s="503"/>
      <c r="L38" s="503"/>
      <c r="M38" s="503"/>
      <c r="N38" s="21"/>
      <c r="O38" s="21"/>
      <c r="P38" s="503"/>
      <c r="Q38" s="503"/>
      <c r="R38" s="503"/>
      <c r="S38" s="512"/>
      <c r="T38" s="113"/>
    </row>
    <row r="39" spans="1:20" ht="18">
      <c r="A39" s="188"/>
      <c r="B39" s="21"/>
      <c r="C39" s="21"/>
      <c r="D39" s="21"/>
      <c r="E39" s="21"/>
      <c r="F39" s="21"/>
      <c r="G39" s="21"/>
      <c r="H39" s="21"/>
      <c r="I39" s="21"/>
      <c r="J39" s="21"/>
      <c r="K39" s="21"/>
      <c r="L39" s="21"/>
      <c r="M39" s="21"/>
      <c r="P39" s="21"/>
      <c r="Q39" s="21"/>
      <c r="R39" s="21"/>
      <c r="S39" s="21"/>
      <c r="T39" s="113"/>
    </row>
  </sheetData>
  <mergeCells count="24">
    <mergeCell ref="A20:R20"/>
    <mergeCell ref="H9:J10"/>
    <mergeCell ref="K9:M10"/>
    <mergeCell ref="P9:R10"/>
    <mergeCell ref="N9:N10"/>
    <mergeCell ref="O9:O10"/>
    <mergeCell ref="A37:S37"/>
    <mergeCell ref="A35:R35"/>
    <mergeCell ref="A24:R24"/>
    <mergeCell ref="A26:R26"/>
    <mergeCell ref="A27:R27"/>
    <mergeCell ref="A28:R28"/>
    <mergeCell ref="A31:R31"/>
    <mergeCell ref="A6:R6"/>
    <mergeCell ref="A7:R7"/>
    <mergeCell ref="A8:R8"/>
    <mergeCell ref="A9:A11"/>
    <mergeCell ref="A1:R1"/>
    <mergeCell ref="A2:R2"/>
    <mergeCell ref="A3:R3"/>
    <mergeCell ref="A4:R4"/>
    <mergeCell ref="A5:R5"/>
    <mergeCell ref="B9:D10"/>
    <mergeCell ref="E9:G10"/>
  </mergeCells>
  <phoneticPr fontId="48" type="noConversion"/>
  <pageMargins left="0.75" right="0.75" top="1" bottom="1" header="0.5" footer="0.5"/>
  <pageSetup scale="52" orientation="landscape" r:id="rId1"/>
  <headerFooter alignWithMargins="0">
    <oddFooter>&amp;C&amp;"Times New Roman,Regular"Exhibit G:  Crosswalk of 2011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F32"/>
  <sheetViews>
    <sheetView showGridLines="0" showOutlineSymbols="0" view="pageBreakPreview" zoomScale="75" zoomScaleNormal="75" workbookViewId="0">
      <selection activeCell="A31" sqref="A31:N31"/>
    </sheetView>
  </sheetViews>
  <sheetFormatPr defaultColWidth="9.6640625" defaultRowHeight="15.75"/>
  <cols>
    <col min="1" max="1" width="4.44140625" style="21" customWidth="1"/>
    <col min="2" max="2" width="45.6640625" style="21" customWidth="1"/>
    <col min="3" max="3" width="6.5546875" style="21" customWidth="1"/>
    <col min="4" max="4" width="5.6640625" style="21" customWidth="1"/>
    <col min="5" max="5" width="10.44140625" style="21" bestFit="1" customWidth="1"/>
    <col min="6" max="7" width="5.6640625" style="21" customWidth="1"/>
    <col min="8" max="8" width="11.77734375" style="21" customWidth="1"/>
    <col min="9" max="10" width="5.6640625" style="21" customWidth="1"/>
    <col min="11" max="11" width="10.44140625" style="21" bestFit="1" customWidth="1"/>
    <col min="12" max="13" width="5.6640625" style="21" customWidth="1"/>
    <col min="14" max="14" width="7.6640625" style="21" customWidth="1"/>
    <col min="15" max="15" width="1.21875" style="105" customWidth="1"/>
    <col min="16" max="16" width="27.5546875" style="21" customWidth="1"/>
    <col min="17" max="20" width="7.6640625" style="21" customWidth="1"/>
    <col min="21" max="21" width="3.6640625" style="21" customWidth="1"/>
    <col min="22" max="24" width="7.6640625" style="21" customWidth="1"/>
    <col min="25" max="25" width="3.6640625" style="21" customWidth="1"/>
    <col min="26" max="28" width="7.6640625" style="21" customWidth="1"/>
    <col min="29" max="29" width="3.6640625" style="21" customWidth="1"/>
    <col min="30" max="32" width="7.6640625" style="21" customWidth="1"/>
    <col min="33" max="16384" width="9.6640625" style="21"/>
  </cols>
  <sheetData>
    <row r="1" spans="1:21" ht="20.25">
      <c r="A1" s="645" t="s">
        <v>313</v>
      </c>
      <c r="B1" s="864"/>
      <c r="C1" s="864"/>
      <c r="D1" s="864"/>
      <c r="E1" s="864"/>
      <c r="F1" s="864"/>
      <c r="G1" s="864"/>
      <c r="H1" s="864"/>
      <c r="I1" s="864"/>
      <c r="J1" s="864"/>
      <c r="K1" s="864"/>
      <c r="L1" s="864"/>
      <c r="M1" s="864"/>
      <c r="N1" s="864"/>
      <c r="O1" s="104" t="s">
        <v>1</v>
      </c>
      <c r="P1" s="1"/>
      <c r="Q1" s="1"/>
      <c r="R1" s="1"/>
      <c r="S1" s="1"/>
      <c r="T1" s="1"/>
      <c r="U1" s="1"/>
    </row>
    <row r="2" spans="1:21" ht="13.9" customHeight="1">
      <c r="A2" s="20"/>
      <c r="B2" s="7"/>
      <c r="C2" s="7"/>
      <c r="D2" s="7"/>
      <c r="E2" s="7"/>
      <c r="F2" s="7"/>
      <c r="G2" s="7"/>
      <c r="H2" s="7"/>
      <c r="I2" s="7"/>
      <c r="J2" s="7"/>
      <c r="K2" s="7"/>
      <c r="L2" s="7"/>
      <c r="M2" s="7"/>
      <c r="N2" s="7"/>
      <c r="O2" s="104" t="s">
        <v>1</v>
      </c>
      <c r="P2" s="1"/>
      <c r="Q2" s="1"/>
      <c r="R2" s="1"/>
      <c r="S2" s="1"/>
      <c r="T2" s="1"/>
      <c r="U2" s="1"/>
    </row>
    <row r="3" spans="1:21" ht="18.75">
      <c r="A3" s="865" t="s">
        <v>93</v>
      </c>
      <c r="B3" s="866"/>
      <c r="C3" s="866"/>
      <c r="D3" s="866"/>
      <c r="E3" s="866"/>
      <c r="F3" s="866"/>
      <c r="G3" s="866"/>
      <c r="H3" s="866"/>
      <c r="I3" s="866"/>
      <c r="J3" s="866"/>
      <c r="K3" s="866"/>
      <c r="L3" s="866"/>
      <c r="M3" s="866"/>
      <c r="N3" s="866"/>
      <c r="O3" s="104" t="s">
        <v>1</v>
      </c>
      <c r="P3" s="1"/>
      <c r="Q3" s="1"/>
      <c r="R3" s="1"/>
      <c r="S3" s="1"/>
      <c r="T3" s="1"/>
      <c r="U3" s="1"/>
    </row>
    <row r="4" spans="1:21" ht="16.5">
      <c r="A4" s="867" t="str">
        <f>+'B. Summary of Requirements '!A5</f>
        <v>Office of the Inspector General</v>
      </c>
      <c r="B4" s="868"/>
      <c r="C4" s="868"/>
      <c r="D4" s="868"/>
      <c r="E4" s="868"/>
      <c r="F4" s="868"/>
      <c r="G4" s="868"/>
      <c r="H4" s="868"/>
      <c r="I4" s="868"/>
      <c r="J4" s="868"/>
      <c r="K4" s="868"/>
      <c r="L4" s="868"/>
      <c r="M4" s="868"/>
      <c r="N4" s="868"/>
      <c r="O4" s="104" t="s">
        <v>1</v>
      </c>
      <c r="P4" s="1"/>
      <c r="Q4" s="1"/>
      <c r="R4" s="1"/>
      <c r="S4" s="1"/>
      <c r="T4" s="1"/>
      <c r="U4" s="1"/>
    </row>
    <row r="5" spans="1:21" ht="16.5">
      <c r="A5" s="867" t="str">
        <f>+'B. Summary of Requirements '!A6</f>
        <v>Salaries and Expenses</v>
      </c>
      <c r="B5" s="866"/>
      <c r="C5" s="866"/>
      <c r="D5" s="866"/>
      <c r="E5" s="866"/>
      <c r="F5" s="866"/>
      <c r="G5" s="866"/>
      <c r="H5" s="866"/>
      <c r="I5" s="866"/>
      <c r="J5" s="866"/>
      <c r="K5" s="866"/>
      <c r="L5" s="866"/>
      <c r="M5" s="866"/>
      <c r="N5" s="866"/>
      <c r="O5" s="104" t="s">
        <v>1</v>
      </c>
      <c r="P5" s="1"/>
      <c r="Q5" s="1"/>
      <c r="R5" s="1"/>
      <c r="S5" s="1"/>
      <c r="T5" s="1"/>
      <c r="U5" s="1"/>
    </row>
    <row r="6" spans="1:21">
      <c r="A6" s="869" t="s">
        <v>241</v>
      </c>
      <c r="B6" s="868"/>
      <c r="C6" s="868"/>
      <c r="D6" s="868"/>
      <c r="E6" s="868"/>
      <c r="F6" s="868"/>
      <c r="G6" s="868"/>
      <c r="H6" s="868"/>
      <c r="I6" s="868"/>
      <c r="J6" s="868"/>
      <c r="K6" s="868"/>
      <c r="L6" s="868"/>
      <c r="M6" s="868"/>
      <c r="N6" s="868"/>
      <c r="O6" s="104" t="s">
        <v>1</v>
      </c>
      <c r="P6" s="1"/>
      <c r="Q6" s="1"/>
      <c r="R6" s="1"/>
      <c r="S6" s="1"/>
      <c r="T6" s="1"/>
      <c r="U6" s="1"/>
    </row>
    <row r="7" spans="1:21">
      <c r="A7" s="7"/>
      <c r="B7" s="7"/>
      <c r="C7" s="7"/>
      <c r="D7" s="7"/>
      <c r="E7" s="7"/>
      <c r="F7" s="354"/>
      <c r="G7" s="354"/>
      <c r="H7" s="354"/>
      <c r="I7" s="7"/>
      <c r="J7" s="7"/>
      <c r="K7" s="7"/>
      <c r="L7" s="7"/>
      <c r="M7" s="7"/>
      <c r="N7" s="7"/>
      <c r="O7" s="104" t="s">
        <v>1</v>
      </c>
      <c r="P7" s="1"/>
      <c r="Q7" s="1"/>
      <c r="R7" s="1"/>
      <c r="S7" s="1"/>
      <c r="T7" s="1"/>
      <c r="U7" s="1"/>
    </row>
    <row r="8" spans="1:21">
      <c r="A8" s="687" t="s">
        <v>259</v>
      </c>
      <c r="B8" s="857"/>
      <c r="C8" s="860" t="s">
        <v>294</v>
      </c>
      <c r="D8" s="861"/>
      <c r="E8" s="862"/>
      <c r="F8" s="860" t="s">
        <v>295</v>
      </c>
      <c r="G8" s="861"/>
      <c r="H8" s="862"/>
      <c r="I8" s="860" t="s">
        <v>41</v>
      </c>
      <c r="J8" s="861"/>
      <c r="K8" s="862"/>
      <c r="L8" s="860" t="s">
        <v>43</v>
      </c>
      <c r="M8" s="861"/>
      <c r="N8" s="862"/>
      <c r="O8" s="104" t="s">
        <v>1</v>
      </c>
      <c r="P8" s="1"/>
      <c r="Q8" s="1"/>
      <c r="R8" s="1"/>
      <c r="S8" s="1"/>
      <c r="T8" s="1"/>
      <c r="U8" s="1"/>
    </row>
    <row r="9" spans="1:21" ht="16.5" thickBot="1">
      <c r="A9" s="858"/>
      <c r="B9" s="859"/>
      <c r="C9" s="336" t="s">
        <v>263</v>
      </c>
      <c r="D9" s="337" t="s">
        <v>48</v>
      </c>
      <c r="E9" s="338" t="s">
        <v>265</v>
      </c>
      <c r="F9" s="336" t="s">
        <v>263</v>
      </c>
      <c r="G9" s="337" t="s">
        <v>48</v>
      </c>
      <c r="H9" s="337" t="s">
        <v>265</v>
      </c>
      <c r="I9" s="336" t="s">
        <v>263</v>
      </c>
      <c r="J9" s="337" t="s">
        <v>48</v>
      </c>
      <c r="K9" s="337" t="s">
        <v>265</v>
      </c>
      <c r="L9" s="336" t="s">
        <v>263</v>
      </c>
      <c r="M9" s="337" t="s">
        <v>48</v>
      </c>
      <c r="N9" s="338" t="s">
        <v>265</v>
      </c>
      <c r="O9" s="104" t="s">
        <v>1</v>
      </c>
      <c r="P9" s="1"/>
      <c r="Q9" s="1"/>
      <c r="R9" s="1"/>
      <c r="S9" s="1"/>
      <c r="T9" s="1"/>
      <c r="U9" s="1"/>
    </row>
    <row r="10" spans="1:21">
      <c r="A10" s="591" t="s">
        <v>332</v>
      </c>
      <c r="B10" s="591"/>
      <c r="C10" s="259"/>
      <c r="D10" s="593">
        <v>2</v>
      </c>
      <c r="E10" s="594">
        <v>1263</v>
      </c>
      <c r="F10" s="259"/>
      <c r="G10" s="593">
        <v>2</v>
      </c>
      <c r="H10" s="597">
        <v>1357</v>
      </c>
      <c r="I10" s="259"/>
      <c r="J10" s="593">
        <v>2</v>
      </c>
      <c r="K10" s="597">
        <f>H10*5%+H10</f>
        <v>1424.85</v>
      </c>
      <c r="L10" s="259">
        <f>I10-C10</f>
        <v>0</v>
      </c>
      <c r="M10" s="204">
        <f>J10-D10</f>
        <v>0</v>
      </c>
      <c r="N10" s="119">
        <f>K10-E10</f>
        <v>161.84999999999991</v>
      </c>
      <c r="O10" s="104" t="s">
        <v>1</v>
      </c>
      <c r="P10" s="1"/>
      <c r="Q10" s="1"/>
      <c r="R10" s="1"/>
      <c r="S10" s="1"/>
      <c r="T10" s="1"/>
      <c r="U10" s="1"/>
    </row>
    <row r="11" spans="1:21">
      <c r="A11" s="591" t="s">
        <v>333</v>
      </c>
      <c r="B11" s="591"/>
      <c r="C11" s="259"/>
      <c r="D11" s="593">
        <v>2</v>
      </c>
      <c r="E11" s="594">
        <v>1682</v>
      </c>
      <c r="F11" s="259"/>
      <c r="G11" s="593">
        <v>2</v>
      </c>
      <c r="H11" s="597">
        <v>1713</v>
      </c>
      <c r="I11" s="259"/>
      <c r="J11" s="593">
        <v>2</v>
      </c>
      <c r="K11" s="597">
        <f t="shared" ref="K11:K19" si="0">H11*5%+H11</f>
        <v>1798.65</v>
      </c>
      <c r="L11" s="259">
        <f t="shared" ref="L11:L12" si="1">I11-C11</f>
        <v>0</v>
      </c>
      <c r="M11" s="204">
        <f t="shared" ref="M11:M20" si="2">J11-D11</f>
        <v>0</v>
      </c>
      <c r="N11" s="119">
        <f t="shared" ref="N11:N20" si="3">K11-E11</f>
        <v>116.65000000000009</v>
      </c>
      <c r="O11" s="104" t="s">
        <v>1</v>
      </c>
      <c r="P11" s="1"/>
      <c r="Q11" s="1"/>
      <c r="R11" s="1"/>
      <c r="S11" s="1"/>
      <c r="T11" s="1"/>
      <c r="U11" s="1"/>
    </row>
    <row r="12" spans="1:21">
      <c r="A12" s="591" t="s">
        <v>334</v>
      </c>
      <c r="B12" s="591"/>
      <c r="C12" s="259"/>
      <c r="D12" s="593">
        <v>2</v>
      </c>
      <c r="E12" s="594">
        <v>1912</v>
      </c>
      <c r="F12" s="259"/>
      <c r="G12" s="593">
        <v>2</v>
      </c>
      <c r="H12" s="597">
        <v>2060</v>
      </c>
      <c r="I12" s="259"/>
      <c r="J12" s="593">
        <v>2</v>
      </c>
      <c r="K12" s="597">
        <f t="shared" si="0"/>
        <v>2163</v>
      </c>
      <c r="L12" s="259">
        <f t="shared" si="1"/>
        <v>0</v>
      </c>
      <c r="M12" s="204">
        <f t="shared" si="2"/>
        <v>0</v>
      </c>
      <c r="N12" s="119">
        <f t="shared" si="3"/>
        <v>251</v>
      </c>
      <c r="O12" s="104" t="s">
        <v>1</v>
      </c>
      <c r="P12" s="1"/>
      <c r="Q12" s="1"/>
      <c r="R12" s="1"/>
      <c r="S12" s="1"/>
      <c r="T12" s="1"/>
      <c r="U12" s="1"/>
    </row>
    <row r="13" spans="1:21">
      <c r="A13" s="591" t="s">
        <v>335</v>
      </c>
      <c r="B13" s="591"/>
      <c r="C13" s="259"/>
      <c r="D13" s="593">
        <v>2</v>
      </c>
      <c r="E13" s="594">
        <v>1340</v>
      </c>
      <c r="F13" s="259"/>
      <c r="G13" s="593">
        <v>2</v>
      </c>
      <c r="H13" s="597">
        <v>1376</v>
      </c>
      <c r="I13" s="259"/>
      <c r="J13" s="593">
        <v>2</v>
      </c>
      <c r="K13" s="597">
        <f t="shared" si="0"/>
        <v>1444.8</v>
      </c>
      <c r="L13" s="259">
        <f t="shared" ref="L13:L19" si="4">I13-C13</f>
        <v>0</v>
      </c>
      <c r="M13" s="204">
        <f t="shared" ref="M13:M19" si="5">J13-D13</f>
        <v>0</v>
      </c>
      <c r="N13" s="119">
        <f t="shared" ref="N13:N19" si="6">K13-E13</f>
        <v>104.79999999999995</v>
      </c>
      <c r="O13" s="104" t="s">
        <v>1</v>
      </c>
      <c r="P13" s="1"/>
      <c r="Q13" s="1"/>
      <c r="R13" s="1"/>
      <c r="S13" s="1"/>
      <c r="T13" s="1"/>
      <c r="U13" s="1"/>
    </row>
    <row r="14" spans="1:21">
      <c r="A14" s="591" t="s">
        <v>336</v>
      </c>
      <c r="B14" s="591"/>
      <c r="C14" s="259"/>
      <c r="D14" s="593">
        <v>2</v>
      </c>
      <c r="E14" s="594">
        <v>1789</v>
      </c>
      <c r="F14" s="259"/>
      <c r="G14" s="593">
        <v>2</v>
      </c>
      <c r="H14" s="597">
        <v>1820</v>
      </c>
      <c r="I14" s="259"/>
      <c r="J14" s="593">
        <v>2</v>
      </c>
      <c r="K14" s="597">
        <f t="shared" si="0"/>
        <v>1911</v>
      </c>
      <c r="L14" s="259">
        <f t="shared" si="4"/>
        <v>0</v>
      </c>
      <c r="M14" s="204">
        <f t="shared" si="5"/>
        <v>0</v>
      </c>
      <c r="N14" s="119">
        <f t="shared" si="6"/>
        <v>122</v>
      </c>
      <c r="O14" s="104" t="s">
        <v>1</v>
      </c>
      <c r="P14" s="1"/>
      <c r="Q14" s="1"/>
      <c r="R14" s="1"/>
      <c r="S14" s="1"/>
      <c r="T14" s="1"/>
      <c r="U14" s="1"/>
    </row>
    <row r="15" spans="1:21">
      <c r="A15" s="591" t="s">
        <v>337</v>
      </c>
      <c r="B15" s="591"/>
      <c r="C15" s="259"/>
      <c r="D15" s="593">
        <v>1</v>
      </c>
      <c r="E15" s="594">
        <v>1229</v>
      </c>
      <c r="F15" s="259"/>
      <c r="G15" s="593">
        <v>1</v>
      </c>
      <c r="H15" s="597">
        <v>1274</v>
      </c>
      <c r="I15" s="259"/>
      <c r="J15" s="593">
        <v>1</v>
      </c>
      <c r="K15" s="597">
        <f t="shared" si="0"/>
        <v>1337.7</v>
      </c>
      <c r="L15" s="259">
        <f t="shared" si="4"/>
        <v>0</v>
      </c>
      <c r="M15" s="204">
        <f t="shared" si="5"/>
        <v>0</v>
      </c>
      <c r="N15" s="119">
        <f t="shared" si="6"/>
        <v>108.70000000000005</v>
      </c>
      <c r="O15" s="104" t="s">
        <v>1</v>
      </c>
      <c r="P15" s="1"/>
      <c r="Q15" s="1"/>
      <c r="R15" s="1"/>
      <c r="S15" s="1"/>
      <c r="T15" s="1"/>
      <c r="U15" s="1"/>
    </row>
    <row r="16" spans="1:21">
      <c r="A16" s="591" t="s">
        <v>338</v>
      </c>
      <c r="B16" s="591"/>
      <c r="C16" s="259"/>
      <c r="D16" s="593">
        <v>2</v>
      </c>
      <c r="E16" s="594">
        <v>1399</v>
      </c>
      <c r="F16" s="259"/>
      <c r="G16" s="593">
        <v>2</v>
      </c>
      <c r="H16" s="597">
        <v>1429</v>
      </c>
      <c r="I16" s="259"/>
      <c r="J16" s="593">
        <v>2</v>
      </c>
      <c r="K16" s="597">
        <f t="shared" si="0"/>
        <v>1500.45</v>
      </c>
      <c r="L16" s="259">
        <f t="shared" si="4"/>
        <v>0</v>
      </c>
      <c r="M16" s="204">
        <f t="shared" si="5"/>
        <v>0</v>
      </c>
      <c r="N16" s="119">
        <f t="shared" si="6"/>
        <v>101.45000000000005</v>
      </c>
      <c r="O16" s="104" t="s">
        <v>1</v>
      </c>
      <c r="P16" s="1"/>
      <c r="Q16" s="1"/>
      <c r="R16" s="1"/>
      <c r="S16" s="1"/>
      <c r="T16" s="1"/>
      <c r="U16" s="1"/>
    </row>
    <row r="17" spans="1:32">
      <c r="A17" s="591" t="s">
        <v>339</v>
      </c>
      <c r="B17" s="591"/>
      <c r="C17" s="259"/>
      <c r="D17" s="593">
        <v>1</v>
      </c>
      <c r="E17" s="594">
        <v>1322</v>
      </c>
      <c r="F17" s="259"/>
      <c r="G17" s="593">
        <v>1</v>
      </c>
      <c r="H17" s="597">
        <v>1374</v>
      </c>
      <c r="I17" s="259"/>
      <c r="J17" s="593">
        <v>1</v>
      </c>
      <c r="K17" s="597">
        <f t="shared" si="0"/>
        <v>1442.7</v>
      </c>
      <c r="L17" s="259">
        <f t="shared" si="4"/>
        <v>0</v>
      </c>
      <c r="M17" s="204">
        <f t="shared" si="5"/>
        <v>0</v>
      </c>
      <c r="N17" s="119">
        <f t="shared" si="6"/>
        <v>120.70000000000005</v>
      </c>
      <c r="O17" s="104" t="s">
        <v>1</v>
      </c>
      <c r="P17" s="1"/>
      <c r="Q17" s="1"/>
      <c r="R17" s="1"/>
      <c r="S17" s="1"/>
      <c r="T17" s="1"/>
      <c r="U17" s="1"/>
    </row>
    <row r="18" spans="1:32">
      <c r="A18" s="591" t="s">
        <v>340</v>
      </c>
      <c r="B18" s="591"/>
      <c r="C18" s="259"/>
      <c r="D18" s="593">
        <v>2</v>
      </c>
      <c r="E18" s="594">
        <v>2275</v>
      </c>
      <c r="F18" s="259"/>
      <c r="G18" s="593">
        <v>2</v>
      </c>
      <c r="H18" s="597">
        <v>2319</v>
      </c>
      <c r="I18" s="259"/>
      <c r="J18" s="593">
        <v>2</v>
      </c>
      <c r="K18" s="597">
        <f t="shared" si="0"/>
        <v>2434.9499999999998</v>
      </c>
      <c r="L18" s="259">
        <f t="shared" si="4"/>
        <v>0</v>
      </c>
      <c r="M18" s="204">
        <f t="shared" si="5"/>
        <v>0</v>
      </c>
      <c r="N18" s="119">
        <f t="shared" si="6"/>
        <v>159.94999999999982</v>
      </c>
      <c r="O18" s="104" t="s">
        <v>1</v>
      </c>
      <c r="P18" s="1"/>
      <c r="Q18" s="1"/>
      <c r="R18" s="1"/>
      <c r="S18" s="1"/>
      <c r="T18" s="1"/>
      <c r="U18" s="1"/>
    </row>
    <row r="19" spans="1:32">
      <c r="A19" s="591" t="s">
        <v>341</v>
      </c>
      <c r="B19" s="591"/>
      <c r="C19" s="259"/>
      <c r="D19" s="593">
        <v>7</v>
      </c>
      <c r="E19" s="594">
        <v>3112</v>
      </c>
      <c r="F19" s="259"/>
      <c r="G19" s="593">
        <v>7</v>
      </c>
      <c r="H19" s="598">
        <v>3100</v>
      </c>
      <c r="I19" s="259"/>
      <c r="J19" s="593">
        <v>7</v>
      </c>
      <c r="K19" s="597">
        <f t="shared" si="0"/>
        <v>3255</v>
      </c>
      <c r="L19" s="259">
        <f t="shared" si="4"/>
        <v>0</v>
      </c>
      <c r="M19" s="204">
        <f t="shared" si="5"/>
        <v>0</v>
      </c>
      <c r="N19" s="119">
        <f t="shared" si="6"/>
        <v>143</v>
      </c>
      <c r="O19" s="104" t="s">
        <v>1</v>
      </c>
      <c r="P19" s="1"/>
      <c r="Q19" s="1"/>
      <c r="R19" s="1"/>
      <c r="S19" s="1"/>
      <c r="T19" s="1"/>
      <c r="U19" s="1"/>
    </row>
    <row r="20" spans="1:32">
      <c r="A20" s="592" t="s">
        <v>342</v>
      </c>
      <c r="B20" s="592"/>
      <c r="C20" s="339"/>
      <c r="D20" s="595">
        <v>0</v>
      </c>
      <c r="E20" s="596">
        <v>94</v>
      </c>
      <c r="F20" s="339"/>
      <c r="G20" s="595">
        <v>0</v>
      </c>
      <c r="H20" s="599">
        <v>97</v>
      </c>
      <c r="I20" s="339"/>
      <c r="J20" s="595">
        <v>0</v>
      </c>
      <c r="K20" s="599">
        <v>150</v>
      </c>
      <c r="L20" s="566">
        <f>I20-C20</f>
        <v>0</v>
      </c>
      <c r="M20" s="567">
        <f t="shared" si="2"/>
        <v>0</v>
      </c>
      <c r="N20" s="568">
        <f t="shared" si="3"/>
        <v>56</v>
      </c>
      <c r="O20" s="104" t="s">
        <v>1</v>
      </c>
      <c r="P20" s="1"/>
      <c r="Q20" s="9"/>
      <c r="R20" s="1"/>
      <c r="S20" s="1"/>
      <c r="T20" s="1"/>
      <c r="U20" s="1"/>
    </row>
    <row r="21" spans="1:32">
      <c r="A21" s="863"/>
      <c r="B21" s="682"/>
      <c r="C21" s="420"/>
      <c r="D21" s="421"/>
      <c r="E21" s="422"/>
      <c r="F21" s="420"/>
      <c r="G21" s="423"/>
      <c r="H21" s="423"/>
      <c r="I21" s="420"/>
      <c r="J21" s="423"/>
      <c r="K21" s="423"/>
      <c r="L21" s="420"/>
      <c r="M21" s="423"/>
      <c r="N21" s="422"/>
      <c r="O21" s="104" t="s">
        <v>1</v>
      </c>
      <c r="P21" s="1"/>
      <c r="Q21" s="1"/>
      <c r="R21" s="1"/>
      <c r="S21" s="1"/>
      <c r="T21" s="1"/>
      <c r="U21" s="1"/>
    </row>
    <row r="22" spans="1:32">
      <c r="A22" s="851" t="s">
        <v>260</v>
      </c>
      <c r="B22" s="852"/>
      <c r="C22" s="341">
        <f>SUM(C10:C21)</f>
        <v>0</v>
      </c>
      <c r="D22" s="342">
        <f t="shared" ref="D22:M22" si="7">SUM(D10:D21)</f>
        <v>23</v>
      </c>
      <c r="E22" s="344">
        <f t="shared" si="7"/>
        <v>17417</v>
      </c>
      <c r="F22" s="341">
        <f t="shared" si="7"/>
        <v>0</v>
      </c>
      <c r="G22" s="342">
        <f t="shared" si="7"/>
        <v>23</v>
      </c>
      <c r="H22" s="343">
        <f>SUM(H10:H21)</f>
        <v>17919</v>
      </c>
      <c r="I22" s="341">
        <f t="shared" si="7"/>
        <v>0</v>
      </c>
      <c r="J22" s="342">
        <f t="shared" si="7"/>
        <v>23</v>
      </c>
      <c r="K22" s="343">
        <f t="shared" si="7"/>
        <v>18863.100000000002</v>
      </c>
      <c r="L22" s="341">
        <f>SUM(L10:L21)</f>
        <v>0</v>
      </c>
      <c r="M22" s="342">
        <f t="shared" si="7"/>
        <v>0</v>
      </c>
      <c r="N22" s="344">
        <f>SUM(N10:N21)</f>
        <v>1446.1</v>
      </c>
      <c r="O22" s="104" t="s">
        <v>1</v>
      </c>
      <c r="P22" s="1"/>
      <c r="Q22" s="1"/>
      <c r="R22" s="1"/>
      <c r="S22" s="1"/>
      <c r="T22" s="1"/>
      <c r="U22" s="1"/>
    </row>
    <row r="23" spans="1:32">
      <c r="A23" s="355"/>
      <c r="B23" s="355"/>
      <c r="C23" s="356"/>
      <c r="D23" s="356"/>
      <c r="E23" s="357"/>
      <c r="F23" s="356"/>
      <c r="G23" s="356"/>
      <c r="H23" s="357"/>
      <c r="I23" s="356"/>
      <c r="J23" s="356"/>
      <c r="K23" s="357"/>
      <c r="L23" s="356"/>
      <c r="M23" s="356"/>
      <c r="N23" s="357"/>
      <c r="O23" s="104" t="s">
        <v>24</v>
      </c>
      <c r="P23" s="1"/>
      <c r="Q23" s="1"/>
      <c r="R23" s="1"/>
      <c r="S23" s="1"/>
      <c r="T23" s="1"/>
      <c r="U23" s="1"/>
    </row>
    <row r="24" spans="1:32">
      <c r="A24" s="1"/>
      <c r="B24" s="1"/>
      <c r="C24" s="2"/>
      <c r="D24" s="2"/>
      <c r="E24" s="2"/>
      <c r="F24" s="2"/>
      <c r="G24" s="2"/>
      <c r="H24" s="2"/>
      <c r="I24" s="2"/>
      <c r="J24" s="2"/>
      <c r="K24" s="2"/>
      <c r="L24" s="2"/>
      <c r="M24" s="2"/>
      <c r="N24" s="2"/>
      <c r="P24" s="22"/>
      <c r="Q24" s="22"/>
      <c r="R24" s="22"/>
      <c r="S24" s="22"/>
      <c r="T24" s="22"/>
      <c r="U24" s="22"/>
      <c r="V24" s="22"/>
      <c r="W24" s="22"/>
      <c r="X24" s="22"/>
      <c r="Y24" s="22"/>
      <c r="Z24" s="22"/>
      <c r="AA24" s="22"/>
      <c r="AB24" s="22"/>
      <c r="AC24" s="22"/>
      <c r="AD24" s="22"/>
      <c r="AE24" s="22"/>
      <c r="AF24" s="22"/>
    </row>
    <row r="25" spans="1:32">
      <c r="A25" s="38"/>
      <c r="B25" s="38"/>
      <c r="C25" s="99"/>
      <c r="D25" s="99"/>
      <c r="E25" s="99"/>
      <c r="F25" s="99"/>
      <c r="G25" s="99"/>
      <c r="H25" s="99"/>
      <c r="I25" s="99"/>
      <c r="J25" s="99"/>
      <c r="K25" s="99"/>
      <c r="L25" s="99"/>
      <c r="M25" s="99"/>
      <c r="N25" s="99"/>
      <c r="P25" s="22"/>
      <c r="Q25" s="22"/>
      <c r="R25" s="22"/>
      <c r="S25" s="22"/>
      <c r="T25" s="22"/>
      <c r="U25" s="22"/>
      <c r="V25" s="22"/>
      <c r="W25" s="22"/>
      <c r="X25" s="22"/>
      <c r="Y25" s="22"/>
      <c r="Z25" s="22"/>
      <c r="AA25" s="22"/>
      <c r="AB25" s="22"/>
      <c r="AC25" s="22"/>
      <c r="AD25" s="22"/>
      <c r="AE25" s="22"/>
      <c r="AF25" s="22"/>
    </row>
    <row r="26" spans="1:32">
      <c r="A26" s="42"/>
      <c r="B26" s="42"/>
      <c r="C26" s="42"/>
      <c r="D26" s="42"/>
      <c r="E26" s="42"/>
      <c r="F26" s="42"/>
      <c r="G26" s="42"/>
      <c r="H26" s="42"/>
      <c r="I26" s="42"/>
      <c r="J26" s="42"/>
      <c r="K26" s="42"/>
      <c r="L26" s="42"/>
      <c r="M26" s="42"/>
      <c r="N26" s="42"/>
      <c r="P26" s="22"/>
      <c r="Q26" s="22"/>
      <c r="R26" s="22"/>
      <c r="S26" s="22"/>
      <c r="T26" s="22"/>
      <c r="U26" s="22"/>
      <c r="V26" s="22"/>
      <c r="W26" s="22"/>
      <c r="X26" s="22"/>
      <c r="Y26" s="22"/>
      <c r="Z26" s="22"/>
      <c r="AA26" s="22"/>
      <c r="AB26" s="22"/>
      <c r="AC26" s="22"/>
      <c r="AD26" s="22"/>
      <c r="AE26" s="22"/>
      <c r="AF26" s="22"/>
    </row>
    <row r="27" spans="1:32" ht="18">
      <c r="A27" s="76"/>
      <c r="B27" s="85"/>
      <c r="C27" s="85"/>
      <c r="D27" s="85"/>
      <c r="E27" s="85"/>
      <c r="F27" s="85"/>
      <c r="G27" s="85"/>
      <c r="H27" s="85"/>
      <c r="I27" s="85"/>
      <c r="J27" s="85"/>
      <c r="K27" s="85"/>
      <c r="L27" s="85"/>
      <c r="M27" s="85"/>
      <c r="N27" s="85"/>
      <c r="P27" s="23"/>
      <c r="Q27" s="24"/>
      <c r="R27" s="24"/>
      <c r="S27" s="24"/>
      <c r="T27" s="24"/>
      <c r="U27" s="24"/>
      <c r="V27" s="24"/>
      <c r="W27" s="24"/>
      <c r="X27" s="24"/>
      <c r="Y27" s="24"/>
      <c r="Z27" s="24"/>
      <c r="AA27" s="24"/>
      <c r="AB27" s="24"/>
      <c r="AC27" s="24"/>
      <c r="AD27" s="24"/>
      <c r="AE27" s="24"/>
      <c r="AF27" s="24"/>
    </row>
    <row r="28" spans="1:32" ht="18">
      <c r="A28" s="76"/>
      <c r="B28" s="85"/>
      <c r="C28" s="85"/>
      <c r="D28" s="85"/>
      <c r="E28" s="85"/>
      <c r="F28" s="85"/>
      <c r="G28" s="85"/>
      <c r="H28" s="85"/>
      <c r="I28" s="85"/>
      <c r="J28" s="85"/>
      <c r="K28" s="85"/>
      <c r="L28" s="85"/>
      <c r="M28" s="85"/>
      <c r="N28" s="85"/>
      <c r="P28" s="23"/>
      <c r="Q28" s="24"/>
      <c r="R28" s="24"/>
      <c r="S28" s="24"/>
      <c r="T28" s="24"/>
      <c r="U28" s="24"/>
      <c r="V28" s="24"/>
      <c r="W28" s="24"/>
      <c r="X28" s="24"/>
      <c r="Y28" s="24"/>
      <c r="Z28" s="24"/>
      <c r="AA28" s="24"/>
      <c r="AB28" s="24"/>
      <c r="AC28" s="24"/>
      <c r="AD28" s="24"/>
      <c r="AE28" s="24"/>
      <c r="AF28" s="24"/>
    </row>
    <row r="29" spans="1:32" ht="42.75" customHeight="1">
      <c r="A29" s="853"/>
      <c r="B29" s="853"/>
      <c r="C29" s="853"/>
      <c r="D29" s="853"/>
      <c r="E29" s="853"/>
      <c r="F29" s="853"/>
      <c r="G29" s="853"/>
      <c r="H29" s="853"/>
      <c r="I29" s="853"/>
      <c r="J29" s="853"/>
      <c r="K29" s="853"/>
      <c r="L29" s="853"/>
      <c r="M29" s="853"/>
      <c r="N29" s="854"/>
      <c r="P29" s="23"/>
      <c r="Q29" s="24"/>
      <c r="R29" s="24"/>
      <c r="S29" s="24"/>
      <c r="T29" s="24"/>
      <c r="U29" s="24"/>
      <c r="V29" s="24"/>
      <c r="W29" s="24"/>
      <c r="X29" s="24"/>
      <c r="Y29" s="24"/>
      <c r="Z29" s="24"/>
      <c r="AA29" s="24"/>
      <c r="AB29" s="24"/>
      <c r="AC29" s="24"/>
      <c r="AD29" s="24"/>
      <c r="AE29" s="24"/>
      <c r="AF29" s="24"/>
    </row>
    <row r="30" spans="1:32">
      <c r="A30" s="74"/>
      <c r="B30" s="74"/>
      <c r="C30" s="74"/>
      <c r="D30" s="74"/>
      <c r="E30" s="74"/>
      <c r="F30" s="74"/>
      <c r="G30" s="74"/>
      <c r="H30" s="74"/>
      <c r="I30" s="74"/>
      <c r="J30" s="74"/>
      <c r="K30" s="74"/>
      <c r="L30" s="74"/>
      <c r="M30" s="74"/>
      <c r="N30" s="74"/>
      <c r="P30" s="22"/>
      <c r="Q30" s="22"/>
      <c r="R30" s="22"/>
      <c r="S30" s="22"/>
      <c r="T30" s="22"/>
      <c r="U30" s="22"/>
      <c r="V30" s="22"/>
      <c r="W30" s="22"/>
      <c r="X30" s="22"/>
      <c r="Y30" s="22"/>
      <c r="Z30" s="22"/>
      <c r="AA30" s="22"/>
      <c r="AB30" s="22"/>
      <c r="AC30" s="22"/>
      <c r="AD30" s="22"/>
      <c r="AE30" s="22"/>
      <c r="AF30" s="22"/>
    </row>
    <row r="31" spans="1:32" ht="96.75" customHeight="1">
      <c r="A31" s="855"/>
      <c r="B31" s="856"/>
      <c r="C31" s="856"/>
      <c r="D31" s="856"/>
      <c r="E31" s="856"/>
      <c r="F31" s="856"/>
      <c r="G31" s="856"/>
      <c r="H31" s="856"/>
      <c r="I31" s="856"/>
      <c r="J31" s="856"/>
      <c r="K31" s="856"/>
      <c r="L31" s="856"/>
      <c r="M31" s="856"/>
      <c r="N31" s="856"/>
      <c r="P31" s="22"/>
      <c r="Q31" s="22"/>
      <c r="R31" s="22"/>
      <c r="S31" s="22"/>
      <c r="T31" s="22"/>
      <c r="U31" s="22"/>
      <c r="V31" s="22"/>
      <c r="W31" s="22"/>
      <c r="X31" s="22"/>
      <c r="Y31" s="22"/>
      <c r="Z31" s="22"/>
      <c r="AA31" s="22"/>
      <c r="AB31" s="22"/>
      <c r="AC31" s="22"/>
      <c r="AD31" s="22"/>
      <c r="AE31" s="22"/>
      <c r="AF31" s="22"/>
    </row>
    <row r="32" spans="1:32" ht="18.75" customHeight="1">
      <c r="A32" s="334"/>
      <c r="B32" s="334"/>
      <c r="C32" s="334"/>
      <c r="D32" s="334"/>
      <c r="E32" s="334"/>
      <c r="F32" s="334"/>
      <c r="G32" s="334"/>
      <c r="H32" s="334"/>
      <c r="I32" s="334"/>
      <c r="J32" s="334"/>
      <c r="K32" s="334"/>
      <c r="L32" s="334"/>
      <c r="M32" s="334"/>
      <c r="N32" s="334"/>
      <c r="P32" s="22"/>
      <c r="Q32" s="22"/>
      <c r="R32" s="22"/>
      <c r="S32" s="22"/>
      <c r="T32" s="22"/>
      <c r="U32" s="22"/>
      <c r="V32" s="22"/>
      <c r="W32" s="22"/>
      <c r="X32" s="22"/>
      <c r="Y32" s="22"/>
      <c r="Z32" s="22"/>
      <c r="AA32" s="22"/>
      <c r="AB32" s="22"/>
      <c r="AC32" s="22"/>
      <c r="AD32" s="22"/>
      <c r="AE32" s="22"/>
      <c r="AF32" s="22"/>
    </row>
  </sheetData>
  <mergeCells count="14">
    <mergeCell ref="A1:N1"/>
    <mergeCell ref="A3:N3"/>
    <mergeCell ref="A4:N4"/>
    <mergeCell ref="A5:N5"/>
    <mergeCell ref="A6:N6"/>
    <mergeCell ref="A22:B22"/>
    <mergeCell ref="A29:N29"/>
    <mergeCell ref="A31:N31"/>
    <mergeCell ref="A8:B9"/>
    <mergeCell ref="L8:N8"/>
    <mergeCell ref="I8:K8"/>
    <mergeCell ref="A21:B21"/>
    <mergeCell ref="F8:H8"/>
    <mergeCell ref="C8:E8"/>
  </mergeCells>
  <phoneticPr fontId="0" type="noConversion"/>
  <printOptions horizontalCentered="1"/>
  <pageMargins left="1" right="1" top="0.5" bottom="0.55000000000000004" header="0" footer="0"/>
  <pageSetup scale="70" orientation="landscape" horizontalDpi="300" verticalDpi="300" r:id="rId1"/>
  <headerFooter alignWithMargins="0">
    <oddFooter>&amp;C&amp;"Times New Roman,Regular"Exhibit H - Summary of Reimbursable Resources</oddFooter>
  </headerFooter>
  <ignoredErrors>
    <ignoredError sqref="H22" formula="1"/>
  </ignoredErrors>
</worksheet>
</file>

<file path=xl/worksheets/sheet9.xml><?xml version="1.0" encoding="utf-8"?>
<worksheet xmlns="http://schemas.openxmlformats.org/spreadsheetml/2006/main" xmlns:r="http://schemas.openxmlformats.org/officeDocument/2006/relationships">
  <sheetPr codeName="Sheet14">
    <pageSetUpPr fitToPage="1"/>
  </sheetPr>
  <dimension ref="A1:L40"/>
  <sheetViews>
    <sheetView view="pageBreakPreview" zoomScale="75" zoomScaleNormal="75" workbookViewId="0">
      <pane xSplit="1" ySplit="11" topLeftCell="B12" activePane="bottomRight" state="frozen"/>
      <selection activeCell="O11" sqref="O11"/>
      <selection pane="topRight" activeCell="O11" sqref="O11"/>
      <selection pane="bottomLeft" activeCell="O11" sqref="O11"/>
      <selection pane="bottomRight" activeCell="L11" sqref="L11"/>
    </sheetView>
  </sheetViews>
  <sheetFormatPr defaultColWidth="8.88671875" defaultRowHeight="15"/>
  <cols>
    <col min="1" max="1" width="30.44140625" style="11" customWidth="1"/>
    <col min="2" max="2" width="10.77734375" style="11" customWidth="1"/>
    <col min="3" max="3" width="12.6640625" style="11" customWidth="1"/>
    <col min="4" max="4" width="10.88671875" style="11" customWidth="1"/>
    <col min="5" max="5" width="12.5546875" style="11" customWidth="1"/>
    <col min="6" max="6" width="9.77734375" style="11" customWidth="1"/>
    <col min="7" max="7" width="12" style="11" customWidth="1"/>
    <col min="8" max="9" width="9.77734375" style="11" customWidth="1"/>
    <col min="10" max="10" width="10.33203125" style="11" customWidth="1"/>
    <col min="11" max="11" width="13" style="11" customWidth="1"/>
    <col min="12" max="12" width="1.109375" style="110" customWidth="1"/>
    <col min="13" max="16384" width="8.88671875" style="11"/>
  </cols>
  <sheetData>
    <row r="1" spans="1:12" ht="20.25">
      <c r="A1" s="645" t="s">
        <v>31</v>
      </c>
      <c r="B1" s="890"/>
      <c r="C1" s="890"/>
      <c r="D1" s="890"/>
      <c r="E1" s="890"/>
      <c r="F1" s="890"/>
      <c r="G1" s="890"/>
      <c r="H1" s="890"/>
      <c r="I1" s="890"/>
      <c r="J1" s="890"/>
      <c r="K1" s="890"/>
      <c r="L1" s="110" t="s">
        <v>1</v>
      </c>
    </row>
    <row r="2" spans="1:12" ht="20.25">
      <c r="A2" s="745"/>
      <c r="B2" s="745"/>
      <c r="C2" s="745"/>
      <c r="D2" s="745"/>
      <c r="E2" s="745"/>
      <c r="F2" s="745"/>
      <c r="G2" s="745"/>
      <c r="H2" s="745"/>
      <c r="I2" s="745"/>
      <c r="J2" s="745"/>
      <c r="K2" s="892"/>
      <c r="L2" s="110" t="s">
        <v>1</v>
      </c>
    </row>
    <row r="3" spans="1:12" ht="12.6" customHeight="1">
      <c r="A3" s="745"/>
      <c r="B3" s="745"/>
      <c r="C3" s="745"/>
      <c r="D3" s="745"/>
      <c r="E3" s="745"/>
      <c r="F3" s="745"/>
      <c r="G3" s="745"/>
      <c r="H3" s="745"/>
      <c r="I3" s="745"/>
      <c r="J3" s="745"/>
      <c r="K3" s="892"/>
      <c r="L3" s="110" t="s">
        <v>1</v>
      </c>
    </row>
    <row r="4" spans="1:12" ht="18.75">
      <c r="A4" s="865" t="s">
        <v>50</v>
      </c>
      <c r="B4" s="868"/>
      <c r="C4" s="868"/>
      <c r="D4" s="868"/>
      <c r="E4" s="868"/>
      <c r="F4" s="868"/>
      <c r="G4" s="868"/>
      <c r="H4" s="868"/>
      <c r="I4" s="868"/>
      <c r="J4" s="868"/>
      <c r="K4" s="868"/>
      <c r="L4" s="110" t="s">
        <v>1</v>
      </c>
    </row>
    <row r="5" spans="1:12" ht="16.5">
      <c r="A5" s="867" t="str">
        <f>+'B. Summary of Requirements '!A5</f>
        <v>Office of the Inspector General</v>
      </c>
      <c r="B5" s="868"/>
      <c r="C5" s="868"/>
      <c r="D5" s="868"/>
      <c r="E5" s="868"/>
      <c r="F5" s="868"/>
      <c r="G5" s="868"/>
      <c r="H5" s="868"/>
      <c r="I5" s="868"/>
      <c r="J5" s="868"/>
      <c r="K5" s="868"/>
      <c r="L5" s="110" t="s">
        <v>1</v>
      </c>
    </row>
    <row r="6" spans="1:12" ht="16.5">
      <c r="A6" s="891" t="str">
        <f>+'B. Summary of Requirements '!A6</f>
        <v>Salaries and Expenses</v>
      </c>
      <c r="B6" s="868"/>
      <c r="C6" s="868"/>
      <c r="D6" s="868"/>
      <c r="E6" s="868"/>
      <c r="F6" s="868"/>
      <c r="G6" s="868"/>
      <c r="H6" s="868"/>
      <c r="I6" s="868"/>
      <c r="J6" s="868"/>
      <c r="K6" s="868"/>
      <c r="L6" s="110" t="s">
        <v>1</v>
      </c>
    </row>
    <row r="7" spans="1:12" ht="15.75">
      <c r="A7" s="842"/>
      <c r="B7" s="842"/>
      <c r="C7" s="842"/>
      <c r="D7" s="842"/>
      <c r="E7" s="842"/>
      <c r="F7" s="842"/>
      <c r="G7" s="842"/>
      <c r="H7" s="842"/>
      <c r="I7" s="842"/>
      <c r="J7" s="842"/>
      <c r="K7" s="842"/>
      <c r="L7" s="110" t="s">
        <v>1</v>
      </c>
    </row>
    <row r="8" spans="1:12">
      <c r="A8" s="872"/>
      <c r="B8" s="872"/>
      <c r="C8" s="872"/>
      <c r="D8" s="872"/>
      <c r="E8" s="872"/>
      <c r="F8" s="872"/>
      <c r="G8" s="872"/>
      <c r="H8" s="872"/>
      <c r="I8" s="872"/>
      <c r="J8" s="872"/>
      <c r="K8" s="872"/>
      <c r="L8" s="110" t="s">
        <v>1</v>
      </c>
    </row>
    <row r="9" spans="1:12" ht="40.5" customHeight="1">
      <c r="A9" s="887" t="s">
        <v>51</v>
      </c>
      <c r="B9" s="882" t="s">
        <v>42</v>
      </c>
      <c r="C9" s="883"/>
      <c r="D9" s="882" t="s">
        <v>304</v>
      </c>
      <c r="E9" s="883"/>
      <c r="F9" s="879" t="s">
        <v>41</v>
      </c>
      <c r="G9" s="880"/>
      <c r="H9" s="880"/>
      <c r="I9" s="880"/>
      <c r="J9" s="880"/>
      <c r="K9" s="881"/>
      <c r="L9" s="110" t="s">
        <v>1</v>
      </c>
    </row>
    <row r="10" spans="1:12">
      <c r="A10" s="888"/>
      <c r="B10" s="873" t="s">
        <v>27</v>
      </c>
      <c r="C10" s="875" t="s">
        <v>28</v>
      </c>
      <c r="D10" s="873" t="s">
        <v>27</v>
      </c>
      <c r="E10" s="875" t="s">
        <v>28</v>
      </c>
      <c r="F10" s="877" t="s">
        <v>14</v>
      </c>
      <c r="G10" s="870" t="s">
        <v>222</v>
      </c>
      <c r="H10" s="870" t="s">
        <v>25</v>
      </c>
      <c r="I10" s="870" t="s">
        <v>26</v>
      </c>
      <c r="J10" s="885" t="s">
        <v>27</v>
      </c>
      <c r="K10" s="877" t="s">
        <v>28</v>
      </c>
      <c r="L10" s="110" t="s">
        <v>1</v>
      </c>
    </row>
    <row r="11" spans="1:12" ht="27" customHeight="1">
      <c r="A11" s="889"/>
      <c r="B11" s="874"/>
      <c r="C11" s="876"/>
      <c r="D11" s="874"/>
      <c r="E11" s="876"/>
      <c r="F11" s="878"/>
      <c r="G11" s="871"/>
      <c r="H11" s="871"/>
      <c r="I11" s="871"/>
      <c r="J11" s="886"/>
      <c r="K11" s="884"/>
      <c r="L11" s="110" t="s">
        <v>1</v>
      </c>
    </row>
    <row r="12" spans="1:12">
      <c r="A12" s="210" t="s">
        <v>267</v>
      </c>
      <c r="B12" s="136">
        <v>7</v>
      </c>
      <c r="C12" s="136"/>
      <c r="D12" s="136">
        <v>7</v>
      </c>
      <c r="E12" s="136"/>
      <c r="F12" s="136"/>
      <c r="G12" s="136"/>
      <c r="H12" s="136"/>
      <c r="I12" s="136"/>
      <c r="J12" s="136">
        <v>7</v>
      </c>
      <c r="K12" s="137"/>
      <c r="L12" s="110" t="s">
        <v>1</v>
      </c>
    </row>
    <row r="13" spans="1:12">
      <c r="A13" s="210" t="s">
        <v>268</v>
      </c>
      <c r="B13" s="136">
        <v>184</v>
      </c>
      <c r="C13" s="136">
        <v>3</v>
      </c>
      <c r="D13" s="136">
        <v>184</v>
      </c>
      <c r="E13" s="136">
        <v>3</v>
      </c>
      <c r="F13" s="136"/>
      <c r="G13" s="136"/>
      <c r="H13" s="136"/>
      <c r="I13" s="136"/>
      <c r="J13" s="136">
        <v>184</v>
      </c>
      <c r="K13" s="137">
        <v>3</v>
      </c>
      <c r="L13" s="110" t="s">
        <v>1</v>
      </c>
    </row>
    <row r="14" spans="1:12">
      <c r="A14" s="210" t="s">
        <v>269</v>
      </c>
      <c r="B14" s="136">
        <v>95</v>
      </c>
      <c r="C14" s="136">
        <v>15</v>
      </c>
      <c r="D14" s="136">
        <v>95</v>
      </c>
      <c r="E14" s="136">
        <v>15</v>
      </c>
      <c r="F14" s="136"/>
      <c r="G14" s="136"/>
      <c r="H14" s="136"/>
      <c r="I14" s="136"/>
      <c r="J14" s="136">
        <v>95</v>
      </c>
      <c r="K14" s="137">
        <v>15</v>
      </c>
      <c r="L14" s="110" t="s">
        <v>1</v>
      </c>
    </row>
    <row r="15" spans="1:12">
      <c r="A15" s="210" t="s">
        <v>101</v>
      </c>
      <c r="B15" s="136">
        <v>30</v>
      </c>
      <c r="C15" s="136"/>
      <c r="D15" s="136">
        <v>30</v>
      </c>
      <c r="E15" s="136"/>
      <c r="F15" s="136"/>
      <c r="G15" s="136"/>
      <c r="H15" s="136"/>
      <c r="I15" s="136"/>
      <c r="J15" s="136">
        <v>30</v>
      </c>
      <c r="K15" s="137"/>
      <c r="L15" s="110" t="s">
        <v>1</v>
      </c>
    </row>
    <row r="16" spans="1:12">
      <c r="A16" s="211" t="s">
        <v>102</v>
      </c>
      <c r="B16" s="136">
        <v>5</v>
      </c>
      <c r="C16" s="136"/>
      <c r="D16" s="136">
        <v>5</v>
      </c>
      <c r="E16" s="136"/>
      <c r="F16" s="136"/>
      <c r="G16" s="136"/>
      <c r="H16" s="136"/>
      <c r="I16" s="136"/>
      <c r="J16" s="136">
        <v>5</v>
      </c>
      <c r="K16" s="137"/>
      <c r="L16" s="110" t="s">
        <v>1</v>
      </c>
    </row>
    <row r="17" spans="1:12">
      <c r="A17" s="210" t="s">
        <v>343</v>
      </c>
      <c r="B17" s="136">
        <v>2</v>
      </c>
      <c r="C17" s="136"/>
      <c r="D17" s="136">
        <v>2</v>
      </c>
      <c r="E17" s="136"/>
      <c r="F17" s="136"/>
      <c r="G17" s="136"/>
      <c r="H17" s="136"/>
      <c r="I17" s="136"/>
      <c r="J17" s="136">
        <v>2</v>
      </c>
      <c r="K17" s="137"/>
      <c r="L17" s="110" t="s">
        <v>1</v>
      </c>
    </row>
    <row r="18" spans="1:12">
      <c r="A18" s="600" t="s">
        <v>344</v>
      </c>
      <c r="B18" s="136">
        <v>9</v>
      </c>
      <c r="C18" s="136"/>
      <c r="D18" s="136">
        <v>9</v>
      </c>
      <c r="E18" s="136"/>
      <c r="F18" s="136"/>
      <c r="G18" s="136"/>
      <c r="H18" s="136"/>
      <c r="I18" s="136"/>
      <c r="J18" s="136">
        <v>9</v>
      </c>
      <c r="K18" s="137"/>
      <c r="L18" s="110" t="s">
        <v>1</v>
      </c>
    </row>
    <row r="19" spans="1:12">
      <c r="A19" s="210" t="s">
        <v>32</v>
      </c>
      <c r="B19" s="136">
        <v>139</v>
      </c>
      <c r="C19" s="136"/>
      <c r="D19" s="136">
        <v>139</v>
      </c>
      <c r="E19" s="136"/>
      <c r="F19" s="136"/>
      <c r="G19" s="136"/>
      <c r="H19" s="136"/>
      <c r="I19" s="136"/>
      <c r="J19" s="136">
        <v>139</v>
      </c>
      <c r="K19" s="137"/>
      <c r="L19" s="110" t="s">
        <v>1</v>
      </c>
    </row>
    <row r="20" spans="1:12">
      <c r="A20" s="210" t="s">
        <v>216</v>
      </c>
      <c r="B20" s="136">
        <v>18</v>
      </c>
      <c r="C20" s="136"/>
      <c r="D20" s="136">
        <v>18</v>
      </c>
      <c r="E20" s="136">
        <v>5</v>
      </c>
      <c r="F20" s="136"/>
      <c r="G20" s="136"/>
      <c r="H20" s="136"/>
      <c r="I20" s="136"/>
      <c r="J20" s="136">
        <v>18</v>
      </c>
      <c r="K20" s="137">
        <v>5</v>
      </c>
      <c r="L20" s="110" t="s">
        <v>1</v>
      </c>
    </row>
    <row r="21" spans="1:12">
      <c r="A21" s="212" t="s">
        <v>103</v>
      </c>
      <c r="B21" s="136">
        <v>6</v>
      </c>
      <c r="C21" s="136"/>
      <c r="D21" s="136">
        <v>6</v>
      </c>
      <c r="E21" s="136"/>
      <c r="F21" s="136"/>
      <c r="G21" s="136"/>
      <c r="H21" s="136"/>
      <c r="I21" s="136"/>
      <c r="J21" s="136">
        <v>6</v>
      </c>
      <c r="K21" s="137"/>
      <c r="L21" s="110" t="s">
        <v>1</v>
      </c>
    </row>
    <row r="22" spans="1:12" ht="15.75" thickBot="1">
      <c r="A22" s="213" t="s">
        <v>45</v>
      </c>
      <c r="B22" s="192">
        <f t="shared" ref="B22:K22" si="0">SUM(B12:B21)</f>
        <v>495</v>
      </c>
      <c r="C22" s="192">
        <f t="shared" si="0"/>
        <v>18</v>
      </c>
      <c r="D22" s="192">
        <f t="shared" si="0"/>
        <v>495</v>
      </c>
      <c r="E22" s="192">
        <f t="shared" si="0"/>
        <v>23</v>
      </c>
      <c r="F22" s="192">
        <f t="shared" si="0"/>
        <v>0</v>
      </c>
      <c r="G22" s="192">
        <f t="shared" si="0"/>
        <v>0</v>
      </c>
      <c r="H22" s="192">
        <f t="shared" si="0"/>
        <v>0</v>
      </c>
      <c r="I22" s="192">
        <f t="shared" si="0"/>
        <v>0</v>
      </c>
      <c r="J22" s="192">
        <f t="shared" si="0"/>
        <v>495</v>
      </c>
      <c r="K22" s="199">
        <f t="shared" si="0"/>
        <v>23</v>
      </c>
      <c r="L22" s="111" t="s">
        <v>1</v>
      </c>
    </row>
    <row r="23" spans="1:12">
      <c r="A23" s="320" t="s">
        <v>250</v>
      </c>
      <c r="B23" s="309">
        <v>239</v>
      </c>
      <c r="C23" s="312">
        <v>23</v>
      </c>
      <c r="D23" s="312">
        <v>239</v>
      </c>
      <c r="E23" s="312">
        <v>23</v>
      </c>
      <c r="F23" s="312"/>
      <c r="G23" s="312"/>
      <c r="H23" s="312"/>
      <c r="I23" s="316">
        <f>G23+H23</f>
        <v>0</v>
      </c>
      <c r="J23" s="316">
        <f>D23+F23+I23</f>
        <v>239</v>
      </c>
      <c r="K23" s="138">
        <v>23</v>
      </c>
      <c r="L23" s="110" t="s">
        <v>1</v>
      </c>
    </row>
    <row r="24" spans="1:12">
      <c r="A24" s="321" t="s">
        <v>270</v>
      </c>
      <c r="B24" s="310">
        <v>256</v>
      </c>
      <c r="C24" s="313"/>
      <c r="D24" s="313">
        <v>256</v>
      </c>
      <c r="E24" s="313"/>
      <c r="F24" s="313"/>
      <c r="G24" s="313"/>
      <c r="H24" s="310"/>
      <c r="I24" s="317">
        <f>G24+H24</f>
        <v>0</v>
      </c>
      <c r="J24" s="317">
        <v>256</v>
      </c>
      <c r="K24" s="138"/>
      <c r="L24" s="110" t="s">
        <v>1</v>
      </c>
    </row>
    <row r="25" spans="1:12">
      <c r="A25" s="322" t="s">
        <v>271</v>
      </c>
      <c r="B25" s="311">
        <v>0</v>
      </c>
      <c r="C25" s="314"/>
      <c r="D25" s="314">
        <v>0</v>
      </c>
      <c r="E25" s="314"/>
      <c r="F25" s="314"/>
      <c r="G25" s="314"/>
      <c r="H25" s="311"/>
      <c r="I25" s="318">
        <f>G25+H25</f>
        <v>0</v>
      </c>
      <c r="J25" s="318">
        <f>D25+F25+I25</f>
        <v>0</v>
      </c>
      <c r="K25" s="138"/>
      <c r="L25" s="110" t="s">
        <v>1</v>
      </c>
    </row>
    <row r="26" spans="1:12" s="12" customFormat="1">
      <c r="A26" s="323" t="s">
        <v>45</v>
      </c>
      <c r="B26" s="319">
        <f>SUM(B23:B25)</f>
        <v>495</v>
      </c>
      <c r="C26" s="315">
        <f t="shared" ref="C26:J26" si="1">SUM(C23:C25)</f>
        <v>23</v>
      </c>
      <c r="D26" s="315">
        <f t="shared" si="1"/>
        <v>495</v>
      </c>
      <c r="E26" s="315">
        <f t="shared" si="1"/>
        <v>23</v>
      </c>
      <c r="F26" s="315">
        <f t="shared" si="1"/>
        <v>0</v>
      </c>
      <c r="G26" s="315">
        <f t="shared" si="1"/>
        <v>0</v>
      </c>
      <c r="H26" s="319">
        <f t="shared" si="1"/>
        <v>0</v>
      </c>
      <c r="I26" s="319">
        <f>SUM(I23:I25)</f>
        <v>0</v>
      </c>
      <c r="J26" s="319">
        <f t="shared" si="1"/>
        <v>495</v>
      </c>
      <c r="K26" s="139">
        <f>SUM(K23:K25)</f>
        <v>23</v>
      </c>
      <c r="L26" s="110" t="s">
        <v>24</v>
      </c>
    </row>
    <row r="27" spans="1:12" s="12" customFormat="1">
      <c r="A27" s="893"/>
      <c r="B27" s="893"/>
      <c r="C27" s="893"/>
      <c r="D27" s="893"/>
      <c r="E27" s="893"/>
      <c r="F27" s="893"/>
      <c r="G27" s="893"/>
      <c r="H27" s="893"/>
      <c r="I27" s="893"/>
      <c r="J27" s="893"/>
      <c r="K27" s="893"/>
      <c r="L27" s="110"/>
    </row>
    <row r="28" spans="1:12" s="12" customFormat="1">
      <c r="L28" s="111"/>
    </row>
    <row r="29" spans="1:12" s="12" customFormat="1">
      <c r="A29" s="40"/>
      <c r="B29" s="140"/>
      <c r="C29" s="140"/>
      <c r="D29" s="140"/>
      <c r="E29" s="140"/>
      <c r="F29" s="140"/>
      <c r="G29" s="140"/>
      <c r="H29" s="140"/>
      <c r="I29" s="140"/>
      <c r="J29" s="140"/>
      <c r="K29" s="140"/>
      <c r="L29" s="111"/>
    </row>
    <row r="30" spans="1:12" s="12" customFormat="1" ht="12" customHeight="1">
      <c r="A30" s="193"/>
      <c r="B30" s="140"/>
      <c r="C30" s="140"/>
      <c r="D30" s="140"/>
      <c r="E30" s="140"/>
      <c r="F30" s="140"/>
      <c r="G30" s="140"/>
      <c r="H30" s="140"/>
      <c r="I30" s="140"/>
      <c r="J30" s="140"/>
      <c r="K30" s="140"/>
      <c r="L30" s="111"/>
    </row>
    <row r="31" spans="1:12" s="12" customFormat="1" ht="12" customHeight="1">
      <c r="A31" s="193"/>
      <c r="B31" s="140"/>
      <c r="C31" s="140"/>
      <c r="D31" s="140"/>
      <c r="E31" s="140"/>
      <c r="F31" s="140"/>
      <c r="G31" s="140"/>
      <c r="H31" s="140"/>
      <c r="I31" s="140"/>
      <c r="J31" s="140"/>
      <c r="K31" s="140"/>
      <c r="L31" s="111"/>
    </row>
    <row r="32" spans="1:12" s="12" customFormat="1" ht="12" customHeight="1">
      <c r="A32" s="47"/>
      <c r="B32" s="48"/>
      <c r="C32" s="48"/>
      <c r="D32" s="48"/>
      <c r="E32" s="48"/>
      <c r="F32" s="48"/>
      <c r="G32" s="48"/>
      <c r="H32" s="48"/>
      <c r="I32" s="48"/>
      <c r="J32" s="48"/>
      <c r="K32" s="48"/>
      <c r="L32" s="111"/>
    </row>
    <row r="33" spans="1:12" s="12" customFormat="1" ht="15.75">
      <c r="A33" s="86"/>
      <c r="B33" s="87"/>
      <c r="C33" s="87"/>
      <c r="D33" s="87"/>
      <c r="E33" s="87"/>
      <c r="F33" s="87"/>
      <c r="G33" s="87"/>
      <c r="H33" s="87"/>
      <c r="I33" s="87"/>
      <c r="J33" s="87"/>
      <c r="K33" s="87"/>
      <c r="L33" s="111"/>
    </row>
    <row r="34" spans="1:12" ht="71.25" customHeight="1">
      <c r="A34" s="639"/>
      <c r="B34" s="639"/>
      <c r="C34" s="639"/>
      <c r="D34" s="639"/>
      <c r="E34" s="639"/>
      <c r="F34" s="639"/>
      <c r="G34" s="639"/>
      <c r="H34" s="639"/>
      <c r="I34" s="639"/>
      <c r="J34" s="639"/>
      <c r="K34" s="639"/>
    </row>
    <row r="35" spans="1:12" ht="39.75" customHeight="1">
      <c r="A35" s="639"/>
      <c r="B35" s="639"/>
      <c r="C35" s="639"/>
      <c r="D35" s="639"/>
      <c r="E35" s="639"/>
      <c r="F35" s="639"/>
      <c r="G35" s="639"/>
      <c r="H35" s="639"/>
      <c r="I35" s="639"/>
      <c r="J35" s="639"/>
      <c r="K35" s="639"/>
    </row>
    <row r="36" spans="1:12" ht="58.5" customHeight="1">
      <c r="A36" s="639"/>
      <c r="B36" s="639"/>
      <c r="C36" s="639"/>
      <c r="D36" s="639"/>
      <c r="E36" s="639"/>
      <c r="F36" s="639"/>
      <c r="G36" s="639"/>
      <c r="H36" s="639"/>
      <c r="I36" s="639"/>
      <c r="J36" s="639"/>
      <c r="K36" s="639"/>
    </row>
    <row r="37" spans="1:12" ht="69" customHeight="1">
      <c r="A37" s="639"/>
      <c r="B37" s="639"/>
      <c r="C37" s="639"/>
      <c r="D37" s="639"/>
      <c r="E37" s="639"/>
      <c r="F37" s="639"/>
      <c r="G37" s="639"/>
      <c r="H37" s="639"/>
      <c r="I37" s="639"/>
      <c r="J37" s="639"/>
      <c r="K37" s="639"/>
    </row>
    <row r="38" spans="1:12">
      <c r="A38" s="77"/>
      <c r="B38" s="67"/>
      <c r="C38" s="67"/>
      <c r="D38" s="67"/>
      <c r="E38" s="67"/>
      <c r="F38" s="67"/>
      <c r="G38" s="67"/>
      <c r="H38" s="67"/>
      <c r="I38" s="67"/>
      <c r="J38" s="67"/>
      <c r="K38" s="67"/>
    </row>
    <row r="40" spans="1:12">
      <c r="A40" s="519"/>
      <c r="K40" s="95"/>
    </row>
  </sheetData>
  <mergeCells count="27">
    <mergeCell ref="A37:K37"/>
    <mergeCell ref="A34:K34"/>
    <mergeCell ref="A35:K35"/>
    <mergeCell ref="A36:K36"/>
    <mergeCell ref="A27:K27"/>
    <mergeCell ref="A1:K1"/>
    <mergeCell ref="A4:K4"/>
    <mergeCell ref="A5:K5"/>
    <mergeCell ref="A6:K6"/>
    <mergeCell ref="A2:K2"/>
    <mergeCell ref="A3:K3"/>
    <mergeCell ref="H10:H11"/>
    <mergeCell ref="A7:K7"/>
    <mergeCell ref="A8:K8"/>
    <mergeCell ref="G10:G11"/>
    <mergeCell ref="B10:B11"/>
    <mergeCell ref="C10:C11"/>
    <mergeCell ref="D10:D11"/>
    <mergeCell ref="F10:F11"/>
    <mergeCell ref="F9:K9"/>
    <mergeCell ref="D9:E9"/>
    <mergeCell ref="B9:C9"/>
    <mergeCell ref="K10:K11"/>
    <mergeCell ref="J10:J11"/>
    <mergeCell ref="I10:I11"/>
    <mergeCell ref="E10:E11"/>
    <mergeCell ref="A9:A11"/>
  </mergeCells>
  <phoneticPr fontId="0" type="noConversion"/>
  <printOptions horizontalCentered="1"/>
  <pageMargins left="0.75" right="0.75" top="1" bottom="1" header="0.5" footer="0.5"/>
  <pageSetup scale="72" orientation="landscape" r:id="rId1"/>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17</vt:i4>
      </vt:variant>
      <vt:variant>
        <vt:lpstr>Named Ranges</vt:lpstr>
      </vt:variant>
      <vt:variant>
        <vt:i4>24</vt:i4>
      </vt:variant>
    </vt:vector>
  </HeadingPairs>
  <TitlesOfParts>
    <vt:vector size="41" baseType="lpstr">
      <vt:lpstr>A. Organization Chart</vt:lpstr>
      <vt:lpstr>B. Summary of Requirements </vt:lpstr>
      <vt:lpstr>C. Increases Offsets</vt:lpstr>
      <vt:lpstr>D. Strategic Goals &amp; Objectives</vt:lpstr>
      <vt:lpstr>E. ATB Justification</vt:lpstr>
      <vt:lpstr>F. 2010 Crosswalk</vt:lpstr>
      <vt:lpstr>(G) 2011 Crosswalk</vt:lpstr>
      <vt:lpstr>H. Reimbursable Resources</vt:lpstr>
      <vt:lpstr>I. Permanent Positions</vt:lpstr>
      <vt:lpstr>J. Financial Analysis</vt:lpstr>
      <vt:lpstr>K. Summary by Grade</vt:lpstr>
      <vt:lpstr>L. Summary by Object Class</vt:lpstr>
      <vt:lpstr>(N-2) Domestic Agent</vt:lpstr>
      <vt:lpstr>(N-3) Domestic Attorney</vt:lpstr>
      <vt:lpstr>(N-4) Domestic Prof Sup</vt:lpstr>
      <vt:lpstr>(N-5) Domestic Clerical</vt:lpstr>
      <vt:lpstr>(P) IT</vt:lpstr>
      <vt:lpstr>'B. Summary of Requirements '!DL</vt:lpstr>
      <vt:lpstr>'(G) 2011 Crosswalk'!Print_Area</vt:lpstr>
      <vt:lpstr>'(N-2) Domestic Agent'!Print_Area</vt:lpstr>
      <vt:lpstr>'(N-3) Domestic Attorney'!Print_Area</vt:lpstr>
      <vt:lpstr>'(N-4) Domestic Prof Sup'!Print_Area</vt:lpstr>
      <vt:lpstr>'(N-5) Domestic Clerical'!Print_Area</vt:lpstr>
      <vt:lpstr>'(P) IT'!Print_Area</vt:lpstr>
      <vt:lpstr>'A. Organization Chart'!Print_Area</vt:lpstr>
      <vt:lpstr>'B. Summary of Requirements '!Print_Area</vt:lpstr>
      <vt:lpstr>'C. Increases Offsets'!Print_Area</vt:lpstr>
      <vt:lpstr>'D. Strategic Goals &amp; Objectives'!Print_Area</vt:lpstr>
      <vt:lpstr>'E. ATB Justification'!Print_Area</vt:lpstr>
      <vt:lpstr>'F. 2010 Crosswalk'!Print_Area</vt:lpstr>
      <vt:lpstr>'H. Reimbursable Resources'!Print_Area</vt:lpstr>
      <vt:lpstr>'I. Permanent Positions'!Print_Area</vt:lpstr>
      <vt:lpstr>'J. Financial Analysis'!Print_Area</vt:lpstr>
      <vt:lpstr>'K. Summary by Grade'!Print_Area</vt:lpstr>
      <vt:lpstr>'L. Summary by Object Class'!Print_Area</vt:lpstr>
      <vt:lpstr>'(N-2) Domestic Agent'!Print_Titles</vt:lpstr>
      <vt:lpstr>'(N-3) Domestic Attorney'!Print_Titles</vt:lpstr>
      <vt:lpstr>'(N-4) Domestic Prof Sup'!Print_Titles</vt:lpstr>
      <vt:lpstr>'(N-5) Domestic Clerical'!Print_Titles</vt:lpstr>
      <vt:lpstr>'H. Reimbursable Resources'!REIMPRO</vt:lpstr>
      <vt:lpstr>'H. Reimbursable Resources'!REIMSOR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2011-02-09T19:58:53Z</cp:lastPrinted>
  <dcterms:created xsi:type="dcterms:W3CDTF">2003-08-28T20:51:00Z</dcterms:created>
  <dcterms:modified xsi:type="dcterms:W3CDTF">2011-03-22T19:19:17Z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