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59" r:id="rId10"/>
    <sheet name="K. Summary by Grade" sheetId="6" r:id="rId11"/>
    <sheet name="L. Summary by Object Class" sheetId="14" r:id="rId12"/>
    <sheet name="(M) Studies" sheetId="47" r:id="rId13"/>
    <sheet name="(N-2) Domestic Agent" sheetId="50" state="hidden" r:id="rId14"/>
    <sheet name="(N-3) Domestic Attorney" sheetId="49" state="hidden" r:id="rId15"/>
    <sheet name="(N-4) Domestic Prof Sup" sheetId="51" state="hidden" r:id="rId16"/>
    <sheet name="(N-5) Domestic Clerical" sheetId="52" state="hidden" r:id="rId17"/>
    <sheet name="(P) IT" sheetId="55" state="hidden" r:id="rId18"/>
  </sheets>
  <externalReferences>
    <externalReference r:id="rId19"/>
    <externalReference r:id="rId20"/>
    <externalReference r:id="rId21"/>
  </externalReferences>
  <definedNames>
    <definedName name="_11POS_BY_CAT">#REF!</definedName>
    <definedName name="_12POS_BY_CAT" localSheetId="9">'[1]Summ Atty Agt'!#REF!</definedName>
    <definedName name="_13POS_BY_CAT">#REF!</definedName>
    <definedName name="_1ATTORNEY_SUPP" localSheetId="1">#REF!</definedName>
    <definedName name="_2ATTORNEY_SUPP" localSheetId="9">#REF!</definedName>
    <definedName name="_2ATTORNEY_SUPP">#REF!</definedName>
    <definedName name="_3GA_ROLLUP" localSheetId="1">'B. Summary of Requirements '!#REF!</definedName>
    <definedName name="_4GA_ROLLUP" localSheetId="3">#REF!</definedName>
    <definedName name="_5GA_ROLLUP" localSheetId="7">[2]SumReq!#REF!</definedName>
    <definedName name="_7GA_ROLLUP" localSheetId="9">'[1]Sum of Req'!#REF!</definedName>
    <definedName name="_7GA_ROLLUP">#REF!</definedName>
    <definedName name="_8GA_ROLLUP">#REF!</definedName>
    <definedName name="_8POS_BY_CAT" localSheetId="1">#REF!</definedName>
    <definedName name="_9POS_BY_CAT" localSheetId="3">#REF!</definedName>
    <definedName name="_xlnm._FilterDatabase" localSheetId="17" hidden="1">'(P) IT'!$F$14:$G$14</definedName>
    <definedName name="DL" localSheetId="1">'B. Summary of Requirements '!$A$3:$X$67</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 localSheetId="9">#REF!</definedName>
    <definedName name="FY0711.1">#REF!</definedName>
    <definedName name="FY0711.5" localSheetId="9">#REF!</definedName>
    <definedName name="FY0711.5">#REF!</definedName>
    <definedName name="FY0712.1" localSheetId="9">#REF!</definedName>
    <definedName name="FY0712.1">#REF!</definedName>
    <definedName name="FY0721.0" localSheetId="9">#REF!</definedName>
    <definedName name="FY0721.0">#REF!</definedName>
    <definedName name="FY0722.0" localSheetId="9">#REF!</definedName>
    <definedName name="FY0722.0">#REF!</definedName>
    <definedName name="FY0723.1" localSheetId="9">#REF!</definedName>
    <definedName name="FY0723.1">#REF!</definedName>
    <definedName name="FY0723.2" localSheetId="9">#REF!</definedName>
    <definedName name="FY0723.2">#REF!</definedName>
    <definedName name="FY0723.3" localSheetId="9">#REF!</definedName>
    <definedName name="FY0723.3">#REF!</definedName>
    <definedName name="FY0724.0" localSheetId="9">#REF!</definedName>
    <definedName name="FY0724.0">#REF!</definedName>
    <definedName name="FY0725.2" localSheetId="9">#REF!</definedName>
    <definedName name="FY0725.2">#REF!</definedName>
    <definedName name="FY0725.3" localSheetId="9">#REF!</definedName>
    <definedName name="FY0725.3">#REF!</definedName>
    <definedName name="FY0725.6" localSheetId="9">#REF!</definedName>
    <definedName name="FY0725.6">#REF!</definedName>
    <definedName name="FY0726.0" localSheetId="9">#REF!</definedName>
    <definedName name="FY0726.0">#REF!</definedName>
    <definedName name="FY0731.0" localSheetId="9">#REF!</definedName>
    <definedName name="FY0731.0">#REF!</definedName>
    <definedName name="FY0732.0" localSheetId="9">#REF!</definedName>
    <definedName name="FY0732.0">#REF!</definedName>
    <definedName name="FY07Ling" localSheetId="9">#REF!</definedName>
    <definedName name="FY07Ling">#REF!</definedName>
    <definedName name="FY07Mult" localSheetId="9">#REF!</definedName>
    <definedName name="FY07Mult">#REF!</definedName>
    <definedName name="FY07PEPI" localSheetId="9">#REF!</definedName>
    <definedName name="FY07PEPI">#REF!</definedName>
    <definedName name="FY07Tot" localSheetId="9">#REF!</definedName>
    <definedName name="FY07Tot">#REF!</definedName>
    <definedName name="FY07Train" localSheetId="9">#REF!</definedName>
    <definedName name="FY07Train">#REF!</definedName>
    <definedName name="FY0811.1" localSheetId="9">#REF!</definedName>
    <definedName name="FY0811.1">#REF!</definedName>
    <definedName name="FY0811.5" localSheetId="9">#REF!</definedName>
    <definedName name="FY0811.5">#REF!</definedName>
    <definedName name="FY0812.1" localSheetId="9">#REF!</definedName>
    <definedName name="FY0812.1">#REF!</definedName>
    <definedName name="FY0821.0" localSheetId="9">#REF!</definedName>
    <definedName name="FY0821.0">#REF!</definedName>
    <definedName name="FY0822.0" localSheetId="9">#REF!</definedName>
    <definedName name="FY0822.0">#REF!</definedName>
    <definedName name="FY0823.1" localSheetId="9">#REF!</definedName>
    <definedName name="FY0823.1">#REF!</definedName>
    <definedName name="FY0823.2" localSheetId="9">#REF!</definedName>
    <definedName name="FY0823.2">#REF!</definedName>
    <definedName name="FY0823.3" localSheetId="9">#REF!</definedName>
    <definedName name="FY0823.3">#REF!</definedName>
    <definedName name="FY0824.0" localSheetId="9">#REF!</definedName>
    <definedName name="FY0824.0">#REF!</definedName>
    <definedName name="FY0825.2" localSheetId="9">#REF!</definedName>
    <definedName name="FY0825.2">#REF!</definedName>
    <definedName name="FY0825.3" localSheetId="9">#REF!</definedName>
    <definedName name="FY0825.3">#REF!</definedName>
    <definedName name="FY0825.6" localSheetId="9">#REF!</definedName>
    <definedName name="FY0825.6">#REF!</definedName>
    <definedName name="FY0826.0" localSheetId="9">#REF!</definedName>
    <definedName name="FY0826.0">#REF!</definedName>
    <definedName name="FY0831.0" localSheetId="9">#REF!</definedName>
    <definedName name="FY0831.0">#REF!</definedName>
    <definedName name="FY0832.0" localSheetId="9">#REF!</definedName>
    <definedName name="FY0832.0">#REF!</definedName>
    <definedName name="FY08Ling" localSheetId="9">#REF!</definedName>
    <definedName name="FY08Ling">#REF!</definedName>
    <definedName name="FY08Mult" localSheetId="9">#REF!</definedName>
    <definedName name="FY08Mult">#REF!</definedName>
    <definedName name="FY08PEPI" localSheetId="9">#REF!</definedName>
    <definedName name="FY08PEPI">#REF!</definedName>
    <definedName name="FY08Tot" localSheetId="9">#REF!</definedName>
    <definedName name="FY08Tot">#REF!</definedName>
    <definedName name="FY08Train" localSheetId="9">#REF!</definedName>
    <definedName name="FY08Train">#REF!</definedName>
    <definedName name="FY0911.1" localSheetId="9">#REF!</definedName>
    <definedName name="FY0911.1">#REF!</definedName>
    <definedName name="FY0911.5" localSheetId="9">#REF!</definedName>
    <definedName name="FY0911.5">#REF!</definedName>
    <definedName name="FY0912.1" localSheetId="9">#REF!</definedName>
    <definedName name="FY0912.1">#REF!</definedName>
    <definedName name="FY0921.0" localSheetId="9">#REF!</definedName>
    <definedName name="FY0921.0">#REF!</definedName>
    <definedName name="FY0922.0" localSheetId="9">#REF!</definedName>
    <definedName name="FY0922.0">#REF!</definedName>
    <definedName name="FY0923.1" localSheetId="9">#REF!</definedName>
    <definedName name="FY0923.1">#REF!</definedName>
    <definedName name="FY0923.2" localSheetId="9">#REF!</definedName>
    <definedName name="FY0923.2">#REF!</definedName>
    <definedName name="FY0923.3" localSheetId="9">#REF!</definedName>
    <definedName name="FY0923.3">#REF!</definedName>
    <definedName name="FY0924.0" localSheetId="9">#REF!</definedName>
    <definedName name="FY0924.0">#REF!</definedName>
    <definedName name="FY0925.2" localSheetId="9">#REF!</definedName>
    <definedName name="FY0925.2">#REF!</definedName>
    <definedName name="FY0925.3" localSheetId="9">#REF!</definedName>
    <definedName name="FY0925.3">#REF!</definedName>
    <definedName name="FY0925.6" localSheetId="9">#REF!</definedName>
    <definedName name="FY0925.6">#REF!</definedName>
    <definedName name="FY0926.0" localSheetId="9">#REF!</definedName>
    <definedName name="FY0926.0">#REF!</definedName>
    <definedName name="FY0931.0" localSheetId="9">#REF!</definedName>
    <definedName name="FY0931.0">#REF!</definedName>
    <definedName name="FY0932.0" localSheetId="9">#REF!</definedName>
    <definedName name="FY0932.0">#REF!</definedName>
    <definedName name="FY09Ling" localSheetId="9">#REF!</definedName>
    <definedName name="FY09Ling">#REF!</definedName>
    <definedName name="FY09Mult" localSheetId="9">#REF!</definedName>
    <definedName name="FY09Mult">#REF!</definedName>
    <definedName name="FY09PEPI" localSheetId="9">#REF!</definedName>
    <definedName name="FY09PEPI">#REF!</definedName>
    <definedName name="FY09Tot" localSheetId="9">#REF!</definedName>
    <definedName name="FY09Tot">#REF!</definedName>
    <definedName name="FY09Train" localSheetId="9">#REF!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Crosswalk'!$A$1:$J$20</definedName>
    <definedName name="_xlnm.Print_Area" localSheetId="12">'(M) Studies'!$A$1:$J$18</definedName>
    <definedName name="_xlnm.Print_Area" localSheetId="13">'(N-2) Domestic Agent'!$A$1:$J$69</definedName>
    <definedName name="_xlnm.Print_Area" localSheetId="14">'(N-3) Domestic Attorney'!$A$1:$H$53</definedName>
    <definedName name="_xlnm.Print_Area" localSheetId="15">'(N-4) Domestic Prof Sup'!$A$1:$J$53</definedName>
    <definedName name="_xlnm.Print_Area" localSheetId="16">'(N-5) Domestic Clerical'!$A$1:$H$52</definedName>
    <definedName name="_xlnm.Print_Area" localSheetId="17">'(P) IT'!$A$1:$H$32</definedName>
    <definedName name="_xlnm.Print_Area" localSheetId="0">'A. Organization Chart'!$A$1:$N$31</definedName>
    <definedName name="_xlnm.Print_Area" localSheetId="1">'B. Summary of Requirements '!$A$1:$X$78</definedName>
    <definedName name="_xlnm.Print_Area" localSheetId="2">'C. Increases Offsets'!$A$1:$S$24</definedName>
    <definedName name="_xlnm.Print_Area" localSheetId="3">'D. Strategic Goals &amp; Objectives'!$A$1:$P$24</definedName>
    <definedName name="_xlnm.Print_Area" localSheetId="4">'E. ATB Justification'!$A$1:$I$22</definedName>
    <definedName name="_xlnm.Print_Area" localSheetId="5">'F. 2010 Crosswalk'!$A$1:$K$27</definedName>
    <definedName name="_xlnm.Print_Area" localSheetId="7">'H. Reimbursable Resources'!$A$1:$N$15</definedName>
    <definedName name="_xlnm.Print_Area" localSheetId="8">'I. Permanent Positions'!$A$1:$K$21</definedName>
    <definedName name="_xlnm.Print_Area" localSheetId="9">'J. Financial Analysis'!$A$1:$I$32</definedName>
    <definedName name="_xlnm.Print_Area" localSheetId="10">'K. Summary by Grade'!$A$1:$I$25</definedName>
    <definedName name="_xlnm.Print_Area" localSheetId="11">'L. Summary by Object Class'!$A$1:$K$42</definedName>
    <definedName name="_xlnm.Print_Area">#REF!</definedName>
    <definedName name="_xlnm.Print_Titles" localSheetId="13">'(N-2) Domestic Agent'!$1:$13</definedName>
    <definedName name="_xlnm.Print_Titles" localSheetId="14">'(N-3) Domestic Attorney'!$1:$13</definedName>
    <definedName name="_xlnm.Print_Titles" localSheetId="15">'(N-4) Domestic Prof Sup'!$1:$13</definedName>
    <definedName name="_xlnm.Print_Titles" localSheetId="16">'(N-5) Domestic Clerical'!$1:$13</definedName>
    <definedName name="REIMPRO" localSheetId="7">'H. Reimbursable Resources'!$A$1:$N$14</definedName>
    <definedName name="REIMPRO" localSheetId="9">#REF!</definedName>
    <definedName name="REIMPRO">#REF!</definedName>
    <definedName name="REIMSOR" localSheetId="7">'H. Reimbursable Resources'!#REF!</definedName>
    <definedName name="REIMSOR" localSheetId="9">#REF!</definedName>
    <definedName name="REIMSOR">#REF!</definedName>
  </definedNames>
  <calcPr calcId="125725"/>
</workbook>
</file>

<file path=xl/calcChain.xml><?xml version="1.0" encoding="utf-8"?>
<calcChain xmlns="http://schemas.openxmlformats.org/spreadsheetml/2006/main">
  <c r="I30" i="14"/>
  <c r="I29"/>
  <c r="I28"/>
  <c r="I27"/>
  <c r="I26"/>
  <c r="I25"/>
  <c r="I24"/>
  <c r="I23"/>
  <c r="I22"/>
  <c r="I21"/>
  <c r="I20"/>
  <c r="I19"/>
  <c r="I18"/>
  <c r="I15"/>
  <c r="I14"/>
  <c r="I13"/>
  <c r="I12"/>
  <c r="I16" s="1"/>
  <c r="I31" s="1"/>
  <c r="I11"/>
  <c r="I10"/>
  <c r="G21" i="6"/>
  <c r="E22"/>
  <c r="G22" s="1"/>
  <c r="E21"/>
  <c r="G20" i="29"/>
  <c r="G22" s="1"/>
  <c r="H20"/>
  <c r="H22"/>
  <c r="I20"/>
  <c r="I22" s="1"/>
  <c r="X27" i="45"/>
  <c r="X32" s="1"/>
  <c r="X33" s="1"/>
  <c r="X34" s="1"/>
  <c r="X44" s="1"/>
  <c r="X45" s="1"/>
  <c r="I11" i="59"/>
  <c r="H11"/>
  <c r="I25"/>
  <c r="I31"/>
  <c r="I30"/>
  <c r="I29"/>
  <c r="I28"/>
  <c r="I27"/>
  <c r="I26"/>
  <c r="I24"/>
  <c r="I23"/>
  <c r="I21"/>
  <c r="I22"/>
  <c r="I20"/>
  <c r="I15"/>
  <c r="H31"/>
  <c r="H30"/>
  <c r="H29"/>
  <c r="H28"/>
  <c r="H27"/>
  <c r="H26"/>
  <c r="H24"/>
  <c r="H23"/>
  <c r="H22"/>
  <c r="H21"/>
  <c r="H20"/>
  <c r="H15"/>
  <c r="H25"/>
  <c r="A4"/>
  <c r="C13"/>
  <c r="B13"/>
  <c r="H13"/>
  <c r="D13"/>
  <c r="E13"/>
  <c r="E14" s="1"/>
  <c r="E18" s="1"/>
  <c r="G13"/>
  <c r="G14" s="1"/>
  <c r="G18" s="1"/>
  <c r="G32" s="1"/>
  <c r="I13"/>
  <c r="F18"/>
  <c r="F32"/>
  <c r="A5"/>
  <c r="C32"/>
  <c r="B32"/>
  <c r="H13" i="14"/>
  <c r="L27"/>
  <c r="D20" i="6"/>
  <c r="F20"/>
  <c r="B20"/>
  <c r="I18" i="56"/>
  <c r="I17"/>
  <c r="I19" s="1"/>
  <c r="I14"/>
  <c r="J12"/>
  <c r="I12"/>
  <c r="I13"/>
  <c r="I15" s="1"/>
  <c r="H12"/>
  <c r="H13"/>
  <c r="I18" i="2"/>
  <c r="I17"/>
  <c r="I14"/>
  <c r="J12"/>
  <c r="I12"/>
  <c r="I13" s="1"/>
  <c r="I15" s="1"/>
  <c r="H12"/>
  <c r="H13" s="1"/>
  <c r="X39" i="45"/>
  <c r="X43"/>
  <c r="X31"/>
  <c r="W31"/>
  <c r="W27"/>
  <c r="W32"/>
  <c r="W33" s="1"/>
  <c r="W34" s="1"/>
  <c r="W44" s="1"/>
  <c r="W45" s="1"/>
  <c r="V31"/>
  <c r="V27"/>
  <c r="V32"/>
  <c r="V33" s="1"/>
  <c r="V34" s="1"/>
  <c r="V44" s="1"/>
  <c r="V45" s="1"/>
  <c r="V19"/>
  <c r="X16"/>
  <c r="X19"/>
  <c r="W16"/>
  <c r="W19"/>
  <c r="W39"/>
  <c r="W43" s="1"/>
  <c r="V16"/>
  <c r="V39"/>
  <c r="V43"/>
  <c r="I40" i="14"/>
  <c r="I39"/>
  <c r="I41"/>
  <c r="H39"/>
  <c r="H10"/>
  <c r="H11"/>
  <c r="F12"/>
  <c r="F16"/>
  <c r="B12"/>
  <c r="B16" s="1"/>
  <c r="H15"/>
  <c r="H14"/>
  <c r="H18" i="6"/>
  <c r="H13"/>
  <c r="H14"/>
  <c r="H15"/>
  <c r="H16"/>
  <c r="H17"/>
  <c r="H19"/>
  <c r="N10" i="16"/>
  <c r="N12" s="1"/>
  <c r="M10"/>
  <c r="M12" s="1"/>
  <c r="L10"/>
  <c r="L12" s="1"/>
  <c r="A56" i="45"/>
  <c r="G16" i="14"/>
  <c r="D12"/>
  <c r="C16"/>
  <c r="C31" s="1"/>
  <c r="C36" s="1"/>
  <c r="G13" i="56"/>
  <c r="F13"/>
  <c r="F15" s="1"/>
  <c r="F19" s="1"/>
  <c r="E13"/>
  <c r="D13"/>
  <c r="C13"/>
  <c r="C15" s="1"/>
  <c r="C19" s="1"/>
  <c r="B13"/>
  <c r="J13"/>
  <c r="A5"/>
  <c r="A4"/>
  <c r="W75" i="45"/>
  <c r="W74"/>
  <c r="W70"/>
  <c r="X67"/>
  <c r="X68"/>
  <c r="W67"/>
  <c r="V67"/>
  <c r="A4" i="57"/>
  <c r="N22"/>
  <c r="N24" s="1"/>
  <c r="M22"/>
  <c r="M24" s="1"/>
  <c r="L22"/>
  <c r="L24" s="1"/>
  <c r="K22"/>
  <c r="K24" s="1"/>
  <c r="J22"/>
  <c r="J24" s="1"/>
  <c r="I22"/>
  <c r="I24" s="1"/>
  <c r="G22"/>
  <c r="G24" s="1"/>
  <c r="F22"/>
  <c r="F24" s="1"/>
  <c r="D22"/>
  <c r="D24" s="1"/>
  <c r="C22"/>
  <c r="C24" s="1"/>
  <c r="P21"/>
  <c r="P22" s="1"/>
  <c r="P24" s="1"/>
  <c r="O21"/>
  <c r="P20"/>
  <c r="O20"/>
  <c r="B21" i="10"/>
  <c r="D68" i="45"/>
  <c r="E68"/>
  <c r="E71" s="1"/>
  <c r="E76" s="1"/>
  <c r="F68"/>
  <c r="G68"/>
  <c r="H68"/>
  <c r="H71"/>
  <c r="H76" s="1"/>
  <c r="I68"/>
  <c r="J68"/>
  <c r="K68"/>
  <c r="K71" s="1"/>
  <c r="K76" s="1"/>
  <c r="L68"/>
  <c r="M68"/>
  <c r="N68"/>
  <c r="O68"/>
  <c r="P68"/>
  <c r="Q68"/>
  <c r="Q71" s="1"/>
  <c r="Q76" s="1"/>
  <c r="R68"/>
  <c r="S68"/>
  <c r="T68"/>
  <c r="T71"/>
  <c r="T76" s="1"/>
  <c r="U68"/>
  <c r="D16" i="14"/>
  <c r="J12" i="16"/>
  <c r="D12"/>
  <c r="G12"/>
  <c r="S21" i="21"/>
  <c r="S24"/>
  <c r="S22"/>
  <c r="R24"/>
  <c r="Q24"/>
  <c r="O24"/>
  <c r="S12"/>
  <c r="S13"/>
  <c r="K16"/>
  <c r="J16"/>
  <c r="H16"/>
  <c r="L22" i="14"/>
  <c r="E16"/>
  <c r="E31" s="1"/>
  <c r="H21" i="10"/>
  <c r="I18"/>
  <c r="J18"/>
  <c r="J21" s="1"/>
  <c r="I20"/>
  <c r="G21"/>
  <c r="D16" i="21"/>
  <c r="E16"/>
  <c r="F16"/>
  <c r="G16"/>
  <c r="I16"/>
  <c r="L16"/>
  <c r="M16"/>
  <c r="N16"/>
  <c r="O16"/>
  <c r="P16"/>
  <c r="Q16"/>
  <c r="R16"/>
  <c r="S11"/>
  <c r="S14"/>
  <c r="S16" s="1"/>
  <c r="S15"/>
  <c r="K21" i="10"/>
  <c r="K17"/>
  <c r="D13" i="2"/>
  <c r="J13" s="1"/>
  <c r="J24" i="21"/>
  <c r="G24"/>
  <c r="B17" i="10"/>
  <c r="I17"/>
  <c r="E17"/>
  <c r="H12" i="16"/>
  <c r="C12"/>
  <c r="F24" i="21"/>
  <c r="S20"/>
  <c r="S23"/>
  <c r="D24"/>
  <c r="A5" i="14"/>
  <c r="A4"/>
  <c r="P24" i="21"/>
  <c r="J20" i="10"/>
  <c r="D21"/>
  <c r="N24" i="21"/>
  <c r="M24"/>
  <c r="L24"/>
  <c r="K24"/>
  <c r="I24"/>
  <c r="H24"/>
  <c r="E24"/>
  <c r="J17" i="10"/>
  <c r="H17"/>
  <c r="G17"/>
  <c r="F17"/>
  <c r="D17"/>
  <c r="C17"/>
  <c r="A6" i="6"/>
  <c r="A5"/>
  <c r="A6" i="10"/>
  <c r="A5"/>
  <c r="A4" i="29"/>
  <c r="A5" i="16"/>
  <c r="A4"/>
  <c r="A5" i="2"/>
  <c r="A4"/>
  <c r="B5" i="21"/>
  <c r="J16" i="14"/>
  <c r="J31" s="1"/>
  <c r="J21"/>
  <c r="K16"/>
  <c r="K31"/>
  <c r="K18"/>
  <c r="L18"/>
  <c r="L19"/>
  <c r="L20"/>
  <c r="L21"/>
  <c r="L23"/>
  <c r="L24"/>
  <c r="L25"/>
  <c r="L26"/>
  <c r="L28"/>
  <c r="L29"/>
  <c r="L30"/>
  <c r="C21" i="10"/>
  <c r="E21"/>
  <c r="F21"/>
  <c r="E12" i="16"/>
  <c r="F12"/>
  <c r="I12"/>
  <c r="K12"/>
  <c r="B13" i="2"/>
  <c r="C13"/>
  <c r="C15"/>
  <c r="C19" s="1"/>
  <c r="E13"/>
  <c r="F13"/>
  <c r="G13"/>
  <c r="F15"/>
  <c r="F19" s="1"/>
  <c r="W68" i="45"/>
  <c r="W71" s="1"/>
  <c r="V68"/>
  <c r="G31" i="14"/>
  <c r="G36" s="1"/>
  <c r="H20" i="6"/>
  <c r="O22" i="57"/>
  <c r="O24"/>
  <c r="N71" i="45"/>
  <c r="N76"/>
  <c r="I21" i="10"/>
  <c r="H12" i="14"/>
  <c r="H16"/>
  <c r="I18" i="59" l="1"/>
  <c r="I32" s="1"/>
  <c r="E32"/>
  <c r="L31" i="14"/>
  <c r="E36"/>
  <c r="W76" i="45"/>
  <c r="I19" i="2"/>
  <c r="L16" i="14"/>
  <c r="D14" i="59"/>
  <c r="D18" s="1"/>
  <c r="H18" l="1"/>
  <c r="H32" s="1"/>
  <c r="D32"/>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<sst xmlns="http://schemas.openxmlformats.org/spreadsheetml/2006/main" count="1409" uniqueCount="342">
  <si>
    <t>2010 Actual</t>
  </si>
  <si>
    <t>Components should list the status of all outstanding reports due during 2010 and all reports due during 2011.  Please use the above example as a guide.</t>
  </si>
  <si>
    <t>2011 Planned</t>
  </si>
  <si>
    <t>2011 Continuing Resolution (with Rescissions, direct only)</t>
  </si>
  <si>
    <t>2010 - 2012 Total Change</t>
  </si>
  <si>
    <t xml:space="preserve">Increase/Decrease </t>
  </si>
  <si>
    <t>Federal Appellate Activity</t>
  </si>
  <si>
    <t>Administrative Efficiences</t>
  </si>
  <si>
    <t>Office of the Solicitor General</t>
  </si>
  <si>
    <t>Via reimbursable vehicle, OSG transfers funding to the Professional Responsibility Advisory Office (PRAO) and the Office of Information Policy (OIP) into the General Administration appropriation.  The centralization of the funding is  administratively advantageous because it eliminates the paper-intensive reimbursement process.  The FY 2012 transfer amounts for OIP and PRAO are based on the FY 2010 actual costs plus standard inflation per year (the average increase over the past three years) to bridge to FY 2012 amounts.  The amount per component is based on the average percentage of total costs paid by that component since 2007.</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</si>
  <si>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$6,000 is necessary to meet our increased retirement obligations as a result of this conversion.</t>
    </r>
  </si>
  <si>
    <r>
      <t>Health Insurance</t>
    </r>
    <r>
      <rPr>
        <sz val="9"/>
        <rFont val="Times New Roman"/>
        <family val="1"/>
      </rPr>
      <t>:  Effective January 2012, this component's contribution to Federal employees' health insurance premiums increased by 5.9 percent.  Applied against the 2011 estimate of $337,000, the additional amount required is $19,000.</t>
    </r>
  </si>
  <si>
    <r>
      <t>Changes in Compensable Days</t>
    </r>
    <r>
      <rPr>
        <sz val="9"/>
        <rFont val="Times New Roman"/>
        <family val="1"/>
      </rPr>
      <t>.  The decreased cost for one compensable day in FY 2012 compared to FY 2011 is calculated by dividing the FY 2011 estimated personnel compensation $6,100 and applicable benefits $1,313 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</si>
  <si>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$51,000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</si>
  <si>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t>OARM</t>
  </si>
  <si>
    <t>Fed. App. Activity</t>
  </si>
  <si>
    <t>Admin. Efficiencies</t>
  </si>
  <si>
    <t>Executive Level III</t>
  </si>
  <si>
    <t>25.6 Medical Care</t>
  </si>
  <si>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</si>
  <si>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</si>
  <si>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</si>
  <si>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</si>
  <si>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</si>
  <si>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</si>
  <si>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</si>
  <si>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</si>
  <si>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</si>
  <si>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</si>
  <si>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</si>
  <si>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</si>
  <si>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</si>
  <si>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</si>
  <si>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Non-recurral Non-Personnel</t>
  </si>
  <si>
    <t>ATBs</t>
  </si>
  <si>
    <t>11.1  Direct FTE &amp; personnel compensation</t>
  </si>
  <si>
    <t xml:space="preserve">       Total </t>
  </si>
  <si>
    <t>Average SES Salary</t>
  </si>
  <si>
    <t>2010 Appropriation Enacted w/Rescissions and Supplementals</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</si>
  <si>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</si>
  <si>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</si>
  <si>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</si>
  <si>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</si>
  <si>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</si>
  <si>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</si>
  <si>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</si>
  <si>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</si>
  <si>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</si>
  <si>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</si>
  <si>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</si>
  <si>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</si>
  <si>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</si>
  <si>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</si>
  <si>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</si>
  <si>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</si>
  <si>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</si>
  <si>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2010 Availability</t>
  </si>
  <si>
    <t>23.2 Moving/Lease Expirations/Contract Parking</t>
  </si>
  <si>
    <t>Increase 2</t>
  </si>
  <si>
    <t>Increase 3</t>
  </si>
  <si>
    <t>Transfers:</t>
  </si>
  <si>
    <t>Total Adjustments to Base and Technical Adjustments</t>
  </si>
  <si>
    <t xml:space="preserve">Total Adjustments to Base </t>
  </si>
  <si>
    <t>Decreases:</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</si>
  <si>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</si>
  <si>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</si>
  <si>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</si>
  <si>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</si>
  <si>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</si>
  <si>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</si>
  <si>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</si>
  <si>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</si>
  <si>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</si>
  <si>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</si>
  <si>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</si>
  <si>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</si>
  <si>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</si>
  <si>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</si>
  <si>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</si>
  <si>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</si>
  <si>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</si>
  <si>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</si>
  <si>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</si>
  <si>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</si>
  <si>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</si>
  <si>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</si>
  <si>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</si>
  <si>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</si>
  <si>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</si>
  <si>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</si>
  <si>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</si>
  <si>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</si>
  <si>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</si>
  <si>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</si>
  <si>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</si>
  <si>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</si>
  <si>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</si>
  <si>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</si>
  <si>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GS-15</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</si>
  <si>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</si>
  <si>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</si>
  <si>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</si>
  <si>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</si>
  <si>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</si>
  <si>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</si>
  <si>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</si>
  <si>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</si>
  <si>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</si>
  <si>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</si>
  <si>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Supplies and materials</t>
  </si>
  <si>
    <t>Operation and maintenance of equipment</t>
  </si>
  <si>
    <t>Average GS Salary</t>
  </si>
  <si>
    <t>Average GS Grade</t>
  </si>
  <si>
    <t>Object Classes</t>
  </si>
  <si>
    <t>Other Object Classes:</t>
  </si>
  <si>
    <t>Summary of Reimbursable Resources</t>
  </si>
  <si>
    <t>Decision Unit 2</t>
  </si>
  <si>
    <t>Decision Unit 4</t>
  </si>
  <si>
    <t>Summary of Requirements by Object Class</t>
  </si>
  <si>
    <t>Overtime</t>
  </si>
  <si>
    <t>Technical Adjustments</t>
  </si>
  <si>
    <t>Program Changes</t>
  </si>
  <si>
    <t>Total Program Changes</t>
  </si>
  <si>
    <t>Subtotal Increases</t>
  </si>
  <si>
    <t>Attorneys (905)</t>
  </si>
  <si>
    <t>Paralegals / Other Law (900-998)</t>
  </si>
  <si>
    <t>Information &amp; Arts (1000-1099)</t>
  </si>
  <si>
    <t>2010 Enacted (with Rescissions, direct only)</t>
  </si>
  <si>
    <t>Total 2010 Enacted (with Rescissions and Supplementals)</t>
  </si>
  <si>
    <t>M.  Status of Congressionally Requested Studies, Reports, and Evaluations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</si>
  <si>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</si>
  <si>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</si>
  <si>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</si>
  <si>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</si>
  <si>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</si>
  <si>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</si>
  <si>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</si>
  <si>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</si>
  <si>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</si>
  <si>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</si>
  <si>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</si>
  <si>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</si>
  <si>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</si>
  <si>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</si>
  <si>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</si>
  <si>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</si>
  <si>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</si>
  <si>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</si>
  <si>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</si>
  <si>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</si>
  <si>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</si>
  <si>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</si>
  <si>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</si>
  <si>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</si>
  <si>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</si>
  <si>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</si>
  <si>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</si>
  <si>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</si>
  <si>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</si>
  <si>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</si>
  <si>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</si>
  <si>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</si>
  <si>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</si>
  <si>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</si>
  <si>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</si>
  <si>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</si>
  <si>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</si>
  <si>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</si>
  <si>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</si>
  <si>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</si>
  <si>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</si>
  <si>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</si>
  <si>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</si>
  <si>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</si>
  <si>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</si>
  <si>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</si>
  <si>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</si>
  <si>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</si>
  <si>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</si>
  <si>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</si>
  <si>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</si>
  <si>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</si>
  <si>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</si>
  <si>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</si>
  <si>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</si>
  <si>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</si>
  <si>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</si>
  <si>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</si>
  <si>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</si>
  <si>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</si>
  <si>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</si>
  <si>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</si>
  <si>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</si>
  <si>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</si>
  <si>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</si>
  <si>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</si>
  <si>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</si>
  <si>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</si>
  <si>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</si>
  <si>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</si>
  <si>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</si>
  <si>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</si>
  <si>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</si>
  <si>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</si>
  <si>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</si>
  <si>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</si>
  <si>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</si>
  <si>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</si>
  <si>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</si>
  <si>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</si>
  <si>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</si>
  <si>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</si>
  <si>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</si>
  <si>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</si>
  <si>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</si>
  <si>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</si>
  <si>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</si>
  <si>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</si>
  <si>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</si>
  <si>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</si>
  <si>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</si>
  <si>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</si>
  <si>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</si>
  <si>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</si>
  <si>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</si>
  <si>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</si>
  <si>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</si>
  <si>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</si>
  <si>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</si>
  <si>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</si>
  <si>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GS-9, $51,630 - 67,114</t>
  </si>
  <si>
    <t>GS-11, $62,467 - 81,204</t>
  </si>
  <si>
    <t>GS-12, $74,872 - 97,333</t>
  </si>
  <si>
    <t>GS-13, $89,033 - 115,742</t>
  </si>
  <si>
    <t>GS-14, $105,211 - 136,771</t>
  </si>
  <si>
    <t>GS-15, $123,758 - 155,500</t>
  </si>
  <si>
    <t>SES, $119,554 - 179,700</t>
  </si>
  <si>
    <t>Crosswalk of 2010 Availability</t>
  </si>
  <si>
    <t>2012 template</t>
  </si>
  <si>
    <t>FY 2011 CJ Submission</t>
  </si>
  <si>
    <t>23.1  GSA rent</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</si>
  <si>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</si>
  <si>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</si>
  <si>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</si>
  <si>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</si>
  <si>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</si>
  <si>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</si>
  <si>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</si>
  <si>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</si>
  <si>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</si>
  <si>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</si>
  <si>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</si>
  <si>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</si>
  <si>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</si>
  <si>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</si>
  <si>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</si>
  <si>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</si>
  <si>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Non-recurral of Personnel</t>
  </si>
  <si>
    <t>POS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</si>
  <si>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</si>
  <si>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</si>
  <si>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</si>
  <si>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</si>
  <si>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</si>
  <si>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</si>
  <si>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</si>
  <si>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</si>
  <si>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</si>
  <si>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</si>
  <si>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</si>
  <si>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</si>
  <si>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</si>
  <si>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</si>
  <si>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</si>
  <si>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</si>
  <si>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</si>
  <si>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</si>
  <si>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</si>
  <si>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</si>
  <si>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</si>
  <si>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</si>
  <si>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</si>
  <si>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</si>
  <si>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</si>
  <si>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</si>
  <si>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</si>
  <si>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</si>
  <si>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</si>
  <si>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</si>
  <si>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</si>
  <si>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</si>
  <si>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</si>
  <si>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</si>
  <si>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</si>
  <si>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</si>
  <si>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</si>
  <si>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</si>
  <si>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</si>
  <si>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</si>
  <si>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</si>
  <si>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</si>
  <si>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</si>
  <si>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</si>
  <si>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</si>
  <si>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</si>
  <si>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</si>
  <si>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</si>
  <si>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</si>
  <si>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</si>
  <si>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</si>
  <si>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</si>
  <si>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</si>
  <si>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</si>
  <si>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</si>
  <si>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</si>
  <si>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</si>
  <si>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</si>
  <si>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</si>
  <si>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</si>
  <si>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</si>
  <si>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</si>
  <si>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F: Crosswalk of 2011 Availability</t>
  </si>
  <si>
    <t xml:space="preserve">All Components with Congressionally requested studies, reports, and evaluations are required to submit this exhibit.  </t>
  </si>
  <si>
    <t>N/A</t>
  </si>
  <si>
    <t>2010 Actuals</t>
  </si>
  <si>
    <t xml:space="preserve">Increases </t>
  </si>
  <si>
    <t>Total ATB:</t>
  </si>
  <si>
    <t>Total Increase:</t>
  </si>
  <si>
    <t>The FTE listed in this budget reflects an FTE level developed using the authorized FTE level in FY 2010 and differ from the FTE listed in the FY 2012 President's Budget Appendix, which were developed using FY 2010 on-board levels.</t>
  </si>
  <si>
    <t xml:space="preserve">Offsets </t>
  </si>
  <si>
    <r>
      <t>Annualization of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2010 for the pay raise, the $88,000 requested represents the pay requirements for the full year of the 2010 enacted pay raise ($63,000 for pay and $25,000 for benefits).</t>
    </r>
  </si>
  <si>
    <t>2011 
Availability</t>
  </si>
  <si>
    <t>Total 2011 Continuing Resolution (CR) (with Rescissions and Supplementals)</t>
  </si>
  <si>
    <t xml:space="preserve">2011 Continuing Resolution
(CR) </t>
  </si>
  <si>
    <t>2011 Continuing Resolution
(CR)</t>
  </si>
  <si>
    <t xml:space="preserve">2011 Continuing Resolution (CR) </t>
  </si>
  <si>
    <t>Extend Tech Refresh</t>
  </si>
  <si>
    <t xml:space="preserve">Transfer from Component to PRAO </t>
  </si>
  <si>
    <t>Increases:</t>
  </si>
  <si>
    <t>Unobligated balance, expiring</t>
  </si>
  <si>
    <t>FY 2011 Continuing Resolution 
(CR) Without Rescissions</t>
  </si>
  <si>
    <t>Administrative Efficiencies</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</si>
</sst>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7">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i/>
      <sz val="10"/>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u/>
      <sz val="16"/>
      <name val="Arial"/>
      <family val="2"/>
    </font>
    <font>
      <sz val="10"/>
      <name val="Arial"/>
      <family val="2"/>
    </font>
    <font>
      <sz val="20"/>
      <color indexed="9"/>
      <name val="Arial"/>
      <family val="2"/>
    </font>
    <font>
      <sz val="12"/>
      <color indexed="9"/>
      <name val="Arial"/>
      <family val="2"/>
    </font>
    <font>
      <sz val="8"/>
      <name val="Arial"/>
      <family val="2"/>
    </font>
    <font>
      <sz val="12"/>
      <color indexed="9"/>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s>
  <borders count="1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top/>
      <bottom style="hair">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hair">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23"/>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style="thin">
        <color indexed="64"/>
      </left>
      <right/>
      <top style="thin">
        <color indexed="23"/>
      </top>
      <bottom style="thin">
        <color indexed="23"/>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8"/>
      </left>
      <right style="thin">
        <color indexed="64"/>
      </right>
      <top/>
      <bottom style="hair">
        <color indexed="8"/>
      </bottom>
      <diagonal/>
    </border>
    <border>
      <left style="thin">
        <color indexed="8"/>
      </left>
      <right style="thin">
        <color indexed="8"/>
      </right>
      <top style="hair">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right style="thin">
        <color indexed="8"/>
      </right>
      <top/>
      <bottom style="hair">
        <color indexed="8"/>
      </bottom>
      <diagonal/>
    </border>
    <border>
      <left/>
      <right style="thin">
        <color indexed="64"/>
      </right>
      <top/>
      <bottom style="hair">
        <color indexed="8"/>
      </bottom>
      <diagonal/>
    </border>
    <border>
      <left/>
      <right style="medium">
        <color indexed="8"/>
      </right>
      <top/>
      <bottom style="hair">
        <color indexed="8"/>
      </bottom>
      <diagonal/>
    </border>
    <border>
      <left/>
      <right style="thin">
        <color indexed="8"/>
      </right>
      <top style="thin">
        <color indexed="8"/>
      </top>
      <bottom/>
      <diagonal/>
    </border>
    <border>
      <left/>
      <right style="medium">
        <color indexed="8"/>
      </right>
      <top style="thin">
        <color indexed="8"/>
      </top>
      <bottom/>
      <diagonal/>
    </border>
    <border>
      <left/>
      <right style="medium">
        <color indexed="64"/>
      </right>
      <top/>
      <bottom style="hair">
        <color indexed="8"/>
      </bottom>
      <diagonal/>
    </border>
    <border>
      <left/>
      <right style="thin">
        <color indexed="8"/>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right style="thin">
        <color indexed="8"/>
      </right>
      <top/>
      <bottom style="thin">
        <color indexed="64"/>
      </bottom>
      <diagonal/>
    </border>
    <border>
      <left/>
      <right style="thin">
        <color indexed="8"/>
      </right>
      <top style="thin">
        <color indexed="64"/>
      </top>
      <bottom/>
      <diagonal/>
    </border>
    <border>
      <left/>
      <right style="medium">
        <color indexed="8"/>
      </right>
      <top/>
      <bottom/>
      <diagonal/>
    </border>
    <border>
      <left/>
      <right style="thin">
        <color indexed="8"/>
      </right>
      <top style="hair">
        <color indexed="23"/>
      </top>
      <bottom style="hair">
        <color indexed="8"/>
      </bottom>
      <diagonal/>
    </border>
    <border>
      <left style="thin">
        <color indexed="8"/>
      </left>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style="hair">
        <color indexed="64"/>
      </top>
      <bottom style="medium">
        <color indexed="64"/>
      </bottom>
      <diagonal/>
    </border>
    <border>
      <left style="thin">
        <color indexed="23"/>
      </left>
      <right style="thin">
        <color indexed="23"/>
      </right>
      <top style="thin">
        <color indexed="8"/>
      </top>
      <bottom style="thin">
        <color indexed="23"/>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23"/>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thin">
        <color indexed="8"/>
      </bottom>
      <diagonal/>
    </border>
    <border>
      <left/>
      <right/>
      <top style="medium">
        <color indexed="8"/>
      </top>
      <bottom/>
      <diagonal/>
    </border>
    <border>
      <left/>
      <right style="thin">
        <color indexed="64"/>
      </right>
      <top style="medium">
        <color indexed="8"/>
      </top>
      <bottom/>
      <diagonal/>
    </border>
    <border>
      <left/>
      <right style="medium">
        <color indexed="8"/>
      </right>
      <top/>
      <bottom style="thin">
        <color indexed="8"/>
      </bottom>
      <diagonal/>
    </border>
    <border>
      <left style="thin">
        <color indexed="64"/>
      </left>
      <right style="thin">
        <color indexed="64"/>
      </right>
      <top style="medium">
        <color indexed="64"/>
      </top>
      <bottom/>
      <diagonal/>
    </border>
  </borders>
  <cellStyleXfs count="14">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4" fillId="0" borderId="0"/>
    <xf numFmtId="0" fontId="82" fillId="0" borderId="0"/>
    <xf numFmtId="0" fontId="15"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cellStyleXfs>
  <cellXfs count="896">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3" fontId="17" fillId="0" borderId="0" xfId="0" applyNumberFormat="1" applyFont="1" applyAlignment="1"/>
    <xf numFmtId="165" fontId="2" fillId="0" borderId="0" xfId="0" applyNumberFormat="1" applyFont="1" applyAlignment="1"/>
    <xf numFmtId="165" fontId="18" fillId="2" borderId="0" xfId="0" applyNumberFormat="1" applyFont="1" applyFill="1" applyAlignment="1"/>
    <xf numFmtId="165" fontId="5" fillId="0" borderId="0" xfId="0" applyNumberFormat="1" applyFont="1" applyBorder="1"/>
    <xf numFmtId="0" fontId="19" fillId="0" borderId="0" xfId="10"/>
    <xf numFmtId="0" fontId="21" fillId="0" borderId="2" xfId="10" applyFont="1" applyBorder="1" applyAlignment="1">
      <alignment horizontal="center"/>
    </xf>
    <xf numFmtId="0" fontId="21" fillId="0" borderId="3" xfId="10" applyFont="1" applyBorder="1" applyAlignment="1">
      <alignment horizontal="center"/>
    </xf>
    <xf numFmtId="0" fontId="21" fillId="0" borderId="4" xfId="10" applyFont="1" applyBorder="1" applyAlignment="1">
      <alignment horizontal="center"/>
    </xf>
    <xf numFmtId="0" fontId="8" fillId="0" borderId="5" xfId="10" applyFont="1" applyBorder="1"/>
    <xf numFmtId="0" fontId="8" fillId="0" borderId="3" xfId="10" applyFont="1" applyBorder="1"/>
    <xf numFmtId="5" fontId="21" fillId="0" borderId="0" xfId="10" applyNumberFormat="1" applyFont="1" applyBorder="1"/>
    <xf numFmtId="5" fontId="21" fillId="0" borderId="6" xfId="10" applyNumberFormat="1" applyFont="1" applyBorder="1"/>
    <xf numFmtId="0" fontId="8" fillId="0" borderId="7" xfId="10" applyFont="1" applyBorder="1"/>
    <xf numFmtId="0" fontId="8" fillId="0" borderId="4" xfId="10" applyFont="1" applyBorder="1"/>
    <xf numFmtId="0" fontId="21" fillId="0" borderId="8" xfId="10" applyFont="1" applyBorder="1" applyAlignment="1">
      <alignment horizontal="left"/>
    </xf>
    <xf numFmtId="0" fontId="0" fillId="0" borderId="0" xfId="0" applyBorder="1" applyAlignment="1">
      <alignment vertical="top" wrapText="1"/>
    </xf>
    <xf numFmtId="0" fontId="19" fillId="3" borderId="0" xfId="10" applyFill="1"/>
    <xf numFmtId="0" fontId="29" fillId="3" borderId="0" xfId="10" applyFont="1" applyFill="1"/>
    <xf numFmtId="165" fontId="1" fillId="0" borderId="0" xfId="0" applyNumberFormat="1" applyFont="1" applyFill="1" applyAlignment="1"/>
    <xf numFmtId="0" fontId="8" fillId="0" borderId="9" xfId="10" applyFont="1" applyBorder="1"/>
    <xf numFmtId="0" fontId="8" fillId="0" borderId="9" xfId="10" applyFont="1" applyBorder="1" applyAlignment="1">
      <alignment horizontal="center"/>
    </xf>
    <xf numFmtId="0" fontId="8" fillId="0" borderId="5" xfId="10" applyFont="1" applyBorder="1" applyAlignment="1">
      <alignment horizontal="center"/>
    </xf>
    <xf numFmtId="0" fontId="8" fillId="0" borderId="10" xfId="10" applyFont="1" applyBorder="1"/>
    <xf numFmtId="3" fontId="5" fillId="0" borderId="11" xfId="0" applyNumberFormat="1" applyFont="1" applyBorder="1" applyAlignment="1"/>
    <xf numFmtId="0" fontId="19" fillId="0" borderId="0" xfId="10" applyBorder="1"/>
    <xf numFmtId="165" fontId="5" fillId="0" borderId="0" xfId="0" applyNumberFormat="1" applyFont="1" applyFill="1" applyAlignment="1"/>
    <xf numFmtId="165" fontId="5" fillId="4" borderId="0" xfId="0" applyNumberFormat="1" applyFont="1" applyFill="1"/>
    <xf numFmtId="165" fontId="6" fillId="4" borderId="0" xfId="0" applyNumberFormat="1" applyFont="1" applyFill="1" applyAlignment="1">
      <alignment horizontal="right"/>
    </xf>
    <xf numFmtId="165" fontId="6" fillId="4" borderId="0" xfId="0" applyNumberFormat="1" applyFont="1" applyFill="1" applyAlignment="1"/>
    <xf numFmtId="5" fontId="26" fillId="2" borderId="12" xfId="0" applyNumberFormat="1" applyFont="1" applyFill="1" applyBorder="1" applyAlignment="1"/>
    <xf numFmtId="5" fontId="26" fillId="2" borderId="11" xfId="0" applyNumberFormat="1" applyFont="1" applyFill="1" applyBorder="1" applyAlignment="1"/>
    <xf numFmtId="0" fontId="19" fillId="0" borderId="0" xfId="10" applyFont="1" applyBorder="1"/>
    <xf numFmtId="0" fontId="15" fillId="5" borderId="0" xfId="10" applyFont="1" applyFill="1"/>
    <xf numFmtId="164" fontId="15" fillId="5" borderId="0" xfId="10" applyNumberFormat="1" applyFont="1" applyFill="1"/>
    <xf numFmtId="0" fontId="0" fillId="0" borderId="0" xfId="0" applyBorder="1" applyAlignment="1">
      <alignment horizontal="center"/>
    </xf>
    <xf numFmtId="0" fontId="30" fillId="0" borderId="0" xfId="0" applyFont="1" applyBorder="1" applyAlignment="1">
      <alignment horizontal="center"/>
    </xf>
    <xf numFmtId="0" fontId="0" fillId="0" borderId="0" xfId="0" applyAlignment="1">
      <alignment horizontal="center"/>
    </xf>
    <xf numFmtId="1" fontId="15" fillId="5" borderId="0" xfId="10" applyNumberFormat="1" applyFont="1" applyFill="1"/>
    <xf numFmtId="164" fontId="19" fillId="3" borderId="0" xfId="10" applyNumberFormat="1" applyFill="1"/>
    <xf numFmtId="0" fontId="8" fillId="0" borderId="13" xfId="10" applyFont="1" applyBorder="1"/>
    <xf numFmtId="0" fontId="19" fillId="0" borderId="14" xfId="10" applyBorder="1"/>
    <xf numFmtId="0" fontId="8" fillId="0" borderId="14" xfId="10" applyFont="1" applyBorder="1"/>
    <xf numFmtId="0" fontId="19" fillId="0" borderId="10" xfId="10"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165" fontId="14" fillId="4" borderId="0" xfId="0" applyNumberFormat="1" applyFont="1" applyFill="1" applyAlignment="1"/>
    <xf numFmtId="0" fontId="20" fillId="4" borderId="0" xfId="10" applyFont="1" applyFill="1" applyAlignment="1">
      <alignment horizontal="centerContinuous"/>
    </xf>
    <xf numFmtId="0" fontId="14" fillId="4" borderId="0" xfId="10" applyFont="1" applyFill="1" applyAlignment="1">
      <alignment horizontal="centerContinuous"/>
    </xf>
    <xf numFmtId="0" fontId="15" fillId="4" borderId="0" xfId="10" applyFont="1" applyFill="1"/>
    <xf numFmtId="0" fontId="14" fillId="0" borderId="0" xfId="0" applyFont="1" applyFill="1" applyBorder="1" applyAlignment="1">
      <alignment vertical="top" wrapText="1"/>
    </xf>
    <xf numFmtId="0" fontId="14" fillId="0" borderId="0" xfId="0" applyFont="1" applyFill="1" applyBorder="1" applyAlignment="1"/>
    <xf numFmtId="165" fontId="14" fillId="0" borderId="0" xfId="0" applyNumberFormat="1" applyFont="1" applyFill="1" applyAlignment="1">
      <alignment horizontal="centerContinuous"/>
    </xf>
    <xf numFmtId="0" fontId="40" fillId="0" borderId="0" xfId="0" applyFont="1" applyFill="1" applyBorder="1" applyAlignment="1">
      <alignment vertical="top" wrapText="1"/>
    </xf>
    <xf numFmtId="0" fontId="15" fillId="0" borderId="0" xfId="10" applyFont="1" applyFill="1"/>
    <xf numFmtId="0" fontId="14" fillId="0" borderId="0" xfId="10" applyFont="1" applyFill="1" applyAlignment="1">
      <alignment horizontal="left"/>
    </xf>
    <xf numFmtId="0" fontId="38" fillId="0" borderId="0" xfId="10" applyFont="1" applyFill="1" applyAlignment="1"/>
    <xf numFmtId="0" fontId="37" fillId="0" borderId="0" xfId="10" applyFont="1" applyFill="1" applyAlignment="1"/>
    <xf numFmtId="165" fontId="5" fillId="0" borderId="0" xfId="0" applyNumberFormat="1" applyFont="1" applyBorder="1" applyAlignment="1"/>
    <xf numFmtId="0" fontId="25" fillId="4" borderId="0" xfId="0" applyFont="1" applyFill="1" applyBorder="1" applyAlignment="1">
      <alignment vertical="top" wrapText="1"/>
    </xf>
    <xf numFmtId="165" fontId="46" fillId="0" borderId="0" xfId="0" applyNumberFormat="1" applyFont="1" applyAlignment="1"/>
    <xf numFmtId="165" fontId="47" fillId="2" borderId="0" xfId="0" applyNumberFormat="1" applyFont="1" applyFill="1" applyAlignment="1"/>
    <xf numFmtId="0" fontId="48" fillId="0" borderId="0" xfId="10" applyFont="1"/>
    <xf numFmtId="170" fontId="26" fillId="2" borderId="15" xfId="0" applyNumberFormat="1" applyFont="1" applyFill="1" applyBorder="1" applyAlignment="1"/>
    <xf numFmtId="0" fontId="51" fillId="0" borderId="0" xfId="0" applyFont="1"/>
    <xf numFmtId="165" fontId="50" fillId="0" borderId="0" xfId="0" applyNumberFormat="1" applyFont="1"/>
    <xf numFmtId="165" fontId="29" fillId="0" borderId="0" xfId="0" applyNumberFormat="1" applyFont="1"/>
    <xf numFmtId="165" fontId="50" fillId="0" borderId="0" xfId="0" applyNumberFormat="1" applyFont="1" applyAlignment="1"/>
    <xf numFmtId="165" fontId="29" fillId="0" borderId="0" xfId="0" applyNumberFormat="1" applyFont="1" applyAlignment="1"/>
    <xf numFmtId="3" fontId="54" fillId="2" borderId="0" xfId="0" applyNumberFormat="1" applyFont="1" applyFill="1" applyAlignment="1"/>
    <xf numFmtId="3" fontId="54" fillId="2" borderId="0" xfId="0" applyNumberFormat="1" applyFont="1" applyFill="1" applyBorder="1" applyAlignment="1"/>
    <xf numFmtId="0" fontId="29" fillId="0" borderId="0" xfId="0" applyFont="1"/>
    <xf numFmtId="165" fontId="51" fillId="0" borderId="0" xfId="0" applyNumberFormat="1" applyFont="1"/>
    <xf numFmtId="165" fontId="51" fillId="0" borderId="0" xfId="0" applyNumberFormat="1" applyFont="1" applyBorder="1"/>
    <xf numFmtId="165" fontId="55" fillId="0" borderId="0" xfId="0" applyNumberFormat="1" applyFont="1" applyAlignment="1"/>
    <xf numFmtId="165" fontId="56" fillId="0" borderId="0" xfId="0" applyNumberFormat="1" applyFont="1" applyAlignment="1"/>
    <xf numFmtId="3" fontId="53" fillId="0" borderId="0" xfId="0" applyNumberFormat="1" applyFont="1" applyAlignment="1"/>
    <xf numFmtId="3" fontId="52" fillId="0" borderId="0" xfId="0" applyNumberFormat="1" applyFont="1" applyAlignment="1"/>
    <xf numFmtId="0" fontId="51" fillId="0" borderId="0" xfId="10" applyFont="1"/>
    <xf numFmtId="0" fontId="43" fillId="0" borderId="0" xfId="10"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16" fillId="0" borderId="18"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6" fillId="0" borderId="5" xfId="0" applyNumberFormat="1" applyFont="1" applyBorder="1" applyAlignment="1"/>
    <xf numFmtId="37" fontId="5" fillId="0" borderId="11" xfId="0" applyNumberFormat="1" applyFont="1" applyBorder="1"/>
    <xf numFmtId="37" fontId="5" fillId="0" borderId="12"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21" fillId="0" borderId="8" xfId="10" applyNumberFormat="1" applyFont="1" applyBorder="1"/>
    <xf numFmtId="37" fontId="21" fillId="0" borderId="0" xfId="10" applyNumberFormat="1" applyFont="1" applyBorder="1"/>
    <xf numFmtId="37" fontId="19" fillId="3" borderId="0" xfId="10" applyNumberFormat="1" applyFill="1"/>
    <xf numFmtId="37" fontId="15" fillId="5" borderId="0" xfId="10" applyNumberFormat="1" applyFont="1" applyFill="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8" fillId="0" borderId="20" xfId="0" applyNumberFormat="1" applyFont="1" applyBorder="1"/>
    <xf numFmtId="37" fontId="23" fillId="2" borderId="21" xfId="0" applyNumberFormat="1" applyFont="1" applyFill="1" applyBorder="1" applyAlignment="1"/>
    <xf numFmtId="37" fontId="23" fillId="2" borderId="22" xfId="0" applyNumberFormat="1" applyFont="1" applyFill="1" applyBorder="1" applyAlignment="1"/>
    <xf numFmtId="37" fontId="23" fillId="2" borderId="23" xfId="0" applyNumberFormat="1" applyFont="1" applyFill="1" applyBorder="1" applyAlignment="1"/>
    <xf numFmtId="37" fontId="23" fillId="2" borderId="24" xfId="0" applyNumberFormat="1" applyFont="1" applyFill="1" applyBorder="1" applyAlignment="1"/>
    <xf numFmtId="37" fontId="23" fillId="2" borderId="25" xfId="0" applyNumberFormat="1" applyFont="1" applyFill="1" applyBorder="1" applyAlignment="1"/>
    <xf numFmtId="37" fontId="23" fillId="2" borderId="26" xfId="0" applyNumberFormat="1" applyFont="1" applyFill="1" applyBorder="1" applyAlignment="1"/>
    <xf numFmtId="37" fontId="23" fillId="2" borderId="0" xfId="0" applyNumberFormat="1" applyFont="1" applyFill="1" applyBorder="1" applyAlignment="1"/>
    <xf numFmtId="37" fontId="23" fillId="2" borderId="27" xfId="0" applyNumberFormat="1" applyFont="1" applyFill="1" applyBorder="1" applyAlignment="1"/>
    <xf numFmtId="37" fontId="23" fillId="2" borderId="0" xfId="0" applyNumberFormat="1" applyFont="1" applyFill="1" applyAlignment="1"/>
    <xf numFmtId="37" fontId="23" fillId="2" borderId="15" xfId="0" applyNumberFormat="1" applyFont="1" applyFill="1" applyBorder="1" applyAlignment="1"/>
    <xf numFmtId="37" fontId="23" fillId="2" borderId="11" xfId="0" applyNumberFormat="1" applyFont="1" applyFill="1" applyBorder="1" applyAlignment="1"/>
    <xf numFmtId="37" fontId="24" fillId="2" borderId="28"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2"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29" xfId="0" applyNumberFormat="1" applyFont="1" applyFill="1" applyBorder="1" applyAlignment="1"/>
    <xf numFmtId="37" fontId="6" fillId="2" borderId="28" xfId="0" applyNumberFormat="1" applyFont="1" applyFill="1" applyBorder="1" applyAlignment="1"/>
    <xf numFmtId="37" fontId="6" fillId="2" borderId="30" xfId="0" applyNumberFormat="1" applyFont="1" applyFill="1" applyBorder="1" applyAlignment="1"/>
    <xf numFmtId="0" fontId="21" fillId="0" borderId="31" xfId="10" applyFont="1" applyBorder="1"/>
    <xf numFmtId="0" fontId="19" fillId="0" borderId="30" xfId="10" applyBorder="1"/>
    <xf numFmtId="37" fontId="21" fillId="0" borderId="28" xfId="10" applyNumberFormat="1" applyFont="1" applyBorder="1"/>
    <xf numFmtId="37" fontId="21" fillId="0" borderId="30" xfId="10" applyNumberFormat="1" applyFont="1" applyBorder="1"/>
    <xf numFmtId="5" fontId="21" fillId="0" borderId="30" xfId="10" applyNumberFormat="1" applyFont="1" applyBorder="1"/>
    <xf numFmtId="5" fontId="21" fillId="0" borderId="31" xfId="10" applyNumberFormat="1" applyFont="1" applyBorder="1"/>
    <xf numFmtId="0" fontId="17" fillId="0" borderId="0" xfId="0" applyFont="1"/>
    <xf numFmtId="0" fontId="36" fillId="0" borderId="0" xfId="0" applyFont="1" applyBorder="1" applyAlignment="1">
      <alignment vertical="top" wrapText="1"/>
    </xf>
    <xf numFmtId="0" fontId="0" fillId="0" borderId="0" xfId="0" applyAlignment="1">
      <alignment vertical="top"/>
    </xf>
    <xf numFmtId="0" fontId="30" fillId="0" borderId="0" xfId="0" applyFont="1" applyAlignment="1">
      <alignment vertical="top"/>
    </xf>
    <xf numFmtId="37" fontId="6" fillId="2" borderId="32" xfId="0" applyNumberFormat="1" applyFont="1" applyFill="1" applyBorder="1" applyAlignment="1"/>
    <xf numFmtId="37" fontId="6" fillId="0" borderId="32" xfId="0" applyNumberFormat="1" applyFont="1" applyFill="1" applyBorder="1" applyAlignment="1"/>
    <xf numFmtId="37" fontId="16" fillId="0" borderId="14" xfId="0" applyNumberFormat="1" applyFont="1" applyBorder="1" applyAlignment="1">
      <alignment horizontal="right"/>
    </xf>
    <xf numFmtId="37" fontId="24" fillId="2" borderId="30" xfId="0" applyNumberFormat="1" applyFont="1" applyFill="1" applyBorder="1" applyAlignment="1"/>
    <xf numFmtId="0" fontId="60" fillId="2" borderId="0" xfId="0" applyFont="1" applyFill="1" applyProtection="1">
      <protection hidden="1"/>
    </xf>
    <xf numFmtId="164" fontId="16" fillId="0" borderId="33" xfId="0" applyNumberFormat="1" applyFont="1" applyBorder="1" applyAlignment="1"/>
    <xf numFmtId="37" fontId="27" fillId="2" borderId="34" xfId="0" applyNumberFormat="1" applyFont="1" applyFill="1" applyBorder="1" applyAlignment="1"/>
    <xf numFmtId="1" fontId="16" fillId="0" borderId="17" xfId="0" applyNumberFormat="1" applyFont="1" applyBorder="1" applyAlignment="1">
      <alignment horizontal="right"/>
    </xf>
    <xf numFmtId="37" fontId="5" fillId="0" borderId="9" xfId="0" applyNumberFormat="1" applyFont="1" applyBorder="1" applyAlignment="1">
      <alignment horizontal="right"/>
    </xf>
    <xf numFmtId="37" fontId="5" fillId="0" borderId="16" xfId="0" applyNumberFormat="1" applyFont="1" applyBorder="1" applyAlignment="1">
      <alignment horizontal="right"/>
    </xf>
    <xf numFmtId="37" fontId="5" fillId="0" borderId="17" xfId="0" applyNumberFormat="1" applyFont="1" applyBorder="1" applyAlignment="1">
      <alignment horizontal="right"/>
    </xf>
    <xf numFmtId="37" fontId="16" fillId="0" borderId="18" xfId="0" applyNumberFormat="1" applyFont="1" applyBorder="1" applyAlignment="1">
      <alignment horizontal="right"/>
    </xf>
    <xf numFmtId="37" fontId="27" fillId="2" borderId="35" xfId="0" applyNumberFormat="1" applyFont="1" applyFill="1" applyBorder="1" applyAlignment="1"/>
    <xf numFmtId="37" fontId="23" fillId="2" borderId="36" xfId="0" applyNumberFormat="1" applyFont="1" applyFill="1" applyBorder="1" applyAlignment="1"/>
    <xf numFmtId="0" fontId="13" fillId="0" borderId="0" xfId="0" applyFont="1"/>
    <xf numFmtId="37" fontId="5" fillId="0" borderId="15"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2"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 fontId="5" fillId="0" borderId="3" xfId="0" applyNumberFormat="1" applyFont="1" applyBorder="1" applyAlignment="1"/>
    <xf numFmtId="37" fontId="5" fillId="0" borderId="8" xfId="0" applyNumberFormat="1" applyFont="1" applyBorder="1"/>
    <xf numFmtId="37" fontId="5" fillId="0" borderId="13" xfId="0" applyNumberFormat="1" applyFont="1" applyBorder="1"/>
    <xf numFmtId="0" fontId="6" fillId="2" borderId="37" xfId="0" applyNumberFormat="1" applyFont="1" applyFill="1" applyBorder="1" applyAlignment="1">
      <alignment horizontal="left"/>
    </xf>
    <xf numFmtId="0" fontId="8" fillId="0" borderId="37" xfId="0" applyNumberFormat="1" applyFont="1" applyBorder="1" applyAlignment="1"/>
    <xf numFmtId="0" fontId="27" fillId="2" borderId="38" xfId="0" applyNumberFormat="1" applyFont="1" applyFill="1" applyBorder="1" applyAlignment="1">
      <alignment horizontal="left" indent="5"/>
    </xf>
    <xf numFmtId="0" fontId="23" fillId="2" borderId="15" xfId="0" applyNumberFormat="1" applyFont="1" applyFill="1" applyBorder="1" applyAlignment="1">
      <alignment horizontal="left"/>
    </xf>
    <xf numFmtId="0" fontId="24" fillId="2" borderId="28" xfId="0" applyNumberFormat="1" applyFont="1" applyFill="1" applyBorder="1" applyAlignment="1">
      <alignment horizontal="left"/>
    </xf>
    <xf numFmtId="0" fontId="6" fillId="2" borderId="39"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32" xfId="0" applyNumberFormat="1" applyFont="1" applyFill="1" applyBorder="1" applyAlignment="1">
      <alignment horizontal="left" indent="1"/>
    </xf>
    <xf numFmtId="0" fontId="6" fillId="2" borderId="40"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6"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6" fillId="2" borderId="41" xfId="0" applyNumberFormat="1" applyFont="1" applyFill="1" applyBorder="1" applyAlignment="1">
      <alignment horizontal="right"/>
    </xf>
    <xf numFmtId="0" fontId="26" fillId="2" borderId="42" xfId="0" applyNumberFormat="1" applyFont="1" applyFill="1" applyBorder="1" applyAlignment="1">
      <alignment horizontal="right"/>
    </xf>
    <xf numFmtId="0" fontId="26" fillId="2" borderId="43" xfId="0" applyNumberFormat="1" applyFont="1" applyFill="1" applyBorder="1" applyAlignment="1">
      <alignment horizontal="right"/>
    </xf>
    <xf numFmtId="0" fontId="5" fillId="0" borderId="15" xfId="0" applyNumberFormat="1" applyFont="1" applyBorder="1" applyAlignment="1"/>
    <xf numFmtId="0" fontId="5" fillId="0" borderId="11" xfId="0" applyNumberFormat="1" applyFont="1" applyBorder="1" applyAlignment="1"/>
    <xf numFmtId="0" fontId="5" fillId="0" borderId="7" xfId="0" applyNumberFormat="1" applyFont="1" applyBorder="1" applyAlignment="1"/>
    <xf numFmtId="0" fontId="16" fillId="0" borderId="3" xfId="0" applyNumberFormat="1" applyFont="1" applyBorder="1" applyAlignment="1"/>
    <xf numFmtId="0" fontId="5" fillId="0" borderId="44" xfId="0" applyNumberFormat="1" applyFont="1" applyBorder="1" applyAlignment="1"/>
    <xf numFmtId="0" fontId="5" fillId="0" borderId="45" xfId="0" applyNumberFormat="1" applyFont="1" applyBorder="1" applyAlignment="1"/>
    <xf numFmtId="0" fontId="5" fillId="0" borderId="11" xfId="0" applyNumberFormat="1" applyFont="1" applyBorder="1" applyAlignment="1">
      <alignment horizontal="fill"/>
    </xf>
    <xf numFmtId="0" fontId="5" fillId="0" borderId="3" xfId="0" applyNumberFormat="1" applyFont="1" applyBorder="1" applyAlignment="1">
      <alignment horizontal="fill"/>
    </xf>
    <xf numFmtId="0" fontId="5" fillId="0" borderId="3" xfId="0" applyNumberFormat="1" applyFont="1" applyBorder="1" applyAlignment="1"/>
    <xf numFmtId="0" fontId="5" fillId="0" borderId="41" xfId="0" applyNumberFormat="1" applyFont="1" applyBorder="1" applyAlignment="1">
      <alignment horizontal="right"/>
    </xf>
    <xf numFmtId="0" fontId="5" fillId="0" borderId="42" xfId="0" applyNumberFormat="1" applyFont="1" applyBorder="1" applyAlignment="1">
      <alignment horizontal="center"/>
    </xf>
    <xf numFmtId="0" fontId="5" fillId="0" borderId="42" xfId="0" applyNumberFormat="1" applyFont="1" applyBorder="1" applyAlignment="1">
      <alignment horizontal="right"/>
    </xf>
    <xf numFmtId="0" fontId="5" fillId="0" borderId="41" xfId="0" applyNumberFormat="1" applyFont="1" applyBorder="1" applyAlignment="1">
      <alignment horizontal="center"/>
    </xf>
    <xf numFmtId="0" fontId="5" fillId="0" borderId="43" xfId="0" applyNumberFormat="1" applyFont="1" applyBorder="1" applyAlignment="1">
      <alignment horizontal="right"/>
    </xf>
    <xf numFmtId="37" fontId="16" fillId="0" borderId="32" xfId="0" applyNumberFormat="1" applyFont="1" applyBorder="1" applyAlignment="1">
      <alignment horizontal="center"/>
    </xf>
    <xf numFmtId="37" fontId="16" fillId="0" borderId="3" xfId="0" applyNumberFormat="1" applyFont="1" applyBorder="1" applyAlignment="1">
      <alignment horizontal="center"/>
    </xf>
    <xf numFmtId="37" fontId="5" fillId="0" borderId="8" xfId="0" applyNumberFormat="1" applyFont="1" applyBorder="1" applyAlignment="1">
      <alignment horizontal="center"/>
    </xf>
    <xf numFmtId="37" fontId="5" fillId="0" borderId="0" xfId="0" applyNumberFormat="1" applyFont="1" applyAlignment="1">
      <alignment horizontal="center"/>
    </xf>
    <xf numFmtId="37" fontId="5" fillId="0" borderId="7" xfId="0" applyNumberFormat="1" applyFont="1" applyBorder="1" applyAlignment="1">
      <alignment horizontal="center"/>
    </xf>
    <xf numFmtId="37" fontId="5" fillId="0" borderId="3" xfId="0" applyNumberFormat="1" applyFont="1" applyBorder="1" applyAlignment="1">
      <alignment horizontal="center"/>
    </xf>
    <xf numFmtId="37" fontId="5" fillId="0" borderId="8" xfId="0" applyNumberFormat="1" applyFont="1" applyBorder="1" applyAlignment="1"/>
    <xf numFmtId="37" fontId="5" fillId="0" borderId="0" xfId="0" applyNumberFormat="1" applyFont="1" applyAlignment="1"/>
    <xf numFmtId="37" fontId="5" fillId="0" borderId="7" xfId="0" applyNumberFormat="1" applyFont="1" applyBorder="1" applyAlignment="1"/>
    <xf numFmtId="37" fontId="5" fillId="0" borderId="3" xfId="0" applyNumberFormat="1" applyFont="1" applyBorder="1" applyAlignment="1"/>
    <xf numFmtId="37" fontId="5" fillId="0" borderId="15" xfId="0" applyNumberFormat="1" applyFont="1" applyBorder="1" applyAlignment="1"/>
    <xf numFmtId="37" fontId="5" fillId="0" borderId="46" xfId="0" applyNumberFormat="1" applyFont="1" applyBorder="1" applyAlignment="1">
      <alignment horizontal="center"/>
    </xf>
    <xf numFmtId="37" fontId="5" fillId="0" borderId="0" xfId="0" applyNumberFormat="1" applyFont="1" applyBorder="1" applyAlignment="1"/>
    <xf numFmtId="0" fontId="5" fillId="0" borderId="0" xfId="0" applyFont="1"/>
    <xf numFmtId="0" fontId="16" fillId="0" borderId="0" xfId="0" applyFont="1"/>
    <xf numFmtId="167" fontId="61" fillId="0" borderId="0" xfId="1" applyNumberFormat="1" applyFont="1" applyAlignment="1">
      <alignment horizontal="center" vertical="center"/>
    </xf>
    <xf numFmtId="0" fontId="62" fillId="0" borderId="0" xfId="9" applyNumberFormat="1" applyFont="1" applyFill="1" applyBorder="1" applyAlignment="1" applyProtection="1"/>
    <xf numFmtId="0" fontId="19" fillId="0" borderId="0" xfId="9" applyNumberFormat="1" applyFill="1" applyBorder="1" applyAlignment="1" applyProtection="1"/>
    <xf numFmtId="167" fontId="61" fillId="0" borderId="0" xfId="1" applyNumberFormat="1" applyFont="1" applyAlignment="1">
      <alignment horizontal="centerContinuous" vertical="center"/>
    </xf>
    <xf numFmtId="167" fontId="19" fillId="0" borderId="0" xfId="1" applyNumberFormat="1" applyFill="1" applyBorder="1" applyAlignment="1" applyProtection="1"/>
    <xf numFmtId="0" fontId="62" fillId="0" borderId="0" xfId="9" applyNumberFormat="1" applyFont="1" applyFill="1" applyBorder="1" applyAlignment="1" applyProtection="1">
      <alignment horizontal="left"/>
    </xf>
    <xf numFmtId="165" fontId="8" fillId="4" borderId="0" xfId="0" applyNumberFormat="1" applyFont="1" applyFill="1" applyAlignment="1">
      <alignment horizontal="centerContinuous"/>
    </xf>
    <xf numFmtId="166" fontId="63" fillId="4" borderId="0" xfId="0" applyNumberFormat="1" applyFont="1" applyFill="1" applyAlignment="1">
      <alignment horizontal="centerContinuous"/>
    </xf>
    <xf numFmtId="0" fontId="19" fillId="4" borderId="0" xfId="0" applyFont="1" applyFill="1" applyBorder="1" applyAlignment="1">
      <alignment vertical="top" wrapText="1"/>
    </xf>
    <xf numFmtId="166" fontId="8" fillId="4" borderId="0" xfId="0" applyNumberFormat="1" applyFont="1" applyFill="1" applyBorder="1"/>
    <xf numFmtId="165" fontId="8" fillId="4" borderId="0" xfId="0" applyNumberFormat="1" applyFont="1" applyFill="1" applyBorder="1"/>
    <xf numFmtId="0" fontId="19" fillId="0" borderId="0" xfId="9" applyNumberFormat="1" applyFont="1" applyFill="1" applyBorder="1" applyAlignment="1" applyProtection="1"/>
    <xf numFmtId="0" fontId="0" fillId="0" borderId="0" xfId="0" applyBorder="1" applyAlignment="1">
      <alignment wrapText="1"/>
    </xf>
    <xf numFmtId="166" fontId="63" fillId="4" borderId="0" xfId="0" applyNumberFormat="1" applyFont="1" applyFill="1" applyAlignment="1">
      <alignment horizontal="centerContinuous" wrapText="1"/>
    </xf>
    <xf numFmtId="165" fontId="8" fillId="4" borderId="0" xfId="0" applyNumberFormat="1" applyFont="1" applyFill="1" applyAlignment="1">
      <alignment horizontal="centerContinuous" wrapText="1"/>
    </xf>
    <xf numFmtId="166" fontId="8" fillId="4" borderId="0" xfId="0" applyNumberFormat="1" applyFont="1" applyFill="1" applyBorder="1" applyAlignment="1">
      <alignment wrapText="1"/>
    </xf>
    <xf numFmtId="165" fontId="8" fillId="4" borderId="0" xfId="0" applyNumberFormat="1" applyFont="1" applyFill="1" applyBorder="1" applyAlignment="1">
      <alignment wrapText="1"/>
    </xf>
    <xf numFmtId="0" fontId="0" fillId="0" borderId="0" xfId="0" applyAlignment="1">
      <alignment wrapText="1"/>
    </xf>
    <xf numFmtId="0" fontId="57" fillId="0" borderId="0" xfId="9" applyNumberFormat="1" applyFont="1" applyFill="1" applyBorder="1" applyAlignment="1" applyProtection="1"/>
    <xf numFmtId="167" fontId="19" fillId="0" borderId="0" xfId="1" applyNumberFormat="1" applyFont="1" applyFill="1" applyBorder="1" applyAlignment="1" applyProtection="1"/>
    <xf numFmtId="0" fontId="19" fillId="0" borderId="0" xfId="0" applyFont="1" applyBorder="1" applyAlignment="1"/>
    <xf numFmtId="166" fontId="8" fillId="0" borderId="0" xfId="0" applyNumberFormat="1" applyFont="1" applyBorder="1"/>
    <xf numFmtId="165" fontId="8" fillId="0" borderId="0" xfId="0" applyNumberFormat="1" applyFont="1" applyBorder="1"/>
    <xf numFmtId="9" fontId="19" fillId="0" borderId="0" xfId="13" applyFill="1" applyBorder="1" applyAlignment="1" applyProtection="1"/>
    <xf numFmtId="0" fontId="19" fillId="0" borderId="0" xfId="9"/>
    <xf numFmtId="165" fontId="22" fillId="4" borderId="0" xfId="0" applyNumberFormat="1" applyFont="1" applyFill="1" applyAlignment="1">
      <alignment horizontal="centerContinuous"/>
    </xf>
    <xf numFmtId="165" fontId="5" fillId="4" borderId="0" xfId="0" applyNumberFormat="1" applyFont="1" applyFill="1" applyBorder="1"/>
    <xf numFmtId="167" fontId="65"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8" applyFont="1" applyAlignment="1">
      <alignment vertical="top" wrapText="1"/>
    </xf>
    <xf numFmtId="0" fontId="5" fillId="0" borderId="0" xfId="8" applyFont="1" applyAlignment="1">
      <alignment vertical="top"/>
    </xf>
    <xf numFmtId="0" fontId="46" fillId="0" borderId="0" xfId="8" applyFont="1" applyAlignment="1">
      <alignment vertical="top"/>
    </xf>
    <xf numFmtId="0" fontId="5" fillId="0" borderId="0" xfId="8" applyFont="1" applyFill="1" applyBorder="1" applyAlignment="1">
      <alignment vertical="top" wrapText="1"/>
    </xf>
    <xf numFmtId="169" fontId="5" fillId="0" borderId="0" xfId="3" applyNumberFormat="1" applyFont="1" applyFill="1" applyBorder="1" applyAlignment="1">
      <alignment vertical="top"/>
    </xf>
    <xf numFmtId="0" fontId="5" fillId="0" borderId="0" xfId="8" applyFont="1" applyFill="1" applyBorder="1" applyAlignment="1">
      <alignment vertical="top"/>
    </xf>
    <xf numFmtId="0" fontId="16" fillId="0" borderId="0" xfId="8" applyFont="1" applyFill="1" applyBorder="1" applyAlignment="1">
      <alignment vertical="top"/>
    </xf>
    <xf numFmtId="0" fontId="66" fillId="0" borderId="0" xfId="8" applyFont="1" applyAlignment="1">
      <alignment horizontal="left" vertical="top" wrapText="1"/>
    </xf>
    <xf numFmtId="0" fontId="5" fillId="0" borderId="0" xfId="8" applyFont="1" applyFill="1" applyAlignment="1">
      <alignment vertical="top"/>
    </xf>
    <xf numFmtId="0" fontId="67" fillId="0" borderId="0" xfId="8" applyFont="1" applyAlignment="1">
      <alignment vertical="top" wrapText="1"/>
    </xf>
    <xf numFmtId="0" fontId="5" fillId="4" borderId="0" xfId="8" applyFont="1" applyFill="1" applyAlignment="1">
      <alignment vertical="top" wrapText="1"/>
    </xf>
    <xf numFmtId="0" fontId="0" fillId="4" borderId="0" xfId="0" applyFill="1" applyBorder="1" applyAlignment="1"/>
    <xf numFmtId="166" fontId="63"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8" applyFont="1" applyFill="1" applyAlignment="1">
      <alignment vertical="top" wrapText="1"/>
    </xf>
    <xf numFmtId="37" fontId="8" fillId="0" borderId="47" xfId="0" applyNumberFormat="1" applyFont="1" applyBorder="1"/>
    <xf numFmtId="37" fontId="8" fillId="0" borderId="48" xfId="0" applyNumberFormat="1" applyFont="1" applyBorder="1"/>
    <xf numFmtId="37" fontId="8" fillId="0" borderId="49" xfId="0" applyNumberFormat="1" applyFont="1" applyBorder="1"/>
    <xf numFmtId="37" fontId="8" fillId="0" borderId="50" xfId="0" applyNumberFormat="1" applyFont="1" applyBorder="1"/>
    <xf numFmtId="37" fontId="8" fillId="0" borderId="51" xfId="0" applyNumberFormat="1" applyFont="1" applyBorder="1"/>
    <xf numFmtId="37" fontId="8" fillId="0" borderId="52" xfId="0" applyNumberFormat="1" applyFont="1" applyBorder="1"/>
    <xf numFmtId="37" fontId="28" fillId="0" borderId="53" xfId="0" applyNumberFormat="1" applyFont="1" applyBorder="1"/>
    <xf numFmtId="37" fontId="6" fillId="2" borderId="47" xfId="0" applyNumberFormat="1" applyFont="1" applyFill="1" applyBorder="1" applyAlignment="1"/>
    <xf numFmtId="37" fontId="6" fillId="2" borderId="48" xfId="0" applyNumberFormat="1" applyFont="1" applyFill="1" applyBorder="1" applyAlignment="1"/>
    <xf numFmtId="37" fontId="6" fillId="2" borderId="49" xfId="0" applyNumberFormat="1" applyFont="1" applyFill="1" applyBorder="1" applyAlignment="1"/>
    <xf numFmtId="37" fontId="28" fillId="0" borderId="54" xfId="0" applyNumberFormat="1" applyFont="1" applyBorder="1"/>
    <xf numFmtId="0" fontId="6" fillId="2" borderId="55" xfId="0" applyNumberFormat="1" applyFont="1" applyFill="1" applyBorder="1" applyAlignment="1">
      <alignment horizontal="left"/>
    </xf>
    <xf numFmtId="0" fontId="6" fillId="2" borderId="56" xfId="0" applyNumberFormat="1" applyFont="1" applyFill="1" applyBorder="1" applyAlignment="1">
      <alignment horizontal="left"/>
    </xf>
    <xf numFmtId="0" fontId="6" fillId="2" borderId="57" xfId="0" applyNumberFormat="1" applyFont="1" applyFill="1" applyBorder="1" applyAlignment="1">
      <alignment horizontal="left"/>
    </xf>
    <xf numFmtId="0" fontId="27" fillId="2" borderId="58" xfId="0" applyNumberFormat="1" applyFont="1" applyFill="1" applyBorder="1" applyAlignment="1">
      <alignment horizontal="left" indent="5"/>
    </xf>
    <xf numFmtId="165" fontId="1" fillId="0" borderId="0" xfId="0" applyNumberFormat="1" applyFont="1" applyBorder="1"/>
    <xf numFmtId="0" fontId="44" fillId="0" borderId="0" xfId="0" applyFont="1" applyBorder="1" applyAlignment="1">
      <alignment vertical="top" wrapText="1"/>
    </xf>
    <xf numFmtId="0" fontId="30" fillId="0" borderId="0" xfId="0" applyFont="1" applyBorder="1" applyAlignment="1">
      <alignment horizontal="center" vertical="top"/>
    </xf>
    <xf numFmtId="0" fontId="36" fillId="0" borderId="0" xfId="0" applyFont="1" applyBorder="1" applyAlignment="1">
      <alignment horizontal="center" vertical="top" wrapText="1"/>
    </xf>
    <xf numFmtId="0" fontId="36" fillId="0" borderId="0" xfId="0" applyFont="1" applyBorder="1" applyAlignment="1">
      <alignment horizontal="center"/>
    </xf>
    <xf numFmtId="0" fontId="5" fillId="0" borderId="28" xfId="0" applyNumberFormat="1" applyFont="1" applyBorder="1" applyAlignment="1"/>
    <xf numFmtId="0" fontId="16" fillId="0" borderId="41" xfId="0" applyNumberFormat="1" applyFont="1" applyBorder="1" applyAlignment="1">
      <alignment horizontal="right"/>
    </xf>
    <xf numFmtId="0" fontId="16" fillId="0" borderId="42" xfId="0" applyNumberFormat="1" applyFont="1" applyBorder="1" applyAlignment="1">
      <alignment horizontal="right"/>
    </xf>
    <xf numFmtId="0" fontId="16" fillId="0" borderId="43" xfId="0" applyNumberFormat="1" applyFont="1" applyBorder="1" applyAlignment="1">
      <alignment horizontal="right"/>
    </xf>
    <xf numFmtId="0" fontId="5" fillId="0" borderId="39" xfId="0" applyNumberFormat="1" applyFont="1" applyBorder="1" applyAlignment="1">
      <alignment horizontal="left"/>
    </xf>
    <xf numFmtId="0" fontId="16" fillId="0" borderId="28"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 xfId="0" applyNumberFormat="1" applyFont="1" applyBorder="1" applyAlignment="1"/>
    <xf numFmtId="37" fontId="5" fillId="0" borderId="4" xfId="0" applyNumberFormat="1" applyFont="1" applyBorder="1" applyAlignment="1"/>
    <xf numFmtId="37" fontId="5" fillId="0" borderId="28" xfId="0" applyNumberFormat="1" applyFont="1" applyBorder="1" applyAlignment="1"/>
    <xf numFmtId="37" fontId="5" fillId="0" borderId="30" xfId="0" applyNumberFormat="1" applyFont="1" applyBorder="1" applyAlignment="1"/>
    <xf numFmtId="37" fontId="5" fillId="0" borderId="20" xfId="0" applyNumberFormat="1" applyFont="1" applyBorder="1" applyAlignment="1"/>
    <xf numFmtId="0" fontId="5" fillId="0" borderId="40" xfId="0" applyNumberFormat="1" applyFont="1" applyBorder="1" applyAlignment="1"/>
    <xf numFmtId="0" fontId="5" fillId="0" borderId="13" xfId="0" applyNumberFormat="1" applyFont="1" applyBorder="1" applyAlignment="1">
      <alignment horizontal="left" indent="3"/>
    </xf>
    <xf numFmtId="0" fontId="5" fillId="0" borderId="32" xfId="0" applyNumberFormat="1" applyFont="1" applyBorder="1" applyAlignment="1">
      <alignment horizontal="left" indent="3"/>
    </xf>
    <xf numFmtId="5" fontId="5" fillId="0" borderId="3" xfId="0" applyNumberFormat="1" applyFont="1" applyBorder="1" applyAlignment="1"/>
    <xf numFmtId="5" fontId="5" fillId="0" borderId="4" xfId="0" applyNumberFormat="1" applyFont="1" applyBorder="1" applyAlignment="1"/>
    <xf numFmtId="165" fontId="5"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165" fontId="53" fillId="0" borderId="0" xfId="0" applyNumberFormat="1" applyFont="1" applyAlignment="1"/>
    <xf numFmtId="165" fontId="52" fillId="0" borderId="0" xfId="0" applyNumberFormat="1" applyFont="1" applyAlignment="1"/>
    <xf numFmtId="0" fontId="8" fillId="0" borderId="0" xfId="9" applyNumberFormat="1" applyFont="1" applyFill="1" applyBorder="1" applyAlignment="1" applyProtection="1"/>
    <xf numFmtId="0" fontId="71" fillId="0" borderId="0" xfId="9" applyFont="1" applyBorder="1" applyAlignment="1">
      <alignment vertical="center"/>
    </xf>
    <xf numFmtId="0" fontId="71" fillId="0" borderId="0" xfId="9" applyFont="1" applyAlignment="1">
      <alignment vertical="center"/>
    </xf>
    <xf numFmtId="0" fontId="73" fillId="0" borderId="30" xfId="9" applyFont="1" applyFill="1" applyBorder="1" applyAlignment="1">
      <alignment horizontal="left" vertical="center"/>
    </xf>
    <xf numFmtId="0" fontId="73" fillId="0" borderId="59" xfId="9" applyFont="1" applyFill="1" applyBorder="1" applyAlignment="1">
      <alignment horizontal="left" vertical="center"/>
    </xf>
    <xf numFmtId="0" fontId="73" fillId="0" borderId="13" xfId="9" applyFont="1" applyFill="1" applyBorder="1" applyAlignment="1">
      <alignment horizontal="left" vertical="center"/>
    </xf>
    <xf numFmtId="0" fontId="73" fillId="0" borderId="60" xfId="9" applyFont="1" applyFill="1" applyBorder="1" applyAlignment="1">
      <alignment horizontal="left" vertical="center"/>
    </xf>
    <xf numFmtId="166" fontId="73" fillId="0" borderId="13" xfId="9" applyNumberFormat="1" applyFont="1" applyFill="1" applyBorder="1" applyAlignment="1">
      <alignment horizontal="left" vertical="center"/>
    </xf>
    <xf numFmtId="0" fontId="74" fillId="0" borderId="60" xfId="9" applyFont="1" applyFill="1" applyBorder="1" applyAlignment="1">
      <alignment horizontal="left" vertical="center"/>
    </xf>
    <xf numFmtId="166" fontId="74" fillId="0" borderId="13" xfId="9" applyNumberFormat="1" applyFont="1" applyFill="1" applyBorder="1" applyAlignment="1">
      <alignment horizontal="left" vertical="center"/>
    </xf>
    <xf numFmtId="0" fontId="73" fillId="0" borderId="61" xfId="9" applyFont="1" applyFill="1" applyBorder="1" applyAlignment="1">
      <alignment horizontal="left" vertical="center"/>
    </xf>
    <xf numFmtId="0" fontId="73" fillId="0" borderId="28" xfId="9" applyFont="1" applyFill="1" applyBorder="1" applyAlignment="1">
      <alignment vertical="center"/>
    </xf>
    <xf numFmtId="0" fontId="73" fillId="0" borderId="40" xfId="9" applyFont="1" applyFill="1" applyBorder="1" applyAlignment="1">
      <alignment vertical="center"/>
    </xf>
    <xf numFmtId="0" fontId="73" fillId="0" borderId="13" xfId="9" applyFont="1" applyFill="1" applyBorder="1" applyAlignment="1">
      <alignment vertical="center"/>
    </xf>
    <xf numFmtId="0" fontId="73" fillId="0" borderId="45" xfId="9" applyFont="1" applyFill="1" applyBorder="1" applyAlignment="1">
      <alignment vertical="center"/>
    </xf>
    <xf numFmtId="166" fontId="74" fillId="0" borderId="32" xfId="9" applyNumberFormat="1" applyFont="1" applyFill="1" applyBorder="1" applyAlignment="1">
      <alignment horizontal="left" vertical="center"/>
    </xf>
    <xf numFmtId="0" fontId="74" fillId="0" borderId="62" xfId="9" applyFont="1" applyFill="1" applyBorder="1" applyAlignment="1">
      <alignment horizontal="left" vertical="center"/>
    </xf>
    <xf numFmtId="0" fontId="74" fillId="0" borderId="28" xfId="9" applyFont="1" applyFill="1" applyBorder="1" applyAlignment="1">
      <alignment vertical="center"/>
    </xf>
    <xf numFmtId="0" fontId="75" fillId="0" borderId="30" xfId="9" applyNumberFormat="1" applyFont="1" applyFill="1" applyBorder="1" applyAlignment="1" applyProtection="1"/>
    <xf numFmtId="166" fontId="74" fillId="0" borderId="40" xfId="9" applyNumberFormat="1" applyFont="1" applyFill="1" applyBorder="1" applyAlignment="1">
      <alignment horizontal="left" vertical="center"/>
    </xf>
    <xf numFmtId="0" fontId="74" fillId="0" borderId="59" xfId="9" applyFont="1" applyFill="1" applyBorder="1" applyAlignment="1">
      <alignment horizontal="left" vertical="center"/>
    </xf>
    <xf numFmtId="166" fontId="74" fillId="0" borderId="45" xfId="9" applyNumberFormat="1" applyFont="1" applyFill="1" applyBorder="1" applyAlignment="1">
      <alignment horizontal="left" vertical="center"/>
    </xf>
    <xf numFmtId="0" fontId="74" fillId="0" borderId="61" xfId="9" applyFont="1" applyFill="1" applyBorder="1" applyAlignment="1">
      <alignment horizontal="left" vertical="center"/>
    </xf>
    <xf numFmtId="0" fontId="74" fillId="0" borderId="30" xfId="9" applyFont="1" applyFill="1" applyBorder="1" applyAlignment="1">
      <alignment horizontal="right" vertical="center"/>
    </xf>
    <xf numFmtId="0" fontId="74" fillId="0" borderId="15" xfId="9" applyFont="1" applyFill="1" applyBorder="1" applyAlignment="1">
      <alignment vertical="center"/>
    </xf>
    <xf numFmtId="0" fontId="74" fillId="0" borderId="48" xfId="9" applyFont="1" applyFill="1" applyBorder="1" applyAlignment="1">
      <alignment horizontal="left" vertical="center"/>
    </xf>
    <xf numFmtId="0" fontId="74" fillId="0" borderId="45" xfId="9" applyFont="1" applyFill="1" applyBorder="1" applyAlignment="1">
      <alignment vertical="center"/>
    </xf>
    <xf numFmtId="0" fontId="74" fillId="0" borderId="30" xfId="9" applyFont="1" applyFill="1" applyBorder="1" applyAlignment="1">
      <alignment horizontal="left" vertical="center"/>
    </xf>
    <xf numFmtId="0" fontId="73" fillId="0" borderId="7" xfId="9" applyFont="1" applyFill="1" applyBorder="1" applyAlignment="1">
      <alignment vertical="center"/>
    </xf>
    <xf numFmtId="0" fontId="73" fillId="0" borderId="3" xfId="9" applyFont="1" applyFill="1" applyBorder="1" applyAlignment="1">
      <alignment horizontal="left" vertical="center"/>
    </xf>
    <xf numFmtId="37" fontId="73" fillId="0" borderId="30" xfId="1" applyNumberFormat="1" applyFont="1" applyFill="1" applyBorder="1" applyAlignment="1">
      <alignment horizontal="right" vertical="center"/>
    </xf>
    <xf numFmtId="37" fontId="73" fillId="0" borderId="20" xfId="1" applyNumberFormat="1" applyFont="1" applyFill="1" applyBorder="1" applyAlignment="1">
      <alignment horizontal="right" vertical="center"/>
    </xf>
    <xf numFmtId="37" fontId="73" fillId="0" borderId="63" xfId="1" applyNumberFormat="1" applyFont="1" applyFill="1" applyBorder="1" applyAlignment="1">
      <alignment horizontal="right" vertical="center"/>
    </xf>
    <xf numFmtId="37" fontId="73" fillId="0" borderId="64" xfId="1" applyNumberFormat="1" applyFont="1" applyFill="1" applyBorder="1" applyAlignment="1">
      <alignment horizontal="right" vertical="center"/>
    </xf>
    <xf numFmtId="37" fontId="73" fillId="0" borderId="65" xfId="1" applyNumberFormat="1" applyFont="1" applyFill="1" applyBorder="1" applyAlignment="1">
      <alignment horizontal="right" vertical="center"/>
    </xf>
    <xf numFmtId="37" fontId="73" fillId="0" borderId="66" xfId="1" applyNumberFormat="1" applyFont="1" applyFill="1" applyBorder="1" applyAlignment="1">
      <alignment horizontal="right" vertical="center"/>
    </xf>
    <xf numFmtId="37" fontId="73" fillId="0" borderId="67" xfId="1" applyNumberFormat="1" applyFont="1" applyFill="1" applyBorder="1" applyAlignment="1">
      <alignment horizontal="right" vertical="center"/>
    </xf>
    <xf numFmtId="37" fontId="73" fillId="0" borderId="60" xfId="1" applyNumberFormat="1" applyFont="1" applyFill="1" applyBorder="1" applyAlignment="1">
      <alignment horizontal="right" vertical="center"/>
    </xf>
    <xf numFmtId="37" fontId="73" fillId="0" borderId="68" xfId="1" applyNumberFormat="1" applyFont="1" applyFill="1" applyBorder="1" applyAlignment="1">
      <alignment horizontal="right" vertical="center"/>
    </xf>
    <xf numFmtId="37" fontId="73" fillId="0" borderId="69" xfId="1" applyNumberFormat="1" applyFont="1" applyFill="1" applyBorder="1" applyAlignment="1">
      <alignment horizontal="right" vertical="center"/>
    </xf>
    <xf numFmtId="37" fontId="73" fillId="0" borderId="70" xfId="1" applyNumberFormat="1" applyFont="1" applyFill="1" applyBorder="1" applyAlignment="1">
      <alignment horizontal="right" vertical="center"/>
    </xf>
    <xf numFmtId="37" fontId="73" fillId="0" borderId="3" xfId="1" applyNumberFormat="1" applyFont="1" applyFill="1" applyBorder="1" applyAlignment="1">
      <alignment horizontal="right" vertical="center"/>
    </xf>
    <xf numFmtId="37" fontId="73"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5" fillId="0" borderId="30" xfId="1" applyNumberFormat="1" applyFont="1" applyFill="1" applyBorder="1" applyAlignment="1" applyProtection="1"/>
    <xf numFmtId="37" fontId="75" fillId="0" borderId="20" xfId="1" applyNumberFormat="1" applyFont="1" applyFill="1" applyBorder="1" applyAlignment="1" applyProtection="1"/>
    <xf numFmtId="37" fontId="74" fillId="0" borderId="63" xfId="1" applyNumberFormat="1" applyFont="1" applyFill="1" applyBorder="1" applyAlignment="1">
      <alignment horizontal="right" vertical="center"/>
    </xf>
    <xf numFmtId="37" fontId="74" fillId="0" borderId="64" xfId="1" applyNumberFormat="1" applyFont="1" applyFill="1" applyBorder="1" applyAlignment="1">
      <alignment horizontal="right" vertical="center"/>
    </xf>
    <xf numFmtId="37" fontId="74" fillId="0" borderId="65" xfId="1" applyNumberFormat="1" applyFont="1" applyFill="1" applyBorder="1" applyAlignment="1">
      <alignment horizontal="right" vertical="center"/>
    </xf>
    <xf numFmtId="37" fontId="74" fillId="0" borderId="66" xfId="1" applyNumberFormat="1" applyFont="1" applyFill="1" applyBorder="1" applyAlignment="1">
      <alignment horizontal="right" vertical="center"/>
    </xf>
    <xf numFmtId="37" fontId="74" fillId="0" borderId="67" xfId="1" applyNumberFormat="1" applyFont="1" applyFill="1" applyBorder="1" applyAlignment="1">
      <alignment horizontal="right" vertical="center"/>
    </xf>
    <xf numFmtId="37" fontId="74" fillId="0" borderId="68" xfId="1" applyNumberFormat="1" applyFont="1" applyFill="1" applyBorder="1" applyAlignment="1">
      <alignment horizontal="right" vertical="center"/>
    </xf>
    <xf numFmtId="37" fontId="74" fillId="0" borderId="69" xfId="1" applyNumberFormat="1" applyFont="1" applyFill="1" applyBorder="1" applyAlignment="1">
      <alignment horizontal="right" vertical="center"/>
    </xf>
    <xf numFmtId="37" fontId="74" fillId="0" borderId="70" xfId="1" applyNumberFormat="1" applyFont="1" applyFill="1" applyBorder="1" applyAlignment="1">
      <alignment horizontal="right" vertical="center"/>
    </xf>
    <xf numFmtId="37" fontId="74" fillId="0" borderId="51" xfId="1" applyNumberFormat="1" applyFont="1" applyFill="1" applyBorder="1" applyAlignment="1">
      <alignment horizontal="right" vertical="center"/>
    </xf>
    <xf numFmtId="37" fontId="74" fillId="0" borderId="71" xfId="1" applyNumberFormat="1" applyFont="1" applyFill="1" applyBorder="1" applyAlignment="1">
      <alignment horizontal="right" vertical="center"/>
    </xf>
    <xf numFmtId="37" fontId="74" fillId="0" borderId="30" xfId="1" applyNumberFormat="1" applyFont="1" applyFill="1" applyBorder="1" applyAlignment="1">
      <alignment horizontal="right" vertical="center"/>
    </xf>
    <xf numFmtId="37" fontId="74" fillId="0" borderId="20" xfId="1" applyNumberFormat="1" applyFont="1" applyFill="1" applyBorder="1" applyAlignment="1">
      <alignment horizontal="right" vertical="center"/>
    </xf>
    <xf numFmtId="37" fontId="5" fillId="0" borderId="29" xfId="0" applyNumberFormat="1" applyFont="1" applyBorder="1" applyAlignment="1"/>
    <xf numFmtId="0" fontId="67" fillId="0" borderId="8" xfId="0" applyNumberFormat="1" applyFont="1" applyBorder="1" applyAlignment="1"/>
    <xf numFmtId="0" fontId="67" fillId="0" borderId="0" xfId="0" applyNumberFormat="1" applyFont="1" applyBorder="1" applyAlignment="1"/>
    <xf numFmtId="0" fontId="67" fillId="0" borderId="29" xfId="0" applyNumberFormat="1" applyFont="1" applyBorder="1" applyAlignment="1"/>
    <xf numFmtId="0" fontId="67" fillId="0" borderId="0" xfId="0" applyNumberFormat="1" applyFont="1" applyAlignment="1"/>
    <xf numFmtId="0" fontId="48" fillId="0" borderId="0" xfId="11" applyFont="1"/>
    <xf numFmtId="0" fontId="0" fillId="0" borderId="0" xfId="0" applyAlignment="1"/>
    <xf numFmtId="0" fontId="19" fillId="0" borderId="0" xfId="11"/>
    <xf numFmtId="0" fontId="16" fillId="0" borderId="0" xfId="11" applyFont="1"/>
    <xf numFmtId="0" fontId="21" fillId="0" borderId="0" xfId="11" applyFont="1"/>
    <xf numFmtId="0" fontId="8" fillId="0" borderId="0" xfId="11" applyFont="1"/>
    <xf numFmtId="0" fontId="8" fillId="0" borderId="0" xfId="11" applyFont="1" applyFill="1" applyAlignment="1">
      <alignment vertical="center"/>
    </xf>
    <xf numFmtId="0" fontId="21" fillId="0" borderId="0" xfId="11" applyFont="1" applyFill="1" applyBorder="1" applyAlignment="1">
      <alignment horizontal="centerContinuous"/>
    </xf>
    <xf numFmtId="0" fontId="8" fillId="0" borderId="8" xfId="11" applyFont="1" applyFill="1" applyBorder="1" applyAlignment="1">
      <alignment horizontal="center"/>
    </xf>
    <xf numFmtId="0" fontId="8" fillId="0" borderId="29" xfId="11" applyFont="1" applyFill="1" applyBorder="1" applyAlignment="1">
      <alignment horizontal="center"/>
    </xf>
    <xf numFmtId="0" fontId="8" fillId="0" borderId="0" xfId="11" applyFont="1" applyFill="1"/>
    <xf numFmtId="0" fontId="8" fillId="0" borderId="0" xfId="11" applyFont="1" applyFill="1" applyBorder="1" applyAlignment="1">
      <alignment horizontal="center"/>
    </xf>
    <xf numFmtId="0" fontId="8" fillId="0" borderId="7" xfId="11" applyFont="1" applyFill="1" applyBorder="1" applyAlignment="1">
      <alignment horizontal="center" wrapText="1"/>
    </xf>
    <xf numFmtId="0" fontId="8" fillId="0" borderId="4" xfId="11" applyFont="1" applyFill="1" applyBorder="1" applyAlignment="1">
      <alignment horizontal="center" wrapText="1"/>
    </xf>
    <xf numFmtId="0" fontId="77" fillId="0" borderId="0" xfId="11" applyFont="1" applyFill="1" applyBorder="1" applyAlignment="1">
      <alignment horizontal="center"/>
    </xf>
    <xf numFmtId="37" fontId="8" fillId="0" borderId="8" xfId="11" applyNumberFormat="1" applyFont="1" applyBorder="1"/>
    <xf numFmtId="37" fontId="8" fillId="0" borderId="29" xfId="11" applyNumberFormat="1" applyFont="1" applyBorder="1"/>
    <xf numFmtId="37" fontId="8" fillId="0" borderId="0" xfId="11" applyNumberFormat="1" applyFont="1" applyBorder="1"/>
    <xf numFmtId="0" fontId="8" fillId="0" borderId="0" xfId="11" applyFont="1" applyBorder="1"/>
    <xf numFmtId="0" fontId="21" fillId="0" borderId="6" xfId="11" applyFont="1" applyBorder="1"/>
    <xf numFmtId="0" fontId="8" fillId="0" borderId="6" xfId="0" applyFont="1" applyBorder="1"/>
    <xf numFmtId="0" fontId="8" fillId="0" borderId="6" xfId="0" applyFont="1" applyBorder="1" applyAlignment="1">
      <alignment wrapText="1"/>
    </xf>
    <xf numFmtId="0" fontId="8" fillId="0" borderId="6" xfId="11" applyFont="1" applyBorder="1"/>
    <xf numFmtId="37" fontId="8" fillId="0" borderId="7" xfId="1" applyNumberFormat="1" applyFont="1" applyBorder="1"/>
    <xf numFmtId="37" fontId="8" fillId="0" borderId="4" xfId="1" applyNumberFormat="1" applyFont="1" applyBorder="1"/>
    <xf numFmtId="37" fontId="8" fillId="0" borderId="3" xfId="1" applyNumberFormat="1" applyFont="1" applyBorder="1"/>
    <xf numFmtId="167" fontId="8" fillId="0" borderId="0" xfId="1" applyNumberFormat="1" applyFont="1" applyBorder="1"/>
    <xf numFmtId="0" fontId="21" fillId="0" borderId="5" xfId="11" applyFont="1" applyBorder="1"/>
    <xf numFmtId="37" fontId="21" fillId="0" borderId="7" xfId="1" applyNumberFormat="1" applyFont="1" applyBorder="1"/>
    <xf numFmtId="37" fontId="21" fillId="0" borderId="4" xfId="1" applyNumberFormat="1" applyFont="1" applyBorder="1"/>
    <xf numFmtId="167" fontId="21" fillId="0" borderId="0" xfId="1" applyNumberFormat="1" applyFont="1" applyBorder="1"/>
    <xf numFmtId="170" fontId="8" fillId="0" borderId="0" xfId="11" applyNumberFormat="1" applyFont="1"/>
    <xf numFmtId="0" fontId="21" fillId="0" borderId="6" xfId="11" applyFont="1" applyBorder="1" applyAlignment="1">
      <alignment wrapText="1"/>
    </xf>
    <xf numFmtId="37" fontId="8" fillId="0" borderId="0" xfId="11" applyNumberFormat="1" applyFont="1"/>
    <xf numFmtId="37" fontId="8" fillId="0" borderId="8" xfId="11" applyNumberFormat="1" applyFont="1" applyBorder="1" applyAlignment="1"/>
    <xf numFmtId="37" fontId="8" fillId="0" borderId="29" xfId="11" applyNumberFormat="1" applyFont="1" applyBorder="1" applyAlignment="1"/>
    <xf numFmtId="37" fontId="8" fillId="0" borderId="8" xfId="1" applyNumberFormat="1" applyFont="1" applyBorder="1"/>
    <xf numFmtId="37" fontId="8" fillId="0" borderId="6" xfId="1" applyNumberFormat="1" applyFont="1" applyBorder="1"/>
    <xf numFmtId="37" fontId="8" fillId="0" borderId="4" xfId="11" applyNumberFormat="1" applyFont="1" applyBorder="1"/>
    <xf numFmtId="37" fontId="21" fillId="0" borderId="8" xfId="1" applyNumberFormat="1" applyFont="1" applyBorder="1"/>
    <xf numFmtId="37" fontId="21" fillId="0" borderId="6" xfId="1" applyNumberFormat="1" applyFont="1" applyBorder="1"/>
    <xf numFmtId="37" fontId="21" fillId="0" borderId="28" xfId="1" applyNumberFormat="1" applyFont="1" applyBorder="1"/>
    <xf numFmtId="37" fontId="21" fillId="0" borderId="3" xfId="1" applyNumberFormat="1" applyFont="1" applyBorder="1"/>
    <xf numFmtId="0" fontId="8" fillId="0" borderId="0" xfId="11" applyNumberFormat="1" applyFont="1"/>
    <xf numFmtId="37" fontId="8" fillId="0" borderId="72" xfId="11" applyNumberFormat="1" applyFont="1" applyBorder="1"/>
    <xf numFmtId="0" fontId="21" fillId="0" borderId="73" xfId="11" applyFont="1" applyBorder="1" applyAlignment="1">
      <alignment horizontal="left"/>
    </xf>
    <xf numFmtId="0" fontId="21" fillId="0" borderId="74" xfId="11" applyFont="1" applyBorder="1" applyAlignment="1">
      <alignment horizontal="left"/>
    </xf>
    <xf numFmtId="167" fontId="21" fillId="0" borderId="0" xfId="11" applyNumberFormat="1" applyFont="1" applyBorder="1" applyAlignment="1">
      <alignment horizontal="left"/>
    </xf>
    <xf numFmtId="168" fontId="21" fillId="0" borderId="0" xfId="3" applyNumberFormat="1" applyFont="1" applyBorder="1" applyAlignment="1">
      <alignment horizontal="left"/>
    </xf>
    <xf numFmtId="0" fontId="78" fillId="0" borderId="0" xfId="11" applyFont="1" applyAlignment="1">
      <alignment horizontal="left"/>
    </xf>
    <xf numFmtId="0" fontId="78" fillId="0" borderId="0" xfId="11" applyFont="1" applyBorder="1" applyAlignment="1">
      <alignment horizontal="left"/>
    </xf>
    <xf numFmtId="0" fontId="21" fillId="0" borderId="0" xfId="11" applyFont="1" applyBorder="1" applyAlignment="1">
      <alignment horizontal="left"/>
    </xf>
    <xf numFmtId="5" fontId="5" fillId="0" borderId="0" xfId="3" applyNumberFormat="1" applyFont="1" applyFill="1" applyBorder="1" applyAlignment="1">
      <alignment vertical="top"/>
    </xf>
    <xf numFmtId="0" fontId="5" fillId="0" borderId="0" xfId="8" applyFont="1" applyFill="1" applyBorder="1" applyAlignment="1">
      <alignment horizontal="center" vertical="top" wrapText="1"/>
    </xf>
    <xf numFmtId="7" fontId="5" fillId="0" borderId="0" xfId="3" applyNumberFormat="1" applyFont="1" applyFill="1" applyBorder="1" applyAlignment="1">
      <alignment vertical="top"/>
    </xf>
    <xf numFmtId="0" fontId="84" fillId="0" borderId="0" xfId="0" applyFont="1"/>
    <xf numFmtId="0" fontId="6" fillId="2" borderId="15" xfId="0" applyNumberFormat="1" applyFont="1" applyFill="1" applyBorder="1" applyAlignment="1">
      <alignment horizontal="left" indent="1"/>
    </xf>
    <xf numFmtId="0" fontId="26" fillId="0" borderId="45" xfId="0" applyNumberFormat="1" applyFont="1" applyFill="1" applyBorder="1" applyAlignment="1">
      <alignment horizontal="left" indent="2"/>
    </xf>
    <xf numFmtId="37" fontId="26" fillId="0" borderId="45" xfId="0" applyNumberFormat="1" applyFont="1" applyFill="1" applyBorder="1" applyAlignment="1"/>
    <xf numFmtId="37" fontId="26" fillId="0" borderId="75" xfId="0" applyNumberFormat="1" applyFont="1" applyFill="1" applyBorder="1" applyAlignment="1"/>
    <xf numFmtId="37" fontId="26" fillId="0" borderId="76" xfId="0" applyNumberFormat="1" applyFont="1" applyFill="1" applyBorder="1" applyAlignment="1"/>
    <xf numFmtId="0" fontId="26" fillId="0" borderId="77" xfId="0" applyNumberFormat="1" applyFont="1" applyFill="1" applyBorder="1" applyAlignment="1">
      <alignment horizontal="left" indent="2"/>
    </xf>
    <xf numFmtId="37" fontId="26" fillId="0" borderId="39" xfId="0" applyNumberFormat="1" applyFont="1" applyFill="1" applyBorder="1" applyAlignment="1"/>
    <xf numFmtId="37" fontId="26" fillId="0" borderId="78" xfId="0" applyNumberFormat="1" applyFont="1" applyFill="1" applyBorder="1" applyAlignment="1"/>
    <xf numFmtId="37" fontId="26" fillId="0" borderId="79" xfId="0" applyNumberFormat="1" applyFont="1" applyFill="1" applyBorder="1" applyAlignment="1"/>
    <xf numFmtId="0" fontId="73" fillId="0" borderId="62" xfId="9" applyFont="1" applyFill="1" applyBorder="1" applyAlignment="1">
      <alignment horizontal="left" vertical="center"/>
    </xf>
    <xf numFmtId="0" fontId="73" fillId="0" borderId="32" xfId="9" applyFont="1" applyFill="1" applyBorder="1" applyAlignment="1">
      <alignment vertical="center"/>
    </xf>
    <xf numFmtId="37" fontId="5" fillId="0" borderId="14" xfId="0" applyNumberFormat="1" applyFont="1" applyBorder="1" applyAlignment="1"/>
    <xf numFmtId="1" fontId="5" fillId="0" borderId="17" xfId="0" applyNumberFormat="1" applyFont="1" applyBorder="1" applyAlignment="1">
      <alignment horizontal="right"/>
    </xf>
    <xf numFmtId="3" fontId="5" fillId="0" borderId="33" xfId="0" applyNumberFormat="1" applyFont="1" applyBorder="1" applyAlignment="1"/>
    <xf numFmtId="37" fontId="6" fillId="2" borderId="20" xfId="0" applyNumberFormat="1" applyFont="1" applyFill="1" applyBorder="1" applyAlignment="1"/>
    <xf numFmtId="3" fontId="17" fillId="0" borderId="0" xfId="5" applyNumberFormat="1" applyFont="1" applyAlignment="1"/>
    <xf numFmtId="0" fontId="15" fillId="0" borderId="0" xfId="7"/>
    <xf numFmtId="0" fontId="14" fillId="2" borderId="0" xfId="12" applyFont="1" applyFill="1" applyAlignment="1">
      <alignment horizontal="center"/>
    </xf>
    <xf numFmtId="0" fontId="15" fillId="2" borderId="0" xfId="12" applyFont="1" applyFill="1"/>
    <xf numFmtId="0" fontId="13" fillId="2" borderId="0" xfId="12" applyFont="1" applyFill="1"/>
    <xf numFmtId="0" fontId="80" fillId="2" borderId="0" xfId="12" applyFont="1" applyFill="1" applyAlignment="1">
      <alignment horizontal="center"/>
    </xf>
    <xf numFmtId="0" fontId="81" fillId="2" borderId="0" xfId="12" applyFont="1" applyFill="1"/>
    <xf numFmtId="0" fontId="14" fillId="2" borderId="0" xfId="12" applyFont="1" applyFill="1" applyAlignment="1">
      <alignment wrapText="1"/>
    </xf>
    <xf numFmtId="0" fontId="15" fillId="2" borderId="0" xfId="7" applyFill="1"/>
    <xf numFmtId="0" fontId="20" fillId="4" borderId="0" xfId="7" applyFont="1" applyFill="1" applyAlignment="1">
      <alignment horizontal="centerContinuous"/>
    </xf>
    <xf numFmtId="0" fontId="15" fillId="4" borderId="0" xfId="7" applyFont="1" applyFill="1"/>
    <xf numFmtId="37" fontId="6" fillId="2" borderId="13" xfId="0" applyNumberFormat="1" applyFont="1" applyFill="1" applyBorder="1" applyAlignment="1"/>
    <xf numFmtId="3" fontId="14" fillId="0" borderId="0" xfId="0" applyNumberFormat="1" applyFont="1" applyAlignment="1"/>
    <xf numFmtId="165" fontId="14" fillId="0" borderId="0" xfId="0" applyNumberFormat="1" applyFont="1" applyAlignment="1"/>
    <xf numFmtId="3" fontId="29" fillId="0" borderId="0" xfId="0" applyNumberFormat="1" applyFont="1" applyAlignment="1"/>
    <xf numFmtId="3" fontId="14" fillId="6" borderId="0" xfId="0" applyNumberFormat="1" applyFont="1" applyFill="1" applyAlignment="1"/>
    <xf numFmtId="37" fontId="14" fillId="6" borderId="0" xfId="0" applyNumberFormat="1" applyFont="1" applyFill="1" applyAlignment="1"/>
    <xf numFmtId="3" fontId="14" fillId="4" borderId="0" xfId="0" applyNumberFormat="1" applyFont="1" applyFill="1" applyAlignment="1"/>
    <xf numFmtId="165" fontId="14" fillId="0" borderId="0" xfId="0" applyNumberFormat="1" applyFont="1" applyFill="1" applyAlignment="1"/>
    <xf numFmtId="3" fontId="40" fillId="0" borderId="0" xfId="0" applyNumberFormat="1" applyFont="1" applyAlignment="1"/>
    <xf numFmtId="165" fontId="40" fillId="0" borderId="0" xfId="0" applyNumberFormat="1" applyFont="1" applyAlignment="1"/>
    <xf numFmtId="165" fontId="40" fillId="0" borderId="0" xfId="0" applyNumberFormat="1" applyFont="1" applyFill="1" applyAlignment="1"/>
    <xf numFmtId="165" fontId="83" fillId="0" borderId="0" xfId="0" applyNumberFormat="1" applyFont="1" applyFill="1" applyAlignment="1"/>
    <xf numFmtId="5" fontId="6" fillId="2" borderId="82" xfId="0" applyNumberFormat="1" applyFont="1" applyFill="1" applyBorder="1" applyAlignment="1"/>
    <xf numFmtId="5" fontId="6" fillId="2" borderId="83" xfId="0" applyNumberFormat="1" applyFont="1" applyFill="1" applyBorder="1" applyAlignment="1"/>
    <xf numFmtId="37" fontId="21" fillId="0" borderId="84" xfId="11" applyNumberFormat="1" applyFont="1" applyBorder="1" applyAlignment="1">
      <alignment horizontal="right"/>
    </xf>
    <xf numFmtId="37" fontId="30" fillId="0" borderId="0" xfId="0" applyNumberFormat="1" applyFont="1" applyBorder="1" applyAlignment="1">
      <alignment horizontal="right" vertical="top" wrapText="1"/>
    </xf>
    <xf numFmtId="37" fontId="69" fillId="0" borderId="0" xfId="0" applyNumberFormat="1" applyFont="1" applyBorder="1" applyAlignment="1">
      <alignment horizontal="right"/>
    </xf>
    <xf numFmtId="37" fontId="30" fillId="0" borderId="0" xfId="0" applyNumberFormat="1" applyFont="1" applyBorder="1" applyAlignment="1">
      <alignment horizontal="right" vertical="top"/>
    </xf>
    <xf numFmtId="37" fontId="30" fillId="0" borderId="0" xfId="0" applyNumberFormat="1" applyFont="1" applyAlignment="1">
      <alignment horizontal="right" vertical="top"/>
    </xf>
    <xf numFmtId="37" fontId="36" fillId="0" borderId="0" xfId="0" applyNumberFormat="1" applyFont="1" applyBorder="1" applyAlignment="1">
      <alignment horizontal="right" vertical="top" wrapText="1"/>
    </xf>
    <xf numFmtId="37" fontId="30" fillId="0" borderId="0" xfId="0" applyNumberFormat="1" applyFont="1" applyAlignment="1">
      <alignment horizontal="right"/>
    </xf>
    <xf numFmtId="0" fontId="24" fillId="2" borderId="8" xfId="0" applyNumberFormat="1" applyFont="1" applyFill="1" applyBorder="1" applyAlignment="1">
      <alignment horizontal="right"/>
    </xf>
    <xf numFmtId="0" fontId="24" fillId="2" borderId="0" xfId="0" applyNumberFormat="1" applyFont="1" applyFill="1" applyBorder="1" applyAlignment="1">
      <alignment horizontal="right"/>
    </xf>
    <xf numFmtId="0" fontId="23" fillId="0" borderId="15" xfId="0" applyNumberFormat="1" applyFont="1" applyFill="1" applyBorder="1" applyAlignment="1">
      <alignment horizontal="left"/>
    </xf>
    <xf numFmtId="0" fontId="5" fillId="0" borderId="31" xfId="0" applyNumberFormat="1" applyFont="1" applyBorder="1" applyAlignment="1">
      <alignment wrapText="1"/>
    </xf>
    <xf numFmtId="0" fontId="24" fillId="2" borderId="28" xfId="0" applyNumberFormat="1" applyFont="1" applyFill="1" applyBorder="1" applyAlignment="1">
      <alignment horizontal="right"/>
    </xf>
    <xf numFmtId="0" fontId="24" fillId="2" borderId="20" xfId="0" applyNumberFormat="1" applyFont="1" applyFill="1" applyBorder="1" applyAlignment="1">
      <alignment horizontal="right"/>
    </xf>
    <xf numFmtId="0" fontId="24" fillId="2" borderId="30" xfId="0" applyNumberFormat="1" applyFont="1" applyFill="1" applyBorder="1" applyAlignment="1">
      <alignment horizontal="right"/>
    </xf>
    <xf numFmtId="37" fontId="16" fillId="0" borderId="28" xfId="0" applyNumberFormat="1" applyFont="1" applyBorder="1" applyAlignment="1"/>
    <xf numFmtId="37" fontId="16" fillId="0" borderId="20" xfId="0" applyNumberFormat="1" applyFont="1" applyBorder="1" applyAlignment="1"/>
    <xf numFmtId="37" fontId="16" fillId="0" borderId="30" xfId="0" applyNumberFormat="1" applyFont="1" applyBorder="1" applyAlignment="1"/>
    <xf numFmtId="0" fontId="23" fillId="2" borderId="21" xfId="0" applyNumberFormat="1" applyFont="1" applyFill="1" applyBorder="1" applyAlignment="1">
      <alignment horizontal="left"/>
    </xf>
    <xf numFmtId="0" fontId="23" fillId="2" borderId="23" xfId="0" applyNumberFormat="1" applyFont="1" applyFill="1" applyBorder="1" applyAlignment="1">
      <alignment horizontal="left"/>
    </xf>
    <xf numFmtId="0" fontId="23" fillId="2" borderId="85" xfId="0" applyNumberFormat="1" applyFont="1" applyFill="1" applyBorder="1" applyAlignment="1">
      <alignment horizontal="left"/>
    </xf>
    <xf numFmtId="0" fontId="23" fillId="2" borderId="86" xfId="0" applyNumberFormat="1" applyFont="1" applyFill="1" applyBorder="1" applyAlignment="1">
      <alignment horizontal="left"/>
    </xf>
    <xf numFmtId="0" fontId="23" fillId="2" borderId="87" xfId="0" applyNumberFormat="1" applyFont="1" applyFill="1" applyBorder="1" applyAlignment="1">
      <alignment horizontal="left"/>
    </xf>
    <xf numFmtId="0" fontId="2" fillId="0" borderId="6" xfId="0" applyNumberFormat="1" applyFont="1" applyBorder="1"/>
    <xf numFmtId="0" fontId="23" fillId="2" borderId="88" xfId="0" applyNumberFormat="1" applyFont="1" applyFill="1" applyBorder="1" applyAlignment="1">
      <alignment horizontal="left"/>
    </xf>
    <xf numFmtId="0" fontId="17" fillId="0" borderId="0" xfId="0" applyNumberFormat="1" applyFont="1" applyAlignment="1"/>
    <xf numFmtId="3" fontId="6" fillId="2" borderId="0" xfId="0" applyNumberFormat="1" applyFont="1" applyFill="1" applyAlignment="1"/>
    <xf numFmtId="3" fontId="6" fillId="2" borderId="0" xfId="0" applyNumberFormat="1" applyFont="1" applyFill="1" applyBorder="1" applyAlignment="1"/>
    <xf numFmtId="3" fontId="50" fillId="2" borderId="0" xfId="0" applyNumberFormat="1" applyFont="1" applyFill="1" applyAlignment="1"/>
    <xf numFmtId="0" fontId="24" fillId="2" borderId="89" xfId="0" applyNumberFormat="1" applyFont="1" applyFill="1" applyBorder="1" applyAlignment="1">
      <alignment horizontal="right"/>
    </xf>
    <xf numFmtId="0" fontId="24" fillId="2" borderId="90" xfId="0" applyNumberFormat="1" applyFont="1" applyFill="1" applyBorder="1" applyAlignment="1">
      <alignment horizontal="right"/>
    </xf>
    <xf numFmtId="0" fontId="24" fillId="2" borderId="91" xfId="0" applyNumberFormat="1" applyFont="1" applyFill="1" applyBorder="1" applyAlignment="1">
      <alignment horizontal="right"/>
    </xf>
    <xf numFmtId="0" fontId="24" fillId="2" borderId="92" xfId="0" applyNumberFormat="1" applyFont="1" applyFill="1" applyBorder="1" applyAlignment="1">
      <alignment horizontal="right"/>
    </xf>
    <xf numFmtId="37" fontId="23" fillId="2" borderId="93" xfId="0" applyNumberFormat="1" applyFont="1" applyFill="1" applyBorder="1" applyAlignment="1"/>
    <xf numFmtId="37" fontId="23" fillId="2" borderId="94" xfId="0" applyNumberFormat="1" applyFont="1" applyFill="1" applyBorder="1" applyAlignment="1"/>
    <xf numFmtId="37" fontId="23" fillId="2" borderId="95" xfId="0" applyNumberFormat="1" applyFont="1" applyFill="1" applyBorder="1" applyAlignment="1"/>
    <xf numFmtId="37" fontId="23" fillId="2" borderId="96" xfId="0" applyNumberFormat="1" applyFont="1" applyFill="1" applyBorder="1" applyAlignment="1"/>
    <xf numFmtId="37" fontId="23" fillId="2" borderId="97" xfId="0" applyNumberFormat="1" applyFont="1" applyFill="1" applyBorder="1" applyAlignment="1"/>
    <xf numFmtId="37" fontId="23" fillId="2" borderId="98" xfId="0" applyNumberFormat="1" applyFont="1" applyFill="1" applyBorder="1" applyAlignment="1"/>
    <xf numFmtId="37" fontId="23" fillId="2" borderId="99" xfId="0" applyNumberFormat="1" applyFont="1" applyFill="1" applyBorder="1" applyAlignment="1"/>
    <xf numFmtId="37" fontId="23" fillId="2" borderId="100" xfId="0" applyNumberFormat="1" applyFont="1" applyFill="1" applyBorder="1" applyAlignment="1"/>
    <xf numFmtId="37" fontId="23" fillId="2" borderId="101" xfId="0" applyNumberFormat="1" applyFont="1" applyFill="1" applyBorder="1" applyAlignment="1"/>
    <xf numFmtId="37" fontId="23" fillId="2" borderId="102" xfId="0" applyNumberFormat="1" applyFont="1" applyFill="1" applyBorder="1" applyAlignment="1"/>
    <xf numFmtId="37" fontId="23" fillId="2" borderId="103" xfId="0" applyNumberFormat="1" applyFont="1" applyFill="1" applyBorder="1" applyAlignment="1"/>
    <xf numFmtId="37" fontId="23" fillId="2" borderId="104" xfId="0" applyNumberFormat="1" applyFont="1" applyFill="1" applyBorder="1" applyAlignment="1"/>
    <xf numFmtId="37" fontId="23" fillId="2" borderId="105" xfId="0" applyNumberFormat="1" applyFont="1" applyFill="1" applyBorder="1" applyAlignment="1"/>
    <xf numFmtId="37" fontId="23" fillId="2" borderId="106" xfId="0" applyNumberFormat="1" applyFont="1" applyFill="1" applyBorder="1" applyAlignment="1"/>
    <xf numFmtId="37" fontId="23" fillId="2" borderId="29" xfId="0" applyNumberFormat="1" applyFont="1" applyFill="1" applyBorder="1" applyAlignment="1"/>
    <xf numFmtId="0" fontId="24" fillId="2" borderId="107" xfId="0" applyNumberFormat="1" applyFont="1" applyFill="1" applyBorder="1" applyAlignment="1">
      <alignment horizontal="left"/>
    </xf>
    <xf numFmtId="170" fontId="24" fillId="2" borderId="108" xfId="0" applyNumberFormat="1" applyFont="1" applyFill="1" applyBorder="1" applyAlignment="1"/>
    <xf numFmtId="5" fontId="24" fillId="2" borderId="109" xfId="0" applyNumberFormat="1" applyFont="1" applyFill="1" applyBorder="1" applyAlignment="1"/>
    <xf numFmtId="170" fontId="24" fillId="2" borderId="110" xfId="0" applyNumberFormat="1" applyFont="1" applyFill="1" applyBorder="1" applyAlignment="1"/>
    <xf numFmtId="5" fontId="24" fillId="2" borderId="110" xfId="0" applyNumberFormat="1" applyFont="1" applyFill="1" applyBorder="1" applyAlignment="1"/>
    <xf numFmtId="37" fontId="24" fillId="2" borderId="108" xfId="0" applyNumberFormat="1" applyFont="1" applyFill="1" applyBorder="1" applyAlignment="1"/>
    <xf numFmtId="5" fontId="24" fillId="2" borderId="111" xfId="0" applyNumberFormat="1" applyFont="1" applyFill="1" applyBorder="1" applyAlignment="1"/>
    <xf numFmtId="0" fontId="86" fillId="0" borderId="0" xfId="0" applyFont="1"/>
    <xf numFmtId="165" fontId="55" fillId="0" borderId="0" xfId="0" applyNumberFormat="1" applyFont="1" applyBorder="1" applyAlignment="1"/>
    <xf numFmtId="0" fontId="69" fillId="0" borderId="0" xfId="0" applyFont="1" applyBorder="1" applyAlignment="1">
      <alignment horizontal="right"/>
    </xf>
    <xf numFmtId="0" fontId="30" fillId="0" borderId="0" xfId="0" applyFont="1" applyBorder="1" applyAlignment="1">
      <alignment horizontal="right" vertical="top"/>
    </xf>
    <xf numFmtId="0" fontId="30" fillId="0" borderId="0" xfId="0" applyFont="1" applyAlignment="1">
      <alignment horizontal="right" vertical="top"/>
    </xf>
    <xf numFmtId="0" fontId="30" fillId="0" borderId="0" xfId="0" applyFont="1" applyBorder="1" applyAlignment="1">
      <alignment horizontal="right" vertical="top" wrapText="1"/>
    </xf>
    <xf numFmtId="0" fontId="36" fillId="0" borderId="0" xfId="0" applyFont="1" applyBorder="1" applyAlignment="1">
      <alignment horizontal="right" vertical="top" wrapText="1"/>
    </xf>
    <xf numFmtId="0" fontId="30" fillId="0" borderId="0" xfId="0" applyFont="1" applyAlignment="1">
      <alignment horizontal="right"/>
    </xf>
    <xf numFmtId="0" fontId="30" fillId="2" borderId="0" xfId="0" applyFont="1" applyFill="1" applyBorder="1" applyAlignment="1">
      <alignment horizontal="right" vertical="top"/>
    </xf>
    <xf numFmtId="37" fontId="30" fillId="2" borderId="0" xfId="0" applyNumberFormat="1" applyFont="1" applyFill="1" applyBorder="1" applyAlignment="1">
      <alignment horizontal="right" vertical="top"/>
    </xf>
    <xf numFmtId="0" fontId="51" fillId="2" borderId="0" xfId="0" applyFont="1" applyFill="1"/>
    <xf numFmtId="0" fontId="30" fillId="2" borderId="0" xfId="0" applyFont="1" applyFill="1" applyBorder="1" applyAlignment="1">
      <alignment horizontal="center"/>
    </xf>
    <xf numFmtId="0" fontId="0" fillId="2" borderId="0" xfId="0" applyFill="1" applyAlignment="1">
      <alignment vertical="top"/>
    </xf>
    <xf numFmtId="0" fontId="24" fillId="2" borderId="15" xfId="0" applyNumberFormat="1" applyFont="1" applyFill="1" applyBorder="1" applyAlignment="1">
      <alignment horizontal="left"/>
    </xf>
    <xf numFmtId="4" fontId="23" fillId="2" borderId="15" xfId="0" applyNumberFormat="1" applyFont="1" applyFill="1" applyBorder="1" applyAlignment="1"/>
    <xf numFmtId="164" fontId="24" fillId="2" borderId="11" xfId="0" applyNumberFormat="1" applyFont="1" applyFill="1" applyBorder="1" applyAlignment="1"/>
    <xf numFmtId="4" fontId="5" fillId="2" borderId="15" xfId="0" applyNumberFormat="1" applyFont="1" applyFill="1" applyBorder="1" applyAlignment="1"/>
    <xf numFmtId="165" fontId="53" fillId="2" borderId="0" xfId="0" applyNumberFormat="1" applyFont="1" applyFill="1" applyAlignment="1"/>
    <xf numFmtId="165" fontId="5" fillId="2" borderId="0" xfId="0" applyNumberFormat="1" applyFont="1" applyFill="1" applyAlignment="1"/>
    <xf numFmtId="4" fontId="23" fillId="2" borderId="15" xfId="0" applyNumberFormat="1" applyFont="1" applyFill="1" applyBorder="1" applyAlignment="1">
      <alignment horizontal="right"/>
    </xf>
    <xf numFmtId="0" fontId="24" fillId="2" borderId="38" xfId="0" applyNumberFormat="1" applyFont="1" applyFill="1" applyBorder="1" applyAlignment="1">
      <alignment horizontal="left"/>
    </xf>
    <xf numFmtId="4" fontId="23" fillId="2" borderId="38" xfId="0" applyNumberFormat="1" applyFont="1" applyFill="1" applyBorder="1" applyAlignment="1">
      <alignment horizontal="right"/>
    </xf>
    <xf numFmtId="3" fontId="24" fillId="2" borderId="112" xfId="0" applyNumberFormat="1" applyFont="1" applyFill="1" applyBorder="1" applyAlignment="1"/>
    <xf numFmtId="4" fontId="23" fillId="2" borderId="38" xfId="0" applyNumberFormat="1" applyFont="1" applyFill="1" applyBorder="1" applyAlignment="1"/>
    <xf numFmtId="0" fontId="30" fillId="0" borderId="0" xfId="0" applyFont="1" applyBorder="1" applyAlignment="1">
      <alignment vertical="top" wrapText="1"/>
    </xf>
    <xf numFmtId="0" fontId="68" fillId="0" borderId="0" xfId="0" applyFont="1" applyBorder="1" applyAlignment="1">
      <alignment vertical="top" wrapText="1"/>
    </xf>
    <xf numFmtId="164" fontId="30" fillId="0" borderId="0" xfId="0" applyNumberFormat="1" applyFont="1" applyBorder="1" applyAlignment="1">
      <alignment vertical="top" wrapText="1"/>
    </xf>
    <xf numFmtId="0" fontId="50" fillId="0" borderId="0" xfId="0" applyFont="1"/>
    <xf numFmtId="0" fontId="8" fillId="0" borderId="9" xfId="10" applyFont="1" applyBorder="1" applyAlignment="1">
      <alignment horizontal="center" shrinkToFit="1"/>
    </xf>
    <xf numFmtId="165" fontId="5" fillId="0" borderId="0" xfId="0" applyNumberFormat="1" applyFont="1" applyAlignment="1">
      <alignment horizontal="fill"/>
    </xf>
    <xf numFmtId="0" fontId="14" fillId="2" borderId="0" xfId="0" applyFont="1" applyFill="1" applyAlignment="1"/>
    <xf numFmtId="0" fontId="59" fillId="0" borderId="0" xfId="0" applyFont="1" applyAlignment="1"/>
    <xf numFmtId="37" fontId="21" fillId="0" borderId="73" xfId="11" applyNumberFormat="1" applyFont="1" applyBorder="1" applyAlignment="1">
      <alignment horizontal="right"/>
    </xf>
    <xf numFmtId="37" fontId="6" fillId="2" borderId="113" xfId="0" applyNumberFormat="1" applyFont="1" applyFill="1" applyBorder="1" applyAlignment="1"/>
    <xf numFmtId="0" fontId="24" fillId="2" borderId="29" xfId="0" applyNumberFormat="1" applyFont="1" applyFill="1" applyBorder="1" applyAlignment="1">
      <alignment horizontal="right"/>
    </xf>
    <xf numFmtId="5" fontId="23" fillId="2" borderId="12" xfId="0" applyNumberFormat="1" applyFont="1" applyFill="1" applyBorder="1" applyAlignment="1"/>
    <xf numFmtId="5" fontId="23" fillId="2" borderId="80" xfId="0" applyNumberFormat="1" applyFont="1" applyFill="1" applyBorder="1" applyAlignment="1"/>
    <xf numFmtId="5" fontId="24" fillId="2" borderId="20" xfId="0" applyNumberFormat="1" applyFont="1" applyFill="1" applyBorder="1" applyAlignment="1"/>
    <xf numFmtId="5" fontId="23" fillId="2" borderId="114" xfId="0" applyNumberFormat="1" applyFont="1" applyFill="1" applyBorder="1" applyAlignment="1"/>
    <xf numFmtId="5" fontId="23" fillId="2" borderId="115" xfId="0" applyNumberFormat="1" applyFont="1" applyFill="1" applyBorder="1" applyAlignment="1"/>
    <xf numFmtId="0" fontId="20" fillId="2" borderId="0" xfId="0" applyFont="1" applyFill="1" applyBorder="1" applyAlignment="1">
      <alignment horizontal="center" vertical="top"/>
    </xf>
    <xf numFmtId="0" fontId="14" fillId="0" borderId="0" xfId="0" applyFont="1" applyFill="1" applyBorder="1" applyAlignment="1">
      <alignment vertical="top" wrapText="1"/>
    </xf>
    <xf numFmtId="0" fontId="0" fillId="0" borderId="0" xfId="0" applyFill="1" applyBorder="1" applyAlignment="1">
      <alignment vertical="top" wrapText="1"/>
    </xf>
    <xf numFmtId="0" fontId="47" fillId="0" borderId="0" xfId="0" applyFont="1" applyBorder="1" applyAlignment="1"/>
    <xf numFmtId="0" fontId="57" fillId="0" borderId="0" xfId="0" applyFont="1" applyBorder="1" applyAlignment="1"/>
    <xf numFmtId="0" fontId="17" fillId="0" borderId="0" xfId="0" applyNumberFormat="1" applyFont="1" applyAlignment="1"/>
    <xf numFmtId="0" fontId="59" fillId="0" borderId="0" xfId="0" applyNumberFormat="1" applyFont="1" applyAlignment="1"/>
    <xf numFmtId="0" fontId="16" fillId="0" borderId="120" xfId="0" applyNumberFormat="1" applyFont="1" applyBorder="1" applyAlignment="1"/>
    <xf numFmtId="0" fontId="0" fillId="0" borderId="121" xfId="0" applyNumberFormat="1" applyBorder="1" applyAlignment="1"/>
    <xf numFmtId="3" fontId="5" fillId="0" borderId="0" xfId="0" applyNumberFormat="1" applyFont="1" applyAlignment="1">
      <alignment horizontal="center"/>
    </xf>
    <xf numFmtId="3" fontId="8" fillId="0" borderId="0" xfId="0" applyNumberFormat="1" applyFont="1" applyAlignment="1">
      <alignment horizontal="center"/>
    </xf>
    <xf numFmtId="3" fontId="32" fillId="0" borderId="0" xfId="0" applyNumberFormat="1" applyFont="1" applyAlignment="1">
      <alignment horizontal="center"/>
    </xf>
    <xf numFmtId="165" fontId="16" fillId="0" borderId="2" xfId="0" applyNumberFormat="1" applyFont="1" applyBorder="1" applyAlignment="1">
      <alignment horizontal="right"/>
    </xf>
    <xf numFmtId="0" fontId="0" fillId="0" borderId="122" xfId="0" applyBorder="1" applyAlignment="1"/>
    <xf numFmtId="0" fontId="31" fillId="0" borderId="0" xfId="0" applyNumberFormat="1" applyFont="1" applyAlignment="1">
      <alignment horizontal="center"/>
    </xf>
    <xf numFmtId="0" fontId="0" fillId="0" borderId="0" xfId="0" applyNumberFormat="1" applyAlignment="1">
      <alignment horizontal="center"/>
    </xf>
    <xf numFmtId="0" fontId="32" fillId="0" borderId="0" xfId="0" applyNumberFormat="1" applyFont="1" applyAlignment="1">
      <alignment horizontal="center"/>
    </xf>
    <xf numFmtId="0" fontId="0" fillId="0" borderId="0" xfId="0" applyNumberFormat="1" applyBorder="1" applyAlignment="1">
      <alignment horizontal="center"/>
    </xf>
    <xf numFmtId="165" fontId="16" fillId="0" borderId="28" xfId="0" applyNumberFormat="1" applyFont="1" applyBorder="1" applyAlignment="1">
      <alignment horizontal="center"/>
    </xf>
    <xf numFmtId="165" fontId="16" fillId="0" borderId="30" xfId="0" applyNumberFormat="1" applyFont="1" applyBorder="1" applyAlignment="1">
      <alignment horizontal="center"/>
    </xf>
    <xf numFmtId="165" fontId="16" fillId="0" borderId="20" xfId="0" applyNumberFormat="1" applyFont="1" applyBorder="1" applyAlignment="1">
      <alignment horizontal="center"/>
    </xf>
    <xf numFmtId="0" fontId="5" fillId="0" borderId="118" xfId="0" applyNumberFormat="1" applyFont="1" applyBorder="1" applyAlignment="1"/>
    <xf numFmtId="0" fontId="0" fillId="0" borderId="119" xfId="0" applyNumberFormat="1" applyBorder="1" applyAlignment="1"/>
    <xf numFmtId="3" fontId="8" fillId="0" borderId="29" xfId="0" applyNumberFormat="1" applyFont="1" applyBorder="1" applyAlignment="1">
      <alignment horizontal="center"/>
    </xf>
    <xf numFmtId="3" fontId="8" fillId="0" borderId="42" xfId="0" applyNumberFormat="1" applyFont="1" applyBorder="1" applyAlignment="1">
      <alignment horizontal="center"/>
    </xf>
    <xf numFmtId="3" fontId="8" fillId="0" borderId="43" xfId="0" applyNumberFormat="1" applyFont="1" applyBorder="1" applyAlignment="1">
      <alignment horizontal="center"/>
    </xf>
    <xf numFmtId="0" fontId="5" fillId="0" borderId="37" xfId="0" applyNumberFormat="1" applyFont="1" applyBorder="1" applyAlignment="1"/>
    <xf numFmtId="0" fontId="0" fillId="0" borderId="123" xfId="0" applyNumberFormat="1" applyBorder="1" applyAlignment="1"/>
    <xf numFmtId="0" fontId="16" fillId="0" borderId="124" xfId="0" applyNumberFormat="1" applyFont="1" applyBorder="1" applyAlignment="1">
      <alignment horizontal="left" indent="2"/>
    </xf>
    <xf numFmtId="0" fontId="0" fillId="0" borderId="125" xfId="0" applyNumberFormat="1" applyBorder="1" applyAlignment="1">
      <alignment horizontal="left" indent="2"/>
    </xf>
    <xf numFmtId="0" fontId="5" fillId="0" borderId="13" xfId="0" applyNumberFormat="1" applyFont="1" applyBorder="1" applyAlignment="1"/>
    <xf numFmtId="0" fontId="0" fillId="0" borderId="46" xfId="0" applyNumberFormat="1" applyBorder="1" applyAlignment="1"/>
    <xf numFmtId="0" fontId="2" fillId="0" borderId="13" xfId="0" applyNumberFormat="1" applyFont="1" applyBorder="1" applyAlignment="1">
      <alignment horizontal="left" indent="2"/>
    </xf>
    <xf numFmtId="0" fontId="0" fillId="0" borderId="46" xfId="0" applyNumberFormat="1" applyBorder="1" applyAlignment="1">
      <alignment horizontal="left" indent="2"/>
    </xf>
    <xf numFmtId="0" fontId="5" fillId="0" borderId="13" xfId="0" applyNumberFormat="1" applyFont="1" applyFill="1" applyBorder="1" applyAlignment="1">
      <alignment horizontal="left" indent="4"/>
    </xf>
    <xf numFmtId="0" fontId="0" fillId="0" borderId="46" xfId="0" applyNumberFormat="1" applyBorder="1" applyAlignment="1">
      <alignment horizontal="left" indent="4"/>
    </xf>
    <xf numFmtId="0" fontId="5" fillId="0" borderId="13" xfId="0" applyNumberFormat="1" applyFont="1" applyBorder="1" applyAlignment="1">
      <alignment horizontal="left" indent="2"/>
    </xf>
    <xf numFmtId="165" fontId="16" fillId="0" borderId="2" xfId="0" applyNumberFormat="1" applyFont="1" applyBorder="1" applyAlignment="1">
      <alignment horizontal="center" wrapText="1"/>
    </xf>
    <xf numFmtId="0" fontId="0" fillId="0" borderId="122" xfId="0" applyBorder="1" applyAlignment="1">
      <alignment horizontal="center" wrapText="1"/>
    </xf>
    <xf numFmtId="165" fontId="16" fillId="0" borderId="2" xfId="0" applyNumberFormat="1" applyFont="1" applyBorder="1" applyAlignment="1">
      <alignment horizontal="center"/>
    </xf>
    <xf numFmtId="0" fontId="16" fillId="0" borderId="116" xfId="0" applyNumberFormat="1" applyFont="1" applyBorder="1" applyAlignment="1">
      <alignment horizontal="left" indent="2"/>
    </xf>
    <xf numFmtId="0" fontId="0" fillId="0" borderId="117" xfId="0" applyNumberFormat="1" applyBorder="1" applyAlignment="1">
      <alignment horizontal="left" indent="2"/>
    </xf>
    <xf numFmtId="0" fontId="2" fillId="0" borderId="13" xfId="0" applyNumberFormat="1" applyFont="1" applyFill="1" applyBorder="1" applyAlignment="1">
      <alignment horizontal="left" indent="4"/>
    </xf>
    <xf numFmtId="0" fontId="5" fillId="0" borderId="46" xfId="0" applyNumberFormat="1" applyFont="1" applyFill="1" applyBorder="1" applyAlignment="1">
      <alignment horizontal="left" indent="4"/>
    </xf>
    <xf numFmtId="0" fontId="5" fillId="0" borderId="80" xfId="0" applyNumberFormat="1" applyFont="1" applyFill="1" applyBorder="1" applyAlignment="1">
      <alignment horizontal="left" indent="4"/>
    </xf>
    <xf numFmtId="0" fontId="5" fillId="0" borderId="15" xfId="0" applyNumberFormat="1" applyFont="1" applyBorder="1" applyAlignment="1">
      <alignment horizontal="left" indent="4"/>
    </xf>
    <xf numFmtId="0" fontId="0" fillId="0" borderId="11" xfId="0" applyNumberFormat="1" applyBorder="1" applyAlignment="1">
      <alignment horizontal="left" indent="4"/>
    </xf>
    <xf numFmtId="0" fontId="5" fillId="0" borderId="13" xfId="0" applyNumberFormat="1" applyFont="1" applyBorder="1" applyAlignment="1">
      <alignment horizontal="left" indent="4"/>
    </xf>
    <xf numFmtId="0" fontId="5" fillId="0" borderId="46" xfId="0" applyNumberFormat="1" applyFont="1" applyBorder="1" applyAlignment="1">
      <alignment horizontal="left" indent="4"/>
    </xf>
    <xf numFmtId="0" fontId="5" fillId="0" borderId="80" xfId="0" applyNumberFormat="1" applyFont="1" applyBorder="1" applyAlignment="1">
      <alignment horizontal="left" indent="4"/>
    </xf>
    <xf numFmtId="0" fontId="5" fillId="0" borderId="46" xfId="0" applyNumberFormat="1" applyFont="1" applyBorder="1" applyAlignment="1">
      <alignment horizontal="left" indent="2"/>
    </xf>
    <xf numFmtId="0" fontId="5" fillId="0" borderId="80" xfId="0" applyNumberFormat="1" applyFont="1" applyBorder="1" applyAlignment="1">
      <alignment horizontal="left" indent="2"/>
    </xf>
    <xf numFmtId="0" fontId="5" fillId="0" borderId="11" xfId="0" applyNumberFormat="1" applyFont="1" applyBorder="1" applyAlignment="1"/>
    <xf numFmtId="0" fontId="5" fillId="0" borderId="126" xfId="0" applyNumberFormat="1" applyFont="1" applyBorder="1" applyAlignment="1">
      <alignment horizontal="center"/>
    </xf>
    <xf numFmtId="0" fontId="5" fillId="0" borderId="81" xfId="0" applyNumberFormat="1" applyFont="1" applyBorder="1" applyAlignment="1">
      <alignment horizontal="center"/>
    </xf>
    <xf numFmtId="0" fontId="2" fillId="0" borderId="28" xfId="0" applyNumberFormat="1" applyFont="1" applyBorder="1" applyAlignment="1"/>
    <xf numFmtId="0" fontId="0" fillId="0" borderId="30" xfId="0" applyNumberFormat="1" applyBorder="1" applyAlignment="1"/>
    <xf numFmtId="0" fontId="0" fillId="0" borderId="0" xfId="0"/>
    <xf numFmtId="0" fontId="16" fillId="0" borderId="28" xfId="0" applyNumberFormat="1" applyFont="1" applyBorder="1" applyAlignment="1"/>
    <xf numFmtId="0" fontId="16" fillId="0" borderId="13" xfId="0" applyNumberFormat="1" applyFont="1" applyBorder="1" applyAlignment="1">
      <alignment horizontal="left"/>
    </xf>
    <xf numFmtId="0" fontId="16" fillId="0" borderId="46" xfId="0" applyNumberFormat="1" applyFont="1" applyBorder="1" applyAlignment="1">
      <alignment horizontal="left"/>
    </xf>
    <xf numFmtId="0" fontId="16" fillId="0" borderId="80" xfId="0" applyNumberFormat="1" applyFont="1" applyBorder="1" applyAlignment="1">
      <alignment horizontal="left"/>
    </xf>
    <xf numFmtId="0" fontId="5" fillId="0" borderId="44" xfId="0" applyNumberFormat="1" applyFont="1" applyBorder="1" applyAlignment="1">
      <alignment horizontal="center" vertical="center" wrapText="1"/>
    </xf>
    <xf numFmtId="0" fontId="57" fillId="0" borderId="126" xfId="0" applyNumberFormat="1" applyFont="1" applyBorder="1" applyAlignment="1">
      <alignment horizontal="center" vertical="center" wrapText="1"/>
    </xf>
    <xf numFmtId="0" fontId="57" fillId="0" borderId="81" xfId="0" applyNumberFormat="1" applyFont="1" applyBorder="1" applyAlignment="1">
      <alignment horizontal="center" vertical="center" wrapText="1"/>
    </xf>
    <xf numFmtId="0" fontId="57" fillId="0" borderId="7" xfId="0" applyNumberFormat="1" applyFont="1" applyBorder="1" applyAlignment="1">
      <alignment horizontal="center" vertical="center" wrapText="1"/>
    </xf>
    <xf numFmtId="0" fontId="57" fillId="0" borderId="3" xfId="0" applyNumberFormat="1" applyFont="1" applyBorder="1" applyAlignment="1">
      <alignment horizontal="center" vertical="center" wrapText="1"/>
    </xf>
    <xf numFmtId="0" fontId="57" fillId="0" borderId="4" xfId="0" applyNumberFormat="1" applyFont="1" applyBorder="1" applyAlignment="1">
      <alignment horizontal="center" vertical="center" wrapText="1"/>
    </xf>
    <xf numFmtId="0" fontId="16" fillId="0" borderId="44" xfId="0" applyNumberFormat="1" applyFont="1" applyBorder="1" applyAlignment="1"/>
    <xf numFmtId="0" fontId="57" fillId="0" borderId="126" xfId="0" applyNumberFormat="1" applyFont="1" applyBorder="1" applyAlignment="1"/>
    <xf numFmtId="0" fontId="57" fillId="0" borderId="8" xfId="0" applyNumberFormat="1" applyFont="1" applyBorder="1" applyAlignment="1"/>
    <xf numFmtId="0" fontId="57" fillId="0" borderId="0" xfId="0" applyNumberFormat="1" applyFont="1" applyBorder="1" applyAlignment="1"/>
    <xf numFmtId="0" fontId="57" fillId="0" borderId="41" xfId="0" applyNumberFormat="1" applyFont="1" applyBorder="1" applyAlignment="1"/>
    <xf numFmtId="0" fontId="57" fillId="0" borderId="42" xfId="0" applyNumberFormat="1" applyFont="1" applyBorder="1" applyAlignment="1"/>
    <xf numFmtId="0" fontId="2" fillId="0" borderId="13" xfId="0" applyNumberFormat="1" applyFont="1" applyBorder="1" applyAlignment="1">
      <alignment horizontal="left" indent="4"/>
    </xf>
    <xf numFmtId="0" fontId="5" fillId="0" borderId="3" xfId="0" applyNumberFormat="1" applyFont="1" applyBorder="1" applyAlignment="1">
      <alignment horizontal="left"/>
    </xf>
    <xf numFmtId="0" fontId="5" fillId="0" borderId="4" xfId="0" applyNumberFormat="1" applyFont="1" applyBorder="1" applyAlignment="1">
      <alignment horizontal="left"/>
    </xf>
    <xf numFmtId="0" fontId="2" fillId="0" borderId="44" xfId="0" applyNumberFormat="1" applyFont="1" applyBorder="1" applyAlignment="1">
      <alignment horizontal="center" vertical="center"/>
    </xf>
    <xf numFmtId="0" fontId="57" fillId="0" borderId="126" xfId="0" applyNumberFormat="1" applyFont="1" applyBorder="1" applyAlignment="1">
      <alignment vertical="center"/>
    </xf>
    <xf numFmtId="0" fontId="57" fillId="0" borderId="81" xfId="0" applyNumberFormat="1" applyFont="1" applyBorder="1" applyAlignment="1">
      <alignment vertical="center"/>
    </xf>
    <xf numFmtId="0" fontId="57" fillId="0" borderId="7" xfId="0" applyNumberFormat="1" applyFont="1" applyBorder="1" applyAlignment="1">
      <alignment vertical="center"/>
    </xf>
    <xf numFmtId="0" fontId="57" fillId="0" borderId="3" xfId="0" applyNumberFormat="1" applyFont="1" applyBorder="1" applyAlignment="1">
      <alignment vertical="center"/>
    </xf>
    <xf numFmtId="0" fontId="57" fillId="0" borderId="4" xfId="0" applyNumberFormat="1" applyFont="1" applyBorder="1" applyAlignment="1">
      <alignment vertical="center"/>
    </xf>
    <xf numFmtId="0" fontId="57" fillId="0" borderId="126" xfId="0" applyNumberFormat="1" applyFont="1" applyBorder="1" applyAlignment="1">
      <alignment vertical="center" wrapText="1"/>
    </xf>
    <xf numFmtId="0" fontId="57" fillId="0" borderId="7" xfId="0" applyNumberFormat="1" applyFont="1" applyBorder="1" applyAlignment="1">
      <alignment vertical="center" wrapText="1"/>
    </xf>
    <xf numFmtId="0" fontId="57" fillId="0" borderId="3" xfId="0" applyNumberFormat="1" applyFont="1" applyBorder="1" applyAlignment="1">
      <alignment vertical="center" wrapText="1"/>
    </xf>
    <xf numFmtId="0" fontId="40" fillId="4" borderId="0" xfId="0" applyFont="1" applyFill="1" applyBorder="1" applyAlignment="1">
      <alignment vertical="top" wrapText="1"/>
    </xf>
    <xf numFmtId="0" fontId="14" fillId="4" borderId="0" xfId="0" applyFont="1" applyFill="1" applyBorder="1" applyAlignment="1">
      <alignment vertical="top" wrapText="1"/>
    </xf>
    <xf numFmtId="0" fontId="5" fillId="0" borderId="11" xfId="0" applyNumberFormat="1" applyFont="1" applyBorder="1" applyAlignment="1">
      <alignment horizontal="left"/>
    </xf>
    <xf numFmtId="0" fontId="5" fillId="0" borderId="12" xfId="0" applyNumberFormat="1" applyFont="1" applyBorder="1" applyAlignment="1">
      <alignment horizontal="left"/>
    </xf>
    <xf numFmtId="0" fontId="5" fillId="0" borderId="30" xfId="0" applyNumberFormat="1" applyFont="1" applyBorder="1" applyAlignment="1">
      <alignment horizontal="left"/>
    </xf>
    <xf numFmtId="0" fontId="5" fillId="0" borderId="20" xfId="0" applyNumberFormat="1" applyFont="1" applyBorder="1" applyAlignment="1">
      <alignment horizontal="left"/>
    </xf>
    <xf numFmtId="3" fontId="42" fillId="4" borderId="0" xfId="0" applyNumberFormat="1" applyFont="1" applyFill="1" applyAlignment="1">
      <alignment vertical="top" wrapText="1"/>
    </xf>
    <xf numFmtId="0" fontId="13" fillId="4" borderId="0" xfId="0" applyFont="1" applyFill="1" applyAlignment="1">
      <alignment vertical="top" wrapText="1"/>
    </xf>
    <xf numFmtId="3" fontId="40" fillId="4" borderId="0" xfId="0" applyNumberFormat="1" applyFont="1" applyFill="1" applyAlignment="1">
      <alignment vertical="top" wrapText="1"/>
    </xf>
    <xf numFmtId="0" fontId="14" fillId="4" borderId="0" xfId="0" applyFont="1" applyFill="1" applyAlignment="1">
      <alignment vertical="top" wrapText="1"/>
    </xf>
    <xf numFmtId="3" fontId="39" fillId="4" borderId="0" xfId="0" applyNumberFormat="1" applyFont="1" applyFill="1" applyAlignment="1">
      <alignment horizontal="center"/>
    </xf>
    <xf numFmtId="0" fontId="5" fillId="0" borderId="75" xfId="0" applyNumberFormat="1" applyFont="1" applyBorder="1" applyAlignment="1">
      <alignment horizontal="center"/>
    </xf>
    <xf numFmtId="0" fontId="5" fillId="0" borderId="76" xfId="0" applyNumberFormat="1" applyFont="1" applyBorder="1" applyAlignment="1">
      <alignment horizontal="center"/>
    </xf>
    <xf numFmtId="0" fontId="0" fillId="4" borderId="0" xfId="0" applyFill="1" applyBorder="1" applyAlignment="1"/>
    <xf numFmtId="0" fontId="14" fillId="4" borderId="0" xfId="10" applyFont="1" applyFill="1" applyAlignment="1">
      <alignment horizontal="left" wrapText="1"/>
    </xf>
    <xf numFmtId="0" fontId="0" fillId="4" borderId="0" xfId="0" applyFill="1" applyAlignment="1"/>
    <xf numFmtId="0" fontId="31" fillId="0" borderId="0" xfId="10" applyFont="1" applyAlignment="1">
      <alignment horizontal="center"/>
    </xf>
    <xf numFmtId="0" fontId="58" fillId="0" borderId="0" xfId="0" applyFont="1" applyAlignment="1">
      <alignment horizontal="center"/>
    </xf>
    <xf numFmtId="3" fontId="32" fillId="0" borderId="0" xfId="10" applyNumberFormat="1" applyFont="1" applyAlignment="1">
      <alignment horizontal="center"/>
    </xf>
    <xf numFmtId="0" fontId="58" fillId="0" borderId="0" xfId="0" applyFont="1" applyBorder="1" applyAlignment="1">
      <alignment horizontal="center"/>
    </xf>
    <xf numFmtId="0" fontId="32" fillId="0" borderId="0" xfId="10" applyFont="1" applyAlignment="1">
      <alignment horizontal="center"/>
    </xf>
    <xf numFmtId="3" fontId="17" fillId="0" borderId="0" xfId="0" applyNumberFormat="1" applyFont="1" applyAlignment="1">
      <alignment horizontal="center"/>
    </xf>
    <xf numFmtId="0" fontId="19" fillId="0" borderId="0" xfId="10" applyAlignment="1">
      <alignment horizontal="center"/>
    </xf>
    <xf numFmtId="0" fontId="14" fillId="4" borderId="0" xfId="10" applyFont="1" applyFill="1" applyAlignment="1">
      <alignment horizontal="left"/>
    </xf>
    <xf numFmtId="0" fontId="21" fillId="0" borderId="28" xfId="10" applyFont="1" applyBorder="1" applyAlignment="1">
      <alignment horizontal="center"/>
    </xf>
    <xf numFmtId="0" fontId="0" fillId="0" borderId="30" xfId="0" applyBorder="1" applyAlignment="1">
      <alignment horizontal="center"/>
    </xf>
    <xf numFmtId="0" fontId="0" fillId="0" borderId="20" xfId="0" applyBorder="1" applyAlignment="1">
      <alignment horizontal="center"/>
    </xf>
    <xf numFmtId="0" fontId="21" fillId="0" borderId="2" xfId="10" applyFont="1" applyBorder="1" applyAlignment="1">
      <alignment horizontal="center" wrapText="1"/>
    </xf>
    <xf numFmtId="0" fontId="0" fillId="0" borderId="5" xfId="0" applyBorder="1" applyAlignment="1">
      <alignment horizontal="center" wrapText="1"/>
    </xf>
    <xf numFmtId="0" fontId="47" fillId="0" borderId="7" xfId="10" applyFont="1" applyBorder="1" applyAlignment="1">
      <alignment horizontal="center"/>
    </xf>
    <xf numFmtId="0" fontId="45" fillId="0" borderId="3" xfId="0" applyFont="1" applyBorder="1" applyAlignment="1">
      <alignment horizontal="center"/>
    </xf>
    <xf numFmtId="0" fontId="45" fillId="0" borderId="4" xfId="0" applyFont="1" applyBorder="1" applyAlignment="1">
      <alignment horizontal="center"/>
    </xf>
    <xf numFmtId="0" fontId="21" fillId="0" borderId="2" xfId="10" applyFont="1" applyBorder="1" applyAlignment="1"/>
    <xf numFmtId="0" fontId="0" fillId="0" borderId="5" xfId="0" applyBorder="1" applyAlignment="1"/>
    <xf numFmtId="0" fontId="15" fillId="0" borderId="0" xfId="10" applyFont="1" applyAlignment="1">
      <alignment horizontal="center"/>
    </xf>
    <xf numFmtId="0" fontId="19" fillId="0" borderId="3" xfId="10" applyBorder="1" applyAlignment="1">
      <alignment horizontal="center"/>
    </xf>
    <xf numFmtId="0" fontId="21" fillId="0" borderId="2" xfId="10" applyFont="1" applyBorder="1" applyAlignment="1">
      <alignment wrapText="1"/>
    </xf>
    <xf numFmtId="0" fontId="0" fillId="0" borderId="6" xfId="0" applyBorder="1" applyAlignment="1">
      <alignment wrapText="1"/>
    </xf>
    <xf numFmtId="0" fontId="17" fillId="0" borderId="0" xfId="11" applyFont="1" applyAlignment="1"/>
    <xf numFmtId="0" fontId="76" fillId="0" borderId="0" xfId="0" applyFont="1" applyBorder="1" applyAlignment="1"/>
    <xf numFmtId="0" fontId="16" fillId="0" borderId="0" xfId="11" applyFont="1" applyAlignment="1">
      <alignment horizontal="center"/>
    </xf>
    <xf numFmtId="0" fontId="0" fillId="0" borderId="0" xfId="0" applyBorder="1" applyAlignment="1">
      <alignment horizontal="center"/>
    </xf>
    <xf numFmtId="3" fontId="16" fillId="0" borderId="0" xfId="11" applyNumberFormat="1" applyFont="1" applyAlignment="1">
      <alignment horizontal="center"/>
    </xf>
    <xf numFmtId="0" fontId="8" fillId="0" borderId="0" xfId="11" applyFont="1" applyAlignment="1">
      <alignment horizontal="center"/>
    </xf>
    <xf numFmtId="0" fontId="79" fillId="0" borderId="0" xfId="0" applyFont="1" applyFill="1" applyBorder="1" applyAlignment="1">
      <alignment vertical="top" wrapText="1"/>
    </xf>
    <xf numFmtId="0" fontId="0" fillId="0" borderId="0" xfId="0" applyFill="1" applyBorder="1" applyAlignment="1">
      <alignment wrapText="1"/>
    </xf>
    <xf numFmtId="0" fontId="68" fillId="0" borderId="127" xfId="11" applyFont="1" applyFill="1" applyBorder="1" applyAlignment="1">
      <alignment horizontal="center" vertical="center" wrapText="1"/>
    </xf>
    <xf numFmtId="0" fontId="0" fillId="0" borderId="128"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1" fillId="0" borderId="127" xfId="11" applyNumberFormat="1" applyFont="1" applyFill="1" applyBorder="1" applyAlignment="1">
      <alignment horizontal="center" vertical="center" wrapText="1"/>
    </xf>
    <xf numFmtId="0" fontId="21" fillId="0" borderId="126" xfId="11" applyFont="1" applyFill="1" applyBorder="1" applyAlignment="1"/>
    <xf numFmtId="0" fontId="8" fillId="0" borderId="3" xfId="11" applyFont="1" applyFill="1" applyBorder="1" applyAlignment="1"/>
    <xf numFmtId="0" fontId="21" fillId="0" borderId="28" xfId="11" applyFont="1" applyFill="1" applyBorder="1" applyAlignment="1">
      <alignment horizontal="center"/>
    </xf>
    <xf numFmtId="0" fontId="21" fillId="0" borderId="7" xfId="11" applyFont="1" applyFill="1" applyBorder="1" applyAlignment="1">
      <alignment horizontal="center"/>
    </xf>
    <xf numFmtId="0" fontId="21" fillId="0" borderId="4" xfId="11" applyFont="1" applyFill="1" applyBorder="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1" fontId="21" fillId="0" borderId="129" xfId="11" applyNumberFormat="1" applyFont="1" applyFill="1"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30" fillId="0" borderId="0" xfId="0" applyFont="1" applyBorder="1" applyAlignment="1">
      <alignment vertical="top" wrapText="1"/>
    </xf>
    <xf numFmtId="0" fontId="0" fillId="0" borderId="0" xfId="0" applyBorder="1" applyAlignment="1">
      <alignment vertical="top" wrapText="1"/>
    </xf>
    <xf numFmtId="0" fontId="17" fillId="0" borderId="0" xfId="11" applyFont="1" applyAlignment="1">
      <alignment horizontal="left"/>
    </xf>
    <xf numFmtId="0" fontId="0" fillId="0" borderId="0" xfId="0" applyBorder="1" applyAlignment="1">
      <alignment horizontal="left"/>
    </xf>
    <xf numFmtId="0" fontId="36" fillId="0" borderId="0" xfId="0" applyFont="1" applyBorder="1" applyAlignment="1">
      <alignment horizontal="center"/>
    </xf>
    <xf numFmtId="0" fontId="5" fillId="0" borderId="0" xfId="11" applyFont="1" applyAlignment="1">
      <alignment horizontal="center"/>
    </xf>
    <xf numFmtId="0" fontId="5" fillId="0" borderId="0" xfId="11" applyFont="1" applyBorder="1" applyAlignment="1">
      <alignment horizontal="center"/>
    </xf>
    <xf numFmtId="0" fontId="30" fillId="0" borderId="0" xfId="11" applyFont="1" applyBorder="1" applyAlignment="1">
      <alignment horizontal="center"/>
    </xf>
    <xf numFmtId="0" fontId="36" fillId="0" borderId="0" xfId="0" applyFont="1" applyBorder="1" applyAlignment="1">
      <alignment horizontal="center" vertical="top"/>
    </xf>
    <xf numFmtId="0" fontId="0" fillId="0" borderId="0" xfId="0" applyBorder="1" applyAlignment="1">
      <alignment horizontal="center" vertical="top"/>
    </xf>
    <xf numFmtId="0" fontId="36" fillId="2" borderId="0" xfId="0" applyFont="1" applyFill="1" applyBorder="1" applyAlignment="1">
      <alignment vertical="top" wrapText="1"/>
    </xf>
    <xf numFmtId="0" fontId="0" fillId="2" borderId="0" xfId="0" applyFill="1" applyBorder="1" applyAlignment="1">
      <alignment vertical="top" wrapText="1"/>
    </xf>
    <xf numFmtId="0" fontId="41" fillId="0" borderId="0" xfId="0" applyFont="1" applyBorder="1" applyAlignment="1">
      <alignment vertical="top" wrapText="1"/>
    </xf>
    <xf numFmtId="0" fontId="36" fillId="0" borderId="0" xfId="0" applyFont="1" applyBorder="1" applyAlignment="1">
      <alignment vertical="top" wrapText="1"/>
    </xf>
    <xf numFmtId="0" fontId="36" fillId="0" borderId="0" xfId="0" applyFont="1" applyFill="1" applyBorder="1" applyAlignment="1">
      <alignment vertical="top" wrapText="1"/>
    </xf>
    <xf numFmtId="0" fontId="16" fillId="0" borderId="44" xfId="0" applyNumberFormat="1" applyFont="1" applyBorder="1" applyAlignment="1">
      <alignment horizontal="center" vertical="center" wrapText="1"/>
    </xf>
    <xf numFmtId="0" fontId="5" fillId="0" borderId="126" xfId="0" applyNumberFormat="1" applyFont="1" applyBorder="1" applyAlignment="1">
      <alignment horizontal="center" vertical="center" wrapText="1"/>
    </xf>
    <xf numFmtId="0" fontId="5" fillId="0" borderId="81"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29" xfId="0" applyNumberFormat="1" applyFont="1" applyBorder="1" applyAlignment="1">
      <alignment horizontal="center" vertical="center" wrapText="1"/>
    </xf>
    <xf numFmtId="0" fontId="16" fillId="0" borderId="44" xfId="0" applyNumberFormat="1" applyFont="1" applyBorder="1" applyAlignment="1">
      <alignment horizontal="center"/>
    </xf>
    <xf numFmtId="0" fontId="16" fillId="0" borderId="8" xfId="0" applyNumberFormat="1" applyFont="1" applyBorder="1" applyAlignment="1">
      <alignment horizontal="center"/>
    </xf>
    <xf numFmtId="0" fontId="16" fillId="0" borderId="41" xfId="0" applyNumberFormat="1" applyFont="1" applyBorder="1" applyAlignment="1">
      <alignment horizontal="center"/>
    </xf>
    <xf numFmtId="165" fontId="5" fillId="0" borderId="0" xfId="0" applyNumberFormat="1" applyFont="1" applyAlignment="1">
      <alignment horizontal="center"/>
    </xf>
    <xf numFmtId="3" fontId="17" fillId="0" borderId="0" xfId="0" applyNumberFormat="1" applyFont="1" applyAlignment="1"/>
    <xf numFmtId="0" fontId="59" fillId="0" borderId="0" xfId="0" applyFont="1" applyAlignment="1"/>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5" fillId="0" borderId="0" xfId="0" applyFont="1" applyBorder="1" applyAlignment="1">
      <alignment horizontal="center"/>
    </xf>
    <xf numFmtId="165" fontId="5" fillId="0" borderId="3" xfId="0" applyNumberFormat="1" applyFont="1" applyBorder="1" applyAlignment="1">
      <alignment horizontal="center"/>
    </xf>
    <xf numFmtId="165" fontId="5" fillId="0" borderId="0" xfId="0" applyNumberFormat="1" applyFont="1" applyBorder="1" applyAlignment="1">
      <alignment horizontal="center"/>
    </xf>
    <xf numFmtId="165" fontId="8" fillId="0" borderId="0" xfId="0" applyNumberFormat="1" applyFont="1" applyAlignment="1">
      <alignment horizontal="center"/>
    </xf>
    <xf numFmtId="0" fontId="5" fillId="0" borderId="39" xfId="0" applyNumberFormat="1" applyFont="1" applyBorder="1" applyAlignment="1">
      <alignment horizontal="left"/>
    </xf>
    <xf numFmtId="0" fontId="5" fillId="0" borderId="79" xfId="0" applyNumberFormat="1" applyFont="1" applyBorder="1" applyAlignment="1">
      <alignment horizontal="left"/>
    </xf>
    <xf numFmtId="0" fontId="5" fillId="0" borderId="126" xfId="0" applyNumberFormat="1" applyFont="1" applyBorder="1" applyAlignment="1"/>
    <xf numFmtId="0" fontId="5" fillId="0" borderId="41" xfId="0" applyNumberFormat="1" applyFont="1" applyBorder="1" applyAlignment="1"/>
    <xf numFmtId="0" fontId="5" fillId="0" borderId="42" xfId="0" applyNumberFormat="1" applyFont="1" applyBorder="1" applyAlignment="1"/>
    <xf numFmtId="0" fontId="16" fillId="0" borderId="28" xfId="0" applyNumberFormat="1" applyFont="1" applyBorder="1" applyAlignment="1">
      <alignment horizontal="center"/>
    </xf>
    <xf numFmtId="0" fontId="5" fillId="0" borderId="30" xfId="0" applyNumberFormat="1" applyFont="1" applyBorder="1" applyAlignment="1">
      <alignment horizontal="center"/>
    </xf>
    <xf numFmtId="0" fontId="5" fillId="0" borderId="20" xfId="0" applyNumberFormat="1" applyFont="1" applyBorder="1" applyAlignment="1">
      <alignment horizontal="center"/>
    </xf>
    <xf numFmtId="0" fontId="8" fillId="0" borderId="0" xfId="0" applyNumberFormat="1" applyFont="1" applyAlignment="1">
      <alignment horizontal="center"/>
    </xf>
    <xf numFmtId="0" fontId="5" fillId="0" borderId="0" xfId="0" applyNumberFormat="1" applyFont="1" applyBorder="1" applyAlignment="1">
      <alignment horizontal="center"/>
    </xf>
    <xf numFmtId="0" fontId="5"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165" fontId="46" fillId="0" borderId="0" xfId="0" applyNumberFormat="1" applyFont="1" applyAlignment="1">
      <alignment horizontal="center"/>
    </xf>
    <xf numFmtId="0" fontId="46" fillId="0" borderId="0" xfId="0" applyFont="1" applyBorder="1" applyAlignment="1">
      <alignment horizontal="center"/>
    </xf>
    <xf numFmtId="0" fontId="5" fillId="0" borderId="44"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26" fillId="2" borderId="135"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16" xfId="0" applyNumberFormat="1" applyFont="1" applyBorder="1" applyAlignment="1">
      <alignment wrapText="1"/>
    </xf>
    <xf numFmtId="0" fontId="26" fillId="2" borderId="136" xfId="0" applyNumberFormat="1" applyFont="1" applyFill="1" applyBorder="1" applyAlignment="1">
      <alignment horizontal="center" vertical="center" wrapText="1"/>
    </xf>
    <xf numFmtId="0" fontId="5" fillId="0" borderId="137" xfId="0" applyNumberFormat="1" applyFont="1" applyBorder="1" applyAlignment="1">
      <alignment horizontal="center" vertical="center" wrapText="1"/>
    </xf>
    <xf numFmtId="0" fontId="26" fillId="2" borderId="141" xfId="0" applyNumberFormat="1" applyFont="1" applyFill="1" applyBorder="1" applyAlignment="1">
      <alignment horizontal="center" wrapText="1"/>
    </xf>
    <xf numFmtId="0" fontId="5" fillId="0" borderId="142" xfId="0" applyNumberFormat="1" applyFont="1" applyBorder="1" applyAlignment="1">
      <alignment horizontal="center" wrapText="1"/>
    </xf>
    <xf numFmtId="0" fontId="26" fillId="2" borderId="138"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45" fillId="0" borderId="126" xfId="0" applyNumberFormat="1" applyFont="1" applyBorder="1" applyAlignment="1">
      <alignment horizontal="center"/>
    </xf>
    <xf numFmtId="0" fontId="5"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0" fontId="26" fillId="2" borderId="132" xfId="0" applyNumberFormat="1" applyFont="1" applyFill="1" applyBorder="1" applyAlignment="1">
      <alignment horizontal="center" vertical="center"/>
    </xf>
    <xf numFmtId="0" fontId="26" fillId="2" borderId="133" xfId="0" applyNumberFormat="1" applyFont="1" applyFill="1" applyBorder="1" applyAlignment="1">
      <alignment horizontal="center" vertical="center"/>
    </xf>
    <xf numFmtId="0" fontId="26" fillId="2" borderId="134" xfId="0" applyNumberFormat="1" applyFont="1" applyFill="1" applyBorder="1" applyAlignment="1">
      <alignment horizontal="center" vertical="center"/>
    </xf>
    <xf numFmtId="165" fontId="6" fillId="2" borderId="117" xfId="0" applyNumberFormat="1" applyFont="1" applyFill="1" applyBorder="1" applyAlignment="1">
      <alignment horizontal="center"/>
    </xf>
    <xf numFmtId="0" fontId="26" fillId="2" borderId="104" xfId="0" applyNumberFormat="1" applyFont="1" applyFill="1" applyBorder="1" applyAlignment="1">
      <alignment horizontal="center" wrapText="1"/>
    </xf>
    <xf numFmtId="0" fontId="5" fillId="0" borderId="103" xfId="0" applyNumberFormat="1" applyFont="1" applyBorder="1" applyAlignment="1">
      <alignment horizontal="center" wrapText="1"/>
    </xf>
    <xf numFmtId="0" fontId="26" fillId="2" borderId="36" xfId="0" applyNumberFormat="1" applyFont="1" applyFill="1" applyBorder="1" applyAlignment="1">
      <alignment horizontal="center" wrapText="1"/>
    </xf>
    <xf numFmtId="0" fontId="5" fillId="0" borderId="27" xfId="0" applyNumberFormat="1" applyFont="1" applyBorder="1" applyAlignment="1">
      <alignment horizontal="center" wrapText="1"/>
    </xf>
    <xf numFmtId="0" fontId="26" fillId="2" borderId="139" xfId="0" applyNumberFormat="1" applyFont="1" applyFill="1" applyBorder="1" applyAlignment="1">
      <alignment horizontal="center" wrapText="1"/>
    </xf>
    <xf numFmtId="0" fontId="26" fillId="2" borderId="143" xfId="0" applyNumberFormat="1" applyFont="1" applyFill="1" applyBorder="1" applyAlignment="1">
      <alignment horizontal="center" wrapText="1"/>
    </xf>
    <xf numFmtId="0" fontId="5" fillId="0" borderId="140" xfId="0" applyNumberFormat="1" applyFont="1" applyBorder="1" applyAlignment="1">
      <alignment horizontal="center" wrapText="1"/>
    </xf>
    <xf numFmtId="0" fontId="24" fillId="2" borderId="144" xfId="0" applyNumberFormat="1" applyFont="1" applyFill="1" applyBorder="1" applyAlignment="1">
      <alignment wrapText="1"/>
    </xf>
    <xf numFmtId="0" fontId="2" fillId="0" borderId="145" xfId="0" applyNumberFormat="1" applyFont="1" applyBorder="1" applyAlignment="1">
      <alignment wrapText="1"/>
    </xf>
    <xf numFmtId="0" fontId="2" fillId="0" borderId="146" xfId="0" applyNumberFormat="1" applyFont="1" applyBorder="1" applyAlignment="1">
      <alignment wrapText="1"/>
    </xf>
    <xf numFmtId="0" fontId="24" fillId="2" borderId="24" xfId="0" applyNumberFormat="1" applyFont="1" applyFill="1" applyBorder="1" applyAlignment="1">
      <alignment horizontal="center" wrapText="1"/>
    </xf>
    <xf numFmtId="0" fontId="2" fillId="0" borderId="25" xfId="0" applyNumberFormat="1" applyFont="1" applyBorder="1"/>
    <xf numFmtId="0" fontId="2" fillId="0" borderId="96" xfId="0" applyNumberFormat="1" applyFont="1" applyBorder="1"/>
    <xf numFmtId="0" fontId="24" fillId="2" borderId="147" xfId="0" applyNumberFormat="1" applyFont="1" applyFill="1" applyBorder="1" applyAlignment="1">
      <alignment horizontal="center" wrapText="1"/>
    </xf>
    <xf numFmtId="0" fontId="2" fillId="0" borderId="117" xfId="0" applyNumberFormat="1" applyFont="1" applyBorder="1" applyAlignment="1">
      <alignment horizontal="center" wrapText="1"/>
    </xf>
    <xf numFmtId="3" fontId="49" fillId="2" borderId="148" xfId="0" applyNumberFormat="1" applyFont="1" applyFill="1" applyBorder="1" applyAlignment="1">
      <alignment horizontal="center"/>
    </xf>
    <xf numFmtId="0" fontId="86" fillId="0" borderId="148" xfId="0" applyFont="1" applyBorder="1" applyAlignment="1">
      <alignment horizontal="center"/>
    </xf>
    <xf numFmtId="0" fontId="86" fillId="0" borderId="149" xfId="0" applyFont="1" applyBorder="1" applyAlignment="1">
      <alignment horizontal="center"/>
    </xf>
    <xf numFmtId="0" fontId="24" fillId="2" borderId="0" xfId="0" applyNumberFormat="1" applyFont="1" applyFill="1" applyAlignment="1">
      <alignment horizontal="center"/>
    </xf>
    <xf numFmtId="0" fontId="2" fillId="0" borderId="97" xfId="0" applyNumberFormat="1" applyFont="1" applyBorder="1" applyAlignment="1">
      <alignment wrapText="1"/>
    </xf>
    <xf numFmtId="0" fontId="2" fillId="0" borderId="147" xfId="0" applyNumberFormat="1" applyFont="1" applyBorder="1" applyAlignment="1">
      <alignment wrapText="1"/>
    </xf>
    <xf numFmtId="0" fontId="2" fillId="0" borderId="150" xfId="0" applyNumberFormat="1" applyFont="1" applyBorder="1" applyAlignment="1">
      <alignment wrapText="1"/>
    </xf>
    <xf numFmtId="0" fontId="24" fillId="2" borderId="101" xfId="0" applyNumberFormat="1" applyFont="1" applyFill="1" applyBorder="1" applyAlignment="1">
      <alignment horizontal="center"/>
    </xf>
    <xf numFmtId="3" fontId="6" fillId="2" borderId="117"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34" fillId="2" borderId="0" xfId="0" applyNumberFormat="1" applyFont="1" applyFill="1" applyAlignment="1"/>
    <xf numFmtId="165" fontId="33" fillId="2" borderId="0" xfId="0" applyNumberFormat="1" applyFont="1" applyFill="1" applyAlignment="1">
      <alignment horizontal="center"/>
    </xf>
    <xf numFmtId="165" fontId="6" fillId="2" borderId="0" xfId="0" applyNumberFormat="1" applyFont="1" applyFill="1" applyAlignment="1">
      <alignment horizontal="center"/>
    </xf>
    <xf numFmtId="0" fontId="24" fillId="2" borderId="127" xfId="0" applyNumberFormat="1" applyFont="1" applyFill="1" applyBorder="1" applyAlignment="1">
      <alignment horizontal="center" wrapText="1"/>
    </xf>
    <xf numFmtId="0" fontId="5" fillId="0" borderId="128"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165" fontId="6" fillId="2" borderId="42" xfId="0" applyNumberFormat="1" applyFont="1" applyFill="1" applyBorder="1" applyAlignment="1">
      <alignment horizontal="center"/>
    </xf>
    <xf numFmtId="165" fontId="47" fillId="2" borderId="0" xfId="0" applyNumberFormat="1" applyFont="1" applyFill="1" applyAlignment="1">
      <alignment horizontal="center"/>
    </xf>
    <xf numFmtId="0" fontId="35" fillId="2" borderId="0" xfId="0" applyNumberFormat="1" applyFont="1" applyFill="1" applyAlignment="1">
      <alignment horizontal="center"/>
    </xf>
    <xf numFmtId="0" fontId="34" fillId="2" borderId="0" xfId="0" applyNumberFormat="1" applyFont="1" applyFill="1" applyAlignment="1">
      <alignment horizontal="center"/>
    </xf>
    <xf numFmtId="0" fontId="24" fillId="2" borderId="127" xfId="0" applyNumberFormat="1" applyFont="1" applyFill="1" applyBorder="1" applyAlignment="1">
      <alignment horizontal="center" vertical="center" wrapText="1"/>
    </xf>
    <xf numFmtId="0" fontId="5" fillId="0" borderId="128"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4" fillId="2" borderId="151" xfId="0" applyNumberFormat="1" applyFont="1" applyFill="1" applyBorder="1" applyAlignment="1">
      <alignment wrapText="1"/>
    </xf>
    <xf numFmtId="0" fontId="5" fillId="0" borderId="6" xfId="0" applyNumberFormat="1" applyFont="1" applyBorder="1" applyAlignment="1">
      <alignment wrapText="1"/>
    </xf>
    <xf numFmtId="0" fontId="0" fillId="0" borderId="0" xfId="0" applyNumberFormat="1" applyBorder="1" applyAlignment="1"/>
    <xf numFmtId="0" fontId="8" fillId="0" borderId="0" xfId="0" applyNumberFormat="1" applyFont="1" applyBorder="1" applyAlignment="1">
      <alignment horizontal="center"/>
    </xf>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0" fillId="4" borderId="0" xfId="0" applyFill="1" applyBorder="1" applyAlignment="1">
      <alignment vertical="top" wrapText="1"/>
    </xf>
    <xf numFmtId="0" fontId="6" fillId="2" borderId="44" xfId="0" applyNumberFormat="1" applyFont="1" applyFill="1" applyBorder="1" applyAlignment="1"/>
    <xf numFmtId="0" fontId="0" fillId="0" borderId="41" xfId="0" applyNumberFormat="1" applyBorder="1" applyAlignment="1"/>
    <xf numFmtId="0" fontId="26" fillId="2" borderId="28" xfId="0" applyNumberFormat="1" applyFont="1" applyFill="1" applyBorder="1" applyAlignment="1">
      <alignment horizontal="center" vertical="center" wrapText="1"/>
    </xf>
    <xf numFmtId="0" fontId="0" fillId="0" borderId="30" xfId="0" applyNumberFormat="1" applyBorder="1" applyAlignment="1">
      <alignment horizontal="center" vertical="center" wrapText="1"/>
    </xf>
    <xf numFmtId="165" fontId="46" fillId="0" borderId="0" xfId="0" applyNumberFormat="1" applyFont="1" applyBorder="1" applyAlignment="1">
      <alignment horizontal="center"/>
    </xf>
    <xf numFmtId="0" fontId="45" fillId="0" borderId="0" xfId="0" applyFont="1" applyBorder="1" applyAlignment="1">
      <alignment horizontal="center"/>
    </xf>
    <xf numFmtId="0" fontId="26" fillId="2" borderId="28"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6" fillId="2" borderId="20" xfId="0" applyNumberFormat="1" applyFont="1" applyFill="1" applyBorder="1" applyAlignment="1">
      <alignment horizontal="center" vertical="center"/>
    </xf>
    <xf numFmtId="0" fontId="21" fillId="0" borderId="28"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0" fontId="22" fillId="4" borderId="0" xfId="7" applyFont="1" applyFill="1" applyAlignment="1">
      <alignment vertical="top" wrapText="1"/>
    </xf>
    <xf numFmtId="0" fontId="14" fillId="4" borderId="0" xfId="5" applyFont="1" applyFill="1" applyAlignment="1">
      <alignment vertical="top" wrapText="1"/>
    </xf>
    <xf numFmtId="3" fontId="17" fillId="0" borderId="0" xfId="5" applyNumberFormat="1" applyFont="1" applyAlignment="1">
      <alignment horizontal="center"/>
    </xf>
    <xf numFmtId="0" fontId="14" fillId="0" borderId="0" xfId="5" applyBorder="1" applyAlignment="1">
      <alignment horizontal="center"/>
    </xf>
    <xf numFmtId="3" fontId="16" fillId="2" borderId="0" xfId="12" applyNumberFormat="1" applyFont="1" applyFill="1" applyAlignment="1">
      <alignment horizontal="center"/>
    </xf>
    <xf numFmtId="0" fontId="16" fillId="2" borderId="0" xfId="12" applyFont="1" applyFill="1" applyAlignment="1">
      <alignment horizontal="center"/>
    </xf>
    <xf numFmtId="3" fontId="5" fillId="2" borderId="0" xfId="12" applyNumberFormat="1" applyFont="1" applyFill="1" applyAlignment="1">
      <alignment horizontal="center"/>
    </xf>
    <xf numFmtId="0" fontId="5" fillId="2" borderId="0" xfId="12" applyFont="1" applyFill="1" applyAlignment="1">
      <alignment horizontal="center"/>
    </xf>
    <xf numFmtId="0" fontId="80" fillId="2" borderId="0" xfId="12" applyFont="1" applyFill="1" applyAlignment="1">
      <alignment horizontal="center"/>
    </xf>
    <xf numFmtId="0" fontId="2" fillId="2" borderId="0" xfId="12" applyFont="1" applyFill="1" applyAlignment="1">
      <alignment wrapText="1"/>
    </xf>
    <xf numFmtId="0" fontId="5" fillId="2" borderId="0" xfId="12" applyFont="1" applyFill="1" applyAlignment="1">
      <alignment wrapText="1"/>
    </xf>
    <xf numFmtId="167" fontId="8" fillId="0" borderId="0" xfId="1" applyNumberFormat="1" applyFont="1" applyFill="1" applyBorder="1" applyAlignment="1" applyProtection="1">
      <alignment horizontal="center"/>
    </xf>
    <xf numFmtId="0" fontId="8" fillId="0" borderId="3" xfId="9" applyNumberFormat="1" applyFont="1" applyFill="1" applyBorder="1" applyAlignment="1" applyProtection="1">
      <alignment horizontal="center"/>
    </xf>
    <xf numFmtId="167" fontId="72" fillId="0" borderId="126" xfId="1" applyNumberFormat="1" applyFont="1" applyFill="1" applyBorder="1" applyAlignment="1">
      <alignment horizontal="center" vertical="top" wrapText="1"/>
    </xf>
    <xf numFmtId="167" fontId="72" fillId="0" borderId="3" xfId="1" applyNumberFormat="1" applyFont="1" applyFill="1" applyBorder="1" applyAlignment="1">
      <alignment horizontal="center" vertical="top" wrapText="1"/>
    </xf>
    <xf numFmtId="166" fontId="8" fillId="4" borderId="0" xfId="0" applyNumberFormat="1" applyFont="1" applyFill="1" applyBorder="1" applyAlignment="1">
      <alignment vertical="top" wrapText="1"/>
    </xf>
    <xf numFmtId="0" fontId="0" fillId="0" borderId="0" xfId="0" applyAlignment="1">
      <alignment vertical="top" wrapText="1"/>
    </xf>
    <xf numFmtId="0" fontId="72" fillId="0" borderId="44" xfId="9" applyNumberFormat="1" applyFont="1" applyFill="1" applyBorder="1" applyAlignment="1" applyProtection="1"/>
    <xf numFmtId="0" fontId="72" fillId="0" borderId="126" xfId="9" applyNumberFormat="1" applyFont="1" applyFill="1" applyBorder="1" applyAlignment="1" applyProtection="1"/>
    <xf numFmtId="0" fontId="72" fillId="0" borderId="7" xfId="9" applyNumberFormat="1" applyFont="1" applyFill="1" applyBorder="1" applyAlignment="1" applyProtection="1"/>
    <xf numFmtId="0" fontId="72" fillId="0" borderId="3" xfId="9" applyNumberFormat="1" applyFont="1" applyFill="1" applyBorder="1" applyAlignment="1" applyProtection="1"/>
    <xf numFmtId="166" fontId="63" fillId="4" borderId="0" xfId="0" applyNumberFormat="1" applyFont="1" applyFill="1" applyBorder="1" applyAlignment="1">
      <alignment horizontal="center"/>
    </xf>
    <xf numFmtId="166" fontId="8" fillId="4" borderId="0" xfId="0" applyNumberFormat="1" applyFont="1" applyFill="1" applyBorder="1" applyAlignment="1">
      <alignment horizontal="left" wrapText="1"/>
    </xf>
    <xf numFmtId="0" fontId="8" fillId="4" borderId="0" xfId="0" applyFont="1" applyFill="1" applyBorder="1" applyAlignment="1">
      <alignment vertical="top" wrapText="1"/>
    </xf>
    <xf numFmtId="167" fontId="72" fillId="0" borderId="81" xfId="1" applyNumberFormat="1" applyFont="1" applyFill="1" applyBorder="1" applyAlignment="1">
      <alignment horizontal="center" vertical="top" wrapText="1"/>
    </xf>
    <xf numFmtId="167" fontId="72" fillId="0" borderId="4" xfId="1" applyNumberFormat="1" applyFont="1" applyFill="1" applyBorder="1" applyAlignment="1">
      <alignment horizontal="center" vertical="top" wrapText="1"/>
    </xf>
    <xf numFmtId="167" fontId="72" fillId="0" borderId="44" xfId="1" applyNumberFormat="1" applyFont="1" applyFill="1" applyBorder="1" applyAlignment="1">
      <alignment horizontal="center" vertical="top" wrapText="1"/>
    </xf>
    <xf numFmtId="167" fontId="72" fillId="0" borderId="7" xfId="1" applyNumberFormat="1" applyFont="1" applyFill="1" applyBorder="1" applyAlignment="1">
      <alignment horizontal="center" vertical="top" wrapText="1"/>
    </xf>
    <xf numFmtId="166" fontId="5" fillId="0" borderId="0" xfId="9" applyNumberFormat="1" applyFont="1" applyAlignment="1">
      <alignment horizontal="center"/>
    </xf>
    <xf numFmtId="3" fontId="16" fillId="0" borderId="0" xfId="9" applyNumberFormat="1" applyFont="1" applyAlignment="1">
      <alignment horizontal="left"/>
    </xf>
    <xf numFmtId="166" fontId="16" fillId="0" borderId="0" xfId="9" applyNumberFormat="1" applyFont="1" applyAlignment="1">
      <alignment horizontal="center"/>
    </xf>
    <xf numFmtId="167" fontId="70" fillId="0" borderId="0" xfId="1" applyNumberFormat="1" applyFont="1" applyAlignment="1">
      <alignment horizontal="center" vertical="center"/>
    </xf>
    <xf numFmtId="0" fontId="71" fillId="0" borderId="3" xfId="9" applyFont="1" applyBorder="1" applyAlignment="1">
      <alignment horizontal="center" vertical="center"/>
    </xf>
    <xf numFmtId="167" fontId="24" fillId="0" borderId="0" xfId="1" applyNumberFormat="1" applyFont="1" applyAlignment="1">
      <alignment horizontal="center" vertical="center"/>
    </xf>
    <xf numFmtId="0" fontId="0" fillId="0" borderId="0" xfId="0" applyBorder="1" applyAlignment="1">
      <alignment wrapText="1"/>
    </xf>
    <xf numFmtId="0" fontId="73" fillId="0" borderId="28" xfId="9" applyFont="1" applyFill="1" applyBorder="1" applyAlignment="1">
      <alignment horizontal="left" vertical="center"/>
    </xf>
    <xf numFmtId="0" fontId="73" fillId="0" borderId="30" xfId="9" applyFont="1" applyFill="1" applyBorder="1" applyAlignment="1">
      <alignment horizontal="left" vertical="center"/>
    </xf>
    <xf numFmtId="0" fontId="19" fillId="0" borderId="0" xfId="0"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8" applyFont="1" applyAlignment="1">
      <alignment horizontal="center" vertical="top"/>
    </xf>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xf numFmtId="0" fontId="5" fillId="0" borderId="0" xfId="0" applyFont="1" applyBorder="1" applyAlignment="1">
      <alignment horizontal="left"/>
    </xf>
  </cellXfs>
  <cellStyles count="14">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FY 2011 Qs for IT Requests 04-16-09" xfId="8"/>
    <cellStyle name="Normal_FY2009 Cost Mod Prototype - Update 03-05-07" xfId="9"/>
    <cellStyle name="Normal_Improve by DU" xfId="10"/>
    <cellStyle name="Normal_Rsrcs_X_ DOJ Goal  Obj" xfId="11"/>
    <cellStyle name="Normal_Sheet1 2" xfId="12"/>
    <cellStyle name="Percent" xfId="1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schmaus/AppData/Local/Microsoft/Windows/Temporary%20Internet%20Files/Content.Outlook/7KO540WJ/OSG's%20FY12%20Exhibit%20-%20OMB%20Budget%20Submission.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K. Summary by Grade"/>
      <sheetName val="L. Summary by Object Class"/>
      <sheetName val="(M) Studies"/>
      <sheetName val="(N) Modular Cost"/>
      <sheetName val="(N-2) Domestic Agent"/>
      <sheetName val="(N-3) Domestic Attorney"/>
      <sheetName val="(N-4) Domestic Prof Sup"/>
      <sheetName val="(N-5) Domestic Clerical"/>
      <sheetName val="(P) IT"/>
    </sheetNames>
    <sheetDataSet>
      <sheetData sheetId="0"/>
      <sheetData sheetId="1">
        <row r="5">
          <cell r="A5" t="str">
            <v>Office of the Solicitor General</v>
          </cell>
        </row>
        <row r="6">
          <cell r="A6" t="str">
            <v>Salaries and Expenses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view="pageBreakPreview" zoomScale="60" zoomScaleNormal="100" workbookViewId="0">
      <selection activeCell="T16" sqref="T16"/>
    </sheetView>
  </sheetViews>
  <sheetFormatPr defaultRowHeight="15"/>
  <cols>
    <col min="14" max="14" width="1.5546875" style="82" customWidth="1"/>
  </cols>
  <sheetData>
    <row r="1" spans="1:14" ht="20.25">
      <c r="A1" s="152" t="s">
        <v>263</v>
      </c>
      <c r="N1" s="82" t="s">
        <v>20</v>
      </c>
    </row>
    <row r="2" spans="1:14">
      <c r="N2" s="82" t="s">
        <v>20</v>
      </c>
    </row>
    <row r="3" spans="1:14">
      <c r="N3" s="82" t="s">
        <v>20</v>
      </c>
    </row>
    <row r="4" spans="1:14">
      <c r="N4" s="82" t="s">
        <v>20</v>
      </c>
    </row>
    <row r="5" spans="1:14" ht="15.75">
      <c r="B5" s="170"/>
      <c r="N5" s="82" t="s">
        <v>20</v>
      </c>
    </row>
    <row r="6" spans="1:14">
      <c r="N6" s="82" t="s">
        <v>20</v>
      </c>
    </row>
    <row r="7" spans="1:14">
      <c r="N7" s="82" t="s">
        <v>20</v>
      </c>
    </row>
    <row r="8" spans="1:14">
      <c r="N8" s="82" t="s">
        <v>20</v>
      </c>
    </row>
    <row r="9" spans="1:14">
      <c r="N9" s="82" t="s">
        <v>20</v>
      </c>
    </row>
    <row r="10" spans="1:14">
      <c r="N10" s="82" t="s">
        <v>20</v>
      </c>
    </row>
    <row r="11" spans="1:14">
      <c r="N11" s="82" t="s">
        <v>20</v>
      </c>
    </row>
    <row r="12" spans="1:14">
      <c r="N12" s="82" t="s">
        <v>20</v>
      </c>
    </row>
    <row r="13" spans="1:14">
      <c r="N13" s="82" t="s">
        <v>20</v>
      </c>
    </row>
    <row r="14" spans="1:14">
      <c r="N14" s="82" t="s">
        <v>20</v>
      </c>
    </row>
    <row r="15" spans="1:14">
      <c r="N15" s="82" t="s">
        <v>20</v>
      </c>
    </row>
    <row r="16" spans="1:14">
      <c r="N16" s="82" t="s">
        <v>20</v>
      </c>
    </row>
    <row r="17" spans="1:14">
      <c r="N17" s="82" t="s">
        <v>20</v>
      </c>
    </row>
    <row r="18" spans="1:14">
      <c r="N18" s="82" t="s">
        <v>20</v>
      </c>
    </row>
    <row r="19" spans="1:14">
      <c r="N19" s="82" t="s">
        <v>20</v>
      </c>
    </row>
    <row r="20" spans="1:14">
      <c r="N20" s="82" t="s">
        <v>20</v>
      </c>
    </row>
    <row r="21" spans="1:14">
      <c r="N21" s="82" t="s">
        <v>20</v>
      </c>
    </row>
    <row r="22" spans="1:14">
      <c r="N22" s="82" t="s">
        <v>20</v>
      </c>
    </row>
    <row r="23" spans="1:14">
      <c r="N23" s="82" t="s">
        <v>20</v>
      </c>
    </row>
    <row r="24" spans="1:14">
      <c r="N24" s="82" t="s">
        <v>20</v>
      </c>
    </row>
    <row r="25" spans="1:14">
      <c r="N25" s="82" t="s">
        <v>20</v>
      </c>
    </row>
    <row r="26" spans="1:14">
      <c r="N26" s="82" t="s">
        <v>20</v>
      </c>
    </row>
    <row r="27" spans="1:14">
      <c r="N27" s="82" t="s">
        <v>20</v>
      </c>
    </row>
    <row r="28" spans="1:14">
      <c r="N28" s="82" t="s">
        <v>20</v>
      </c>
    </row>
    <row r="29" spans="1:14">
      <c r="N29" s="82" t="s">
        <v>44</v>
      </c>
    </row>
    <row r="30" spans="1:14">
      <c r="A30" s="573"/>
      <c r="B30" s="574"/>
      <c r="C30" s="574"/>
      <c r="D30" s="574"/>
      <c r="E30" s="574"/>
      <c r="F30" s="574"/>
      <c r="G30" s="574"/>
      <c r="H30" s="574"/>
      <c r="I30" s="574"/>
      <c r="J30" s="574"/>
      <c r="K30" s="574"/>
      <c r="L30" s="574"/>
      <c r="M30" s="574"/>
    </row>
    <row r="31" spans="1:14" ht="21" customHeight="1">
      <c r="A31" s="570"/>
      <c r="B31" s="570"/>
      <c r="C31" s="570"/>
      <c r="D31" s="570"/>
      <c r="E31" s="570"/>
      <c r="F31" s="570"/>
      <c r="G31" s="570"/>
      <c r="H31" s="570"/>
      <c r="I31" s="570"/>
      <c r="J31" s="570"/>
      <c r="K31" s="560"/>
    </row>
    <row r="32" spans="1:14" ht="57.75" customHeight="1">
      <c r="A32" s="571"/>
      <c r="B32" s="572"/>
      <c r="C32" s="572"/>
      <c r="D32" s="572"/>
      <c r="E32" s="572"/>
      <c r="F32" s="572"/>
      <c r="G32" s="572"/>
      <c r="H32" s="572"/>
      <c r="I32" s="572"/>
      <c r="J32" s="572"/>
      <c r="K32" s="68"/>
    </row>
    <row r="200" spans="1:1">
      <c r="A200" t="s">
        <v>238</v>
      </c>
    </row>
    <row r="256" spans="1:1" ht="15.75">
      <c r="A256" s="160" t="s">
        <v>239</v>
      </c>
    </row>
  </sheetData>
  <mergeCells count="3">
    <mergeCell ref="A31:J31"/>
    <mergeCell ref="A32:J32"/>
    <mergeCell ref="A30:M30"/>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legacyDrawing r:id="rId2"/>
  <oleObjects>
    <oleObject progId="AcroExch.Document.7" shapeId="7171" r:id="rId3"/>
  </oleObjects>
</worksheet>
</file>

<file path=xl/worksheets/sheet10.xml><?xml version="1.0" encoding="utf-8"?>
<worksheet xmlns="http://schemas.openxmlformats.org/spreadsheetml/2006/main" xmlns:r="http://schemas.openxmlformats.org/officeDocument/2006/relationships">
  <sheetPr codeName="Sheet15">
    <pageSetUpPr fitToPage="1"/>
  </sheetPr>
  <dimension ref="A1:X37"/>
  <sheetViews>
    <sheetView view="pageBreakPreview" zoomScale="75" zoomScaleNormal="75" zoomScaleSheetLayoutView="50" workbookViewId="0">
      <pane xSplit="1" ySplit="10" topLeftCell="B11" activePane="bottomRight" state="frozen"/>
      <selection activeCell="A3" sqref="A3"/>
      <selection pane="topRight" activeCell="A3" sqref="A3"/>
      <selection pane="bottomLeft" activeCell="A3" sqref="A3"/>
      <selection pane="bottomRight" activeCell="A5" sqref="A5:I5"/>
    </sheetView>
  </sheetViews>
  <sheetFormatPr defaultRowHeight="15"/>
  <cols>
    <col min="1" max="1" width="48" customWidth="1"/>
    <col min="2" max="2" width="6.21875" customWidth="1"/>
    <col min="3" max="3" width="11.33203125" customWidth="1"/>
    <col min="8" max="8" width="11.5546875" customWidth="1"/>
    <col min="9" max="9" width="12.33203125" customWidth="1"/>
    <col min="10" max="10" width="0.6640625" style="89" customWidth="1"/>
  </cols>
  <sheetData>
    <row r="1" spans="1:10" ht="20.25">
      <c r="A1" s="500" t="s">
        <v>50</v>
      </c>
      <c r="B1" s="501"/>
      <c r="C1" s="501"/>
      <c r="D1" s="501"/>
      <c r="E1" s="501"/>
      <c r="F1" s="501"/>
      <c r="G1" s="501"/>
      <c r="H1" s="501"/>
      <c r="I1" s="502"/>
      <c r="J1" s="503" t="s">
        <v>20</v>
      </c>
    </row>
    <row r="2" spans="1:10" ht="13.15" customHeight="1">
      <c r="A2" s="811"/>
      <c r="B2" s="811"/>
      <c r="C2" s="811"/>
      <c r="D2" s="811"/>
      <c r="E2" s="811"/>
      <c r="F2" s="811"/>
      <c r="G2" s="811"/>
      <c r="H2" s="811"/>
      <c r="I2" s="812"/>
      <c r="J2" s="503" t="s">
        <v>20</v>
      </c>
    </row>
    <row r="3" spans="1:10" ht="18.75">
      <c r="A3" s="762" t="s">
        <v>24</v>
      </c>
      <c r="B3" s="762"/>
      <c r="C3" s="762"/>
      <c r="D3" s="762"/>
      <c r="E3" s="762"/>
      <c r="F3" s="762"/>
      <c r="G3" s="762"/>
      <c r="H3" s="762"/>
      <c r="I3" s="762"/>
      <c r="J3" s="503" t="s">
        <v>20</v>
      </c>
    </row>
    <row r="4" spans="1:10" ht="16.5">
      <c r="A4" s="764" t="str">
        <f>+'[3]B. Summary of Requirements '!A5</f>
        <v>Office of the Solicitor General</v>
      </c>
      <c r="B4" s="764"/>
      <c r="C4" s="764"/>
      <c r="D4" s="764"/>
      <c r="E4" s="764"/>
      <c r="F4" s="764"/>
      <c r="G4" s="764"/>
      <c r="H4" s="764"/>
      <c r="I4" s="764"/>
      <c r="J4" s="503" t="s">
        <v>20</v>
      </c>
    </row>
    <row r="5" spans="1:10" ht="16.5">
      <c r="A5" s="764" t="str">
        <f>+'[3]B. Summary of Requirements '!A6</f>
        <v>Salaries and Expenses</v>
      </c>
      <c r="B5" s="764"/>
      <c r="C5" s="764"/>
      <c r="D5" s="764"/>
      <c r="E5" s="764"/>
      <c r="F5" s="764"/>
      <c r="G5" s="764"/>
      <c r="H5" s="764"/>
      <c r="I5" s="764"/>
      <c r="J5" s="503" t="s">
        <v>20</v>
      </c>
    </row>
    <row r="6" spans="1:10">
      <c r="A6" s="759" t="s">
        <v>261</v>
      </c>
      <c r="B6" s="759"/>
      <c r="C6" s="759"/>
      <c r="D6" s="759"/>
      <c r="E6" s="759"/>
      <c r="F6" s="759"/>
      <c r="G6" s="759"/>
      <c r="H6" s="759"/>
      <c r="I6" s="759"/>
      <c r="J6" s="503" t="s">
        <v>20</v>
      </c>
    </row>
    <row r="7" spans="1:10">
      <c r="A7" s="810"/>
      <c r="B7" s="810"/>
      <c r="C7" s="810"/>
      <c r="D7" s="810"/>
      <c r="E7" s="810"/>
      <c r="F7" s="810"/>
      <c r="G7" s="810"/>
      <c r="H7" s="810"/>
      <c r="I7" s="810"/>
      <c r="J7" s="503" t="s">
        <v>20</v>
      </c>
    </row>
    <row r="8" spans="1:10" ht="15.75" customHeight="1">
      <c r="A8" s="794" t="s">
        <v>260</v>
      </c>
      <c r="B8" s="797" t="s">
        <v>6</v>
      </c>
      <c r="C8" s="798"/>
      <c r="D8" s="798"/>
      <c r="E8" s="798"/>
      <c r="F8" s="798"/>
      <c r="G8" s="799"/>
      <c r="H8" s="797" t="s">
        <v>121</v>
      </c>
      <c r="I8" s="806"/>
      <c r="J8" s="503" t="s">
        <v>20</v>
      </c>
    </row>
    <row r="9" spans="1:10" ht="36" customHeight="1">
      <c r="A9" s="795"/>
      <c r="B9" s="800" t="s">
        <v>15</v>
      </c>
      <c r="C9" s="801"/>
      <c r="D9" s="805" t="s">
        <v>16</v>
      </c>
      <c r="E9" s="805"/>
      <c r="F9" s="805" t="s">
        <v>336</v>
      </c>
      <c r="G9" s="809"/>
      <c r="H9" s="807"/>
      <c r="I9" s="808"/>
      <c r="J9" s="503" t="s">
        <v>20</v>
      </c>
    </row>
    <row r="10" spans="1:10" ht="36" customHeight="1" thickBot="1">
      <c r="A10" s="796"/>
      <c r="B10" s="504" t="s">
        <v>282</v>
      </c>
      <c r="C10" s="505" t="s">
        <v>259</v>
      </c>
      <c r="D10" s="506" t="s">
        <v>282</v>
      </c>
      <c r="E10" s="505" t="s">
        <v>259</v>
      </c>
      <c r="F10" s="506" t="s">
        <v>282</v>
      </c>
      <c r="G10" s="505" t="s">
        <v>259</v>
      </c>
      <c r="H10" s="504" t="s">
        <v>282</v>
      </c>
      <c r="I10" s="507" t="s">
        <v>259</v>
      </c>
      <c r="J10" s="503" t="s">
        <v>20</v>
      </c>
    </row>
    <row r="11" spans="1:10" ht="15.75">
      <c r="A11" s="493" t="s">
        <v>98</v>
      </c>
      <c r="B11" s="120">
        <v>2</v>
      </c>
      <c r="C11" s="508">
        <v>288</v>
      </c>
      <c r="D11" s="121"/>
      <c r="E11" s="509"/>
      <c r="F11" s="121">
        <v>0</v>
      </c>
      <c r="G11" s="121">
        <v>0</v>
      </c>
      <c r="H11" s="120">
        <f>SUM(B11,D11,F11)</f>
        <v>2</v>
      </c>
      <c r="I11" s="510">
        <f>SUM(C11,E11,G11)</f>
        <v>288</v>
      </c>
      <c r="J11" s="503" t="s">
        <v>20</v>
      </c>
    </row>
    <row r="12" spans="1:10" ht="15.75">
      <c r="A12" s="494"/>
      <c r="B12" s="123"/>
      <c r="C12" s="511"/>
      <c r="D12" s="124"/>
      <c r="E12" s="511"/>
      <c r="F12" s="124"/>
      <c r="G12" s="124"/>
      <c r="H12" s="123"/>
      <c r="I12" s="512"/>
      <c r="J12" s="503" t="s">
        <v>20</v>
      </c>
    </row>
    <row r="13" spans="1:10" ht="15.75">
      <c r="A13" s="493" t="s">
        <v>25</v>
      </c>
      <c r="B13" s="120">
        <f>SUM(B11:B11)</f>
        <v>2</v>
      </c>
      <c r="C13" s="508">
        <f>SUM(C11:C11)</f>
        <v>288</v>
      </c>
      <c r="D13" s="120">
        <f>SUM(D11:D11)</f>
        <v>0</v>
      </c>
      <c r="E13" s="508">
        <f>SUM(E11:E11)</f>
        <v>0</v>
      </c>
      <c r="F13" s="120" t="s">
        <v>283</v>
      </c>
      <c r="G13" s="508">
        <f>SUM(G11:G11)</f>
        <v>0</v>
      </c>
      <c r="H13" s="120">
        <f>SUM(H11:H11)</f>
        <v>2</v>
      </c>
      <c r="I13" s="513">
        <f>SUM(I11:I11)</f>
        <v>288</v>
      </c>
      <c r="J13" s="503" t="s">
        <v>20</v>
      </c>
    </row>
    <row r="14" spans="1:10" ht="15.75">
      <c r="A14" s="495" t="s">
        <v>26</v>
      </c>
      <c r="B14" s="120" t="s">
        <v>283</v>
      </c>
      <c r="C14" s="508" t="s">
        <v>283</v>
      </c>
      <c r="D14" s="120">
        <f>+D13/-2</f>
        <v>0</v>
      </c>
      <c r="E14" s="508">
        <f>+E13/-2</f>
        <v>0</v>
      </c>
      <c r="F14" s="120">
        <v>0</v>
      </c>
      <c r="G14" s="508">
        <f>+G13/-2</f>
        <v>0</v>
      </c>
      <c r="H14" s="120">
        <v>0</v>
      </c>
      <c r="I14" s="513">
        <v>0</v>
      </c>
      <c r="J14" s="503" t="s">
        <v>20</v>
      </c>
    </row>
    <row r="15" spans="1:10" ht="15.75">
      <c r="A15" s="496" t="s">
        <v>27</v>
      </c>
      <c r="B15" s="125"/>
      <c r="C15" s="514"/>
      <c r="D15" s="125"/>
      <c r="E15" s="514"/>
      <c r="F15" s="125"/>
      <c r="G15" s="514" t="s">
        <v>283</v>
      </c>
      <c r="H15" s="122">
        <f>SUM(B15,D15,F15)</f>
        <v>0</v>
      </c>
      <c r="I15" s="510">
        <f>SUM(C15,E15,G15)</f>
        <v>0</v>
      </c>
      <c r="J15" s="503" t="s">
        <v>20</v>
      </c>
    </row>
    <row r="16" spans="1:10" ht="15.75">
      <c r="A16" s="497"/>
      <c r="B16" s="126"/>
      <c r="C16" s="511"/>
      <c r="D16" s="169"/>
      <c r="E16" s="511"/>
      <c r="F16" s="126"/>
      <c r="G16" s="511"/>
      <c r="H16" s="123"/>
      <c r="I16" s="515"/>
      <c r="J16" s="503" t="s">
        <v>20</v>
      </c>
    </row>
    <row r="17" spans="1:10" ht="15.75">
      <c r="A17" s="498"/>
      <c r="B17" s="126"/>
      <c r="C17" s="516"/>
      <c r="D17" s="122"/>
      <c r="E17" s="516"/>
      <c r="F17" s="126"/>
      <c r="G17" s="516"/>
      <c r="H17" s="126"/>
      <c r="I17" s="517"/>
      <c r="J17" s="503" t="s">
        <v>20</v>
      </c>
    </row>
    <row r="18" spans="1:10" ht="15.75">
      <c r="A18" s="499" t="s">
        <v>28</v>
      </c>
      <c r="B18" s="127">
        <v>2</v>
      </c>
      <c r="C18" s="518">
        <v>288</v>
      </c>
      <c r="D18" s="127">
        <f>SUM(D13:D15)</f>
        <v>0</v>
      </c>
      <c r="E18" s="518">
        <f>SUM(E13:E15)</f>
        <v>0</v>
      </c>
      <c r="F18" s="127">
        <f>SUM(F13:F15)</f>
        <v>0</v>
      </c>
      <c r="G18" s="518">
        <f>SUM(G13:G15)</f>
        <v>0</v>
      </c>
      <c r="H18" s="120">
        <f>SUM(B18,D18,F18)</f>
        <v>2</v>
      </c>
      <c r="I18" s="510">
        <f>SUM(C18,E18,G18)</f>
        <v>288</v>
      </c>
      <c r="J18" s="503" t="s">
        <v>20</v>
      </c>
    </row>
    <row r="19" spans="1:10" ht="15.75">
      <c r="A19" s="494"/>
      <c r="B19" s="122"/>
      <c r="C19" s="519"/>
      <c r="D19" s="128"/>
      <c r="E19" s="516"/>
      <c r="F19" s="128"/>
      <c r="G19" s="128"/>
      <c r="H19" s="122"/>
      <c r="I19" s="520"/>
      <c r="J19" s="503" t="s">
        <v>20</v>
      </c>
    </row>
    <row r="20" spans="1:10" ht="15.75">
      <c r="A20" s="493" t="s">
        <v>99</v>
      </c>
      <c r="B20" s="120"/>
      <c r="C20" s="516">
        <v>76</v>
      </c>
      <c r="D20" s="121"/>
      <c r="E20" s="509"/>
      <c r="F20" s="121"/>
      <c r="G20" s="121" t="s">
        <v>283</v>
      </c>
      <c r="H20" s="120">
        <f t="shared" ref="H20:H31" si="0">SUM(B20,D20,F20)</f>
        <v>0</v>
      </c>
      <c r="I20" s="510">
        <f t="shared" ref="I20:I31" si="1">SUM(C20,E20,G20)</f>
        <v>76</v>
      </c>
      <c r="J20" s="503" t="s">
        <v>20</v>
      </c>
    </row>
    <row r="21" spans="1:10" ht="15.75">
      <c r="A21" s="493" t="s">
        <v>104</v>
      </c>
      <c r="B21" s="120"/>
      <c r="C21" s="521">
        <v>2</v>
      </c>
      <c r="D21" s="121"/>
      <c r="E21" s="509"/>
      <c r="F21" s="121"/>
      <c r="G21" s="121" t="s">
        <v>283</v>
      </c>
      <c r="H21" s="120">
        <f t="shared" si="0"/>
        <v>0</v>
      </c>
      <c r="I21" s="510">
        <f t="shared" si="1"/>
        <v>2</v>
      </c>
      <c r="J21" s="503" t="s">
        <v>20</v>
      </c>
    </row>
    <row r="22" spans="1:10" ht="15.75">
      <c r="A22" s="493" t="s">
        <v>100</v>
      </c>
      <c r="B22" s="120"/>
      <c r="C22" s="508">
        <v>16</v>
      </c>
      <c r="D22" s="121"/>
      <c r="E22" s="509"/>
      <c r="F22" s="121"/>
      <c r="G22" s="121" t="s">
        <v>283</v>
      </c>
      <c r="H22" s="120">
        <f t="shared" si="0"/>
        <v>0</v>
      </c>
      <c r="I22" s="510">
        <f t="shared" si="1"/>
        <v>16</v>
      </c>
      <c r="J22" s="503" t="s">
        <v>20</v>
      </c>
    </row>
    <row r="23" spans="1:10" ht="15.75">
      <c r="A23" s="493" t="s">
        <v>105</v>
      </c>
      <c r="B23" s="120"/>
      <c r="C23" s="508">
        <v>0</v>
      </c>
      <c r="D23" s="121"/>
      <c r="E23" s="509"/>
      <c r="F23" s="121"/>
      <c r="G23" s="121" t="s">
        <v>283</v>
      </c>
      <c r="H23" s="120">
        <f t="shared" si="0"/>
        <v>0</v>
      </c>
      <c r="I23" s="510">
        <f t="shared" si="1"/>
        <v>0</v>
      </c>
      <c r="J23" s="503" t="s">
        <v>20</v>
      </c>
    </row>
    <row r="24" spans="1:10" ht="15.75">
      <c r="A24" s="493" t="s">
        <v>106</v>
      </c>
      <c r="B24" s="120"/>
      <c r="C24" s="508">
        <v>8</v>
      </c>
      <c r="D24" s="121"/>
      <c r="E24" s="509"/>
      <c r="F24" s="121"/>
      <c r="G24" s="121" t="s">
        <v>283</v>
      </c>
      <c r="H24" s="120">
        <f t="shared" si="0"/>
        <v>0</v>
      </c>
      <c r="I24" s="510">
        <f t="shared" si="1"/>
        <v>8</v>
      </c>
      <c r="J24" s="503" t="s">
        <v>20</v>
      </c>
    </row>
    <row r="25" spans="1:10" ht="15.75">
      <c r="A25" s="493" t="s">
        <v>101</v>
      </c>
      <c r="B25" s="120"/>
      <c r="C25" s="508">
        <v>4</v>
      </c>
      <c r="D25" s="121"/>
      <c r="E25" s="509">
        <v>-1</v>
      </c>
      <c r="F25" s="121"/>
      <c r="G25" s="121" t="s">
        <v>283</v>
      </c>
      <c r="H25" s="120">
        <f t="shared" si="0"/>
        <v>0</v>
      </c>
      <c r="I25" s="510">
        <f t="shared" si="1"/>
        <v>3</v>
      </c>
      <c r="J25" s="503" t="s">
        <v>20</v>
      </c>
    </row>
    <row r="26" spans="1:10" ht="15.75">
      <c r="A26" s="493" t="s">
        <v>107</v>
      </c>
      <c r="B26" s="120"/>
      <c r="C26" s="508">
        <v>0</v>
      </c>
      <c r="D26" s="121"/>
      <c r="E26" s="509"/>
      <c r="F26" s="121"/>
      <c r="G26" s="121" t="s">
        <v>283</v>
      </c>
      <c r="H26" s="120">
        <f t="shared" si="0"/>
        <v>0</v>
      </c>
      <c r="I26" s="510">
        <f t="shared" si="1"/>
        <v>0</v>
      </c>
      <c r="J26" s="503" t="s">
        <v>20</v>
      </c>
    </row>
    <row r="27" spans="1:10" ht="15.75">
      <c r="A27" s="493" t="s">
        <v>108</v>
      </c>
      <c r="B27" s="120"/>
      <c r="C27" s="508">
        <v>6</v>
      </c>
      <c r="D27" s="121"/>
      <c r="E27" s="509"/>
      <c r="F27" s="121"/>
      <c r="G27" s="121" t="s">
        <v>283</v>
      </c>
      <c r="H27" s="120">
        <f t="shared" si="0"/>
        <v>0</v>
      </c>
      <c r="I27" s="510">
        <f t="shared" si="1"/>
        <v>6</v>
      </c>
      <c r="J27" s="503" t="s">
        <v>20</v>
      </c>
    </row>
    <row r="28" spans="1:10" ht="15.75">
      <c r="A28" s="493" t="s">
        <v>103</v>
      </c>
      <c r="B28" s="120"/>
      <c r="C28" s="508">
        <v>4</v>
      </c>
      <c r="D28" s="121"/>
      <c r="E28" s="509"/>
      <c r="F28" s="121"/>
      <c r="G28" s="121" t="s">
        <v>283</v>
      </c>
      <c r="H28" s="120">
        <f t="shared" si="0"/>
        <v>0</v>
      </c>
      <c r="I28" s="510">
        <f t="shared" si="1"/>
        <v>4</v>
      </c>
      <c r="J28" s="503" t="s">
        <v>20</v>
      </c>
    </row>
    <row r="29" spans="1:10" ht="15.75">
      <c r="A29" s="493" t="s">
        <v>110</v>
      </c>
      <c r="B29" s="120"/>
      <c r="C29" s="508">
        <v>0</v>
      </c>
      <c r="D29" s="121"/>
      <c r="E29" s="509"/>
      <c r="F29" s="121"/>
      <c r="G29" s="121" t="s">
        <v>283</v>
      </c>
      <c r="H29" s="120">
        <f t="shared" si="0"/>
        <v>0</v>
      </c>
      <c r="I29" s="510">
        <f t="shared" si="1"/>
        <v>0</v>
      </c>
      <c r="J29" s="503" t="s">
        <v>20</v>
      </c>
    </row>
    <row r="30" spans="1:10" ht="15.75">
      <c r="A30" s="493" t="s">
        <v>109</v>
      </c>
      <c r="B30" s="120"/>
      <c r="C30" s="508">
        <v>4</v>
      </c>
      <c r="D30" s="121"/>
      <c r="E30" s="509">
        <v>-2</v>
      </c>
      <c r="F30" s="121"/>
      <c r="G30" s="121" t="s">
        <v>283</v>
      </c>
      <c r="H30" s="120">
        <f t="shared" si="0"/>
        <v>0</v>
      </c>
      <c r="I30" s="510">
        <f t="shared" si="1"/>
        <v>2</v>
      </c>
      <c r="J30" s="503" t="s">
        <v>20</v>
      </c>
    </row>
    <row r="31" spans="1:10" ht="15.75">
      <c r="A31" s="496" t="s">
        <v>102</v>
      </c>
      <c r="B31" s="122"/>
      <c r="C31" s="516">
        <v>16</v>
      </c>
      <c r="D31" s="126"/>
      <c r="E31" s="522">
        <v>-5</v>
      </c>
      <c r="F31" s="126"/>
      <c r="G31" s="126">
        <v>-3</v>
      </c>
      <c r="H31" s="120">
        <f t="shared" si="0"/>
        <v>0</v>
      </c>
      <c r="I31" s="510">
        <f t="shared" si="1"/>
        <v>8</v>
      </c>
      <c r="J31" s="503" t="s">
        <v>20</v>
      </c>
    </row>
    <row r="32" spans="1:10" ht="16.5" thickBot="1">
      <c r="A32" s="523" t="s">
        <v>277</v>
      </c>
      <c r="B32" s="524">
        <f t="shared" ref="B32:G32" si="2">SUM(B18:B31)</f>
        <v>2</v>
      </c>
      <c r="C32" s="525">
        <f t="shared" si="2"/>
        <v>424</v>
      </c>
      <c r="D32" s="526">
        <f t="shared" si="2"/>
        <v>0</v>
      </c>
      <c r="E32" s="525">
        <f t="shared" si="2"/>
        <v>-8</v>
      </c>
      <c r="F32" s="526">
        <f t="shared" si="2"/>
        <v>0</v>
      </c>
      <c r="G32" s="527">
        <f t="shared" si="2"/>
        <v>-3</v>
      </c>
      <c r="H32" s="528">
        <f>SUM(H18:H31)</f>
        <v>2</v>
      </c>
      <c r="I32" s="529">
        <f>SUM(I18:I31)</f>
        <v>413</v>
      </c>
      <c r="J32" s="503" t="s">
        <v>44</v>
      </c>
    </row>
    <row r="33" spans="1:24">
      <c r="A33" s="802"/>
      <c r="B33" s="803"/>
      <c r="C33" s="803"/>
      <c r="D33" s="803"/>
      <c r="E33" s="803"/>
      <c r="F33" s="803"/>
      <c r="G33" s="803"/>
      <c r="H33" s="803"/>
      <c r="I33" s="804"/>
      <c r="J33" s="87"/>
      <c r="K33" s="16"/>
      <c r="L33" s="16"/>
      <c r="M33" s="16"/>
      <c r="N33" s="16"/>
      <c r="O33" s="16"/>
      <c r="P33" s="16"/>
      <c r="Q33" s="16"/>
      <c r="R33" s="16"/>
      <c r="S33" s="16"/>
      <c r="T33" s="16"/>
      <c r="U33" s="16"/>
      <c r="V33" s="16"/>
      <c r="W33" s="16"/>
      <c r="X33" s="16"/>
    </row>
    <row r="34" spans="1:24">
      <c r="A34" s="17"/>
      <c r="B34" s="17"/>
      <c r="C34" s="17"/>
      <c r="D34" s="17"/>
      <c r="E34" s="17"/>
      <c r="F34" s="17"/>
      <c r="G34" s="17"/>
      <c r="H34" s="17"/>
      <c r="I34" s="17"/>
      <c r="J34" s="88"/>
      <c r="K34" s="16"/>
      <c r="L34" s="16"/>
      <c r="M34" s="16"/>
      <c r="N34" s="16"/>
      <c r="O34" s="16"/>
      <c r="P34" s="16"/>
      <c r="Q34" s="16"/>
      <c r="R34" s="16"/>
      <c r="S34" s="16"/>
      <c r="T34" s="16"/>
      <c r="U34" s="16"/>
      <c r="V34" s="16"/>
      <c r="W34" s="16"/>
      <c r="X34" s="16"/>
    </row>
    <row r="37" spans="1:24">
      <c r="I37" s="530"/>
    </row>
  </sheetData>
  <mergeCells count="13">
    <mergeCell ref="A7:I7"/>
    <mergeCell ref="A6:I6"/>
    <mergeCell ref="A2:I2"/>
    <mergeCell ref="A4:I4"/>
    <mergeCell ref="A3:I3"/>
    <mergeCell ref="A5:I5"/>
    <mergeCell ref="A8:A10"/>
    <mergeCell ref="B8:G8"/>
    <mergeCell ref="B9:C9"/>
    <mergeCell ref="A33:I33"/>
    <mergeCell ref="D9:E9"/>
    <mergeCell ref="H8:I9"/>
    <mergeCell ref="F9:G9"/>
  </mergeCells>
  <phoneticPr fontId="0" type="noConversion"/>
  <printOptions horizontalCentered="1"/>
  <pageMargins left="0.25" right="0.25" top="0.5" bottom="0.5" header="0.5" footer="0.5"/>
  <pageSetup scale="89"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25"/>
  <sheetViews>
    <sheetView showGridLines="0" showOutlineSymbols="0"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H27" sqref="H27"/>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86" customWidth="1"/>
    <col min="11" max="16384" width="9.6640625" style="7"/>
  </cols>
  <sheetData>
    <row r="1" spans="1:10" ht="20.25">
      <c r="A1" s="813" t="s">
        <v>242</v>
      </c>
      <c r="B1" s="761"/>
      <c r="C1" s="761"/>
      <c r="D1" s="761"/>
      <c r="E1" s="761"/>
      <c r="F1" s="761"/>
      <c r="G1" s="761"/>
      <c r="H1" s="761"/>
      <c r="I1" s="761"/>
      <c r="J1" s="315" t="s">
        <v>20</v>
      </c>
    </row>
    <row r="2" spans="1:10" ht="18.75">
      <c r="A2" s="814"/>
      <c r="B2" s="814"/>
      <c r="C2" s="814"/>
      <c r="D2" s="814"/>
      <c r="E2" s="814"/>
      <c r="F2" s="814"/>
      <c r="G2" s="814"/>
      <c r="H2" s="814"/>
      <c r="I2" s="814"/>
      <c r="J2" s="315" t="s">
        <v>20</v>
      </c>
    </row>
    <row r="3" spans="1:10">
      <c r="A3" s="815"/>
      <c r="B3" s="815"/>
      <c r="C3" s="815"/>
      <c r="D3" s="815"/>
      <c r="E3" s="815"/>
      <c r="F3" s="815"/>
      <c r="G3" s="815"/>
      <c r="H3" s="815"/>
      <c r="I3" s="815"/>
      <c r="J3" s="315" t="s">
        <v>20</v>
      </c>
    </row>
    <row r="4" spans="1:10" ht="20.25">
      <c r="A4" s="823" t="s">
        <v>291</v>
      </c>
      <c r="B4" s="763"/>
      <c r="C4" s="763"/>
      <c r="D4" s="763"/>
      <c r="E4" s="763"/>
      <c r="F4" s="763"/>
      <c r="G4" s="763"/>
      <c r="H4" s="763"/>
      <c r="I4" s="763"/>
      <c r="J4" s="315" t="s">
        <v>20</v>
      </c>
    </row>
    <row r="5" spans="1:10" ht="18.75">
      <c r="A5" s="822" t="str">
        <f>+'B. Summary of Requirements '!A5</f>
        <v>Office of the Solicitor General</v>
      </c>
      <c r="B5" s="760"/>
      <c r="C5" s="760"/>
      <c r="D5" s="760"/>
      <c r="E5" s="760"/>
      <c r="F5" s="760"/>
      <c r="G5" s="760"/>
      <c r="H5" s="760"/>
      <c r="I5" s="760"/>
      <c r="J5" s="315" t="s">
        <v>20</v>
      </c>
    </row>
    <row r="6" spans="1:10" ht="18.75">
      <c r="A6" s="822" t="str">
        <f>+'B. Summary of Requirements '!A6</f>
        <v>Salaries and Expenses</v>
      </c>
      <c r="B6" s="763"/>
      <c r="C6" s="763"/>
      <c r="D6" s="763"/>
      <c r="E6" s="763"/>
      <c r="F6" s="763"/>
      <c r="G6" s="763"/>
      <c r="H6" s="763"/>
      <c r="I6" s="763"/>
      <c r="J6" s="315" t="s">
        <v>20</v>
      </c>
    </row>
    <row r="7" spans="1:10">
      <c r="A7" s="815"/>
      <c r="B7" s="815"/>
      <c r="C7" s="815"/>
      <c r="D7" s="815"/>
      <c r="E7" s="815"/>
      <c r="F7" s="815"/>
      <c r="G7" s="815"/>
      <c r="H7" s="815"/>
      <c r="I7" s="815"/>
      <c r="J7" s="315" t="s">
        <v>20</v>
      </c>
    </row>
    <row r="8" spans="1:10" ht="16.5" thickBot="1">
      <c r="A8" s="820" t="s">
        <v>283</v>
      </c>
      <c r="B8" s="820"/>
      <c r="C8" s="820"/>
      <c r="D8" s="820"/>
      <c r="E8" s="820"/>
      <c r="F8" s="820"/>
      <c r="G8" s="820"/>
      <c r="H8" s="820"/>
      <c r="I8" s="820"/>
      <c r="J8" s="315" t="s">
        <v>20</v>
      </c>
    </row>
    <row r="9" spans="1:10">
      <c r="A9" s="828" t="s">
        <v>77</v>
      </c>
      <c r="B9" s="816" t="s">
        <v>40</v>
      </c>
      <c r="C9" s="817"/>
      <c r="D9" s="824" t="s">
        <v>334</v>
      </c>
      <c r="E9" s="825"/>
      <c r="F9" s="824" t="s">
        <v>66</v>
      </c>
      <c r="G9" s="825"/>
      <c r="H9" s="824" t="s">
        <v>68</v>
      </c>
      <c r="I9" s="825"/>
      <c r="J9" s="315" t="s">
        <v>20</v>
      </c>
    </row>
    <row r="10" spans="1:10" ht="30.75" customHeight="1">
      <c r="A10" s="829"/>
      <c r="B10" s="818"/>
      <c r="C10" s="819"/>
      <c r="D10" s="826"/>
      <c r="E10" s="827"/>
      <c r="F10" s="826"/>
      <c r="G10" s="827"/>
      <c r="H10" s="826"/>
      <c r="I10" s="827"/>
      <c r="J10" s="315" t="s">
        <v>20</v>
      </c>
    </row>
    <row r="11" spans="1:10">
      <c r="A11" s="829"/>
      <c r="B11" s="483" t="s">
        <v>282</v>
      </c>
      <c r="C11" s="484" t="s">
        <v>284</v>
      </c>
      <c r="D11" s="483" t="s">
        <v>282</v>
      </c>
      <c r="E11" s="484" t="s">
        <v>284</v>
      </c>
      <c r="F11" s="483" t="s">
        <v>282</v>
      </c>
      <c r="G11" s="484" t="s">
        <v>284</v>
      </c>
      <c r="H11" s="483" t="s">
        <v>282</v>
      </c>
      <c r="I11" s="564" t="s">
        <v>284</v>
      </c>
      <c r="J11" s="315" t="s">
        <v>20</v>
      </c>
    </row>
    <row r="12" spans="1:10">
      <c r="A12" s="486" t="s">
        <v>17</v>
      </c>
      <c r="B12" s="487">
        <v>1</v>
      </c>
      <c r="C12" s="488"/>
      <c r="D12" s="487">
        <v>1</v>
      </c>
      <c r="E12" s="489"/>
      <c r="F12" s="487">
        <v>1</v>
      </c>
      <c r="G12" s="489"/>
      <c r="H12" s="487"/>
      <c r="I12" s="488"/>
      <c r="J12" s="315"/>
    </row>
    <row r="13" spans="1:10">
      <c r="A13" s="485" t="s">
        <v>236</v>
      </c>
      <c r="B13" s="129">
        <v>4</v>
      </c>
      <c r="C13" s="130"/>
      <c r="D13" s="129">
        <v>4</v>
      </c>
      <c r="E13" s="130"/>
      <c r="F13" s="129">
        <v>4</v>
      </c>
      <c r="G13" s="130"/>
      <c r="H13" s="129">
        <f>F13-B13</f>
        <v>0</v>
      </c>
      <c r="I13" s="565"/>
      <c r="J13" s="315" t="s">
        <v>20</v>
      </c>
    </row>
    <row r="14" spans="1:10">
      <c r="A14" s="183" t="s">
        <v>235</v>
      </c>
      <c r="B14" s="129">
        <v>18</v>
      </c>
      <c r="C14" s="130"/>
      <c r="D14" s="129">
        <v>18</v>
      </c>
      <c r="E14" s="130"/>
      <c r="F14" s="129">
        <v>20</v>
      </c>
      <c r="G14" s="130"/>
      <c r="H14" s="129">
        <f t="shared" ref="H14:H19" si="0">F14-B14</f>
        <v>2</v>
      </c>
      <c r="I14" s="566"/>
      <c r="J14" s="315" t="s">
        <v>20</v>
      </c>
    </row>
    <row r="15" spans="1:10">
      <c r="A15" s="183" t="s">
        <v>234</v>
      </c>
      <c r="B15" s="129">
        <v>3</v>
      </c>
      <c r="C15" s="130"/>
      <c r="D15" s="129">
        <v>3</v>
      </c>
      <c r="E15" s="130"/>
      <c r="F15" s="129">
        <v>3</v>
      </c>
      <c r="G15" s="130"/>
      <c r="H15" s="129">
        <f t="shared" si="0"/>
        <v>0</v>
      </c>
      <c r="I15" s="566"/>
      <c r="J15" s="315" t="s">
        <v>20</v>
      </c>
    </row>
    <row r="16" spans="1:10">
      <c r="A16" s="183" t="s">
        <v>233</v>
      </c>
      <c r="B16" s="129">
        <v>2</v>
      </c>
      <c r="C16" s="130"/>
      <c r="D16" s="129">
        <v>2</v>
      </c>
      <c r="E16" s="130"/>
      <c r="F16" s="129">
        <v>2</v>
      </c>
      <c r="G16" s="130"/>
      <c r="H16" s="129">
        <f t="shared" si="0"/>
        <v>0</v>
      </c>
      <c r="I16" s="566"/>
      <c r="J16" s="315" t="s">
        <v>20</v>
      </c>
    </row>
    <row r="17" spans="1:10">
      <c r="A17" s="183" t="s">
        <v>232</v>
      </c>
      <c r="B17" s="129">
        <v>9</v>
      </c>
      <c r="C17" s="130"/>
      <c r="D17" s="129">
        <v>9</v>
      </c>
      <c r="E17" s="130"/>
      <c r="F17" s="129">
        <v>9</v>
      </c>
      <c r="G17" s="130"/>
      <c r="H17" s="129">
        <f t="shared" si="0"/>
        <v>0</v>
      </c>
      <c r="I17" s="566"/>
      <c r="J17" s="315" t="s">
        <v>20</v>
      </c>
    </row>
    <row r="18" spans="1:10">
      <c r="A18" s="183" t="s">
        <v>231</v>
      </c>
      <c r="B18" s="129">
        <v>7</v>
      </c>
      <c r="C18" s="130"/>
      <c r="D18" s="129">
        <v>7</v>
      </c>
      <c r="E18" s="130"/>
      <c r="F18" s="129">
        <v>7</v>
      </c>
      <c r="G18" s="130"/>
      <c r="H18" s="129">
        <f>F18-B18</f>
        <v>0</v>
      </c>
      <c r="I18" s="566"/>
      <c r="J18" s="315" t="s">
        <v>20</v>
      </c>
    </row>
    <row r="19" spans="1:10">
      <c r="A19" s="183" t="s">
        <v>230</v>
      </c>
      <c r="B19" s="129">
        <v>4</v>
      </c>
      <c r="C19" s="130"/>
      <c r="D19" s="129">
        <v>4</v>
      </c>
      <c r="E19" s="130"/>
      <c r="F19" s="129">
        <v>4</v>
      </c>
      <c r="G19" s="130"/>
      <c r="H19" s="129">
        <f t="shared" si="0"/>
        <v>0</v>
      </c>
      <c r="I19" s="566"/>
      <c r="J19" s="315" t="s">
        <v>20</v>
      </c>
    </row>
    <row r="20" spans="1:10">
      <c r="A20" s="184" t="s">
        <v>97</v>
      </c>
      <c r="B20" s="131">
        <f>SUM(B12:B19)</f>
        <v>48</v>
      </c>
      <c r="C20" s="159"/>
      <c r="D20" s="131">
        <f>SUM(D12:D19)</f>
        <v>48</v>
      </c>
      <c r="E20" s="159"/>
      <c r="F20" s="131">
        <f>SUM(F12:F19)</f>
        <v>50</v>
      </c>
      <c r="G20" s="159"/>
      <c r="H20" s="131">
        <f>SUM(H13:H19)</f>
        <v>2</v>
      </c>
      <c r="I20" s="567"/>
      <c r="J20" s="315" t="s">
        <v>20</v>
      </c>
    </row>
    <row r="21" spans="1:10" s="548" customFormat="1">
      <c r="A21" s="543" t="s">
        <v>37</v>
      </c>
      <c r="B21" s="544"/>
      <c r="C21" s="545">
        <v>152700</v>
      </c>
      <c r="D21" s="544"/>
      <c r="E21" s="545">
        <f>C21</f>
        <v>152700</v>
      </c>
      <c r="F21" s="546"/>
      <c r="G21" s="545">
        <f>E21</f>
        <v>152700</v>
      </c>
      <c r="H21" s="544"/>
      <c r="I21" s="568"/>
      <c r="J21" s="547" t="s">
        <v>20</v>
      </c>
    </row>
    <row r="22" spans="1:10" s="548" customFormat="1">
      <c r="A22" s="543" t="s">
        <v>111</v>
      </c>
      <c r="B22" s="549"/>
      <c r="C22" s="545">
        <v>94932</v>
      </c>
      <c r="D22" s="544"/>
      <c r="E22" s="545">
        <f>C22</f>
        <v>94932</v>
      </c>
      <c r="F22" s="546"/>
      <c r="G22" s="545">
        <f>E22</f>
        <v>94932</v>
      </c>
      <c r="H22" s="544"/>
      <c r="I22" s="566"/>
      <c r="J22" s="547" t="s">
        <v>20</v>
      </c>
    </row>
    <row r="23" spans="1:10" s="548" customFormat="1" ht="16.5" thickBot="1">
      <c r="A23" s="550" t="s">
        <v>112</v>
      </c>
      <c r="B23" s="551"/>
      <c r="C23" s="552">
        <v>13</v>
      </c>
      <c r="D23" s="553"/>
      <c r="E23" s="552">
        <v>13</v>
      </c>
      <c r="F23" s="553"/>
      <c r="G23" s="552">
        <v>13</v>
      </c>
      <c r="H23" s="553"/>
      <c r="I23" s="569"/>
      <c r="J23" s="547" t="s">
        <v>44</v>
      </c>
    </row>
    <row r="24" spans="1:10">
      <c r="A24" s="821"/>
      <c r="B24" s="766"/>
      <c r="C24" s="766"/>
      <c r="D24" s="766"/>
      <c r="E24" s="766"/>
      <c r="F24" s="766"/>
      <c r="G24" s="766"/>
      <c r="H24" s="766"/>
      <c r="I24" s="766"/>
      <c r="J24" s="766"/>
    </row>
    <row r="25" spans="1:10">
      <c r="A25" s="12"/>
      <c r="B25" s="12"/>
      <c r="C25" s="12"/>
      <c r="D25" s="12"/>
      <c r="E25" s="12"/>
      <c r="F25" s="12"/>
      <c r="G25" s="12"/>
      <c r="H25" s="12"/>
      <c r="I25" s="12"/>
      <c r="J25" s="316"/>
    </row>
  </sheetData>
  <mergeCells count="14">
    <mergeCell ref="A24:J24"/>
    <mergeCell ref="A5:I5"/>
    <mergeCell ref="A4:I4"/>
    <mergeCell ref="F9:G10"/>
    <mergeCell ref="H9:I10"/>
    <mergeCell ref="A6:I6"/>
    <mergeCell ref="D9:E10"/>
    <mergeCell ref="A9:A11"/>
    <mergeCell ref="A1:I1"/>
    <mergeCell ref="A2:I2"/>
    <mergeCell ref="A3:I3"/>
    <mergeCell ref="B9:C10"/>
    <mergeCell ref="A7:I7"/>
    <mergeCell ref="A8:I8"/>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185"/>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D23" sqref="D23"/>
    </sheetView>
  </sheetViews>
  <sheetFormatPr defaultColWidth="8.88671875"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84" customWidth="1"/>
    <col min="14" max="14" width="8.77734375" customWidth="1"/>
    <col min="15" max="16384" width="8.88671875" style="3"/>
  </cols>
  <sheetData>
    <row r="1" spans="1:13" ht="19.149999999999999" customHeight="1">
      <c r="A1" s="575" t="s">
        <v>241</v>
      </c>
      <c r="B1" s="830"/>
      <c r="C1" s="830"/>
      <c r="D1" s="830"/>
      <c r="E1" s="830"/>
      <c r="F1" s="830"/>
      <c r="G1" s="830"/>
      <c r="H1" s="830"/>
      <c r="I1" s="830"/>
      <c r="M1" s="83" t="s">
        <v>20</v>
      </c>
    </row>
    <row r="2" spans="1:13" ht="19.149999999999999" customHeight="1">
      <c r="A2" s="832"/>
      <c r="B2" s="833"/>
      <c r="C2" s="833"/>
      <c r="D2" s="833"/>
      <c r="E2" s="833"/>
      <c r="F2" s="833"/>
      <c r="G2" s="833"/>
      <c r="H2" s="833"/>
      <c r="I2" s="833"/>
      <c r="M2" s="83" t="s">
        <v>20</v>
      </c>
    </row>
    <row r="3" spans="1:13" ht="18.75">
      <c r="A3" s="834" t="s">
        <v>118</v>
      </c>
      <c r="B3" s="830"/>
      <c r="C3" s="830"/>
      <c r="D3" s="830"/>
      <c r="E3" s="830"/>
      <c r="F3" s="830"/>
      <c r="G3" s="830"/>
      <c r="H3" s="830"/>
      <c r="I3" s="830"/>
      <c r="M3" s="83" t="s">
        <v>20</v>
      </c>
    </row>
    <row r="4" spans="1:13" ht="16.5">
      <c r="A4" s="781" t="str">
        <f>+'B. Summary of Requirements '!A5</f>
        <v>Office of the Solicitor General</v>
      </c>
      <c r="B4" s="830"/>
      <c r="C4" s="830"/>
      <c r="D4" s="830"/>
      <c r="E4" s="830"/>
      <c r="F4" s="830"/>
      <c r="G4" s="830"/>
      <c r="H4" s="830"/>
      <c r="I4" s="830"/>
      <c r="M4" s="83" t="s">
        <v>20</v>
      </c>
    </row>
    <row r="5" spans="1:13" ht="16.5">
      <c r="A5" s="781" t="str">
        <f>+'B. Summary of Requirements '!A6</f>
        <v>Salaries and Expenses</v>
      </c>
      <c r="B5" s="830"/>
      <c r="C5" s="830"/>
      <c r="D5" s="830"/>
      <c r="E5" s="830"/>
      <c r="F5" s="830"/>
      <c r="G5" s="830"/>
      <c r="H5" s="830"/>
      <c r="I5" s="830"/>
      <c r="M5" s="83" t="s">
        <v>20</v>
      </c>
    </row>
    <row r="6" spans="1:13">
      <c r="A6" s="831" t="s">
        <v>261</v>
      </c>
      <c r="B6" s="830"/>
      <c r="C6" s="830"/>
      <c r="D6" s="830"/>
      <c r="E6" s="830"/>
      <c r="F6" s="830"/>
      <c r="G6" s="830"/>
      <c r="H6" s="830"/>
      <c r="I6" s="830"/>
      <c r="M6" s="83" t="s">
        <v>20</v>
      </c>
    </row>
    <row r="7" spans="1:13" ht="11.25" customHeight="1">
      <c r="A7" s="748"/>
      <c r="B7" s="748"/>
      <c r="C7" s="748"/>
      <c r="D7" s="748"/>
      <c r="E7" s="748"/>
      <c r="F7" s="748"/>
      <c r="G7" s="748"/>
      <c r="H7" s="748"/>
      <c r="I7" s="748"/>
      <c r="M7" s="83" t="s">
        <v>20</v>
      </c>
    </row>
    <row r="8" spans="1:13" ht="44.25" customHeight="1">
      <c r="A8" s="836" t="s">
        <v>113</v>
      </c>
      <c r="B8" s="838" t="s">
        <v>324</v>
      </c>
      <c r="C8" s="839"/>
      <c r="D8" s="845" t="s">
        <v>331</v>
      </c>
      <c r="E8" s="846"/>
      <c r="F8" s="842" t="s">
        <v>66</v>
      </c>
      <c r="G8" s="844"/>
      <c r="H8" s="842" t="s">
        <v>5</v>
      </c>
      <c r="I8" s="843"/>
      <c r="J8" s="7"/>
      <c r="M8" s="83" t="s">
        <v>20</v>
      </c>
    </row>
    <row r="9" spans="1:13" ht="25.5" customHeight="1" thickBot="1">
      <c r="A9" s="837"/>
      <c r="B9" s="193" t="s">
        <v>73</v>
      </c>
      <c r="C9" s="194" t="s">
        <v>284</v>
      </c>
      <c r="D9" s="193" t="s">
        <v>73</v>
      </c>
      <c r="E9" s="194" t="s">
        <v>284</v>
      </c>
      <c r="F9" s="193" t="s">
        <v>73</v>
      </c>
      <c r="G9" s="194" t="s">
        <v>284</v>
      </c>
      <c r="H9" s="193" t="s">
        <v>73</v>
      </c>
      <c r="I9" s="195" t="s">
        <v>284</v>
      </c>
      <c r="J9" s="7"/>
      <c r="M9" s="83" t="s">
        <v>20</v>
      </c>
    </row>
    <row r="10" spans="1:13">
      <c r="A10" s="185" t="s">
        <v>35</v>
      </c>
      <c r="B10" s="132">
        <v>49</v>
      </c>
      <c r="C10" s="253">
        <v>4281</v>
      </c>
      <c r="D10" s="132">
        <v>49</v>
      </c>
      <c r="E10" s="253">
        <v>4419</v>
      </c>
      <c r="F10" s="132">
        <v>51</v>
      </c>
      <c r="G10" s="253">
        <v>4391</v>
      </c>
      <c r="H10" s="132">
        <f t="shared" ref="H10:H15" si="0">F10-B10</f>
        <v>2</v>
      </c>
      <c r="I10" s="254">
        <f t="shared" ref="I10:I15" si="1">G10-E10</f>
        <v>-28</v>
      </c>
      <c r="J10" s="7"/>
      <c r="M10" s="83" t="s">
        <v>20</v>
      </c>
    </row>
    <row r="11" spans="1:13">
      <c r="A11" s="186" t="s">
        <v>96</v>
      </c>
      <c r="B11" s="132"/>
      <c r="C11" s="133">
        <v>1261</v>
      </c>
      <c r="D11" s="132"/>
      <c r="E11" s="133">
        <v>1438</v>
      </c>
      <c r="F11" s="132"/>
      <c r="G11" s="133">
        <v>1621</v>
      </c>
      <c r="H11" s="132">
        <f t="shared" si="0"/>
        <v>0</v>
      </c>
      <c r="I11" s="118">
        <f t="shared" si="1"/>
        <v>183</v>
      </c>
      <c r="J11" s="15" t="s">
        <v>71</v>
      </c>
      <c r="K11" s="3" t="s">
        <v>72</v>
      </c>
      <c r="M11" s="83" t="s">
        <v>20</v>
      </c>
    </row>
    <row r="12" spans="1:13">
      <c r="A12" s="186" t="s">
        <v>79</v>
      </c>
      <c r="B12" s="462">
        <f>B13+B14</f>
        <v>0</v>
      </c>
      <c r="C12" s="133">
        <v>349</v>
      </c>
      <c r="D12" s="462">
        <f>D13+D14</f>
        <v>0</v>
      </c>
      <c r="E12" s="133">
        <v>428</v>
      </c>
      <c r="F12" s="462">
        <f>F13+F14</f>
        <v>0</v>
      </c>
      <c r="G12" s="133">
        <v>410</v>
      </c>
      <c r="H12" s="132">
        <f t="shared" si="0"/>
        <v>0</v>
      </c>
      <c r="I12" s="118">
        <f t="shared" si="1"/>
        <v>-18</v>
      </c>
      <c r="J12" s="7">
        <v>93</v>
      </c>
      <c r="M12" s="83" t="s">
        <v>20</v>
      </c>
    </row>
    <row r="13" spans="1:13">
      <c r="A13" s="187" t="s">
        <v>81</v>
      </c>
      <c r="B13" s="138"/>
      <c r="C13" s="139"/>
      <c r="D13" s="138"/>
      <c r="E13" s="139"/>
      <c r="F13" s="138"/>
      <c r="G13" s="139"/>
      <c r="H13" s="138">
        <f t="shared" si="0"/>
        <v>0</v>
      </c>
      <c r="I13" s="140">
        <f t="shared" si="1"/>
        <v>0</v>
      </c>
      <c r="J13" s="7"/>
      <c r="M13" s="83" t="s">
        <v>20</v>
      </c>
    </row>
    <row r="14" spans="1:13">
      <c r="A14" s="187" t="s">
        <v>80</v>
      </c>
      <c r="B14" s="138"/>
      <c r="C14" s="139"/>
      <c r="D14" s="138"/>
      <c r="E14" s="139"/>
      <c r="F14" s="138"/>
      <c r="G14" s="139"/>
      <c r="H14" s="138">
        <f t="shared" si="0"/>
        <v>0</v>
      </c>
      <c r="I14" s="140">
        <f t="shared" si="1"/>
        <v>0</v>
      </c>
      <c r="J14" s="7"/>
      <c r="M14" s="83" t="s">
        <v>20</v>
      </c>
    </row>
    <row r="15" spans="1:13">
      <c r="A15" s="188" t="s">
        <v>82</v>
      </c>
      <c r="B15" s="141"/>
      <c r="C15" s="142"/>
      <c r="D15" s="141"/>
      <c r="E15" s="142"/>
      <c r="F15" s="141"/>
      <c r="G15" s="142"/>
      <c r="H15" s="141">
        <f t="shared" si="0"/>
        <v>0</v>
      </c>
      <c r="I15" s="143">
        <f t="shared" si="1"/>
        <v>0</v>
      </c>
      <c r="J15" s="7"/>
      <c r="M15" s="83" t="s">
        <v>20</v>
      </c>
    </row>
    <row r="16" spans="1:13">
      <c r="A16" s="189" t="s">
        <v>36</v>
      </c>
      <c r="B16" s="144">
        <f>+B10+B11+B12+B15</f>
        <v>49</v>
      </c>
      <c r="C16" s="145">
        <f t="shared" ref="C16:I16" si="2">+C10+C11+C12+C15</f>
        <v>5891</v>
      </c>
      <c r="D16" s="144">
        <f>+D10+D11+D12+D15</f>
        <v>49</v>
      </c>
      <c r="E16" s="145">
        <f t="shared" si="2"/>
        <v>6285</v>
      </c>
      <c r="F16" s="144">
        <f t="shared" si="2"/>
        <v>51</v>
      </c>
      <c r="G16" s="450">
        <f t="shared" si="2"/>
        <v>6422</v>
      </c>
      <c r="H16" s="145">
        <f>+H10+H11+H12+H15</f>
        <v>2</v>
      </c>
      <c r="I16" s="450">
        <f t="shared" si="2"/>
        <v>137</v>
      </c>
      <c r="J16" s="21">
        <f>697+630+957+2333</f>
        <v>4617</v>
      </c>
      <c r="K16" s="3">
        <f>2451-93</f>
        <v>2358</v>
      </c>
      <c r="L16" s="3">
        <f>+E16-G16</f>
        <v>-137</v>
      </c>
      <c r="M16" s="83" t="s">
        <v>20</v>
      </c>
    </row>
    <row r="17" spans="1:15">
      <c r="A17" s="186" t="s">
        <v>114</v>
      </c>
      <c r="B17" s="132"/>
      <c r="C17" s="133" t="s">
        <v>283</v>
      </c>
      <c r="D17" s="132"/>
      <c r="E17" s="133"/>
      <c r="F17" s="132"/>
      <c r="G17" s="133"/>
      <c r="H17" s="132"/>
      <c r="I17" s="118"/>
      <c r="J17" s="7"/>
      <c r="M17" s="83" t="s">
        <v>20</v>
      </c>
    </row>
    <row r="18" spans="1:15">
      <c r="A18" s="190" t="s">
        <v>84</v>
      </c>
      <c r="B18" s="132"/>
      <c r="C18" s="133">
        <v>1463</v>
      </c>
      <c r="D18" s="132"/>
      <c r="E18" s="133">
        <v>1651</v>
      </c>
      <c r="F18" s="132"/>
      <c r="G18" s="133">
        <v>1772</v>
      </c>
      <c r="H18" s="132"/>
      <c r="I18" s="118">
        <f t="shared" ref="I18:I30" si="3">G18-E18</f>
        <v>121</v>
      </c>
      <c r="J18" s="7">
        <v>359</v>
      </c>
      <c r="K18" s="3">
        <f>1171+93</f>
        <v>1264</v>
      </c>
      <c r="L18" s="3">
        <f t="shared" ref="L18:L31" si="4">+E18-G18</f>
        <v>-121</v>
      </c>
      <c r="M18" s="83" t="s">
        <v>20</v>
      </c>
    </row>
    <row r="19" spans="1:15">
      <c r="A19" s="190" t="s">
        <v>85</v>
      </c>
      <c r="B19" s="132"/>
      <c r="C19" s="133">
        <v>30</v>
      </c>
      <c r="D19" s="132"/>
      <c r="E19" s="133">
        <v>33</v>
      </c>
      <c r="F19" s="132"/>
      <c r="G19" s="133">
        <v>43</v>
      </c>
      <c r="H19" s="132"/>
      <c r="I19" s="118">
        <f t="shared" si="3"/>
        <v>10</v>
      </c>
      <c r="J19" s="7"/>
      <c r="K19" s="3">
        <v>110</v>
      </c>
      <c r="L19" s="3">
        <f t="shared" si="4"/>
        <v>-10</v>
      </c>
      <c r="M19" s="83" t="s">
        <v>20</v>
      </c>
    </row>
    <row r="20" spans="1:15">
      <c r="A20" s="190" t="s">
        <v>86</v>
      </c>
      <c r="B20" s="132"/>
      <c r="C20" s="133">
        <v>395</v>
      </c>
      <c r="D20" s="132"/>
      <c r="E20" s="133">
        <v>430</v>
      </c>
      <c r="F20" s="132"/>
      <c r="G20" s="133">
        <v>445</v>
      </c>
      <c r="H20" s="132"/>
      <c r="I20" s="118">
        <f t="shared" si="3"/>
        <v>15</v>
      </c>
      <c r="J20" s="7"/>
      <c r="K20" s="3">
        <v>0</v>
      </c>
      <c r="L20" s="3">
        <f t="shared" si="4"/>
        <v>-15</v>
      </c>
      <c r="M20" s="83" t="s">
        <v>20</v>
      </c>
    </row>
    <row r="21" spans="1:15">
      <c r="A21" s="190" t="s">
        <v>240</v>
      </c>
      <c r="B21" s="132"/>
      <c r="C21" s="133">
        <v>1398</v>
      </c>
      <c r="D21" s="132"/>
      <c r="E21" s="133">
        <v>1447</v>
      </c>
      <c r="F21" s="132"/>
      <c r="G21" s="133">
        <v>1498</v>
      </c>
      <c r="H21" s="132"/>
      <c r="I21" s="118">
        <f t="shared" si="3"/>
        <v>51</v>
      </c>
      <c r="J21" s="7">
        <f>4220-576</f>
        <v>3644</v>
      </c>
      <c r="L21" s="3">
        <f t="shared" si="4"/>
        <v>-51</v>
      </c>
      <c r="M21" s="83" t="s">
        <v>20</v>
      </c>
    </row>
    <row r="22" spans="1:15">
      <c r="A22" s="190" t="s">
        <v>57</v>
      </c>
      <c r="B22" s="132"/>
      <c r="C22" s="133">
        <v>93</v>
      </c>
      <c r="D22" s="132"/>
      <c r="E22" s="133">
        <v>94</v>
      </c>
      <c r="F22" s="132"/>
      <c r="G22" s="133">
        <v>95</v>
      </c>
      <c r="H22" s="132"/>
      <c r="I22" s="118">
        <f t="shared" si="3"/>
        <v>1</v>
      </c>
      <c r="J22" s="7"/>
      <c r="L22" s="3">
        <f t="shared" si="4"/>
        <v>-1</v>
      </c>
      <c r="M22" s="83" t="s">
        <v>20</v>
      </c>
    </row>
    <row r="23" spans="1:15">
      <c r="A23" s="190" t="s">
        <v>87</v>
      </c>
      <c r="B23" s="132"/>
      <c r="C23" s="133">
        <v>108</v>
      </c>
      <c r="D23" s="132"/>
      <c r="E23" s="133">
        <v>77</v>
      </c>
      <c r="F23" s="132"/>
      <c r="G23" s="133">
        <v>79</v>
      </c>
      <c r="H23" s="132"/>
      <c r="I23" s="118">
        <f t="shared" si="3"/>
        <v>2</v>
      </c>
      <c r="J23" s="7">
        <v>332</v>
      </c>
      <c r="K23" s="3">
        <v>175</v>
      </c>
      <c r="L23" s="3">
        <f t="shared" si="4"/>
        <v>-2</v>
      </c>
      <c r="M23" s="83" t="s">
        <v>20</v>
      </c>
    </row>
    <row r="24" spans="1:15">
      <c r="A24" s="190" t="s">
        <v>88</v>
      </c>
      <c r="B24" s="132"/>
      <c r="C24" s="133">
        <v>224</v>
      </c>
      <c r="D24" s="132"/>
      <c r="E24" s="133">
        <v>223</v>
      </c>
      <c r="F24" s="132"/>
      <c r="G24" s="133">
        <v>283</v>
      </c>
      <c r="H24" s="132"/>
      <c r="I24" s="118">
        <f t="shared" si="3"/>
        <v>60</v>
      </c>
      <c r="J24" s="7"/>
      <c r="L24" s="3">
        <f t="shared" si="4"/>
        <v>-60</v>
      </c>
      <c r="M24" s="83" t="s">
        <v>20</v>
      </c>
    </row>
    <row r="25" spans="1:15">
      <c r="A25" s="190" t="s">
        <v>89</v>
      </c>
      <c r="B25" s="132"/>
      <c r="C25" s="133">
        <v>289</v>
      </c>
      <c r="D25" s="132"/>
      <c r="E25" s="133">
        <v>178</v>
      </c>
      <c r="F25" s="132"/>
      <c r="G25" s="133">
        <v>199</v>
      </c>
      <c r="H25" s="132"/>
      <c r="I25" s="118">
        <f t="shared" si="3"/>
        <v>21</v>
      </c>
      <c r="J25" s="7">
        <v>276</v>
      </c>
      <c r="K25" s="3">
        <v>14853</v>
      </c>
      <c r="L25" s="3">
        <f t="shared" si="4"/>
        <v>-21</v>
      </c>
      <c r="M25" s="83" t="s">
        <v>20</v>
      </c>
    </row>
    <row r="26" spans="1:15">
      <c r="A26" s="190" t="s">
        <v>19</v>
      </c>
      <c r="B26" s="132"/>
      <c r="C26" s="133">
        <v>263</v>
      </c>
      <c r="D26" s="132"/>
      <c r="E26" s="133">
        <v>264</v>
      </c>
      <c r="F26" s="132"/>
      <c r="G26" s="133">
        <v>270</v>
      </c>
      <c r="H26" s="132"/>
      <c r="I26" s="118">
        <f t="shared" si="3"/>
        <v>6</v>
      </c>
      <c r="J26" s="7"/>
      <c r="K26" s="3">
        <v>135</v>
      </c>
      <c r="L26" s="3">
        <f t="shared" si="4"/>
        <v>-6</v>
      </c>
      <c r="M26" s="83" t="s">
        <v>20</v>
      </c>
    </row>
    <row r="27" spans="1:15">
      <c r="A27" s="190" t="s">
        <v>18</v>
      </c>
      <c r="B27" s="132"/>
      <c r="C27" s="133">
        <v>5</v>
      </c>
      <c r="D27" s="132"/>
      <c r="E27" s="133">
        <v>5</v>
      </c>
      <c r="F27" s="132"/>
      <c r="G27" s="133">
        <v>4</v>
      </c>
      <c r="H27" s="132"/>
      <c r="I27" s="118">
        <f t="shared" si="3"/>
        <v>-1</v>
      </c>
      <c r="J27" s="7"/>
      <c r="L27" s="3">
        <f t="shared" si="4"/>
        <v>1</v>
      </c>
      <c r="M27" s="83"/>
    </row>
    <row r="28" spans="1:15">
      <c r="A28" s="190" t="s">
        <v>246</v>
      </c>
      <c r="B28" s="132"/>
      <c r="C28" s="133">
        <v>17</v>
      </c>
      <c r="D28" s="132"/>
      <c r="E28" s="133">
        <v>29</v>
      </c>
      <c r="F28" s="132"/>
      <c r="G28" s="133">
        <v>20</v>
      </c>
      <c r="H28" s="132"/>
      <c r="I28" s="118">
        <f t="shared" si="3"/>
        <v>-9</v>
      </c>
      <c r="J28" s="7"/>
      <c r="K28" s="3">
        <v>10</v>
      </c>
      <c r="L28" s="3">
        <f t="shared" si="4"/>
        <v>9</v>
      </c>
      <c r="M28" s="83" t="s">
        <v>20</v>
      </c>
      <c r="O28" s="21"/>
    </row>
    <row r="29" spans="1:15">
      <c r="A29" s="190" t="s">
        <v>90</v>
      </c>
      <c r="B29" s="132"/>
      <c r="C29" s="133">
        <v>90</v>
      </c>
      <c r="D29" s="132"/>
      <c r="E29" s="133">
        <v>90</v>
      </c>
      <c r="F29" s="132"/>
      <c r="G29" s="133">
        <v>158</v>
      </c>
      <c r="H29" s="132"/>
      <c r="I29" s="118">
        <f t="shared" si="3"/>
        <v>68</v>
      </c>
      <c r="J29" s="7"/>
      <c r="K29" s="3">
        <v>85</v>
      </c>
      <c r="L29" s="3">
        <f t="shared" si="4"/>
        <v>-68</v>
      </c>
      <c r="M29" s="83" t="s">
        <v>20</v>
      </c>
      <c r="O29" s="21"/>
    </row>
    <row r="30" spans="1:15">
      <c r="A30" s="190" t="s">
        <v>91</v>
      </c>
      <c r="B30" s="132"/>
      <c r="C30" s="133">
        <v>167</v>
      </c>
      <c r="D30" s="132"/>
      <c r="E30" s="133">
        <v>3</v>
      </c>
      <c r="F30" s="132"/>
      <c r="G30" s="133">
        <v>60</v>
      </c>
      <c r="H30" s="132"/>
      <c r="I30" s="118">
        <f t="shared" si="3"/>
        <v>57</v>
      </c>
      <c r="J30" s="7"/>
      <c r="K30" s="3">
        <v>37758</v>
      </c>
      <c r="L30" s="3">
        <f t="shared" si="4"/>
        <v>-57</v>
      </c>
      <c r="M30" s="83" t="s">
        <v>20</v>
      </c>
    </row>
    <row r="31" spans="1:15">
      <c r="A31" s="191" t="s">
        <v>92</v>
      </c>
      <c r="B31" s="81"/>
      <c r="C31" s="48">
        <f>SUM(C16:C30)</f>
        <v>10433</v>
      </c>
      <c r="D31" s="81"/>
      <c r="E31" s="48">
        <f>SUM(E16:E30)</f>
        <v>10809</v>
      </c>
      <c r="F31" s="81"/>
      <c r="G31" s="48">
        <f>SUM(G16:G30)</f>
        <v>11348</v>
      </c>
      <c r="H31" s="81"/>
      <c r="I31" s="47">
        <f>SUM(I16:I30)</f>
        <v>539</v>
      </c>
      <c r="J31" s="7">
        <f>SUM(J12:J30)</f>
        <v>9321</v>
      </c>
      <c r="K31" s="3">
        <f>SUM(K16:K30)</f>
        <v>56748</v>
      </c>
      <c r="L31" s="3">
        <f t="shared" si="4"/>
        <v>-539</v>
      </c>
      <c r="M31" s="83" t="s">
        <v>20</v>
      </c>
    </row>
    <row r="32" spans="1:15" ht="16.899999999999999" customHeight="1">
      <c r="A32" s="192" t="s">
        <v>93</v>
      </c>
      <c r="B32" s="135"/>
      <c r="C32" s="136"/>
      <c r="D32" s="135"/>
      <c r="E32" s="136"/>
      <c r="F32" s="135"/>
      <c r="G32" s="136"/>
      <c r="H32" s="135"/>
      <c r="I32" s="137"/>
      <c r="J32" s="7"/>
      <c r="M32" s="83" t="s">
        <v>20</v>
      </c>
    </row>
    <row r="33" spans="1:13" ht="15.6" customHeight="1">
      <c r="A33" s="192" t="s">
        <v>94</v>
      </c>
      <c r="B33" s="135"/>
      <c r="C33" s="136"/>
      <c r="D33" s="135"/>
      <c r="E33" s="136"/>
      <c r="F33" s="135"/>
      <c r="G33" s="136"/>
      <c r="H33" s="135"/>
      <c r="I33" s="137"/>
      <c r="J33" s="7"/>
      <c r="M33" s="83" t="s">
        <v>20</v>
      </c>
    </row>
    <row r="34" spans="1:13" ht="15.6" customHeight="1">
      <c r="A34" s="192" t="s">
        <v>339</v>
      </c>
      <c r="B34" s="135"/>
      <c r="C34" s="136">
        <v>376</v>
      </c>
      <c r="D34" s="135"/>
      <c r="E34" s="136"/>
      <c r="F34" s="135"/>
      <c r="G34" s="136"/>
      <c r="H34" s="135"/>
      <c r="I34" s="137"/>
      <c r="J34" s="7"/>
      <c r="M34" s="83" t="s">
        <v>20</v>
      </c>
    </row>
    <row r="35" spans="1:13" ht="16.149999999999999" customHeight="1">
      <c r="A35" s="192" t="s">
        <v>95</v>
      </c>
      <c r="B35" s="135"/>
      <c r="C35" s="136"/>
      <c r="D35" s="135"/>
      <c r="E35" s="136"/>
      <c r="F35" s="135"/>
      <c r="G35" s="136"/>
      <c r="H35" s="135"/>
      <c r="I35" s="137"/>
      <c r="J35" s="7"/>
      <c r="M35" s="83" t="s">
        <v>20</v>
      </c>
    </row>
    <row r="36" spans="1:13" ht="21" customHeight="1" thickBot="1">
      <c r="A36" s="437" t="s">
        <v>21</v>
      </c>
      <c r="B36" s="438"/>
      <c r="C36" s="439">
        <f>SUM(C31:C35)</f>
        <v>10809</v>
      </c>
      <c r="D36" s="438"/>
      <c r="E36" s="439">
        <f>SUM(E31:E35)</f>
        <v>10809</v>
      </c>
      <c r="F36" s="438"/>
      <c r="G36" s="439">
        <f>SUM(G31:G35)</f>
        <v>11348</v>
      </c>
      <c r="H36" s="438"/>
      <c r="I36" s="440"/>
      <c r="J36" s="7"/>
      <c r="M36" s="83" t="s">
        <v>20</v>
      </c>
    </row>
    <row r="37" spans="1:13">
      <c r="A37" s="441"/>
      <c r="B37" s="442"/>
      <c r="C37" s="443"/>
      <c r="D37" s="442"/>
      <c r="E37" s="443"/>
      <c r="F37" s="442"/>
      <c r="G37" s="443"/>
      <c r="H37" s="442"/>
      <c r="I37" s="444"/>
      <c r="J37" s="7"/>
      <c r="M37" s="83"/>
    </row>
    <row r="38" spans="1:13">
      <c r="A38" s="436" t="s">
        <v>273</v>
      </c>
      <c r="B38" s="132"/>
      <c r="C38" s="133"/>
      <c r="D38" s="132"/>
      <c r="E38" s="133"/>
      <c r="F38" s="132"/>
      <c r="G38" s="133"/>
      <c r="H38" s="132"/>
      <c r="I38" s="118"/>
      <c r="J38" s="7"/>
      <c r="M38" s="83" t="s">
        <v>20</v>
      </c>
    </row>
    <row r="39" spans="1:13">
      <c r="A39" s="190" t="s">
        <v>83</v>
      </c>
      <c r="B39" s="134">
        <v>0</v>
      </c>
      <c r="C39" s="253">
        <v>0</v>
      </c>
      <c r="D39" s="134">
        <v>0</v>
      </c>
      <c r="E39" s="253">
        <v>0</v>
      </c>
      <c r="F39" s="134">
        <v>0</v>
      </c>
      <c r="G39" s="253">
        <v>0</v>
      </c>
      <c r="H39" s="135">
        <f>F39+B39</f>
        <v>0</v>
      </c>
      <c r="I39" s="254">
        <f>C39+G39</f>
        <v>0</v>
      </c>
      <c r="J39" s="7"/>
      <c r="M39" s="83" t="s">
        <v>20</v>
      </c>
    </row>
    <row r="40" spans="1:13">
      <c r="A40" s="186" t="s">
        <v>22</v>
      </c>
      <c r="B40" s="132"/>
      <c r="C40" s="253">
        <v>0</v>
      </c>
      <c r="D40" s="132"/>
      <c r="E40" s="253">
        <v>0</v>
      </c>
      <c r="F40" s="132"/>
      <c r="G40" s="253">
        <v>0</v>
      </c>
      <c r="H40" s="135"/>
      <c r="I40" s="254">
        <f>C40+G40</f>
        <v>0</v>
      </c>
      <c r="J40" s="7"/>
      <c r="M40" s="83" t="s">
        <v>20</v>
      </c>
    </row>
    <row r="41" spans="1:13">
      <c r="A41" s="188" t="s">
        <v>23</v>
      </c>
      <c r="B41" s="156"/>
      <c r="C41" s="474">
        <v>0</v>
      </c>
      <c r="D41" s="156"/>
      <c r="E41" s="474">
        <v>0</v>
      </c>
      <c r="F41" s="156"/>
      <c r="G41" s="474">
        <v>0</v>
      </c>
      <c r="H41" s="157"/>
      <c r="I41" s="475">
        <f>C41+G41</f>
        <v>0</v>
      </c>
      <c r="J41" s="7"/>
      <c r="M41" s="83" t="s">
        <v>20</v>
      </c>
    </row>
    <row r="42" spans="1:13">
      <c r="A42" s="76"/>
      <c r="B42" s="63"/>
      <c r="C42" s="63"/>
      <c r="D42" s="63"/>
      <c r="E42" s="63"/>
      <c r="F42" s="63"/>
      <c r="G42" s="63"/>
      <c r="H42" s="63"/>
      <c r="I42" s="63"/>
      <c r="J42" s="7"/>
      <c r="M42" s="83" t="s">
        <v>44</v>
      </c>
    </row>
    <row r="43" spans="1:13">
      <c r="A43" s="840"/>
      <c r="B43" s="841"/>
      <c r="C43" s="841"/>
      <c r="D43" s="841"/>
      <c r="E43" s="841"/>
      <c r="F43" s="841"/>
      <c r="G43" s="841"/>
      <c r="H43" s="841"/>
      <c r="I43" s="841"/>
      <c r="J43" s="841"/>
      <c r="K43" s="841"/>
      <c r="L43" s="841"/>
      <c r="M43" s="841"/>
    </row>
    <row r="44" spans="1:13" ht="22.9" customHeight="1">
      <c r="A44" s="44"/>
      <c r="B44" s="835"/>
      <c r="C44" s="835"/>
      <c r="D44" s="835"/>
      <c r="E44" s="835"/>
      <c r="F44" s="835"/>
      <c r="G44" s="835"/>
      <c r="H44" s="835"/>
      <c r="I44" s="835"/>
      <c r="J44" s="7"/>
    </row>
    <row r="45" spans="1:13">
      <c r="A45" s="44"/>
      <c r="B45" s="44"/>
      <c r="C45" s="44"/>
      <c r="D45" s="44"/>
      <c r="E45" s="44"/>
      <c r="F45" s="44"/>
      <c r="G45" s="44"/>
      <c r="H45" s="45"/>
      <c r="I45" s="46"/>
      <c r="J45" s="7"/>
    </row>
    <row r="46" spans="1:13">
      <c r="A46" s="44"/>
      <c r="B46" s="44"/>
      <c r="C46" s="44"/>
      <c r="D46" s="44"/>
      <c r="E46" s="44"/>
      <c r="F46" s="44"/>
      <c r="G46" s="44"/>
      <c r="H46" s="46"/>
      <c r="I46" s="46"/>
      <c r="J46" s="7"/>
    </row>
    <row r="47" spans="1:13">
      <c r="A47" s="44"/>
      <c r="B47" s="44"/>
      <c r="C47" s="44"/>
      <c r="D47" s="44"/>
      <c r="E47" s="44"/>
      <c r="F47" s="44"/>
      <c r="G47" s="44"/>
      <c r="H47" s="46"/>
      <c r="I47" s="46"/>
      <c r="J47" s="7"/>
    </row>
    <row r="48" spans="1:13" ht="65.45" customHeight="1">
      <c r="A48" s="44"/>
      <c r="B48" s="835"/>
      <c r="C48" s="835"/>
      <c r="D48" s="835"/>
      <c r="E48" s="835"/>
      <c r="F48" s="835"/>
      <c r="G48" s="835"/>
      <c r="H48" s="835"/>
      <c r="I48" s="835"/>
      <c r="J48" s="7"/>
    </row>
    <row r="49" spans="8:10">
      <c r="H49" s="12"/>
      <c r="I49" s="12"/>
      <c r="J49" s="7"/>
    </row>
    <row r="50" spans="8:10">
      <c r="H50" s="12"/>
      <c r="I50" s="79"/>
      <c r="J50" s="7"/>
    </row>
    <row r="51" spans="8:10">
      <c r="H51" s="12"/>
      <c r="I51" s="12"/>
      <c r="J51" s="7"/>
    </row>
    <row r="52" spans="8:10">
      <c r="H52" s="12"/>
      <c r="I52" s="12"/>
      <c r="J52" s="7"/>
    </row>
    <row r="53" spans="8:10">
      <c r="H53" s="12"/>
      <c r="I53" s="12"/>
      <c r="J53" s="7"/>
    </row>
    <row r="54" spans="8:10">
      <c r="H54" s="12"/>
      <c r="I54" s="12"/>
      <c r="J54" s="7"/>
    </row>
    <row r="55" spans="8:10">
      <c r="H55" s="12"/>
      <c r="I55" s="12"/>
      <c r="J55" s="7"/>
    </row>
    <row r="56" spans="8:10">
      <c r="H56" s="12"/>
      <c r="I56" s="12"/>
      <c r="J56" s="7"/>
    </row>
    <row r="57" spans="8:10">
      <c r="H57" s="12"/>
      <c r="I57" s="12"/>
      <c r="J57" s="7"/>
    </row>
    <row r="58" spans="8:10">
      <c r="H58" s="12"/>
      <c r="I58" s="12"/>
      <c r="J58" s="7"/>
    </row>
    <row r="59" spans="8:10">
      <c r="H59" s="12"/>
      <c r="I59" s="12"/>
      <c r="J59" s="7"/>
    </row>
    <row r="60" spans="8:10">
      <c r="H60" s="12"/>
      <c r="I60" s="12"/>
      <c r="J60" s="7"/>
    </row>
    <row r="61" spans="8:10">
      <c r="H61" s="12"/>
      <c r="I61" s="13"/>
      <c r="J61" s="7"/>
    </row>
    <row r="62" spans="8:10">
      <c r="H62" s="12"/>
      <c r="I62" s="13"/>
      <c r="J62" s="7"/>
    </row>
    <row r="63" spans="8:10">
      <c r="H63" s="12"/>
      <c r="I63" s="12"/>
      <c r="J63" s="7"/>
    </row>
    <row r="64" spans="8:10">
      <c r="H64" s="12"/>
      <c r="I64" s="12"/>
      <c r="J64" s="7"/>
    </row>
    <row r="65" spans="8:10">
      <c r="H65" s="12"/>
      <c r="I65" s="12"/>
      <c r="J65" s="7"/>
    </row>
    <row r="66" spans="8:10">
      <c r="H66" s="12"/>
      <c r="I66" s="12"/>
      <c r="J66" s="7"/>
    </row>
    <row r="67" spans="8:10">
      <c r="H67" s="12"/>
      <c r="I67" s="12"/>
      <c r="J67" s="7"/>
    </row>
    <row r="68" spans="8:10">
      <c r="H68" s="12"/>
      <c r="I68" s="12"/>
      <c r="J68" s="7"/>
    </row>
    <row r="69" spans="8:10">
      <c r="H69" s="12"/>
      <c r="I69" s="12"/>
      <c r="J69" s="7"/>
    </row>
    <row r="70" spans="8:10">
      <c r="H70" s="12"/>
      <c r="I70" s="12"/>
      <c r="J70" s="7"/>
    </row>
    <row r="71" spans="8:10">
      <c r="H71" s="12"/>
      <c r="I71" s="12"/>
      <c r="J71" s="7"/>
    </row>
    <row r="72" spans="8:10">
      <c r="H72" s="12"/>
      <c r="I72" s="12"/>
      <c r="J72" s="7"/>
    </row>
    <row r="73" spans="8:10">
      <c r="H73" s="12"/>
      <c r="I73" s="12"/>
      <c r="J73" s="7"/>
    </row>
    <row r="74" spans="8:10">
      <c r="H74" s="12"/>
      <c r="I74" s="12"/>
      <c r="J74" s="7"/>
    </row>
    <row r="75" spans="8:10">
      <c r="H75" s="12"/>
      <c r="I75" s="12"/>
      <c r="J75" s="7"/>
    </row>
    <row r="76" spans="8:10">
      <c r="H76" s="14"/>
      <c r="I76" s="12"/>
      <c r="J76" s="7"/>
    </row>
    <row r="77" spans="8:10">
      <c r="H77" s="7"/>
      <c r="I77" s="7"/>
      <c r="J77" s="7"/>
    </row>
    <row r="78" spans="8:10">
      <c r="H78" s="6"/>
      <c r="I78" s="6"/>
      <c r="J78" s="7"/>
    </row>
    <row r="79" spans="8:10">
      <c r="H79" s="6"/>
      <c r="I79" s="6"/>
      <c r="J79" s="7"/>
    </row>
    <row r="80" spans="8:10">
      <c r="H80" s="6"/>
      <c r="I80" s="6"/>
      <c r="J80" s="7"/>
    </row>
    <row r="81" spans="8:10">
      <c r="H81" s="6"/>
      <c r="I81" s="6"/>
      <c r="J81" s="7"/>
    </row>
    <row r="82" spans="8:10">
      <c r="J82" s="7"/>
    </row>
    <row r="83" spans="8:10">
      <c r="J83" s="7"/>
    </row>
    <row r="185" spans="1:1">
      <c r="A185" s="3" t="s">
        <v>238</v>
      </c>
    </row>
  </sheetData>
  <mergeCells count="15">
    <mergeCell ref="B48:I48"/>
    <mergeCell ref="B44:I44"/>
    <mergeCell ref="A8:A9"/>
    <mergeCell ref="B8:C8"/>
    <mergeCell ref="A43:M43"/>
    <mergeCell ref="H8:I8"/>
    <mergeCell ref="F8:G8"/>
    <mergeCell ref="D8:E8"/>
    <mergeCell ref="A7:I7"/>
    <mergeCell ref="A5:I5"/>
    <mergeCell ref="A6:I6"/>
    <mergeCell ref="A1:I1"/>
    <mergeCell ref="A2:I2"/>
    <mergeCell ref="A3:I3"/>
    <mergeCell ref="A4:I4"/>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30"/>
  <sheetViews>
    <sheetView zoomScaleNormal="100" workbookViewId="0">
      <selection activeCell="A14" sqref="A14:J16"/>
    </sheetView>
  </sheetViews>
  <sheetFormatPr defaultRowHeight="15"/>
  <cols>
    <col min="7" max="7" width="21.44140625" customWidth="1"/>
    <col min="9" max="9" width="8.88671875" style="435" customWidth="1"/>
  </cols>
  <sheetData>
    <row r="1" spans="1:11" ht="15.75">
      <c r="A1" s="224" t="s">
        <v>129</v>
      </c>
      <c r="K1" s="435" t="s">
        <v>20</v>
      </c>
    </row>
    <row r="2" spans="1:11" ht="15.75">
      <c r="A2" s="223" t="s">
        <v>323</v>
      </c>
      <c r="K2" s="435" t="s">
        <v>20</v>
      </c>
    </row>
    <row r="3" spans="1:11" ht="20.25">
      <c r="A3" s="451"/>
      <c r="B3" s="452"/>
      <c r="C3" s="452"/>
      <c r="D3" s="452"/>
      <c r="E3" s="452"/>
      <c r="F3" s="452"/>
      <c r="G3" s="452"/>
      <c r="H3" s="452"/>
      <c r="I3" s="452"/>
      <c r="J3" s="452"/>
      <c r="K3" s="435" t="s">
        <v>20</v>
      </c>
    </row>
    <row r="4" spans="1:11" ht="20.25">
      <c r="A4" s="451"/>
      <c r="B4" s="452"/>
      <c r="C4" s="452"/>
      <c r="D4" s="452"/>
      <c r="E4" s="452"/>
      <c r="F4" s="452"/>
      <c r="G4" s="452"/>
      <c r="H4" s="452"/>
      <c r="I4" s="452"/>
      <c r="J4" s="452"/>
      <c r="K4" s="435" t="s">
        <v>20</v>
      </c>
    </row>
    <row r="5" spans="1:11" ht="20.25">
      <c r="A5" s="849"/>
      <c r="B5" s="850"/>
      <c r="C5" s="850"/>
      <c r="D5" s="850"/>
      <c r="E5" s="850"/>
      <c r="F5" s="850"/>
      <c r="G5" s="850"/>
      <c r="H5" s="850"/>
      <c r="I5" s="850"/>
      <c r="J5" s="850"/>
      <c r="K5" s="435"/>
    </row>
    <row r="6" spans="1:11">
      <c r="A6" s="452"/>
      <c r="B6" s="452"/>
      <c r="C6" s="452"/>
      <c r="D6" s="452"/>
      <c r="E6" s="452"/>
      <c r="F6" s="452"/>
      <c r="G6" s="452"/>
      <c r="H6" s="452"/>
      <c r="I6" s="452"/>
      <c r="J6" s="452"/>
      <c r="K6" s="435"/>
    </row>
    <row r="7" spans="1:11" ht="15.75">
      <c r="A7" s="851"/>
      <c r="B7" s="852"/>
      <c r="C7" s="852"/>
      <c r="D7" s="852"/>
      <c r="E7" s="852"/>
      <c r="F7" s="852"/>
      <c r="G7" s="852"/>
      <c r="H7" s="852"/>
      <c r="I7" s="852"/>
      <c r="J7" s="852"/>
      <c r="K7" s="435"/>
    </row>
    <row r="8" spans="1:11" ht="15.75">
      <c r="A8" s="853"/>
      <c r="B8" s="854"/>
      <c r="C8" s="854"/>
      <c r="D8" s="854"/>
      <c r="E8" s="854"/>
      <c r="F8" s="854"/>
      <c r="G8" s="854"/>
      <c r="H8" s="854"/>
      <c r="I8" s="854"/>
      <c r="J8" s="854"/>
      <c r="K8" s="435"/>
    </row>
    <row r="9" spans="1:11">
      <c r="A9" s="453"/>
      <c r="B9" s="453"/>
      <c r="C9" s="453"/>
      <c r="D9" s="453"/>
      <c r="E9" s="453"/>
      <c r="F9" s="453"/>
      <c r="G9" s="453"/>
      <c r="H9" s="453"/>
      <c r="I9" s="453"/>
      <c r="J9" s="453"/>
      <c r="K9" s="435"/>
    </row>
    <row r="10" spans="1:11" ht="15.75">
      <c r="A10" s="454"/>
      <c r="B10" s="454"/>
      <c r="C10" s="454"/>
      <c r="D10" s="454"/>
      <c r="E10" s="455"/>
      <c r="F10" s="455"/>
      <c r="G10" s="455"/>
      <c r="H10" s="455"/>
      <c r="I10" s="455"/>
      <c r="J10" s="454"/>
      <c r="K10" s="435"/>
    </row>
    <row r="11" spans="1:11" ht="15.75">
      <c r="A11" s="855"/>
      <c r="B11" s="855"/>
      <c r="C11" s="855"/>
      <c r="D11" s="855"/>
      <c r="E11" s="855"/>
      <c r="F11" s="855"/>
      <c r="G11" s="855"/>
      <c r="H11" s="855"/>
      <c r="I11" s="855"/>
      <c r="J11" s="855"/>
      <c r="K11" s="435"/>
    </row>
    <row r="12" spans="1:11" ht="15.75">
      <c r="A12" s="456"/>
      <c r="B12" s="456"/>
      <c r="C12" s="456"/>
      <c r="D12" s="456"/>
      <c r="E12" s="456"/>
      <c r="F12" s="456"/>
      <c r="G12" s="456"/>
      <c r="H12" s="456"/>
      <c r="I12" s="456"/>
      <c r="J12" s="456"/>
      <c r="K12" s="435"/>
    </row>
    <row r="13" spans="1:11" ht="20.25">
      <c r="A13" s="457"/>
      <c r="B13" s="454"/>
      <c r="C13" s="454"/>
      <c r="D13" s="454"/>
      <c r="E13" s="454"/>
      <c r="F13" s="454"/>
      <c r="G13" s="454"/>
      <c r="H13" s="454"/>
      <c r="I13" s="454"/>
      <c r="J13" s="454"/>
      <c r="K13" s="435"/>
    </row>
    <row r="14" spans="1:11">
      <c r="A14" s="856"/>
      <c r="B14" s="857"/>
      <c r="C14" s="857"/>
      <c r="D14" s="857"/>
      <c r="E14" s="857"/>
      <c r="F14" s="857"/>
      <c r="G14" s="857"/>
      <c r="H14" s="857"/>
      <c r="I14" s="857"/>
      <c r="J14" s="857"/>
      <c r="K14" s="435"/>
    </row>
    <row r="15" spans="1:11">
      <c r="A15" s="857"/>
      <c r="B15" s="857"/>
      <c r="C15" s="857"/>
      <c r="D15" s="857"/>
      <c r="E15" s="857"/>
      <c r="F15" s="857"/>
      <c r="G15" s="857"/>
      <c r="H15" s="857"/>
      <c r="I15" s="857"/>
      <c r="J15" s="857"/>
      <c r="K15" s="435"/>
    </row>
    <row r="16" spans="1:11">
      <c r="A16" s="857"/>
      <c r="B16" s="857"/>
      <c r="C16" s="857"/>
      <c r="D16" s="857"/>
      <c r="E16" s="857"/>
      <c r="F16" s="857"/>
      <c r="G16" s="857"/>
      <c r="H16" s="857"/>
      <c r="I16" s="857"/>
      <c r="J16" s="857"/>
      <c r="K16" s="435"/>
    </row>
    <row r="17" spans="1:11">
      <c r="A17" s="458"/>
      <c r="B17" s="458"/>
      <c r="C17" s="458"/>
      <c r="D17" s="458"/>
      <c r="E17" s="458"/>
      <c r="F17" s="458"/>
      <c r="G17" s="458"/>
      <c r="H17" s="458"/>
      <c r="I17" s="458"/>
      <c r="J17" s="458"/>
      <c r="K17" s="435" t="s">
        <v>20</v>
      </c>
    </row>
    <row r="18" spans="1:11">
      <c r="A18" s="459"/>
      <c r="B18" s="459"/>
      <c r="C18" s="459"/>
      <c r="D18" s="459"/>
      <c r="E18" s="459"/>
      <c r="F18" s="459"/>
      <c r="G18" s="459"/>
      <c r="H18" s="459"/>
      <c r="I18" s="459"/>
      <c r="J18" s="459"/>
      <c r="K18" s="435" t="s">
        <v>20</v>
      </c>
    </row>
    <row r="19" spans="1:11">
      <c r="A19" s="452"/>
      <c r="B19" s="452"/>
      <c r="C19" s="452"/>
      <c r="D19" s="452"/>
      <c r="E19" s="452"/>
      <c r="F19" s="452"/>
      <c r="G19" s="452"/>
      <c r="H19" s="452"/>
      <c r="I19" s="452"/>
      <c r="J19" s="452"/>
      <c r="K19" s="435" t="s">
        <v>20</v>
      </c>
    </row>
    <row r="20" spans="1:11">
      <c r="A20" s="452"/>
      <c r="B20" s="452"/>
      <c r="C20" s="452"/>
      <c r="D20" s="452"/>
      <c r="E20" s="452"/>
      <c r="F20" s="452"/>
      <c r="G20" s="452"/>
      <c r="H20" s="452"/>
      <c r="I20" s="452"/>
      <c r="J20" s="452"/>
      <c r="K20" s="435" t="s">
        <v>20</v>
      </c>
    </row>
    <row r="21" spans="1:11" ht="15.75">
      <c r="A21" s="460" t="s">
        <v>280</v>
      </c>
      <c r="B21" s="460"/>
      <c r="C21" s="460"/>
      <c r="D21" s="460"/>
      <c r="E21" s="460"/>
      <c r="F21" s="460"/>
      <c r="G21" s="460"/>
      <c r="H21" s="460"/>
      <c r="I21" s="460"/>
      <c r="J21" s="460"/>
      <c r="K21" s="435" t="s">
        <v>20</v>
      </c>
    </row>
    <row r="22" spans="1:11" ht="15.75">
      <c r="A22" s="460"/>
      <c r="B22" s="460"/>
      <c r="C22" s="460"/>
      <c r="D22" s="460"/>
      <c r="E22" s="460"/>
      <c r="F22" s="460"/>
      <c r="G22" s="460"/>
      <c r="H22" s="460"/>
      <c r="I22" s="460"/>
      <c r="J22" s="460"/>
      <c r="K22" s="435" t="s">
        <v>20</v>
      </c>
    </row>
    <row r="23" spans="1:11">
      <c r="A23" s="847" t="s">
        <v>322</v>
      </c>
      <c r="B23" s="848"/>
      <c r="C23" s="848"/>
      <c r="D23" s="848"/>
      <c r="E23" s="848"/>
      <c r="F23" s="848"/>
      <c r="G23" s="848"/>
      <c r="H23" s="848"/>
      <c r="I23" s="848"/>
      <c r="J23" s="848"/>
      <c r="K23" s="435" t="s">
        <v>20</v>
      </c>
    </row>
    <row r="24" spans="1:11">
      <c r="A24" s="461"/>
      <c r="B24" s="461"/>
      <c r="C24" s="461"/>
      <c r="D24" s="461"/>
      <c r="E24" s="461"/>
      <c r="F24" s="461"/>
      <c r="G24" s="461"/>
      <c r="H24" s="461"/>
      <c r="I24" s="461"/>
      <c r="J24" s="461"/>
      <c r="K24" s="435" t="s">
        <v>20</v>
      </c>
    </row>
    <row r="25" spans="1:11" ht="39" customHeight="1">
      <c r="A25" s="847" t="s">
        <v>1</v>
      </c>
      <c r="B25" s="848"/>
      <c r="C25" s="848"/>
      <c r="D25" s="848"/>
      <c r="E25" s="848"/>
      <c r="F25" s="848"/>
      <c r="G25" s="848"/>
      <c r="H25" s="848"/>
      <c r="I25" s="848"/>
      <c r="J25" s="848"/>
      <c r="K25" s="435" t="s">
        <v>20</v>
      </c>
    </row>
    <row r="26" spans="1:11">
      <c r="K26" s="435" t="s">
        <v>44</v>
      </c>
    </row>
    <row r="27" spans="1:11">
      <c r="K27" s="435"/>
    </row>
    <row r="28" spans="1:11">
      <c r="K28" s="435"/>
    </row>
    <row r="29" spans="1:11">
      <c r="K29" s="435"/>
    </row>
    <row r="30" spans="1:11">
      <c r="K30" s="435"/>
    </row>
  </sheetData>
  <mergeCells count="7">
    <mergeCell ref="A23:J23"/>
    <mergeCell ref="A25:J25"/>
    <mergeCell ref="A5:J5"/>
    <mergeCell ref="A7:J7"/>
    <mergeCell ref="A8:J8"/>
    <mergeCell ref="A11:J11"/>
    <mergeCell ref="A14:J16"/>
  </mergeCells>
  <phoneticPr fontId="43" type="noConversion"/>
  <pageMargins left="0.75" right="0.7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227" customWidth="1"/>
    <col min="2" max="2" width="37.77734375" style="227" customWidth="1"/>
    <col min="3" max="10" width="9.88671875" style="229" customWidth="1"/>
    <col min="11" max="16384" width="8.88671875" style="227"/>
  </cols>
  <sheetData>
    <row r="1" spans="1:11" s="243" customFormat="1" ht="15.75">
      <c r="A1" s="876" t="s">
        <v>130</v>
      </c>
      <c r="B1" s="876"/>
      <c r="C1" s="876"/>
      <c r="D1" s="876"/>
      <c r="E1" s="876"/>
      <c r="F1" s="876"/>
      <c r="G1" s="876"/>
      <c r="H1" s="876"/>
      <c r="I1" s="876"/>
      <c r="J1" s="876"/>
      <c r="K1" s="226" t="s">
        <v>20</v>
      </c>
    </row>
    <row r="2" spans="1:11" s="243" customFormat="1" ht="15.75">
      <c r="A2" s="875"/>
      <c r="B2" s="875"/>
      <c r="C2" s="875"/>
      <c r="D2" s="875"/>
      <c r="E2" s="875"/>
      <c r="F2" s="875"/>
      <c r="G2" s="875"/>
      <c r="H2" s="875"/>
      <c r="I2" s="875"/>
      <c r="J2" s="875"/>
    </row>
    <row r="3" spans="1:11" s="243" customFormat="1" ht="15.75">
      <c r="A3" s="877" t="s">
        <v>229</v>
      </c>
      <c r="B3" s="877"/>
      <c r="C3" s="877"/>
      <c r="D3" s="877"/>
      <c r="E3" s="877"/>
      <c r="F3" s="877"/>
      <c r="G3" s="877"/>
      <c r="H3" s="877"/>
      <c r="I3" s="877"/>
      <c r="J3" s="877"/>
      <c r="K3" s="226" t="s">
        <v>20</v>
      </c>
    </row>
    <row r="4" spans="1:11" s="243" customFormat="1" ht="15.75">
      <c r="A4" s="877" t="s">
        <v>262</v>
      </c>
      <c r="B4" s="877"/>
      <c r="C4" s="877"/>
      <c r="D4" s="877"/>
      <c r="E4" s="877"/>
      <c r="F4" s="877"/>
      <c r="G4" s="877"/>
      <c r="H4" s="877"/>
      <c r="I4" s="877"/>
      <c r="J4" s="877"/>
      <c r="K4" s="226" t="s">
        <v>20</v>
      </c>
    </row>
    <row r="5" spans="1:11" s="243" customFormat="1" ht="15.75">
      <c r="A5" s="875" t="s">
        <v>261</v>
      </c>
      <c r="B5" s="875"/>
      <c r="C5" s="875"/>
      <c r="D5" s="875"/>
      <c r="E5" s="875"/>
      <c r="F5" s="875"/>
      <c r="G5" s="875"/>
      <c r="H5" s="875"/>
      <c r="I5" s="875"/>
      <c r="J5" s="875"/>
      <c r="K5" s="226" t="s">
        <v>20</v>
      </c>
    </row>
    <row r="6" spans="1:11" s="243" customFormat="1" ht="15.75">
      <c r="A6" s="875"/>
      <c r="B6" s="875"/>
      <c r="C6" s="875"/>
      <c r="D6" s="875"/>
      <c r="E6" s="875"/>
      <c r="F6" s="875"/>
      <c r="G6" s="875"/>
      <c r="H6" s="875"/>
      <c r="I6" s="875"/>
      <c r="J6" s="875"/>
    </row>
    <row r="7" spans="1:11">
      <c r="A7" s="878"/>
      <c r="B7" s="878"/>
      <c r="C7" s="878"/>
      <c r="D7" s="878"/>
      <c r="E7" s="878"/>
      <c r="F7" s="878"/>
      <c r="G7" s="878"/>
      <c r="H7" s="878"/>
      <c r="I7" s="878"/>
      <c r="J7" s="878"/>
    </row>
    <row r="8" spans="1:11">
      <c r="A8" s="318" t="s">
        <v>131</v>
      </c>
      <c r="B8" s="317"/>
      <c r="C8" s="858"/>
      <c r="D8" s="858"/>
      <c r="E8" s="858"/>
      <c r="F8" s="858"/>
      <c r="G8" s="858"/>
      <c r="H8" s="858"/>
      <c r="I8" s="858"/>
      <c r="J8" s="858"/>
      <c r="K8" s="226" t="s">
        <v>20</v>
      </c>
    </row>
    <row r="9" spans="1:11">
      <c r="A9" s="318" t="s">
        <v>132</v>
      </c>
      <c r="B9" s="319" t="s">
        <v>202</v>
      </c>
      <c r="C9" s="858"/>
      <c r="D9" s="858"/>
      <c r="E9" s="858"/>
      <c r="F9" s="858"/>
      <c r="G9" s="858"/>
      <c r="H9" s="858"/>
      <c r="I9" s="858"/>
      <c r="J9" s="858"/>
      <c r="K9" s="226" t="s">
        <v>20</v>
      </c>
    </row>
    <row r="10" spans="1:11">
      <c r="A10" s="318" t="s">
        <v>133</v>
      </c>
      <c r="B10" s="319" t="s">
        <v>134</v>
      </c>
      <c r="C10" s="858"/>
      <c r="D10" s="858"/>
      <c r="E10" s="858"/>
      <c r="F10" s="858"/>
      <c r="G10" s="858"/>
      <c r="H10" s="858"/>
      <c r="I10" s="858"/>
      <c r="J10" s="858"/>
      <c r="K10" s="226" t="s">
        <v>20</v>
      </c>
    </row>
    <row r="11" spans="1:11">
      <c r="A11" s="859"/>
      <c r="B11" s="859"/>
      <c r="C11" s="859"/>
      <c r="D11" s="859"/>
      <c r="E11" s="859"/>
      <c r="F11" s="859"/>
      <c r="G11" s="859"/>
      <c r="H11" s="859"/>
      <c r="I11" s="859"/>
      <c r="J11" s="859"/>
    </row>
    <row r="12" spans="1:11" ht="18" customHeight="1">
      <c r="A12" s="864" t="s">
        <v>135</v>
      </c>
      <c r="B12" s="865"/>
      <c r="C12" s="873" t="s">
        <v>313</v>
      </c>
      <c r="D12" s="860" t="s">
        <v>310</v>
      </c>
      <c r="E12" s="860" t="s">
        <v>136</v>
      </c>
      <c r="F12" s="860" t="s">
        <v>137</v>
      </c>
      <c r="G12" s="860" t="s">
        <v>311</v>
      </c>
      <c r="H12" s="860" t="s">
        <v>312</v>
      </c>
      <c r="I12" s="860" t="s">
        <v>136</v>
      </c>
      <c r="J12" s="871" t="s">
        <v>314</v>
      </c>
      <c r="K12" s="226" t="s">
        <v>20</v>
      </c>
    </row>
    <row r="13" spans="1:11">
      <c r="A13" s="866"/>
      <c r="B13" s="867"/>
      <c r="C13" s="874"/>
      <c r="D13" s="861"/>
      <c r="E13" s="861"/>
      <c r="F13" s="861"/>
      <c r="G13" s="861"/>
      <c r="H13" s="861"/>
      <c r="I13" s="861"/>
      <c r="J13" s="872"/>
      <c r="K13" s="226" t="s">
        <v>20</v>
      </c>
    </row>
    <row r="14" spans="1:11">
      <c r="A14" s="334" t="s">
        <v>138</v>
      </c>
      <c r="B14" s="335"/>
      <c r="C14" s="361"/>
      <c r="D14" s="361"/>
      <c r="E14" s="361"/>
      <c r="F14" s="361"/>
      <c r="G14" s="361"/>
      <c r="H14" s="361"/>
      <c r="I14" s="361"/>
      <c r="J14" s="362"/>
      <c r="K14" s="226" t="s">
        <v>20</v>
      </c>
    </row>
    <row r="15" spans="1:11">
      <c r="A15" s="336" t="s">
        <v>139</v>
      </c>
      <c r="B15" s="321" t="s">
        <v>140</v>
      </c>
      <c r="C15" s="363"/>
      <c r="D15" s="363"/>
      <c r="E15" s="363"/>
      <c r="F15" s="363"/>
      <c r="G15" s="363"/>
      <c r="H15" s="363"/>
      <c r="I15" s="363"/>
      <c r="J15" s="364"/>
      <c r="K15" s="226" t="s">
        <v>20</v>
      </c>
    </row>
    <row r="16" spans="1:11">
      <c r="A16" s="326" t="s">
        <v>141</v>
      </c>
      <c r="B16" s="325" t="s">
        <v>142</v>
      </c>
      <c r="C16" s="365"/>
      <c r="D16" s="365"/>
      <c r="E16" s="365"/>
      <c r="F16" s="365"/>
      <c r="G16" s="365"/>
      <c r="H16" s="365"/>
      <c r="I16" s="365"/>
      <c r="J16" s="366"/>
      <c r="K16" s="226" t="s">
        <v>20</v>
      </c>
    </row>
    <row r="17" spans="1:11">
      <c r="A17" s="326" t="s">
        <v>141</v>
      </c>
      <c r="B17" s="325" t="s">
        <v>143</v>
      </c>
      <c r="C17" s="365"/>
      <c r="D17" s="365"/>
      <c r="E17" s="365"/>
      <c r="F17" s="365"/>
      <c r="G17" s="365"/>
      <c r="H17" s="365"/>
      <c r="I17" s="365"/>
      <c r="J17" s="366"/>
      <c r="K17" s="226" t="s">
        <v>20</v>
      </c>
    </row>
    <row r="18" spans="1:11">
      <c r="A18" s="326" t="s">
        <v>141</v>
      </c>
      <c r="B18" s="325" t="s">
        <v>144</v>
      </c>
      <c r="C18" s="365"/>
      <c r="D18" s="365"/>
      <c r="E18" s="365"/>
      <c r="F18" s="365"/>
      <c r="G18" s="365"/>
      <c r="H18" s="365"/>
      <c r="I18" s="365"/>
      <c r="J18" s="366"/>
      <c r="K18" s="226" t="s">
        <v>20</v>
      </c>
    </row>
    <row r="19" spans="1:11">
      <c r="A19" s="326" t="s">
        <v>141</v>
      </c>
      <c r="B19" s="325" t="s">
        <v>145</v>
      </c>
      <c r="C19" s="365"/>
      <c r="D19" s="365"/>
      <c r="E19" s="365"/>
      <c r="F19" s="365"/>
      <c r="G19" s="365"/>
      <c r="H19" s="365"/>
      <c r="I19" s="365"/>
      <c r="J19" s="366"/>
      <c r="K19" s="226" t="s">
        <v>20</v>
      </c>
    </row>
    <row r="20" spans="1:11">
      <c r="A20" s="326" t="s">
        <v>147</v>
      </c>
      <c r="B20" s="325" t="s">
        <v>146</v>
      </c>
      <c r="C20" s="365"/>
      <c r="D20" s="367"/>
      <c r="E20" s="367"/>
      <c r="F20" s="367"/>
      <c r="G20" s="367"/>
      <c r="H20" s="367"/>
      <c r="I20" s="367"/>
      <c r="J20" s="368"/>
      <c r="K20" s="226" t="s">
        <v>20</v>
      </c>
    </row>
    <row r="21" spans="1:11">
      <c r="A21" s="334" t="s">
        <v>148</v>
      </c>
      <c r="B21" s="335"/>
      <c r="C21" s="361"/>
      <c r="D21" s="361"/>
      <c r="E21" s="361"/>
      <c r="F21" s="361"/>
      <c r="G21" s="361"/>
      <c r="H21" s="361"/>
      <c r="I21" s="361"/>
      <c r="J21" s="362"/>
      <c r="K21" s="226" t="s">
        <v>20</v>
      </c>
    </row>
    <row r="22" spans="1:11">
      <c r="A22" s="336" t="s">
        <v>149</v>
      </c>
      <c r="B22" s="337" t="s">
        <v>150</v>
      </c>
      <c r="C22" s="363"/>
      <c r="D22" s="363"/>
      <c r="E22" s="363"/>
      <c r="F22" s="363"/>
      <c r="G22" s="363"/>
      <c r="H22" s="363"/>
      <c r="I22" s="363"/>
      <c r="J22" s="364"/>
      <c r="K22" s="226" t="s">
        <v>20</v>
      </c>
    </row>
    <row r="23" spans="1:11">
      <c r="A23" s="326">
        <v>22</v>
      </c>
      <c r="B23" s="325" t="s">
        <v>151</v>
      </c>
      <c r="C23" s="365"/>
      <c r="D23" s="365"/>
      <c r="E23" s="365"/>
      <c r="F23" s="365"/>
      <c r="G23" s="365"/>
      <c r="H23" s="365"/>
      <c r="I23" s="365"/>
      <c r="J23" s="366"/>
      <c r="K23" s="226" t="s">
        <v>20</v>
      </c>
    </row>
    <row r="24" spans="1:11">
      <c r="A24" s="326" t="s">
        <v>207</v>
      </c>
      <c r="B24" s="325" t="s">
        <v>208</v>
      </c>
      <c r="C24" s="365"/>
      <c r="D24" s="365"/>
      <c r="E24" s="365"/>
      <c r="F24" s="365"/>
      <c r="G24" s="365"/>
      <c r="H24" s="365"/>
      <c r="I24" s="365"/>
      <c r="J24" s="366"/>
      <c r="K24" s="226" t="s">
        <v>20</v>
      </c>
    </row>
    <row r="25" spans="1:11">
      <c r="A25" s="326" t="s">
        <v>152</v>
      </c>
      <c r="B25" s="325" t="s">
        <v>153</v>
      </c>
      <c r="C25" s="365"/>
      <c r="D25" s="365"/>
      <c r="E25" s="365"/>
      <c r="F25" s="365"/>
      <c r="G25" s="365"/>
      <c r="H25" s="365"/>
      <c r="I25" s="365"/>
      <c r="J25" s="366"/>
      <c r="K25" s="226" t="s">
        <v>20</v>
      </c>
    </row>
    <row r="26" spans="1:11">
      <c r="A26" s="326" t="s">
        <v>154</v>
      </c>
      <c r="B26" s="325" t="s">
        <v>155</v>
      </c>
      <c r="C26" s="365"/>
      <c r="D26" s="365"/>
      <c r="E26" s="365"/>
      <c r="F26" s="365"/>
      <c r="G26" s="365"/>
      <c r="H26" s="365"/>
      <c r="I26" s="365"/>
      <c r="J26" s="366"/>
      <c r="K26" s="226" t="s">
        <v>20</v>
      </c>
    </row>
    <row r="27" spans="1:11">
      <c r="A27" s="326" t="s">
        <v>154</v>
      </c>
      <c r="B27" s="325" t="s">
        <v>156</v>
      </c>
      <c r="C27" s="365"/>
      <c r="D27" s="365"/>
      <c r="E27" s="365"/>
      <c r="F27" s="365"/>
      <c r="G27" s="365"/>
      <c r="H27" s="365"/>
      <c r="I27" s="365"/>
      <c r="J27" s="366"/>
      <c r="K27" s="226" t="s">
        <v>20</v>
      </c>
    </row>
    <row r="28" spans="1:11">
      <c r="A28" s="326" t="s">
        <v>154</v>
      </c>
      <c r="B28" s="325" t="s">
        <v>157</v>
      </c>
      <c r="C28" s="365"/>
      <c r="D28" s="365"/>
      <c r="E28" s="365"/>
      <c r="F28" s="365"/>
      <c r="G28" s="365"/>
      <c r="H28" s="365"/>
      <c r="I28" s="365"/>
      <c r="J28" s="366"/>
      <c r="K28" s="226" t="s">
        <v>20</v>
      </c>
    </row>
    <row r="29" spans="1:11">
      <c r="A29" s="326">
        <v>25.3</v>
      </c>
      <c r="B29" s="325" t="s">
        <v>158</v>
      </c>
      <c r="C29" s="365"/>
      <c r="D29" s="365"/>
      <c r="E29" s="365"/>
      <c r="F29" s="365"/>
      <c r="G29" s="365"/>
      <c r="H29" s="365"/>
      <c r="I29" s="365"/>
      <c r="J29" s="366"/>
      <c r="K29" s="226" t="s">
        <v>20</v>
      </c>
    </row>
    <row r="30" spans="1:11">
      <c r="A30" s="322">
        <v>25.3</v>
      </c>
      <c r="B30" s="323" t="s">
        <v>159</v>
      </c>
      <c r="C30" s="365"/>
      <c r="D30" s="365"/>
      <c r="E30" s="365"/>
      <c r="F30" s="365"/>
      <c r="G30" s="365"/>
      <c r="H30" s="365"/>
      <c r="I30" s="365"/>
      <c r="J30" s="366"/>
      <c r="K30" s="226" t="s">
        <v>20</v>
      </c>
    </row>
    <row r="31" spans="1:11">
      <c r="A31" s="322">
        <v>25.3</v>
      </c>
      <c r="B31" s="323" t="s">
        <v>160</v>
      </c>
      <c r="C31" s="365"/>
      <c r="D31" s="365"/>
      <c r="E31" s="365"/>
      <c r="F31" s="365"/>
      <c r="G31" s="365"/>
      <c r="H31" s="365"/>
      <c r="I31" s="365"/>
      <c r="J31" s="366"/>
      <c r="K31" s="226" t="s">
        <v>20</v>
      </c>
    </row>
    <row r="32" spans="1:11">
      <c r="A32" s="322">
        <v>25.3</v>
      </c>
      <c r="B32" s="323" t="s">
        <v>161</v>
      </c>
      <c r="C32" s="365"/>
      <c r="D32" s="365"/>
      <c r="E32" s="365"/>
      <c r="F32" s="365"/>
      <c r="G32" s="365"/>
      <c r="H32" s="365"/>
      <c r="I32" s="365"/>
      <c r="J32" s="366"/>
      <c r="K32" s="226" t="s">
        <v>20</v>
      </c>
    </row>
    <row r="33" spans="1:11">
      <c r="A33" s="322">
        <v>25.3</v>
      </c>
      <c r="B33" s="323" t="s">
        <v>162</v>
      </c>
      <c r="C33" s="365"/>
      <c r="D33" s="365"/>
      <c r="E33" s="365"/>
      <c r="F33" s="365"/>
      <c r="G33" s="365"/>
      <c r="H33" s="365"/>
      <c r="I33" s="365"/>
      <c r="J33" s="366"/>
      <c r="K33" s="226" t="s">
        <v>20</v>
      </c>
    </row>
    <row r="34" spans="1:11">
      <c r="A34" s="326">
        <v>25.2</v>
      </c>
      <c r="B34" s="325" t="s">
        <v>221</v>
      </c>
      <c r="C34" s="365"/>
      <c r="D34" s="365"/>
      <c r="E34" s="365"/>
      <c r="F34" s="365"/>
      <c r="G34" s="365"/>
      <c r="H34" s="365"/>
      <c r="I34" s="365"/>
      <c r="J34" s="366"/>
      <c r="K34" s="226" t="s">
        <v>20</v>
      </c>
    </row>
    <row r="35" spans="1:11">
      <c r="A35" s="326">
        <v>25.6</v>
      </c>
      <c r="B35" s="325" t="s">
        <v>164</v>
      </c>
      <c r="C35" s="365"/>
      <c r="D35" s="365"/>
      <c r="E35" s="365"/>
      <c r="F35" s="365"/>
      <c r="G35" s="365"/>
      <c r="H35" s="365"/>
      <c r="I35" s="365"/>
      <c r="J35" s="366"/>
      <c r="K35" s="226" t="s">
        <v>20</v>
      </c>
    </row>
    <row r="36" spans="1:11">
      <c r="A36" s="326">
        <v>25.6</v>
      </c>
      <c r="B36" s="325" t="s">
        <v>165</v>
      </c>
      <c r="C36" s="365"/>
      <c r="D36" s="365"/>
      <c r="E36" s="365"/>
      <c r="F36" s="365"/>
      <c r="G36" s="365"/>
      <c r="H36" s="365"/>
      <c r="I36" s="365"/>
      <c r="J36" s="366"/>
      <c r="K36" s="226" t="s">
        <v>20</v>
      </c>
    </row>
    <row r="37" spans="1:11">
      <c r="A37" s="326">
        <v>25.2</v>
      </c>
      <c r="B37" s="325" t="s">
        <v>166</v>
      </c>
      <c r="C37" s="365"/>
      <c r="D37" s="365"/>
      <c r="E37" s="365"/>
      <c r="F37" s="365"/>
      <c r="G37" s="365"/>
      <c r="H37" s="365"/>
      <c r="I37" s="365"/>
      <c r="J37" s="366"/>
      <c r="K37" s="226" t="s">
        <v>20</v>
      </c>
    </row>
    <row r="38" spans="1:11">
      <c r="A38" s="326">
        <v>25.2</v>
      </c>
      <c r="B38" s="325" t="s">
        <v>168</v>
      </c>
      <c r="C38" s="365"/>
      <c r="D38" s="365"/>
      <c r="E38" s="365"/>
      <c r="F38" s="365"/>
      <c r="G38" s="365"/>
      <c r="H38" s="365"/>
      <c r="I38" s="365"/>
      <c r="J38" s="366"/>
      <c r="K38" s="226" t="s">
        <v>20</v>
      </c>
    </row>
    <row r="39" spans="1:11">
      <c r="A39" s="326" t="s">
        <v>163</v>
      </c>
      <c r="B39" s="325" t="s">
        <v>222</v>
      </c>
      <c r="C39" s="365"/>
      <c r="D39" s="365"/>
      <c r="E39" s="365"/>
      <c r="F39" s="365"/>
      <c r="G39" s="365"/>
      <c r="H39" s="365"/>
      <c r="I39" s="365"/>
      <c r="J39" s="366"/>
      <c r="K39" s="226" t="s">
        <v>20</v>
      </c>
    </row>
    <row r="40" spans="1:11">
      <c r="A40" s="326" t="s">
        <v>170</v>
      </c>
      <c r="B40" s="325" t="s">
        <v>171</v>
      </c>
      <c r="C40" s="365"/>
      <c r="D40" s="365"/>
      <c r="E40" s="365"/>
      <c r="F40" s="365"/>
      <c r="G40" s="365"/>
      <c r="H40" s="365"/>
      <c r="I40" s="365"/>
      <c r="J40" s="366"/>
      <c r="K40" s="226" t="s">
        <v>20</v>
      </c>
    </row>
    <row r="41" spans="1:11">
      <c r="A41" s="326" t="s">
        <v>170</v>
      </c>
      <c r="B41" s="325" t="s">
        <v>172</v>
      </c>
      <c r="C41" s="365"/>
      <c r="D41" s="365"/>
      <c r="E41" s="365"/>
      <c r="F41" s="365"/>
      <c r="G41" s="365"/>
      <c r="H41" s="365"/>
      <c r="I41" s="365"/>
      <c r="J41" s="366"/>
      <c r="K41" s="226" t="s">
        <v>20</v>
      </c>
    </row>
    <row r="42" spans="1:11">
      <c r="A42" s="326" t="s">
        <v>170</v>
      </c>
      <c r="B42" s="325" t="s">
        <v>173</v>
      </c>
      <c r="C42" s="365"/>
      <c r="D42" s="365"/>
      <c r="E42" s="365"/>
      <c r="F42" s="365"/>
      <c r="G42" s="365"/>
      <c r="H42" s="365"/>
      <c r="I42" s="365"/>
      <c r="J42" s="366"/>
      <c r="K42" s="226" t="s">
        <v>20</v>
      </c>
    </row>
    <row r="43" spans="1:11">
      <c r="A43" s="326" t="s">
        <v>170</v>
      </c>
      <c r="B43" s="325" t="s">
        <v>175</v>
      </c>
      <c r="C43" s="365"/>
      <c r="D43" s="365"/>
      <c r="E43" s="365"/>
      <c r="F43" s="365"/>
      <c r="G43" s="365"/>
      <c r="H43" s="365"/>
      <c r="I43" s="365"/>
      <c r="J43" s="366"/>
      <c r="K43" s="226" t="s">
        <v>20</v>
      </c>
    </row>
    <row r="44" spans="1:11">
      <c r="A44" s="332" t="s">
        <v>170</v>
      </c>
      <c r="B44" s="333" t="s">
        <v>176</v>
      </c>
      <c r="C44" s="369"/>
      <c r="D44" s="369"/>
      <c r="E44" s="369"/>
      <c r="F44" s="369"/>
      <c r="G44" s="369"/>
      <c r="H44" s="369"/>
      <c r="I44" s="369"/>
      <c r="J44" s="370"/>
      <c r="K44" s="226" t="s">
        <v>20</v>
      </c>
    </row>
    <row r="45" spans="1:11">
      <c r="A45" s="334" t="s">
        <v>177</v>
      </c>
      <c r="B45" s="335"/>
      <c r="C45" s="361"/>
      <c r="D45" s="361"/>
      <c r="E45" s="361"/>
      <c r="F45" s="361"/>
      <c r="G45" s="361"/>
      <c r="H45" s="361"/>
      <c r="I45" s="361"/>
      <c r="J45" s="362"/>
      <c r="K45" s="226" t="s">
        <v>20</v>
      </c>
    </row>
    <row r="46" spans="1:11">
      <c r="A46" s="326" t="s">
        <v>178</v>
      </c>
      <c r="B46" s="337" t="s">
        <v>216</v>
      </c>
      <c r="C46" s="363"/>
      <c r="D46" s="363"/>
      <c r="E46" s="363"/>
      <c r="F46" s="363"/>
      <c r="G46" s="363"/>
      <c r="H46" s="363"/>
      <c r="I46" s="363"/>
      <c r="J46" s="364"/>
      <c r="K46" s="226" t="s">
        <v>20</v>
      </c>
    </row>
    <row r="47" spans="1:11">
      <c r="A47" s="326" t="s">
        <v>178</v>
      </c>
      <c r="B47" s="325" t="s">
        <v>179</v>
      </c>
      <c r="C47" s="371"/>
      <c r="D47" s="371"/>
      <c r="E47" s="371"/>
      <c r="F47" s="371"/>
      <c r="G47" s="371"/>
      <c r="H47" s="371"/>
      <c r="I47" s="371"/>
      <c r="J47" s="372"/>
      <c r="K47" s="226" t="s">
        <v>20</v>
      </c>
    </row>
    <row r="48" spans="1:11">
      <c r="A48" s="322" t="s">
        <v>178</v>
      </c>
      <c r="B48" s="323" t="s">
        <v>180</v>
      </c>
      <c r="C48" s="351"/>
      <c r="D48" s="351"/>
      <c r="E48" s="351"/>
      <c r="F48" s="351"/>
      <c r="G48" s="351"/>
      <c r="H48" s="351"/>
      <c r="I48" s="351"/>
      <c r="J48" s="352"/>
      <c r="K48" s="226" t="s">
        <v>20</v>
      </c>
    </row>
    <row r="49" spans="1:11">
      <c r="A49" s="322" t="s">
        <v>178</v>
      </c>
      <c r="B49" s="323" t="s">
        <v>181</v>
      </c>
      <c r="C49" s="351"/>
      <c r="D49" s="351"/>
      <c r="E49" s="351"/>
      <c r="F49" s="351"/>
      <c r="G49" s="351"/>
      <c r="H49" s="351"/>
      <c r="I49" s="351"/>
      <c r="J49" s="352"/>
      <c r="K49" s="226" t="s">
        <v>20</v>
      </c>
    </row>
    <row r="50" spans="1:11">
      <c r="A50" s="326">
        <v>25.2</v>
      </c>
      <c r="B50" s="325" t="s">
        <v>182</v>
      </c>
      <c r="C50" s="371"/>
      <c r="D50" s="371"/>
      <c r="E50" s="371"/>
      <c r="F50" s="371"/>
      <c r="G50" s="371"/>
      <c r="H50" s="371"/>
      <c r="I50" s="371"/>
      <c r="J50" s="372"/>
      <c r="K50" s="226" t="s">
        <v>20</v>
      </c>
    </row>
    <row r="51" spans="1:11">
      <c r="A51" s="326" t="s">
        <v>178</v>
      </c>
      <c r="B51" s="325" t="s">
        <v>183</v>
      </c>
      <c r="C51" s="365"/>
      <c r="D51" s="365"/>
      <c r="E51" s="365"/>
      <c r="F51" s="365"/>
      <c r="G51" s="365"/>
      <c r="H51" s="365"/>
      <c r="I51" s="365"/>
      <c r="J51" s="366"/>
      <c r="K51" s="226" t="s">
        <v>20</v>
      </c>
    </row>
    <row r="52" spans="1:11">
      <c r="A52" s="326" t="s">
        <v>178</v>
      </c>
      <c r="B52" s="325" t="s">
        <v>184</v>
      </c>
      <c r="C52" s="365"/>
      <c r="D52" s="365"/>
      <c r="E52" s="365"/>
      <c r="F52" s="365"/>
      <c r="G52" s="365"/>
      <c r="H52" s="365"/>
      <c r="I52" s="365"/>
      <c r="J52" s="366"/>
      <c r="K52" s="226" t="s">
        <v>20</v>
      </c>
    </row>
    <row r="53" spans="1:11">
      <c r="A53" s="326" t="s">
        <v>178</v>
      </c>
      <c r="B53" s="325" t="s">
        <v>185</v>
      </c>
      <c r="C53" s="365"/>
      <c r="D53" s="365"/>
      <c r="E53" s="365"/>
      <c r="F53" s="365"/>
      <c r="G53" s="365"/>
      <c r="H53" s="365"/>
      <c r="I53" s="365"/>
      <c r="J53" s="366"/>
      <c r="K53" s="226" t="s">
        <v>20</v>
      </c>
    </row>
    <row r="54" spans="1:11">
      <c r="A54" s="326" t="s">
        <v>178</v>
      </c>
      <c r="B54" s="325" t="s">
        <v>186</v>
      </c>
      <c r="C54" s="365"/>
      <c r="D54" s="365"/>
      <c r="E54" s="365"/>
      <c r="F54" s="365"/>
      <c r="G54" s="365"/>
      <c r="H54" s="365"/>
      <c r="I54" s="365"/>
      <c r="J54" s="366"/>
      <c r="K54" s="226" t="s">
        <v>20</v>
      </c>
    </row>
    <row r="55" spans="1:11">
      <c r="A55" s="326" t="s">
        <v>178</v>
      </c>
      <c r="B55" s="325" t="s">
        <v>187</v>
      </c>
      <c r="C55" s="365"/>
      <c r="D55" s="365"/>
      <c r="E55" s="365"/>
      <c r="F55" s="365"/>
      <c r="G55" s="365"/>
      <c r="H55" s="365"/>
      <c r="I55" s="365"/>
      <c r="J55" s="366"/>
      <c r="K55" s="226" t="s">
        <v>20</v>
      </c>
    </row>
    <row r="56" spans="1:11">
      <c r="A56" s="326" t="s">
        <v>178</v>
      </c>
      <c r="B56" s="325" t="s">
        <v>188</v>
      </c>
      <c r="C56" s="365"/>
      <c r="D56" s="365"/>
      <c r="E56" s="365"/>
      <c r="F56" s="365"/>
      <c r="G56" s="365"/>
      <c r="H56" s="365"/>
      <c r="I56" s="365"/>
      <c r="J56" s="366"/>
      <c r="K56" s="226" t="s">
        <v>20</v>
      </c>
    </row>
    <row r="57" spans="1:11">
      <c r="A57" s="326" t="s">
        <v>178</v>
      </c>
      <c r="B57" s="325" t="s">
        <v>189</v>
      </c>
      <c r="C57" s="365"/>
      <c r="D57" s="365"/>
      <c r="E57" s="365"/>
      <c r="F57" s="365"/>
      <c r="G57" s="365"/>
      <c r="H57" s="365"/>
      <c r="I57" s="365"/>
      <c r="J57" s="366"/>
      <c r="K57" s="226" t="s">
        <v>20</v>
      </c>
    </row>
    <row r="58" spans="1:11">
      <c r="A58" s="326" t="s">
        <v>178</v>
      </c>
      <c r="B58" s="325" t="s">
        <v>223</v>
      </c>
      <c r="C58" s="365"/>
      <c r="D58" s="365"/>
      <c r="E58" s="365"/>
      <c r="F58" s="365"/>
      <c r="G58" s="365"/>
      <c r="H58" s="365"/>
      <c r="I58" s="365"/>
      <c r="J58" s="366"/>
      <c r="K58" s="226" t="s">
        <v>20</v>
      </c>
    </row>
    <row r="59" spans="1:11">
      <c r="A59" s="338" t="s">
        <v>218</v>
      </c>
      <c r="B59" s="339" t="s">
        <v>219</v>
      </c>
      <c r="C59" s="367"/>
      <c r="D59" s="367"/>
      <c r="E59" s="367"/>
      <c r="F59" s="367"/>
      <c r="G59" s="367"/>
      <c r="H59" s="367"/>
      <c r="I59" s="367"/>
      <c r="J59" s="368"/>
      <c r="K59" s="226" t="s">
        <v>20</v>
      </c>
    </row>
    <row r="60" spans="1:11">
      <c r="A60" s="334" t="s">
        <v>190</v>
      </c>
      <c r="B60" s="340"/>
      <c r="C60" s="373"/>
      <c r="D60" s="373"/>
      <c r="E60" s="373"/>
      <c r="F60" s="373"/>
      <c r="G60" s="373"/>
      <c r="H60" s="373"/>
      <c r="I60" s="373"/>
      <c r="J60" s="374"/>
      <c r="K60" s="226" t="s">
        <v>20</v>
      </c>
    </row>
    <row r="61" spans="1:11">
      <c r="A61" s="341" t="s">
        <v>191</v>
      </c>
      <c r="B61" s="342" t="s">
        <v>224</v>
      </c>
      <c r="C61" s="371"/>
      <c r="D61" s="371"/>
      <c r="E61" s="371"/>
      <c r="F61" s="371"/>
      <c r="G61" s="371"/>
      <c r="H61" s="371"/>
      <c r="I61" s="371"/>
      <c r="J61" s="372"/>
      <c r="K61" s="226" t="s">
        <v>20</v>
      </c>
    </row>
    <row r="62" spans="1:11">
      <c r="A62" s="341" t="s">
        <v>191</v>
      </c>
      <c r="B62" s="342" t="s">
        <v>192</v>
      </c>
      <c r="C62" s="371"/>
      <c r="D62" s="371"/>
      <c r="E62" s="371"/>
      <c r="F62" s="371"/>
      <c r="G62" s="371"/>
      <c r="H62" s="371"/>
      <c r="I62" s="371"/>
      <c r="J62" s="372"/>
      <c r="K62" s="226" t="s">
        <v>20</v>
      </c>
    </row>
    <row r="63" spans="1:11">
      <c r="A63" s="341" t="s">
        <v>191</v>
      </c>
      <c r="B63" s="339" t="s">
        <v>193</v>
      </c>
      <c r="C63" s="371"/>
      <c r="D63" s="371"/>
      <c r="E63" s="371"/>
      <c r="F63" s="371"/>
      <c r="G63" s="371"/>
      <c r="H63" s="371"/>
      <c r="I63" s="371"/>
      <c r="J63" s="372"/>
      <c r="K63" s="226" t="s">
        <v>20</v>
      </c>
    </row>
    <row r="64" spans="1:11">
      <c r="A64" s="341" t="s">
        <v>191</v>
      </c>
      <c r="B64" s="325" t="s">
        <v>194</v>
      </c>
      <c r="C64" s="365"/>
      <c r="D64" s="365"/>
      <c r="E64" s="365"/>
      <c r="F64" s="365"/>
      <c r="G64" s="365"/>
      <c r="H64" s="365"/>
      <c r="I64" s="365"/>
      <c r="J64" s="366"/>
      <c r="K64" s="226" t="s">
        <v>20</v>
      </c>
    </row>
    <row r="65" spans="1:18">
      <c r="A65" s="341" t="s">
        <v>191</v>
      </c>
      <c r="B65" s="325" t="s">
        <v>195</v>
      </c>
      <c r="C65" s="365"/>
      <c r="D65" s="365"/>
      <c r="E65" s="365"/>
      <c r="F65" s="365"/>
      <c r="G65" s="365"/>
      <c r="H65" s="365"/>
      <c r="I65" s="365"/>
      <c r="J65" s="366"/>
      <c r="K65" s="226" t="s">
        <v>20</v>
      </c>
    </row>
    <row r="66" spans="1:18">
      <c r="A66" s="343" t="s">
        <v>191</v>
      </c>
      <c r="B66" s="339" t="s">
        <v>196</v>
      </c>
      <c r="C66" s="367"/>
      <c r="D66" s="367"/>
      <c r="E66" s="367"/>
      <c r="F66" s="367"/>
      <c r="G66" s="367"/>
      <c r="H66" s="367"/>
      <c r="I66" s="367"/>
      <c r="J66" s="368"/>
      <c r="K66" s="226" t="s">
        <v>20</v>
      </c>
    </row>
    <row r="67" spans="1:18">
      <c r="A67" s="332" t="s">
        <v>191</v>
      </c>
      <c r="B67" s="333" t="s">
        <v>197</v>
      </c>
      <c r="C67" s="369"/>
      <c r="D67" s="369"/>
      <c r="E67" s="369"/>
      <c r="F67" s="369"/>
      <c r="G67" s="369"/>
      <c r="H67" s="369"/>
      <c r="I67" s="369"/>
      <c r="J67" s="370"/>
      <c r="K67" s="226" t="s">
        <v>20</v>
      </c>
    </row>
    <row r="68" spans="1:18">
      <c r="A68" s="334"/>
      <c r="B68" s="344" t="s">
        <v>198</v>
      </c>
      <c r="C68" s="373"/>
      <c r="D68" s="373"/>
      <c r="E68" s="373"/>
      <c r="F68" s="373"/>
      <c r="G68" s="373"/>
      <c r="H68" s="373"/>
      <c r="I68" s="373"/>
      <c r="J68" s="374"/>
      <c r="K68" s="230" t="s">
        <v>44</v>
      </c>
    </row>
    <row r="69" spans="1:18">
      <c r="A69" s="317"/>
      <c r="B69" s="317"/>
      <c r="C69" s="360"/>
      <c r="D69" s="360"/>
      <c r="E69" s="360"/>
      <c r="F69" s="360"/>
      <c r="G69" s="360"/>
      <c r="H69" s="360"/>
      <c r="I69" s="360"/>
      <c r="J69" s="360"/>
    </row>
    <row r="70" spans="1:18">
      <c r="B70" s="236"/>
      <c r="C70" s="244"/>
      <c r="D70" s="244"/>
      <c r="E70" s="244"/>
      <c r="F70" s="244"/>
      <c r="G70" s="244"/>
      <c r="H70" s="244"/>
      <c r="I70" s="244"/>
      <c r="J70" s="244"/>
      <c r="K70" s="236"/>
      <c r="L70" s="236"/>
      <c r="M70" s="236"/>
      <c r="N70" s="236"/>
      <c r="O70" s="236"/>
      <c r="P70" s="236"/>
      <c r="Q70" s="236"/>
      <c r="R70" s="236"/>
    </row>
    <row r="71" spans="1:18" ht="15.75">
      <c r="A71" s="868" t="s">
        <v>280</v>
      </c>
      <c r="B71" s="697"/>
      <c r="C71" s="697"/>
      <c r="D71" s="697"/>
      <c r="E71" s="697"/>
      <c r="F71" s="697"/>
      <c r="G71" s="697"/>
      <c r="H71" s="697"/>
      <c r="I71" s="697"/>
      <c r="J71" s="697"/>
      <c r="K71" s="231"/>
      <c r="L71" s="231"/>
      <c r="M71" s="231"/>
      <c r="N71" s="231"/>
      <c r="O71" s="231"/>
      <c r="P71" s="231"/>
      <c r="Q71" s="231"/>
      <c r="R71" s="231"/>
    </row>
    <row r="72" spans="1:18" ht="16.5" customHeight="1">
      <c r="A72" s="869" t="s">
        <v>199</v>
      </c>
      <c r="B72" s="833"/>
      <c r="C72" s="833"/>
      <c r="D72" s="833"/>
      <c r="E72" s="833"/>
      <c r="F72" s="833"/>
      <c r="G72" s="833"/>
      <c r="H72" s="833"/>
      <c r="I72" s="833"/>
      <c r="J72" s="833"/>
      <c r="K72" s="245"/>
      <c r="L72" s="245"/>
      <c r="M72" s="245"/>
      <c r="N72" s="245"/>
      <c r="O72" s="245"/>
      <c r="P72" s="245"/>
      <c r="Q72" s="245"/>
      <c r="R72" s="245"/>
    </row>
    <row r="73" spans="1:18" ht="13.5">
      <c r="A73" s="232"/>
      <c r="B73" s="231"/>
      <c r="C73" s="231"/>
      <c r="D73" s="231"/>
      <c r="E73" s="231"/>
      <c r="F73" s="231"/>
      <c r="G73" s="231"/>
      <c r="H73" s="231"/>
      <c r="I73" s="231"/>
      <c r="J73" s="231"/>
      <c r="K73" s="231"/>
      <c r="L73" s="231"/>
      <c r="M73" s="231"/>
      <c r="N73" s="231"/>
      <c r="O73" s="231"/>
      <c r="P73" s="231"/>
      <c r="Q73" s="231"/>
      <c r="R73" s="231"/>
    </row>
    <row r="74" spans="1:18" ht="18.75" customHeight="1">
      <c r="A74" s="870" t="s">
        <v>200</v>
      </c>
      <c r="B74" s="833"/>
      <c r="C74" s="833"/>
      <c r="D74" s="833"/>
      <c r="E74" s="833"/>
      <c r="F74" s="833"/>
      <c r="G74" s="833"/>
      <c r="H74" s="833"/>
      <c r="I74" s="833"/>
      <c r="J74" s="833"/>
      <c r="K74" s="245"/>
      <c r="L74" s="245"/>
      <c r="M74" s="245"/>
      <c r="N74" s="245"/>
      <c r="O74" s="245"/>
      <c r="P74" s="245"/>
      <c r="Q74" s="245"/>
      <c r="R74" s="245"/>
    </row>
    <row r="75" spans="1:18">
      <c r="A75" s="234"/>
      <c r="B75" s="235"/>
      <c r="C75" s="235"/>
      <c r="D75" s="235"/>
      <c r="E75" s="235"/>
      <c r="F75" s="235"/>
      <c r="G75" s="235"/>
      <c r="H75" s="235"/>
      <c r="I75" s="235"/>
      <c r="J75" s="235"/>
      <c r="K75" s="235"/>
      <c r="L75" s="235"/>
      <c r="M75" s="235"/>
      <c r="N75" s="235"/>
      <c r="O75" s="235"/>
      <c r="P75" s="235"/>
      <c r="Q75" s="235"/>
      <c r="R75" s="235"/>
    </row>
    <row r="76" spans="1:18" ht="15">
      <c r="A76" s="862" t="s">
        <v>201</v>
      </c>
      <c r="B76" s="863"/>
      <c r="C76" s="863"/>
      <c r="D76" s="863"/>
      <c r="E76" s="863"/>
      <c r="F76" s="863"/>
      <c r="G76" s="863"/>
      <c r="H76" s="863"/>
      <c r="I76" s="863"/>
      <c r="J76" s="863"/>
      <c r="K76" s="233"/>
      <c r="L76" s="233"/>
      <c r="M76" s="233"/>
      <c r="N76" s="233"/>
      <c r="O76" s="233"/>
      <c r="P76" s="233"/>
      <c r="Q76" s="233"/>
      <c r="R76" s="233"/>
    </row>
    <row r="77" spans="1:18">
      <c r="A77" s="246"/>
      <c r="B77" s="247"/>
      <c r="C77" s="247"/>
      <c r="D77" s="247"/>
      <c r="E77" s="247"/>
      <c r="F77" s="247"/>
      <c r="G77" s="247"/>
      <c r="H77" s="247"/>
      <c r="I77" s="247"/>
      <c r="J77" s="247"/>
      <c r="K77" s="247"/>
      <c r="L77" s="247"/>
      <c r="M77" s="247"/>
      <c r="N77" s="247"/>
      <c r="O77" s="247"/>
      <c r="P77" s="247"/>
      <c r="Q77" s="247"/>
      <c r="R77" s="247"/>
    </row>
    <row r="78" spans="1:18">
      <c r="A78" s="236"/>
      <c r="B78" s="236"/>
      <c r="C78" s="244"/>
      <c r="D78" s="244"/>
      <c r="E78" s="244"/>
      <c r="F78" s="244"/>
      <c r="G78" s="244"/>
      <c r="H78" s="244"/>
      <c r="I78" s="244"/>
      <c r="J78" s="244"/>
    </row>
    <row r="80" spans="1:18">
      <c r="C80" s="248"/>
      <c r="D80" s="248"/>
    </row>
  </sheetData>
  <mergeCells count="24">
    <mergeCell ref="A6:J6"/>
    <mergeCell ref="A7:J7"/>
    <mergeCell ref="A5:J5"/>
    <mergeCell ref="A1:J1"/>
    <mergeCell ref="A2:J2"/>
    <mergeCell ref="A3:J3"/>
    <mergeCell ref="A4:J4"/>
    <mergeCell ref="A76:J76"/>
    <mergeCell ref="A12:B13"/>
    <mergeCell ref="A71:J71"/>
    <mergeCell ref="A72:J72"/>
    <mergeCell ref="A74:J74"/>
    <mergeCell ref="J12:J13"/>
    <mergeCell ref="D12:D13"/>
    <mergeCell ref="C12:C13"/>
    <mergeCell ref="H12:H13"/>
    <mergeCell ref="I12:I13"/>
    <mergeCell ref="G12:G13"/>
    <mergeCell ref="C10:J10"/>
    <mergeCell ref="C9:J9"/>
    <mergeCell ref="C8:J8"/>
    <mergeCell ref="A11:J11"/>
    <mergeCell ref="E12:E13"/>
    <mergeCell ref="F12:F13"/>
  </mergeCells>
  <phoneticPr fontId="43"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5.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227" customWidth="1"/>
    <col min="2" max="2" width="38" style="227" customWidth="1"/>
    <col min="3" max="8" width="9.88671875" style="229" customWidth="1"/>
    <col min="9" max="16384" width="8.88671875" style="227"/>
  </cols>
  <sheetData>
    <row r="1" spans="1:10" ht="15.75">
      <c r="A1" s="876" t="s">
        <v>130</v>
      </c>
      <c r="B1" s="876"/>
      <c r="C1" s="876"/>
      <c r="D1" s="876"/>
      <c r="E1" s="876"/>
      <c r="F1" s="876"/>
      <c r="G1" s="876"/>
      <c r="H1" s="876"/>
      <c r="I1" s="226" t="s">
        <v>20</v>
      </c>
      <c r="J1" s="225"/>
    </row>
    <row r="2" spans="1:10" ht="15.75">
      <c r="A2" s="875"/>
      <c r="B2" s="875"/>
      <c r="C2" s="875"/>
      <c r="D2" s="875"/>
      <c r="E2" s="875"/>
      <c r="F2" s="875"/>
      <c r="G2" s="875"/>
      <c r="H2" s="875"/>
      <c r="I2" s="225"/>
      <c r="J2" s="225"/>
    </row>
    <row r="3" spans="1:10" ht="15.75">
      <c r="A3" s="877" t="s">
        <v>229</v>
      </c>
      <c r="B3" s="877"/>
      <c r="C3" s="877"/>
      <c r="D3" s="877"/>
      <c r="E3" s="877"/>
      <c r="F3" s="877"/>
      <c r="G3" s="877"/>
      <c r="H3" s="877"/>
      <c r="I3" s="226" t="s">
        <v>20</v>
      </c>
      <c r="J3" s="228"/>
    </row>
    <row r="4" spans="1:10" ht="15.75">
      <c r="A4" s="877" t="s">
        <v>262</v>
      </c>
      <c r="B4" s="877"/>
      <c r="C4" s="877"/>
      <c r="D4" s="877"/>
      <c r="E4" s="877"/>
      <c r="F4" s="877"/>
      <c r="G4" s="877"/>
      <c r="H4" s="877"/>
      <c r="I4" s="226" t="s">
        <v>20</v>
      </c>
      <c r="J4" s="228"/>
    </row>
    <row r="5" spans="1:10" ht="15.75">
      <c r="A5" s="875" t="s">
        <v>261</v>
      </c>
      <c r="B5" s="875"/>
      <c r="C5" s="875"/>
      <c r="D5" s="875"/>
      <c r="E5" s="875"/>
      <c r="F5" s="875"/>
      <c r="G5" s="875"/>
      <c r="H5" s="875"/>
      <c r="I5" s="226" t="s">
        <v>20</v>
      </c>
      <c r="J5" s="228"/>
    </row>
    <row r="6" spans="1:10" ht="15.75">
      <c r="A6" s="880"/>
      <c r="B6" s="880"/>
      <c r="C6" s="880"/>
      <c r="D6" s="880"/>
      <c r="E6" s="880"/>
      <c r="F6" s="880"/>
      <c r="G6" s="880"/>
      <c r="H6" s="880"/>
    </row>
    <row r="7" spans="1:10">
      <c r="A7" s="878"/>
      <c r="B7" s="878"/>
      <c r="C7" s="878"/>
      <c r="D7" s="878"/>
      <c r="E7" s="878"/>
      <c r="F7" s="878"/>
      <c r="G7" s="878"/>
      <c r="H7" s="878"/>
    </row>
    <row r="8" spans="1:10">
      <c r="A8" s="318" t="s">
        <v>131</v>
      </c>
      <c r="B8" s="317"/>
      <c r="C8" s="858"/>
      <c r="D8" s="858"/>
      <c r="E8" s="858"/>
      <c r="F8" s="858"/>
      <c r="G8" s="858"/>
      <c r="H8" s="858"/>
      <c r="I8" s="226" t="s">
        <v>20</v>
      </c>
    </row>
    <row r="9" spans="1:10">
      <c r="A9" s="318" t="s">
        <v>132</v>
      </c>
      <c r="B9" s="319" t="s">
        <v>202</v>
      </c>
      <c r="C9" s="858"/>
      <c r="D9" s="858"/>
      <c r="E9" s="858"/>
      <c r="F9" s="858"/>
      <c r="G9" s="858"/>
      <c r="H9" s="858"/>
      <c r="I9" s="226" t="s">
        <v>20</v>
      </c>
    </row>
    <row r="10" spans="1:10">
      <c r="A10" s="318" t="s">
        <v>133</v>
      </c>
      <c r="B10" s="319" t="s">
        <v>203</v>
      </c>
      <c r="C10" s="858"/>
      <c r="D10" s="858"/>
      <c r="E10" s="858"/>
      <c r="F10" s="858"/>
      <c r="G10" s="858"/>
      <c r="H10" s="858"/>
      <c r="I10" s="226" t="s">
        <v>20</v>
      </c>
    </row>
    <row r="11" spans="1:10">
      <c r="A11" s="879"/>
      <c r="B11" s="879"/>
      <c r="C11" s="879"/>
      <c r="D11" s="879"/>
      <c r="E11" s="879"/>
      <c r="F11" s="879"/>
      <c r="G11" s="879"/>
      <c r="H11" s="879"/>
    </row>
    <row r="12" spans="1:10" ht="12.75" customHeight="1">
      <c r="A12" s="864" t="s">
        <v>135</v>
      </c>
      <c r="B12" s="865"/>
      <c r="C12" s="873" t="s">
        <v>315</v>
      </c>
      <c r="D12" s="860" t="s">
        <v>310</v>
      </c>
      <c r="E12" s="860" t="s">
        <v>136</v>
      </c>
      <c r="F12" s="860" t="s">
        <v>137</v>
      </c>
      <c r="G12" s="860" t="s">
        <v>311</v>
      </c>
      <c r="H12" s="871" t="s">
        <v>316</v>
      </c>
      <c r="I12" s="226" t="s">
        <v>20</v>
      </c>
    </row>
    <row r="13" spans="1:10" ht="12.75" customHeight="1">
      <c r="A13" s="866"/>
      <c r="B13" s="867"/>
      <c r="C13" s="874"/>
      <c r="D13" s="861"/>
      <c r="E13" s="861"/>
      <c r="F13" s="861"/>
      <c r="G13" s="861"/>
      <c r="H13" s="872"/>
      <c r="I13" s="226" t="s">
        <v>20</v>
      </c>
    </row>
    <row r="14" spans="1:10">
      <c r="A14" s="882" t="s">
        <v>138</v>
      </c>
      <c r="B14" s="883"/>
      <c r="C14" s="347"/>
      <c r="D14" s="347"/>
      <c r="E14" s="347"/>
      <c r="F14" s="347"/>
      <c r="G14" s="347"/>
      <c r="H14" s="348"/>
      <c r="I14" s="226" t="s">
        <v>20</v>
      </c>
    </row>
    <row r="15" spans="1:10">
      <c r="A15" s="329" t="s">
        <v>139</v>
      </c>
      <c r="B15" s="321" t="s">
        <v>140</v>
      </c>
      <c r="C15" s="349"/>
      <c r="D15" s="349"/>
      <c r="E15" s="349"/>
      <c r="F15" s="349"/>
      <c r="G15" s="349"/>
      <c r="H15" s="350"/>
      <c r="I15" s="226" t="s">
        <v>20</v>
      </c>
    </row>
    <row r="16" spans="1:10">
      <c r="A16" s="330" t="s">
        <v>141</v>
      </c>
      <c r="B16" s="323" t="s">
        <v>204</v>
      </c>
      <c r="C16" s="351"/>
      <c r="D16" s="351"/>
      <c r="E16" s="351"/>
      <c r="F16" s="351"/>
      <c r="G16" s="351"/>
      <c r="H16" s="352"/>
      <c r="I16" s="226" t="s">
        <v>20</v>
      </c>
    </row>
    <row r="17" spans="1:9">
      <c r="A17" s="330" t="s">
        <v>141</v>
      </c>
      <c r="B17" s="323" t="s">
        <v>145</v>
      </c>
      <c r="C17" s="351"/>
      <c r="D17" s="351"/>
      <c r="E17" s="351"/>
      <c r="F17" s="351"/>
      <c r="G17" s="351"/>
      <c r="H17" s="352"/>
      <c r="I17" s="226" t="s">
        <v>20</v>
      </c>
    </row>
    <row r="18" spans="1:9">
      <c r="A18" s="330" t="s">
        <v>147</v>
      </c>
      <c r="B18" s="323" t="s">
        <v>146</v>
      </c>
      <c r="C18" s="351"/>
      <c r="D18" s="351"/>
      <c r="E18" s="351"/>
      <c r="F18" s="351"/>
      <c r="G18" s="351"/>
      <c r="H18" s="352"/>
      <c r="I18" s="226" t="s">
        <v>20</v>
      </c>
    </row>
    <row r="19" spans="1:9">
      <c r="A19" s="330" t="s">
        <v>147</v>
      </c>
      <c r="B19" s="323" t="s">
        <v>205</v>
      </c>
      <c r="C19" s="351"/>
      <c r="D19" s="351"/>
      <c r="E19" s="351"/>
      <c r="F19" s="351"/>
      <c r="G19" s="351"/>
      <c r="H19" s="352"/>
      <c r="I19" s="226" t="s">
        <v>20</v>
      </c>
    </row>
    <row r="20" spans="1:9">
      <c r="A20" s="882" t="s">
        <v>148</v>
      </c>
      <c r="B20" s="883"/>
      <c r="C20" s="347"/>
      <c r="D20" s="347"/>
      <c r="E20" s="347"/>
      <c r="F20" s="347"/>
      <c r="G20" s="347"/>
      <c r="H20" s="348"/>
      <c r="I20" s="226" t="s">
        <v>20</v>
      </c>
    </row>
    <row r="21" spans="1:9">
      <c r="A21" s="330" t="s">
        <v>149</v>
      </c>
      <c r="B21" s="323" t="s">
        <v>150</v>
      </c>
      <c r="C21" s="351"/>
      <c r="D21" s="351"/>
      <c r="E21" s="351"/>
      <c r="F21" s="351"/>
      <c r="G21" s="351"/>
      <c r="H21" s="352"/>
      <c r="I21" s="226" t="s">
        <v>20</v>
      </c>
    </row>
    <row r="22" spans="1:9">
      <c r="A22" s="330" t="s">
        <v>206</v>
      </c>
      <c r="B22" s="323" t="s">
        <v>151</v>
      </c>
      <c r="C22" s="351"/>
      <c r="D22" s="351"/>
      <c r="E22" s="351"/>
      <c r="F22" s="351"/>
      <c r="G22" s="351"/>
      <c r="H22" s="352"/>
      <c r="I22" s="226" t="s">
        <v>20</v>
      </c>
    </row>
    <row r="23" spans="1:9">
      <c r="A23" s="330" t="s">
        <v>207</v>
      </c>
      <c r="B23" s="323" t="s">
        <v>208</v>
      </c>
      <c r="C23" s="351"/>
      <c r="D23" s="351"/>
      <c r="E23" s="351"/>
      <c r="F23" s="351"/>
      <c r="G23" s="351"/>
      <c r="H23" s="352"/>
      <c r="I23" s="226" t="s">
        <v>20</v>
      </c>
    </row>
    <row r="24" spans="1:9">
      <c r="A24" s="322">
        <v>23.2</v>
      </c>
      <c r="B24" s="323" t="s">
        <v>209</v>
      </c>
      <c r="C24" s="351"/>
      <c r="D24" s="351"/>
      <c r="E24" s="351"/>
      <c r="F24" s="351"/>
      <c r="G24" s="351"/>
      <c r="H24" s="352"/>
      <c r="I24" s="226" t="s">
        <v>20</v>
      </c>
    </row>
    <row r="25" spans="1:9">
      <c r="A25" s="330" t="s">
        <v>154</v>
      </c>
      <c r="B25" s="323" t="s">
        <v>155</v>
      </c>
      <c r="C25" s="351"/>
      <c r="D25" s="351"/>
      <c r="E25" s="351"/>
      <c r="F25" s="351"/>
      <c r="G25" s="351"/>
      <c r="H25" s="352"/>
      <c r="I25" s="226" t="s">
        <v>20</v>
      </c>
    </row>
    <row r="26" spans="1:9">
      <c r="A26" s="330" t="s">
        <v>154</v>
      </c>
      <c r="B26" s="323" t="s">
        <v>156</v>
      </c>
      <c r="C26" s="351"/>
      <c r="D26" s="351"/>
      <c r="E26" s="351"/>
      <c r="F26" s="351"/>
      <c r="G26" s="351"/>
      <c r="H26" s="352"/>
      <c r="I26" s="226" t="s">
        <v>20</v>
      </c>
    </row>
    <row r="27" spans="1:9">
      <c r="A27" s="330" t="s">
        <v>154</v>
      </c>
      <c r="B27" s="323" t="s">
        <v>157</v>
      </c>
      <c r="C27" s="351"/>
      <c r="D27" s="351"/>
      <c r="E27" s="351"/>
      <c r="F27" s="351"/>
      <c r="G27" s="351"/>
      <c r="H27" s="352"/>
      <c r="I27" s="226" t="s">
        <v>20</v>
      </c>
    </row>
    <row r="28" spans="1:9">
      <c r="A28" s="330" t="s">
        <v>154</v>
      </c>
      <c r="B28" s="323" t="s">
        <v>210</v>
      </c>
      <c r="C28" s="351"/>
      <c r="D28" s="351"/>
      <c r="E28" s="351"/>
      <c r="F28" s="351"/>
      <c r="G28" s="351"/>
      <c r="H28" s="352"/>
      <c r="I28" s="226" t="s">
        <v>20</v>
      </c>
    </row>
    <row r="29" spans="1:9">
      <c r="A29" s="330" t="s">
        <v>154</v>
      </c>
      <c r="B29" s="323" t="s">
        <v>211</v>
      </c>
      <c r="C29" s="351"/>
      <c r="D29" s="351"/>
      <c r="E29" s="351"/>
      <c r="F29" s="351"/>
      <c r="G29" s="351"/>
      <c r="H29" s="352"/>
      <c r="I29" s="226" t="s">
        <v>20</v>
      </c>
    </row>
    <row r="30" spans="1:9">
      <c r="A30" s="330" t="s">
        <v>212</v>
      </c>
      <c r="B30" s="323" t="s">
        <v>213</v>
      </c>
      <c r="C30" s="351"/>
      <c r="D30" s="351"/>
      <c r="E30" s="351"/>
      <c r="F30" s="351"/>
      <c r="G30" s="351"/>
      <c r="H30" s="352"/>
      <c r="I30" s="226" t="s">
        <v>20</v>
      </c>
    </row>
    <row r="31" spans="1:9">
      <c r="A31" s="322">
        <v>25.3</v>
      </c>
      <c r="B31" s="323" t="s">
        <v>158</v>
      </c>
      <c r="C31" s="351"/>
      <c r="D31" s="351"/>
      <c r="E31" s="351"/>
      <c r="F31" s="351"/>
      <c r="G31" s="351"/>
      <c r="H31" s="352"/>
      <c r="I31" s="226" t="s">
        <v>20</v>
      </c>
    </row>
    <row r="32" spans="1:9">
      <c r="A32" s="330" t="s">
        <v>167</v>
      </c>
      <c r="B32" s="323" t="s">
        <v>214</v>
      </c>
      <c r="C32" s="351"/>
      <c r="D32" s="351"/>
      <c r="E32" s="351"/>
      <c r="F32" s="351"/>
      <c r="G32" s="351"/>
      <c r="H32" s="352"/>
      <c r="I32" s="226" t="s">
        <v>20</v>
      </c>
    </row>
    <row r="33" spans="1:9">
      <c r="A33" s="322">
        <v>25.3</v>
      </c>
      <c r="B33" s="323" t="s">
        <v>159</v>
      </c>
      <c r="C33" s="351"/>
      <c r="D33" s="351"/>
      <c r="E33" s="351"/>
      <c r="F33" s="351"/>
      <c r="G33" s="351"/>
      <c r="H33" s="352"/>
      <c r="I33" s="226" t="s">
        <v>20</v>
      </c>
    </row>
    <row r="34" spans="1:9">
      <c r="A34" s="322">
        <v>25.3</v>
      </c>
      <c r="B34" s="323" t="s">
        <v>160</v>
      </c>
      <c r="C34" s="351"/>
      <c r="D34" s="351"/>
      <c r="E34" s="351"/>
      <c r="F34" s="351"/>
      <c r="G34" s="351"/>
      <c r="H34" s="352"/>
      <c r="I34" s="226" t="s">
        <v>20</v>
      </c>
    </row>
    <row r="35" spans="1:9">
      <c r="A35" s="322">
        <v>25.3</v>
      </c>
      <c r="B35" s="323" t="s">
        <v>161</v>
      </c>
      <c r="C35" s="351"/>
      <c r="D35" s="351"/>
      <c r="E35" s="351"/>
      <c r="F35" s="351"/>
      <c r="G35" s="351"/>
      <c r="H35" s="352"/>
      <c r="I35" s="226" t="s">
        <v>20</v>
      </c>
    </row>
    <row r="36" spans="1:9">
      <c r="A36" s="322">
        <v>25.3</v>
      </c>
      <c r="B36" s="323" t="s">
        <v>162</v>
      </c>
      <c r="C36" s="351"/>
      <c r="D36" s="351"/>
      <c r="E36" s="351"/>
      <c r="F36" s="351"/>
      <c r="G36" s="351"/>
      <c r="H36" s="352"/>
      <c r="I36" s="226" t="s">
        <v>20</v>
      </c>
    </row>
    <row r="37" spans="1:9">
      <c r="A37" s="330" t="s">
        <v>167</v>
      </c>
      <c r="B37" s="323" t="s">
        <v>168</v>
      </c>
      <c r="C37" s="351"/>
      <c r="D37" s="351"/>
      <c r="E37" s="351"/>
      <c r="F37" s="351"/>
      <c r="G37" s="351"/>
      <c r="H37" s="352"/>
      <c r="I37" s="226" t="s">
        <v>20</v>
      </c>
    </row>
    <row r="38" spans="1:9">
      <c r="A38" s="322">
        <v>25.3</v>
      </c>
      <c r="B38" s="323" t="s">
        <v>215</v>
      </c>
      <c r="C38" s="351"/>
      <c r="D38" s="351"/>
      <c r="E38" s="351"/>
      <c r="F38" s="351"/>
      <c r="G38" s="351"/>
      <c r="H38" s="352"/>
      <c r="I38" s="226" t="s">
        <v>20</v>
      </c>
    </row>
    <row r="39" spans="1:9">
      <c r="A39" s="322">
        <v>25.6</v>
      </c>
      <c r="B39" s="323" t="s">
        <v>169</v>
      </c>
      <c r="C39" s="351"/>
      <c r="D39" s="351"/>
      <c r="E39" s="351"/>
      <c r="F39" s="351"/>
      <c r="G39" s="351"/>
      <c r="H39" s="352"/>
      <c r="I39" s="226" t="s">
        <v>20</v>
      </c>
    </row>
    <row r="40" spans="1:9">
      <c r="A40" s="446" t="s">
        <v>170</v>
      </c>
      <c r="B40" s="445" t="s">
        <v>171</v>
      </c>
      <c r="C40" s="356"/>
      <c r="D40" s="356"/>
      <c r="E40" s="356"/>
      <c r="F40" s="356"/>
      <c r="G40" s="356"/>
      <c r="H40" s="357"/>
      <c r="I40" s="226" t="s">
        <v>20</v>
      </c>
    </row>
    <row r="41" spans="1:9">
      <c r="A41" s="882" t="s">
        <v>177</v>
      </c>
      <c r="B41" s="883"/>
      <c r="C41" s="347"/>
      <c r="D41" s="347"/>
      <c r="E41" s="347"/>
      <c r="F41" s="347"/>
      <c r="G41" s="347"/>
      <c r="H41" s="348"/>
      <c r="I41" s="226" t="s">
        <v>20</v>
      </c>
    </row>
    <row r="42" spans="1:9">
      <c r="A42" s="330" t="s">
        <v>178</v>
      </c>
      <c r="B42" s="323" t="s">
        <v>216</v>
      </c>
      <c r="C42" s="351"/>
      <c r="D42" s="351"/>
      <c r="E42" s="351"/>
      <c r="F42" s="351"/>
      <c r="G42" s="351"/>
      <c r="H42" s="352"/>
      <c r="I42" s="226" t="s">
        <v>20</v>
      </c>
    </row>
    <row r="43" spans="1:9">
      <c r="A43" s="326" t="s">
        <v>178</v>
      </c>
      <c r="B43" s="325" t="s">
        <v>183</v>
      </c>
      <c r="C43" s="351"/>
      <c r="D43" s="351"/>
      <c r="E43" s="351"/>
      <c r="F43" s="351"/>
      <c r="G43" s="351"/>
      <c r="H43" s="352"/>
      <c r="I43" s="226" t="s">
        <v>20</v>
      </c>
    </row>
    <row r="44" spans="1:9">
      <c r="A44" s="326" t="s">
        <v>178</v>
      </c>
      <c r="B44" s="325" t="s">
        <v>184</v>
      </c>
      <c r="C44" s="351"/>
      <c r="D44" s="351"/>
      <c r="E44" s="351"/>
      <c r="F44" s="351"/>
      <c r="G44" s="351"/>
      <c r="H44" s="352"/>
      <c r="I44" s="226" t="s">
        <v>20</v>
      </c>
    </row>
    <row r="45" spans="1:9">
      <c r="A45" s="326" t="s">
        <v>178</v>
      </c>
      <c r="B45" s="325" t="s">
        <v>185</v>
      </c>
      <c r="C45" s="351"/>
      <c r="D45" s="351"/>
      <c r="E45" s="351"/>
      <c r="F45" s="351"/>
      <c r="G45" s="351"/>
      <c r="H45" s="352"/>
      <c r="I45" s="226" t="s">
        <v>20</v>
      </c>
    </row>
    <row r="46" spans="1:9">
      <c r="A46" s="326" t="s">
        <v>178</v>
      </c>
      <c r="B46" s="325" t="s">
        <v>186</v>
      </c>
      <c r="C46" s="351"/>
      <c r="D46" s="351"/>
      <c r="E46" s="351"/>
      <c r="F46" s="351"/>
      <c r="G46" s="351"/>
      <c r="H46" s="352"/>
      <c r="I46" s="226" t="s">
        <v>20</v>
      </c>
    </row>
    <row r="47" spans="1:9">
      <c r="A47" s="326" t="s">
        <v>178</v>
      </c>
      <c r="B47" s="325" t="s">
        <v>187</v>
      </c>
      <c r="C47" s="351"/>
      <c r="D47" s="351"/>
      <c r="E47" s="351"/>
      <c r="F47" s="351"/>
      <c r="G47" s="351"/>
      <c r="H47" s="352"/>
      <c r="I47" s="226" t="s">
        <v>20</v>
      </c>
    </row>
    <row r="48" spans="1:9">
      <c r="A48" s="330" t="s">
        <v>178</v>
      </c>
      <c r="B48" s="323" t="s">
        <v>217</v>
      </c>
      <c r="C48" s="351"/>
      <c r="D48" s="351"/>
      <c r="E48" s="351"/>
      <c r="F48" s="351"/>
      <c r="G48" s="351"/>
      <c r="H48" s="352"/>
      <c r="I48" s="226" t="s">
        <v>20</v>
      </c>
    </row>
    <row r="49" spans="1:18">
      <c r="A49" s="330" t="s">
        <v>218</v>
      </c>
      <c r="B49" s="323" t="s">
        <v>219</v>
      </c>
      <c r="C49" s="351"/>
      <c r="D49" s="351"/>
      <c r="E49" s="353"/>
      <c r="F49" s="353"/>
      <c r="G49" s="351"/>
      <c r="H49" s="352"/>
      <c r="I49" s="226" t="s">
        <v>20</v>
      </c>
    </row>
    <row r="50" spans="1:18">
      <c r="A50" s="882" t="s">
        <v>190</v>
      </c>
      <c r="B50" s="883"/>
      <c r="C50" s="347"/>
      <c r="D50" s="347"/>
      <c r="E50" s="347"/>
      <c r="F50" s="347"/>
      <c r="G50" s="347"/>
      <c r="H50" s="348"/>
      <c r="I50" s="226" t="s">
        <v>20</v>
      </c>
    </row>
    <row r="51" spans="1:18">
      <c r="A51" s="331" t="s">
        <v>191</v>
      </c>
      <c r="B51" s="327" t="s">
        <v>220</v>
      </c>
      <c r="C51" s="353"/>
      <c r="D51" s="353"/>
      <c r="E51" s="353"/>
      <c r="F51" s="353"/>
      <c r="G51" s="353"/>
      <c r="H51" s="355"/>
      <c r="I51" s="226" t="s">
        <v>20</v>
      </c>
    </row>
    <row r="52" spans="1:18">
      <c r="A52" s="332" t="s">
        <v>191</v>
      </c>
      <c r="B52" s="333" t="s">
        <v>197</v>
      </c>
      <c r="C52" s="356"/>
      <c r="D52" s="356"/>
      <c r="E52" s="356"/>
      <c r="F52" s="356"/>
      <c r="G52" s="356"/>
      <c r="H52" s="357"/>
      <c r="I52" s="226" t="s">
        <v>20</v>
      </c>
    </row>
    <row r="53" spans="1:18">
      <c r="A53" s="328"/>
      <c r="B53" s="320" t="s">
        <v>198</v>
      </c>
      <c r="C53" s="347"/>
      <c r="D53" s="347"/>
      <c r="E53" s="347"/>
      <c r="F53" s="347"/>
      <c r="G53" s="347"/>
      <c r="H53" s="348"/>
      <c r="I53" s="230" t="s">
        <v>44</v>
      </c>
    </row>
    <row r="55" spans="1:18" s="236" customFormat="1" ht="15.75">
      <c r="A55" s="868" t="s">
        <v>280</v>
      </c>
      <c r="B55" s="697"/>
      <c r="C55" s="697"/>
      <c r="D55" s="697"/>
      <c r="E55" s="697"/>
      <c r="F55" s="697"/>
      <c r="G55" s="697"/>
      <c r="H55" s="697"/>
      <c r="I55" s="231"/>
      <c r="J55" s="231"/>
      <c r="K55" s="231"/>
      <c r="L55" s="231"/>
      <c r="M55" s="231"/>
      <c r="N55" s="231"/>
      <c r="O55" s="231"/>
      <c r="P55" s="231"/>
      <c r="Q55" s="231"/>
      <c r="R55" s="231"/>
    </row>
    <row r="56" spans="1:18" s="236" customFormat="1" ht="15">
      <c r="A56" s="869" t="s">
        <v>199</v>
      </c>
      <c r="B56" s="881"/>
      <c r="C56" s="881"/>
      <c r="D56" s="881"/>
      <c r="E56" s="881"/>
      <c r="F56" s="881"/>
      <c r="G56" s="881"/>
      <c r="H56" s="881"/>
      <c r="I56" s="237"/>
      <c r="J56" s="237"/>
      <c r="K56" s="237"/>
      <c r="L56" s="237"/>
      <c r="M56" s="237"/>
      <c r="N56" s="237"/>
      <c r="O56" s="237"/>
      <c r="P56" s="237"/>
      <c r="Q56" s="237"/>
      <c r="R56" s="237"/>
    </row>
    <row r="57" spans="1:18" s="236" customFormat="1" ht="13.5">
      <c r="A57" s="238"/>
      <c r="B57" s="239"/>
      <c r="C57" s="239"/>
      <c r="D57" s="239"/>
      <c r="E57" s="239"/>
      <c r="F57" s="239"/>
      <c r="G57" s="239"/>
      <c r="H57" s="239"/>
      <c r="I57" s="239"/>
      <c r="J57" s="239"/>
      <c r="K57" s="239"/>
      <c r="L57" s="239"/>
      <c r="M57" s="239"/>
      <c r="N57" s="239"/>
      <c r="O57" s="239"/>
      <c r="P57" s="239"/>
      <c r="Q57" s="239"/>
      <c r="R57" s="239"/>
    </row>
    <row r="58" spans="1:18" s="236" customFormat="1" ht="30.75" customHeight="1">
      <c r="A58" s="870" t="s">
        <v>200</v>
      </c>
      <c r="B58" s="881"/>
      <c r="C58" s="881"/>
      <c r="D58" s="881"/>
      <c r="E58" s="881"/>
      <c r="F58" s="881"/>
      <c r="G58" s="881"/>
      <c r="H58" s="881"/>
      <c r="I58" s="237"/>
      <c r="J58" s="237"/>
      <c r="K58" s="237"/>
      <c r="L58" s="237"/>
      <c r="M58" s="237"/>
      <c r="N58" s="237"/>
      <c r="O58" s="237"/>
      <c r="P58" s="237"/>
      <c r="Q58" s="237"/>
      <c r="R58" s="237"/>
    </row>
    <row r="59" spans="1:18" s="236" customFormat="1">
      <c r="A59" s="240"/>
      <c r="B59" s="241"/>
      <c r="C59" s="241"/>
      <c r="D59" s="241"/>
      <c r="E59" s="241"/>
      <c r="F59" s="241"/>
      <c r="G59" s="241"/>
      <c r="H59" s="241"/>
      <c r="I59" s="241"/>
      <c r="J59" s="241"/>
      <c r="K59" s="241"/>
      <c r="L59" s="241"/>
      <c r="M59" s="241"/>
      <c r="N59" s="241"/>
      <c r="O59" s="241"/>
      <c r="P59" s="241"/>
      <c r="Q59" s="241"/>
      <c r="R59" s="241"/>
    </row>
    <row r="60" spans="1:18" s="236" customFormat="1" ht="26.25" customHeight="1">
      <c r="A60" s="862" t="s">
        <v>201</v>
      </c>
      <c r="B60" s="881"/>
      <c r="C60" s="881"/>
      <c r="D60" s="881"/>
      <c r="E60" s="881"/>
      <c r="F60" s="881"/>
      <c r="G60" s="881"/>
      <c r="H60" s="881"/>
      <c r="I60" s="242"/>
      <c r="J60" s="242"/>
      <c r="K60" s="242"/>
      <c r="L60" s="242"/>
      <c r="M60" s="242"/>
      <c r="N60" s="242"/>
      <c r="O60" s="242"/>
      <c r="P60" s="242"/>
      <c r="Q60" s="242"/>
      <c r="R60" s="242"/>
    </row>
  </sheetData>
  <mergeCells count="26">
    <mergeCell ref="H12:H13"/>
    <mergeCell ref="C10:H10"/>
    <mergeCell ref="A58:H58"/>
    <mergeCell ref="A60:H60"/>
    <mergeCell ref="A12:B13"/>
    <mergeCell ref="A55:H55"/>
    <mergeCell ref="A20:B20"/>
    <mergeCell ref="A14:B14"/>
    <mergeCell ref="A41:B41"/>
    <mergeCell ref="A56:H56"/>
    <mergeCell ref="F12:F13"/>
    <mergeCell ref="A50:B50"/>
    <mergeCell ref="G12:G13"/>
    <mergeCell ref="C12:C13"/>
    <mergeCell ref="E12:E13"/>
    <mergeCell ref="D12:D13"/>
    <mergeCell ref="A1:H1"/>
    <mergeCell ref="A2:H2"/>
    <mergeCell ref="A4:H4"/>
    <mergeCell ref="A11:H11"/>
    <mergeCell ref="C8:H8"/>
    <mergeCell ref="A5:H5"/>
    <mergeCell ref="A6:H6"/>
    <mergeCell ref="A7:H7"/>
    <mergeCell ref="A3:H3"/>
    <mergeCell ref="C9:H9"/>
  </mergeCells>
  <phoneticPr fontId="43"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6.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227" customWidth="1"/>
    <col min="2" max="2" width="38.5546875" style="227" customWidth="1"/>
    <col min="3" max="10" width="9.88671875" style="229" customWidth="1"/>
    <col min="11" max="16384" width="8.88671875" style="227"/>
  </cols>
  <sheetData>
    <row r="1" spans="1:11" ht="15.75">
      <c r="A1" s="876" t="s">
        <v>130</v>
      </c>
      <c r="B1" s="876"/>
      <c r="C1" s="876"/>
      <c r="D1" s="876"/>
      <c r="E1" s="876"/>
      <c r="F1" s="876"/>
      <c r="G1" s="876"/>
      <c r="H1" s="876"/>
      <c r="I1" s="876"/>
      <c r="J1" s="876"/>
      <c r="K1" s="226" t="s">
        <v>20</v>
      </c>
    </row>
    <row r="2" spans="1:11" ht="15.75">
      <c r="A2" s="875"/>
      <c r="B2" s="875"/>
      <c r="C2" s="875"/>
      <c r="D2" s="875"/>
      <c r="E2" s="875"/>
      <c r="F2" s="875"/>
      <c r="G2" s="875"/>
      <c r="H2" s="875"/>
      <c r="I2" s="875"/>
      <c r="J2" s="875"/>
    </row>
    <row r="3" spans="1:11" ht="15.75">
      <c r="A3" s="877" t="s">
        <v>229</v>
      </c>
      <c r="B3" s="877"/>
      <c r="C3" s="877"/>
      <c r="D3" s="877"/>
      <c r="E3" s="877"/>
      <c r="F3" s="877"/>
      <c r="G3" s="877"/>
      <c r="H3" s="877"/>
      <c r="I3" s="877"/>
      <c r="J3" s="877"/>
      <c r="K3" s="226" t="s">
        <v>20</v>
      </c>
    </row>
    <row r="4" spans="1:11" ht="15.75">
      <c r="A4" s="877" t="s">
        <v>262</v>
      </c>
      <c r="B4" s="877"/>
      <c r="C4" s="877"/>
      <c r="D4" s="877"/>
      <c r="E4" s="877"/>
      <c r="F4" s="877"/>
      <c r="G4" s="877"/>
      <c r="H4" s="877"/>
      <c r="I4" s="877"/>
      <c r="J4" s="877"/>
      <c r="K4" s="226" t="s">
        <v>20</v>
      </c>
    </row>
    <row r="5" spans="1:11" ht="15.75">
      <c r="A5" s="875" t="s">
        <v>261</v>
      </c>
      <c r="B5" s="875"/>
      <c r="C5" s="875"/>
      <c r="D5" s="875"/>
      <c r="E5" s="875"/>
      <c r="F5" s="875"/>
      <c r="G5" s="875"/>
      <c r="H5" s="875"/>
      <c r="I5" s="875"/>
      <c r="J5" s="875"/>
      <c r="K5" s="226" t="s">
        <v>20</v>
      </c>
    </row>
    <row r="6" spans="1:11" ht="15.75">
      <c r="A6" s="875"/>
      <c r="B6" s="875"/>
      <c r="C6" s="875"/>
      <c r="D6" s="875"/>
      <c r="E6" s="875"/>
      <c r="F6" s="875"/>
      <c r="G6" s="875"/>
      <c r="H6" s="875"/>
      <c r="I6" s="875"/>
      <c r="J6" s="875"/>
    </row>
    <row r="7" spans="1:11">
      <c r="A7" s="878"/>
      <c r="B7" s="878"/>
      <c r="C7" s="878"/>
      <c r="D7" s="878"/>
      <c r="E7" s="878"/>
      <c r="F7" s="878"/>
      <c r="G7" s="878"/>
      <c r="H7" s="878"/>
      <c r="I7" s="878"/>
      <c r="J7" s="878"/>
    </row>
    <row r="8" spans="1:11">
      <c r="A8" s="318" t="s">
        <v>131</v>
      </c>
      <c r="B8" s="317"/>
      <c r="C8" s="858"/>
      <c r="D8" s="858"/>
      <c r="E8" s="858"/>
      <c r="F8" s="858"/>
      <c r="G8" s="858"/>
      <c r="H8" s="858"/>
      <c r="I8" s="858"/>
      <c r="J8" s="858"/>
      <c r="K8" s="226" t="s">
        <v>20</v>
      </c>
    </row>
    <row r="9" spans="1:11">
      <c r="A9" s="318" t="s">
        <v>132</v>
      </c>
      <c r="B9" s="319" t="s">
        <v>202</v>
      </c>
      <c r="C9" s="858"/>
      <c r="D9" s="858"/>
      <c r="E9" s="858"/>
      <c r="F9" s="858"/>
      <c r="G9" s="858"/>
      <c r="H9" s="858"/>
      <c r="I9" s="858"/>
      <c r="J9" s="858"/>
      <c r="K9" s="226" t="s">
        <v>20</v>
      </c>
    </row>
    <row r="10" spans="1:11">
      <c r="A10" s="318" t="s">
        <v>133</v>
      </c>
      <c r="B10" s="319" t="s">
        <v>225</v>
      </c>
      <c r="C10" s="858"/>
      <c r="D10" s="858"/>
      <c r="E10" s="858"/>
      <c r="F10" s="858"/>
      <c r="G10" s="858"/>
      <c r="H10" s="858"/>
      <c r="I10" s="858"/>
      <c r="J10" s="858"/>
      <c r="K10" s="226" t="s">
        <v>20</v>
      </c>
    </row>
    <row r="11" spans="1:11">
      <c r="A11" s="879"/>
      <c r="B11" s="879"/>
      <c r="C11" s="879"/>
      <c r="D11" s="879"/>
      <c r="E11" s="879"/>
      <c r="F11" s="879"/>
      <c r="G11" s="879"/>
      <c r="H11" s="879"/>
      <c r="I11" s="879"/>
      <c r="J11" s="879"/>
    </row>
    <row r="12" spans="1:11" ht="12.75" customHeight="1">
      <c r="A12" s="864" t="s">
        <v>135</v>
      </c>
      <c r="B12" s="865"/>
      <c r="C12" s="873" t="s">
        <v>313</v>
      </c>
      <c r="D12" s="860" t="s">
        <v>310</v>
      </c>
      <c r="E12" s="860" t="s">
        <v>136</v>
      </c>
      <c r="F12" s="860" t="s">
        <v>137</v>
      </c>
      <c r="G12" s="860" t="s">
        <v>311</v>
      </c>
      <c r="H12" s="860" t="s">
        <v>312</v>
      </c>
      <c r="I12" s="860" t="s">
        <v>136</v>
      </c>
      <c r="J12" s="871" t="s">
        <v>314</v>
      </c>
      <c r="K12" s="226" t="s">
        <v>20</v>
      </c>
    </row>
    <row r="13" spans="1:11" ht="12.75" customHeight="1">
      <c r="A13" s="866"/>
      <c r="B13" s="867"/>
      <c r="C13" s="874"/>
      <c r="D13" s="861"/>
      <c r="E13" s="861"/>
      <c r="F13" s="861"/>
      <c r="G13" s="861"/>
      <c r="H13" s="861"/>
      <c r="I13" s="861"/>
      <c r="J13" s="872"/>
      <c r="K13" s="226" t="s">
        <v>20</v>
      </c>
    </row>
    <row r="14" spans="1:11">
      <c r="A14" s="328" t="s">
        <v>138</v>
      </c>
      <c r="B14" s="320"/>
      <c r="C14" s="347"/>
      <c r="D14" s="347"/>
      <c r="E14" s="347"/>
      <c r="F14" s="347"/>
      <c r="G14" s="347"/>
      <c r="H14" s="347"/>
      <c r="I14" s="347"/>
      <c r="J14" s="348"/>
      <c r="K14" s="226" t="s">
        <v>20</v>
      </c>
    </row>
    <row r="15" spans="1:11">
      <c r="A15" s="329" t="s">
        <v>139</v>
      </c>
      <c r="B15" s="321" t="s">
        <v>140</v>
      </c>
      <c r="C15" s="349"/>
      <c r="D15" s="349"/>
      <c r="E15" s="349"/>
      <c r="F15" s="349"/>
      <c r="G15" s="349"/>
      <c r="H15" s="349"/>
      <c r="I15" s="349"/>
      <c r="J15" s="350"/>
      <c r="K15" s="226" t="s">
        <v>20</v>
      </c>
    </row>
    <row r="16" spans="1:11">
      <c r="A16" s="330" t="s">
        <v>141</v>
      </c>
      <c r="B16" s="323" t="s">
        <v>204</v>
      </c>
      <c r="C16" s="351"/>
      <c r="D16" s="351"/>
      <c r="E16" s="351"/>
      <c r="F16" s="351"/>
      <c r="G16" s="351"/>
      <c r="H16" s="351"/>
      <c r="I16" s="351"/>
      <c r="J16" s="352"/>
      <c r="K16" s="226" t="s">
        <v>20</v>
      </c>
    </row>
    <row r="17" spans="1:11">
      <c r="A17" s="330" t="s">
        <v>141</v>
      </c>
      <c r="B17" s="323" t="s">
        <v>145</v>
      </c>
      <c r="C17" s="351"/>
      <c r="D17" s="351"/>
      <c r="E17" s="351"/>
      <c r="F17" s="351"/>
      <c r="G17" s="351"/>
      <c r="H17" s="351"/>
      <c r="I17" s="351"/>
      <c r="J17" s="352"/>
      <c r="K17" s="226" t="s">
        <v>20</v>
      </c>
    </row>
    <row r="18" spans="1:11">
      <c r="A18" s="330" t="s">
        <v>147</v>
      </c>
      <c r="B18" s="323" t="s">
        <v>146</v>
      </c>
      <c r="C18" s="351"/>
      <c r="D18" s="351"/>
      <c r="E18" s="351"/>
      <c r="F18" s="351"/>
      <c r="G18" s="351"/>
      <c r="H18" s="351"/>
      <c r="I18" s="351"/>
      <c r="J18" s="352"/>
      <c r="K18" s="226" t="s">
        <v>20</v>
      </c>
    </row>
    <row r="19" spans="1:11">
      <c r="A19" s="330" t="s">
        <v>147</v>
      </c>
      <c r="B19" s="323" t="s">
        <v>205</v>
      </c>
      <c r="C19" s="351"/>
      <c r="D19" s="351"/>
      <c r="E19" s="351"/>
      <c r="F19" s="351"/>
      <c r="G19" s="351"/>
      <c r="H19" s="351"/>
      <c r="I19" s="351"/>
      <c r="J19" s="352"/>
      <c r="K19" s="226" t="s">
        <v>20</v>
      </c>
    </row>
    <row r="20" spans="1:11">
      <c r="A20" s="328" t="s">
        <v>148</v>
      </c>
      <c r="B20" s="320"/>
      <c r="C20" s="347"/>
      <c r="D20" s="347"/>
      <c r="E20" s="347"/>
      <c r="F20" s="347"/>
      <c r="G20" s="347"/>
      <c r="H20" s="347"/>
      <c r="I20" s="347"/>
      <c r="J20" s="348"/>
      <c r="K20" s="226" t="s">
        <v>20</v>
      </c>
    </row>
    <row r="21" spans="1:11">
      <c r="A21" s="330" t="s">
        <v>149</v>
      </c>
      <c r="B21" s="323" t="s">
        <v>150</v>
      </c>
      <c r="C21" s="351"/>
      <c r="D21" s="351"/>
      <c r="E21" s="351"/>
      <c r="F21" s="351"/>
      <c r="G21" s="351"/>
      <c r="H21" s="351"/>
      <c r="I21" s="351"/>
      <c r="J21" s="352"/>
      <c r="K21" s="226" t="s">
        <v>20</v>
      </c>
    </row>
    <row r="22" spans="1:11">
      <c r="A22" s="330" t="s">
        <v>206</v>
      </c>
      <c r="B22" s="323" t="s">
        <v>151</v>
      </c>
      <c r="C22" s="351"/>
      <c r="D22" s="351"/>
      <c r="E22" s="351"/>
      <c r="F22" s="351"/>
      <c r="G22" s="351"/>
      <c r="H22" s="351"/>
      <c r="I22" s="351"/>
      <c r="J22" s="352"/>
      <c r="K22" s="226" t="s">
        <v>20</v>
      </c>
    </row>
    <row r="23" spans="1:11">
      <c r="A23" s="330" t="s">
        <v>207</v>
      </c>
      <c r="B23" s="323" t="s">
        <v>208</v>
      </c>
      <c r="C23" s="351"/>
      <c r="D23" s="351"/>
      <c r="E23" s="351"/>
      <c r="F23" s="351"/>
      <c r="G23" s="351"/>
      <c r="H23" s="351"/>
      <c r="I23" s="351"/>
      <c r="J23" s="352"/>
      <c r="K23" s="226" t="s">
        <v>20</v>
      </c>
    </row>
    <row r="24" spans="1:11">
      <c r="A24" s="322">
        <v>23.2</v>
      </c>
      <c r="B24" s="323" t="s">
        <v>209</v>
      </c>
      <c r="C24" s="351"/>
      <c r="D24" s="351"/>
      <c r="E24" s="351"/>
      <c r="F24" s="351"/>
      <c r="G24" s="351"/>
      <c r="H24" s="351"/>
      <c r="I24" s="351"/>
      <c r="J24" s="352"/>
      <c r="K24" s="226" t="s">
        <v>20</v>
      </c>
    </row>
    <row r="25" spans="1:11">
      <c r="A25" s="330" t="s">
        <v>154</v>
      </c>
      <c r="B25" s="323" t="s">
        <v>155</v>
      </c>
      <c r="C25" s="351"/>
      <c r="D25" s="351"/>
      <c r="E25" s="351"/>
      <c r="F25" s="351"/>
      <c r="G25" s="351"/>
      <c r="H25" s="351"/>
      <c r="I25" s="351"/>
      <c r="J25" s="352"/>
      <c r="K25" s="226" t="s">
        <v>20</v>
      </c>
    </row>
    <row r="26" spans="1:11">
      <c r="A26" s="330" t="s">
        <v>154</v>
      </c>
      <c r="B26" s="323" t="s">
        <v>156</v>
      </c>
      <c r="C26" s="351"/>
      <c r="D26" s="351"/>
      <c r="E26" s="351"/>
      <c r="F26" s="351"/>
      <c r="G26" s="351"/>
      <c r="H26" s="351"/>
      <c r="I26" s="351"/>
      <c r="J26" s="352"/>
      <c r="K26" s="226" t="s">
        <v>20</v>
      </c>
    </row>
    <row r="27" spans="1:11">
      <c r="A27" s="330" t="s">
        <v>154</v>
      </c>
      <c r="B27" s="323" t="s">
        <v>157</v>
      </c>
      <c r="C27" s="351"/>
      <c r="D27" s="351"/>
      <c r="E27" s="351"/>
      <c r="F27" s="351"/>
      <c r="G27" s="351"/>
      <c r="H27" s="351"/>
      <c r="I27" s="351"/>
      <c r="J27" s="352"/>
      <c r="K27" s="226" t="s">
        <v>20</v>
      </c>
    </row>
    <row r="28" spans="1:11">
      <c r="A28" s="330" t="s">
        <v>154</v>
      </c>
      <c r="B28" s="323" t="s">
        <v>210</v>
      </c>
      <c r="C28" s="351"/>
      <c r="D28" s="351"/>
      <c r="E28" s="351"/>
      <c r="F28" s="351"/>
      <c r="G28" s="351"/>
      <c r="H28" s="351"/>
      <c r="I28" s="354"/>
      <c r="J28" s="352"/>
      <c r="K28" s="226" t="s">
        <v>20</v>
      </c>
    </row>
    <row r="29" spans="1:11">
      <c r="A29" s="330" t="s">
        <v>154</v>
      </c>
      <c r="B29" s="323" t="s">
        <v>211</v>
      </c>
      <c r="C29" s="351"/>
      <c r="D29" s="351"/>
      <c r="E29" s="351"/>
      <c r="F29" s="351"/>
      <c r="G29" s="351"/>
      <c r="H29" s="351"/>
      <c r="I29" s="354"/>
      <c r="J29" s="352"/>
      <c r="K29" s="226" t="s">
        <v>20</v>
      </c>
    </row>
    <row r="30" spans="1:11">
      <c r="A30" s="330" t="s">
        <v>212</v>
      </c>
      <c r="B30" s="323" t="s">
        <v>213</v>
      </c>
      <c r="C30" s="351"/>
      <c r="D30" s="351"/>
      <c r="E30" s="351"/>
      <c r="F30" s="351"/>
      <c r="G30" s="351"/>
      <c r="H30" s="351"/>
      <c r="I30" s="351"/>
      <c r="J30" s="352"/>
      <c r="K30" s="226" t="s">
        <v>20</v>
      </c>
    </row>
    <row r="31" spans="1:11">
      <c r="A31" s="322">
        <v>25.3</v>
      </c>
      <c r="B31" s="323" t="s">
        <v>158</v>
      </c>
      <c r="C31" s="351"/>
      <c r="D31" s="351"/>
      <c r="E31" s="351"/>
      <c r="F31" s="351"/>
      <c r="G31" s="351"/>
      <c r="H31" s="351"/>
      <c r="I31" s="351"/>
      <c r="J31" s="352"/>
      <c r="K31" s="226" t="s">
        <v>20</v>
      </c>
    </row>
    <row r="32" spans="1:11">
      <c r="A32" s="322">
        <v>25.3</v>
      </c>
      <c r="B32" s="323" t="s">
        <v>159</v>
      </c>
      <c r="C32" s="351"/>
      <c r="D32" s="351"/>
      <c r="E32" s="351"/>
      <c r="F32" s="351"/>
      <c r="G32" s="351"/>
      <c r="H32" s="351"/>
      <c r="I32" s="351"/>
      <c r="J32" s="352"/>
      <c r="K32" s="226" t="s">
        <v>20</v>
      </c>
    </row>
    <row r="33" spans="1:11">
      <c r="A33" s="322">
        <v>25.3</v>
      </c>
      <c r="B33" s="323" t="s">
        <v>160</v>
      </c>
      <c r="C33" s="351"/>
      <c r="D33" s="351"/>
      <c r="E33" s="351"/>
      <c r="F33" s="351"/>
      <c r="G33" s="351"/>
      <c r="H33" s="351"/>
      <c r="I33" s="351"/>
      <c r="J33" s="352"/>
      <c r="K33" s="226" t="s">
        <v>20</v>
      </c>
    </row>
    <row r="34" spans="1:11">
      <c r="A34" s="322">
        <v>25.3</v>
      </c>
      <c r="B34" s="323" t="s">
        <v>161</v>
      </c>
      <c r="C34" s="351"/>
      <c r="D34" s="351"/>
      <c r="E34" s="351"/>
      <c r="F34" s="351"/>
      <c r="G34" s="351"/>
      <c r="H34" s="351"/>
      <c r="I34" s="351"/>
      <c r="J34" s="352"/>
      <c r="K34" s="226" t="s">
        <v>20</v>
      </c>
    </row>
    <row r="35" spans="1:11">
      <c r="A35" s="322">
        <v>25.3</v>
      </c>
      <c r="B35" s="323" t="s">
        <v>162</v>
      </c>
      <c r="C35" s="351"/>
      <c r="D35" s="351"/>
      <c r="E35" s="351"/>
      <c r="F35" s="351"/>
      <c r="G35" s="351"/>
      <c r="H35" s="351"/>
      <c r="I35" s="351"/>
      <c r="J35" s="352"/>
      <c r="K35" s="226" t="s">
        <v>20</v>
      </c>
    </row>
    <row r="36" spans="1:11">
      <c r="A36" s="330" t="s">
        <v>167</v>
      </c>
      <c r="B36" s="323" t="s">
        <v>168</v>
      </c>
      <c r="C36" s="351"/>
      <c r="D36" s="351"/>
      <c r="E36" s="351"/>
      <c r="F36" s="351"/>
      <c r="G36" s="351"/>
      <c r="H36" s="351"/>
      <c r="I36" s="351"/>
      <c r="J36" s="352"/>
      <c r="K36" s="226" t="s">
        <v>20</v>
      </c>
    </row>
    <row r="37" spans="1:11">
      <c r="A37" s="322">
        <v>25.3</v>
      </c>
      <c r="B37" s="323" t="s">
        <v>215</v>
      </c>
      <c r="C37" s="351"/>
      <c r="D37" s="351"/>
      <c r="E37" s="351"/>
      <c r="F37" s="351"/>
      <c r="G37" s="351"/>
      <c r="H37" s="351"/>
      <c r="I37" s="351"/>
      <c r="J37" s="352"/>
      <c r="K37" s="226" t="s">
        <v>20</v>
      </c>
    </row>
    <row r="38" spans="1:11">
      <c r="A38" s="330" t="s">
        <v>163</v>
      </c>
      <c r="B38" s="323" t="s">
        <v>169</v>
      </c>
      <c r="C38" s="351"/>
      <c r="D38" s="351"/>
      <c r="E38" s="351"/>
      <c r="F38" s="351"/>
      <c r="G38" s="351"/>
      <c r="H38" s="351"/>
      <c r="I38" s="351"/>
      <c r="J38" s="352"/>
      <c r="K38" s="226" t="s">
        <v>20</v>
      </c>
    </row>
    <row r="39" spans="1:11">
      <c r="A39" s="446" t="s">
        <v>170</v>
      </c>
      <c r="B39" s="445" t="s">
        <v>171</v>
      </c>
      <c r="C39" s="356"/>
      <c r="D39" s="356"/>
      <c r="E39" s="356"/>
      <c r="F39" s="356"/>
      <c r="G39" s="356"/>
      <c r="H39" s="356"/>
      <c r="I39" s="356"/>
      <c r="J39" s="357"/>
      <c r="K39" s="226" t="s">
        <v>20</v>
      </c>
    </row>
    <row r="40" spans="1:11">
      <c r="A40" s="328" t="s">
        <v>177</v>
      </c>
      <c r="B40" s="320"/>
      <c r="C40" s="347"/>
      <c r="D40" s="347"/>
      <c r="E40" s="347"/>
      <c r="F40" s="347"/>
      <c r="G40" s="347"/>
      <c r="H40" s="347"/>
      <c r="I40" s="347"/>
      <c r="J40" s="348"/>
      <c r="K40" s="226" t="s">
        <v>20</v>
      </c>
    </row>
    <row r="41" spans="1:11">
      <c r="A41" s="330" t="s">
        <v>178</v>
      </c>
      <c r="B41" s="323" t="s">
        <v>216</v>
      </c>
      <c r="C41" s="351"/>
      <c r="D41" s="351"/>
      <c r="E41" s="351"/>
      <c r="F41" s="351"/>
      <c r="G41" s="351"/>
      <c r="H41" s="351"/>
      <c r="I41" s="351"/>
      <c r="J41" s="352"/>
      <c r="K41" s="226" t="s">
        <v>20</v>
      </c>
    </row>
    <row r="42" spans="1:11">
      <c r="A42" s="326" t="s">
        <v>178</v>
      </c>
      <c r="B42" s="325" t="s">
        <v>183</v>
      </c>
      <c r="C42" s="351"/>
      <c r="D42" s="351"/>
      <c r="E42" s="351"/>
      <c r="F42" s="351"/>
      <c r="G42" s="351"/>
      <c r="H42" s="351"/>
      <c r="I42" s="351"/>
      <c r="J42" s="352"/>
      <c r="K42" s="226" t="s">
        <v>20</v>
      </c>
    </row>
    <row r="43" spans="1:11">
      <c r="A43" s="326" t="s">
        <v>178</v>
      </c>
      <c r="B43" s="325" t="s">
        <v>184</v>
      </c>
      <c r="C43" s="351"/>
      <c r="D43" s="351"/>
      <c r="E43" s="351"/>
      <c r="F43" s="351"/>
      <c r="G43" s="351"/>
      <c r="H43" s="351"/>
      <c r="I43" s="351"/>
      <c r="J43" s="352"/>
      <c r="K43" s="226" t="s">
        <v>20</v>
      </c>
    </row>
    <row r="44" spans="1:11">
      <c r="A44" s="326" t="s">
        <v>178</v>
      </c>
      <c r="B44" s="325" t="s">
        <v>185</v>
      </c>
      <c r="C44" s="351"/>
      <c r="D44" s="351"/>
      <c r="E44" s="351"/>
      <c r="F44" s="351"/>
      <c r="G44" s="351"/>
      <c r="H44" s="351"/>
      <c r="I44" s="351"/>
      <c r="J44" s="352"/>
      <c r="K44" s="226" t="s">
        <v>20</v>
      </c>
    </row>
    <row r="45" spans="1:11">
      <c r="A45" s="326" t="s">
        <v>178</v>
      </c>
      <c r="B45" s="325" t="s">
        <v>186</v>
      </c>
      <c r="C45" s="351"/>
      <c r="D45" s="351"/>
      <c r="E45" s="351"/>
      <c r="F45" s="351"/>
      <c r="G45" s="351"/>
      <c r="H45" s="351"/>
      <c r="I45" s="351"/>
      <c r="J45" s="352"/>
      <c r="K45" s="226" t="s">
        <v>20</v>
      </c>
    </row>
    <row r="46" spans="1:11">
      <c r="A46" s="326" t="s">
        <v>178</v>
      </c>
      <c r="B46" s="325" t="s">
        <v>187</v>
      </c>
      <c r="C46" s="351"/>
      <c r="D46" s="351"/>
      <c r="E46" s="351"/>
      <c r="F46" s="351"/>
      <c r="G46" s="351"/>
      <c r="H46" s="351"/>
      <c r="I46" s="351"/>
      <c r="J46" s="352"/>
      <c r="K46" s="226" t="s">
        <v>20</v>
      </c>
    </row>
    <row r="47" spans="1:11">
      <c r="A47" s="324">
        <v>31</v>
      </c>
      <c r="B47" s="323" t="s">
        <v>188</v>
      </c>
      <c r="C47" s="351"/>
      <c r="D47" s="351"/>
      <c r="E47" s="353"/>
      <c r="F47" s="353"/>
      <c r="G47" s="351"/>
      <c r="H47" s="351"/>
      <c r="I47" s="351"/>
      <c r="J47" s="352"/>
      <c r="K47" s="226" t="s">
        <v>20</v>
      </c>
    </row>
    <row r="48" spans="1:11">
      <c r="A48" s="330" t="s">
        <v>218</v>
      </c>
      <c r="B48" s="323" t="s">
        <v>219</v>
      </c>
      <c r="C48" s="351"/>
      <c r="D48" s="351"/>
      <c r="E48" s="353"/>
      <c r="F48" s="353"/>
      <c r="G48" s="351"/>
      <c r="H48" s="351"/>
      <c r="I48" s="351"/>
      <c r="J48" s="352"/>
      <c r="K48" s="226" t="s">
        <v>20</v>
      </c>
    </row>
    <row r="49" spans="1:18">
      <c r="A49" s="328" t="s">
        <v>190</v>
      </c>
      <c r="B49" s="320"/>
      <c r="C49" s="347"/>
      <c r="D49" s="347"/>
      <c r="E49" s="347"/>
      <c r="F49" s="347"/>
      <c r="G49" s="347"/>
      <c r="H49" s="347"/>
      <c r="I49" s="347"/>
      <c r="J49" s="348"/>
      <c r="K49" s="226" t="s">
        <v>20</v>
      </c>
    </row>
    <row r="50" spans="1:18">
      <c r="A50" s="331" t="s">
        <v>191</v>
      </c>
      <c r="B50" s="327" t="s">
        <v>226</v>
      </c>
      <c r="C50" s="353"/>
      <c r="D50" s="353"/>
      <c r="E50" s="353"/>
      <c r="F50" s="353"/>
      <c r="G50" s="353"/>
      <c r="H50" s="353"/>
      <c r="I50" s="353"/>
      <c r="J50" s="355"/>
      <c r="K50" s="226" t="s">
        <v>20</v>
      </c>
    </row>
    <row r="51" spans="1:18" s="249" customFormat="1">
      <c r="A51" s="332" t="s">
        <v>191</v>
      </c>
      <c r="B51" s="333" t="s">
        <v>197</v>
      </c>
      <c r="C51" s="356"/>
      <c r="D51" s="356"/>
      <c r="E51" s="356"/>
      <c r="F51" s="356"/>
      <c r="G51" s="356"/>
      <c r="H51" s="356"/>
      <c r="I51" s="356"/>
      <c r="J51" s="357"/>
      <c r="K51" s="226" t="s">
        <v>20</v>
      </c>
    </row>
    <row r="52" spans="1:18">
      <c r="A52" s="345"/>
      <c r="B52" s="346" t="s">
        <v>198</v>
      </c>
      <c r="C52" s="358"/>
      <c r="D52" s="358"/>
      <c r="E52" s="358"/>
      <c r="F52" s="358"/>
      <c r="G52" s="358"/>
      <c r="H52" s="358"/>
      <c r="I52" s="358"/>
      <c r="J52" s="359"/>
      <c r="K52" s="230" t="s">
        <v>44</v>
      </c>
    </row>
    <row r="53" spans="1:18">
      <c r="A53" s="317"/>
      <c r="B53" s="317"/>
      <c r="C53" s="360"/>
      <c r="D53" s="360"/>
      <c r="E53" s="360"/>
      <c r="F53" s="360"/>
      <c r="G53" s="360"/>
      <c r="H53" s="360"/>
      <c r="I53" s="360"/>
      <c r="J53" s="360"/>
    </row>
    <row r="55" spans="1:18" ht="18.75">
      <c r="A55" s="868" t="s">
        <v>280</v>
      </c>
      <c r="B55" s="885"/>
      <c r="C55" s="885"/>
      <c r="D55" s="885"/>
      <c r="E55" s="885"/>
      <c r="F55" s="885"/>
      <c r="G55" s="885"/>
      <c r="H55" s="885"/>
      <c r="I55" s="885"/>
      <c r="J55" s="885"/>
      <c r="K55" s="250"/>
      <c r="L55" s="250"/>
      <c r="M55" s="250"/>
      <c r="N55" s="250"/>
      <c r="O55" s="250"/>
      <c r="P55" s="250"/>
      <c r="Q55" s="250"/>
      <c r="R55" s="250"/>
    </row>
    <row r="56" spans="1:18" ht="9.75" customHeight="1">
      <c r="A56" s="869" t="s">
        <v>199</v>
      </c>
      <c r="B56" s="886"/>
      <c r="C56" s="886"/>
      <c r="D56" s="886"/>
      <c r="E56" s="886"/>
      <c r="F56" s="886"/>
      <c r="G56" s="886"/>
      <c r="H56" s="886"/>
      <c r="I56" s="886"/>
      <c r="J56" s="886"/>
      <c r="K56" s="237"/>
      <c r="L56" s="237"/>
      <c r="M56" s="237"/>
      <c r="N56" s="237"/>
      <c r="O56" s="237"/>
      <c r="P56" s="237"/>
      <c r="Q56" s="237"/>
      <c r="R56" s="237"/>
    </row>
    <row r="57" spans="1:18" ht="11.25" customHeight="1">
      <c r="A57" s="232"/>
      <c r="B57" s="231"/>
      <c r="C57" s="231"/>
      <c r="D57" s="231"/>
      <c r="E57" s="231"/>
      <c r="F57" s="231"/>
      <c r="G57" s="231"/>
      <c r="H57" s="231"/>
      <c r="I57" s="231"/>
      <c r="J57" s="231"/>
      <c r="K57" s="250"/>
      <c r="L57" s="250"/>
      <c r="M57" s="250"/>
      <c r="N57" s="250"/>
      <c r="O57" s="250"/>
      <c r="P57" s="250"/>
      <c r="Q57" s="250"/>
      <c r="R57" s="250"/>
    </row>
    <row r="58" spans="1:18" ht="14.25" customHeight="1">
      <c r="A58" s="870" t="s">
        <v>200</v>
      </c>
      <c r="B58" s="718"/>
      <c r="C58" s="718"/>
      <c r="D58" s="718"/>
      <c r="E58" s="718"/>
      <c r="F58" s="718"/>
      <c r="G58" s="718"/>
      <c r="H58" s="718"/>
      <c r="I58" s="718"/>
      <c r="J58" s="718"/>
      <c r="K58" s="77"/>
      <c r="L58" s="77"/>
      <c r="M58" s="77"/>
      <c r="N58" s="77"/>
      <c r="O58" s="77"/>
      <c r="P58" s="77"/>
      <c r="Q58" s="77"/>
      <c r="R58" s="77"/>
    </row>
    <row r="59" spans="1:18" ht="16.5" customHeight="1">
      <c r="A59" s="234"/>
      <c r="B59" s="235"/>
      <c r="C59" s="235"/>
      <c r="D59" s="235"/>
      <c r="E59" s="235"/>
      <c r="F59" s="235"/>
      <c r="G59" s="235"/>
      <c r="H59" s="235"/>
      <c r="I59" s="235"/>
      <c r="J59" s="235"/>
      <c r="K59" s="251"/>
      <c r="L59" s="251"/>
      <c r="M59" s="251"/>
      <c r="N59" s="251"/>
      <c r="O59" s="251"/>
      <c r="P59" s="251"/>
      <c r="Q59" s="251"/>
      <c r="R59" s="251"/>
    </row>
    <row r="60" spans="1:18" ht="16.5" customHeight="1">
      <c r="A60" s="862" t="s">
        <v>201</v>
      </c>
      <c r="B60" s="884"/>
      <c r="C60" s="884"/>
      <c r="D60" s="884"/>
      <c r="E60" s="884"/>
      <c r="F60" s="884"/>
      <c r="G60" s="884"/>
      <c r="H60" s="884"/>
      <c r="I60" s="884"/>
      <c r="J60" s="884"/>
      <c r="K60" s="77"/>
      <c r="L60" s="77"/>
      <c r="M60" s="77"/>
      <c r="N60" s="77"/>
      <c r="O60" s="77"/>
      <c r="P60" s="77"/>
      <c r="Q60" s="77"/>
      <c r="R60" s="77"/>
    </row>
    <row r="61" spans="1:18" ht="26.25" customHeight="1"/>
  </sheetData>
  <mergeCells count="24">
    <mergeCell ref="A11:J11"/>
    <mergeCell ref="C12:C13"/>
    <mergeCell ref="J12:J13"/>
    <mergeCell ref="H12:H13"/>
    <mergeCell ref="C9:J9"/>
    <mergeCell ref="C8:J8"/>
    <mergeCell ref="C10:J10"/>
    <mergeCell ref="A6:J6"/>
    <mergeCell ref="A1:J1"/>
    <mergeCell ref="A2:J2"/>
    <mergeCell ref="A3:J3"/>
    <mergeCell ref="A4:J4"/>
    <mergeCell ref="A5:J5"/>
    <mergeCell ref="A7:J7"/>
    <mergeCell ref="A60:J60"/>
    <mergeCell ref="A12:B13"/>
    <mergeCell ref="A55:J55"/>
    <mergeCell ref="A56:J56"/>
    <mergeCell ref="A58:J58"/>
    <mergeCell ref="I12:I13"/>
    <mergeCell ref="D12:D13"/>
    <mergeCell ref="E12:E13"/>
    <mergeCell ref="F12:F13"/>
    <mergeCell ref="G12:G13"/>
  </mergeCells>
  <phoneticPr fontId="43"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7.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227" customWidth="1"/>
    <col min="2" max="2" width="38.33203125" style="227" customWidth="1"/>
    <col min="3" max="3" width="9.5546875" style="229" customWidth="1"/>
    <col min="4" max="8" width="9.88671875" style="229" customWidth="1"/>
    <col min="9" max="16384" width="8.88671875" style="227"/>
  </cols>
  <sheetData>
    <row r="1" spans="1:10" ht="15.75">
      <c r="A1" s="876" t="s">
        <v>130</v>
      </c>
      <c r="B1" s="876"/>
      <c r="C1" s="876"/>
      <c r="D1" s="876"/>
      <c r="E1" s="876"/>
      <c r="F1" s="876"/>
      <c r="G1" s="876"/>
      <c r="H1" s="876"/>
      <c r="I1" s="252" t="s">
        <v>20</v>
      </c>
      <c r="J1" s="225"/>
    </row>
    <row r="2" spans="1:10" ht="15.75">
      <c r="A2" s="875"/>
      <c r="B2" s="875"/>
      <c r="C2" s="875"/>
      <c r="D2" s="875"/>
      <c r="E2" s="875"/>
      <c r="F2" s="875"/>
      <c r="G2" s="875"/>
      <c r="H2" s="875"/>
      <c r="I2" s="225"/>
      <c r="J2" s="225"/>
    </row>
    <row r="3" spans="1:10" ht="15.75">
      <c r="A3" s="877" t="s">
        <v>229</v>
      </c>
      <c r="B3" s="877"/>
      <c r="C3" s="877"/>
      <c r="D3" s="877"/>
      <c r="E3" s="877"/>
      <c r="F3" s="877"/>
      <c r="G3" s="877"/>
      <c r="H3" s="877"/>
      <c r="I3" s="252" t="s">
        <v>20</v>
      </c>
      <c r="J3" s="228"/>
    </row>
    <row r="4" spans="1:10" ht="15.75">
      <c r="A4" s="877" t="s">
        <v>262</v>
      </c>
      <c r="B4" s="877"/>
      <c r="C4" s="877"/>
      <c r="D4" s="877"/>
      <c r="E4" s="877"/>
      <c r="F4" s="877"/>
      <c r="G4" s="877"/>
      <c r="H4" s="877"/>
      <c r="I4" s="252" t="s">
        <v>20</v>
      </c>
      <c r="J4" s="228"/>
    </row>
    <row r="5" spans="1:10" ht="15.75">
      <c r="A5" s="875" t="s">
        <v>261</v>
      </c>
      <c r="B5" s="875"/>
      <c r="C5" s="875"/>
      <c r="D5" s="875"/>
      <c r="E5" s="875"/>
      <c r="F5" s="875"/>
      <c r="G5" s="875"/>
      <c r="H5" s="875"/>
      <c r="I5" s="252" t="s">
        <v>20</v>
      </c>
      <c r="J5" s="228"/>
    </row>
    <row r="6" spans="1:10" ht="15.75">
      <c r="A6" s="880"/>
      <c r="B6" s="880"/>
      <c r="C6" s="880"/>
      <c r="D6" s="880"/>
      <c r="E6" s="880"/>
      <c r="F6" s="880"/>
      <c r="G6" s="880"/>
      <c r="H6" s="880"/>
    </row>
    <row r="7" spans="1:10">
      <c r="A7" s="878"/>
      <c r="B7" s="878"/>
      <c r="C7" s="878"/>
      <c r="D7" s="878"/>
      <c r="E7" s="878"/>
      <c r="F7" s="878"/>
      <c r="G7" s="878"/>
      <c r="H7" s="878"/>
    </row>
    <row r="8" spans="1:10">
      <c r="A8" s="318" t="s">
        <v>131</v>
      </c>
      <c r="B8" s="317"/>
      <c r="C8" s="858"/>
      <c r="D8" s="858"/>
      <c r="E8" s="858"/>
      <c r="F8" s="858"/>
      <c r="G8" s="858"/>
      <c r="H8" s="858"/>
      <c r="I8" s="252" t="s">
        <v>20</v>
      </c>
    </row>
    <row r="9" spans="1:10">
      <c r="A9" s="318" t="s">
        <v>132</v>
      </c>
      <c r="B9" s="319" t="s">
        <v>202</v>
      </c>
      <c r="C9" s="858"/>
      <c r="D9" s="858"/>
      <c r="E9" s="858"/>
      <c r="F9" s="858"/>
      <c r="G9" s="858"/>
      <c r="H9" s="858"/>
      <c r="I9" s="252" t="s">
        <v>20</v>
      </c>
    </row>
    <row r="10" spans="1:10">
      <c r="A10" s="318" t="s">
        <v>133</v>
      </c>
      <c r="B10" s="319" t="s">
        <v>227</v>
      </c>
      <c r="C10" s="858"/>
      <c r="D10" s="858"/>
      <c r="E10" s="858"/>
      <c r="F10" s="858"/>
      <c r="G10" s="858"/>
      <c r="H10" s="858"/>
      <c r="I10" s="252" t="s">
        <v>20</v>
      </c>
    </row>
    <row r="11" spans="1:10">
      <c r="A11" s="879"/>
      <c r="B11" s="879"/>
      <c r="C11" s="879"/>
      <c r="D11" s="879"/>
      <c r="E11" s="879"/>
      <c r="F11" s="879"/>
      <c r="G11" s="879"/>
      <c r="H11" s="879"/>
    </row>
    <row r="12" spans="1:10" ht="12.75" customHeight="1">
      <c r="A12" s="864" t="s">
        <v>135</v>
      </c>
      <c r="B12" s="865"/>
      <c r="C12" s="873" t="s">
        <v>317</v>
      </c>
      <c r="D12" s="860" t="s">
        <v>310</v>
      </c>
      <c r="E12" s="860" t="s">
        <v>136</v>
      </c>
      <c r="F12" s="860" t="s">
        <v>137</v>
      </c>
      <c r="G12" s="860" t="s">
        <v>311</v>
      </c>
      <c r="H12" s="871" t="s">
        <v>318</v>
      </c>
      <c r="I12" s="252" t="s">
        <v>20</v>
      </c>
    </row>
    <row r="13" spans="1:10" ht="12.75" customHeight="1">
      <c r="A13" s="866"/>
      <c r="B13" s="867"/>
      <c r="C13" s="874"/>
      <c r="D13" s="861"/>
      <c r="E13" s="861"/>
      <c r="F13" s="861"/>
      <c r="G13" s="861"/>
      <c r="H13" s="872"/>
      <c r="I13" s="252" t="s">
        <v>20</v>
      </c>
    </row>
    <row r="14" spans="1:10">
      <c r="A14" s="328" t="s">
        <v>138</v>
      </c>
      <c r="B14" s="320"/>
      <c r="C14" s="347"/>
      <c r="D14" s="347"/>
      <c r="E14" s="347"/>
      <c r="F14" s="347"/>
      <c r="G14" s="347"/>
      <c r="H14" s="348"/>
      <c r="I14" s="252" t="s">
        <v>20</v>
      </c>
    </row>
    <row r="15" spans="1:10">
      <c r="A15" s="329" t="s">
        <v>139</v>
      </c>
      <c r="B15" s="321" t="s">
        <v>140</v>
      </c>
      <c r="C15" s="349"/>
      <c r="D15" s="349"/>
      <c r="E15" s="349"/>
      <c r="F15" s="349"/>
      <c r="G15" s="349"/>
      <c r="H15" s="350"/>
      <c r="I15" s="252" t="s">
        <v>20</v>
      </c>
    </row>
    <row r="16" spans="1:10">
      <c r="A16" s="330" t="s">
        <v>141</v>
      </c>
      <c r="B16" s="323" t="s">
        <v>204</v>
      </c>
      <c r="C16" s="351"/>
      <c r="D16" s="351"/>
      <c r="E16" s="351"/>
      <c r="F16" s="351"/>
      <c r="G16" s="351"/>
      <c r="H16" s="352"/>
      <c r="I16" s="252" t="s">
        <v>20</v>
      </c>
    </row>
    <row r="17" spans="1:9">
      <c r="A17" s="330" t="s">
        <v>141</v>
      </c>
      <c r="B17" s="323" t="s">
        <v>145</v>
      </c>
      <c r="C17" s="351"/>
      <c r="D17" s="351"/>
      <c r="E17" s="351"/>
      <c r="F17" s="351"/>
      <c r="G17" s="351"/>
      <c r="H17" s="352"/>
      <c r="I17" s="252" t="s">
        <v>20</v>
      </c>
    </row>
    <row r="18" spans="1:9">
      <c r="A18" s="330" t="s">
        <v>147</v>
      </c>
      <c r="B18" s="323" t="s">
        <v>146</v>
      </c>
      <c r="C18" s="351"/>
      <c r="D18" s="351"/>
      <c r="E18" s="351"/>
      <c r="F18" s="351"/>
      <c r="G18" s="351"/>
      <c r="H18" s="352"/>
      <c r="I18" s="252" t="s">
        <v>20</v>
      </c>
    </row>
    <row r="19" spans="1:9">
      <c r="A19" s="330" t="s">
        <v>147</v>
      </c>
      <c r="B19" s="323" t="s">
        <v>205</v>
      </c>
      <c r="C19" s="351"/>
      <c r="D19" s="351"/>
      <c r="E19" s="351"/>
      <c r="F19" s="351"/>
      <c r="G19" s="351"/>
      <c r="H19" s="352"/>
      <c r="I19" s="252" t="s">
        <v>20</v>
      </c>
    </row>
    <row r="20" spans="1:9">
      <c r="A20" s="328" t="s">
        <v>148</v>
      </c>
      <c r="B20" s="320"/>
      <c r="C20" s="347"/>
      <c r="D20" s="347"/>
      <c r="E20" s="347"/>
      <c r="F20" s="347"/>
      <c r="G20" s="347"/>
      <c r="H20" s="348"/>
      <c r="I20" s="252" t="s">
        <v>20</v>
      </c>
    </row>
    <row r="21" spans="1:9">
      <c r="A21" s="330" t="s">
        <v>149</v>
      </c>
      <c r="B21" s="323" t="s">
        <v>150</v>
      </c>
      <c r="C21" s="351"/>
      <c r="D21" s="351"/>
      <c r="E21" s="351"/>
      <c r="F21" s="351"/>
      <c r="G21" s="351"/>
      <c r="H21" s="352"/>
      <c r="I21" s="252" t="s">
        <v>20</v>
      </c>
    </row>
    <row r="22" spans="1:9">
      <c r="A22" s="324">
        <v>22</v>
      </c>
      <c r="B22" s="323" t="s">
        <v>151</v>
      </c>
      <c r="C22" s="351"/>
      <c r="D22" s="351"/>
      <c r="E22" s="351"/>
      <c r="F22" s="351"/>
      <c r="G22" s="351"/>
      <c r="H22" s="352"/>
      <c r="I22" s="252" t="s">
        <v>20</v>
      </c>
    </row>
    <row r="23" spans="1:9">
      <c r="A23" s="330" t="s">
        <v>207</v>
      </c>
      <c r="B23" s="323" t="s">
        <v>208</v>
      </c>
      <c r="C23" s="351"/>
      <c r="D23" s="351"/>
      <c r="E23" s="351"/>
      <c r="F23" s="351"/>
      <c r="G23" s="351"/>
      <c r="H23" s="352"/>
      <c r="I23" s="252" t="s">
        <v>20</v>
      </c>
    </row>
    <row r="24" spans="1:9">
      <c r="A24" s="322">
        <v>23.2</v>
      </c>
      <c r="B24" s="323" t="s">
        <v>209</v>
      </c>
      <c r="C24" s="351"/>
      <c r="D24" s="351"/>
      <c r="E24" s="351"/>
      <c r="F24" s="351"/>
      <c r="G24" s="351"/>
      <c r="H24" s="352"/>
      <c r="I24" s="252" t="s">
        <v>20</v>
      </c>
    </row>
    <row r="25" spans="1:9">
      <c r="A25" s="330" t="s">
        <v>154</v>
      </c>
      <c r="B25" s="323" t="s">
        <v>155</v>
      </c>
      <c r="C25" s="351"/>
      <c r="D25" s="351"/>
      <c r="E25" s="351"/>
      <c r="F25" s="351"/>
      <c r="G25" s="351"/>
      <c r="H25" s="352"/>
      <c r="I25" s="252" t="s">
        <v>20</v>
      </c>
    </row>
    <row r="26" spans="1:9">
      <c r="A26" s="330" t="s">
        <v>154</v>
      </c>
      <c r="B26" s="323" t="s">
        <v>156</v>
      </c>
      <c r="C26" s="351"/>
      <c r="D26" s="351"/>
      <c r="E26" s="351"/>
      <c r="F26" s="351"/>
      <c r="G26" s="351"/>
      <c r="H26" s="352"/>
      <c r="I26" s="252" t="s">
        <v>20</v>
      </c>
    </row>
    <row r="27" spans="1:9">
      <c r="A27" s="330" t="s">
        <v>154</v>
      </c>
      <c r="B27" s="323" t="s">
        <v>157</v>
      </c>
      <c r="C27" s="351"/>
      <c r="D27" s="351"/>
      <c r="E27" s="351"/>
      <c r="F27" s="351"/>
      <c r="G27" s="351"/>
      <c r="H27" s="352"/>
      <c r="I27" s="252" t="s">
        <v>20</v>
      </c>
    </row>
    <row r="28" spans="1:9">
      <c r="A28" s="330" t="s">
        <v>154</v>
      </c>
      <c r="B28" s="323" t="s">
        <v>210</v>
      </c>
      <c r="C28" s="351"/>
      <c r="D28" s="351"/>
      <c r="E28" s="351"/>
      <c r="F28" s="351"/>
      <c r="G28" s="351"/>
      <c r="H28" s="352"/>
      <c r="I28" s="252" t="s">
        <v>20</v>
      </c>
    </row>
    <row r="29" spans="1:9">
      <c r="A29" s="330" t="s">
        <v>154</v>
      </c>
      <c r="B29" s="323" t="s">
        <v>211</v>
      </c>
      <c r="C29" s="351"/>
      <c r="D29" s="351"/>
      <c r="E29" s="351"/>
      <c r="F29" s="351"/>
      <c r="G29" s="351"/>
      <c r="H29" s="352"/>
      <c r="I29" s="252" t="s">
        <v>20</v>
      </c>
    </row>
    <row r="30" spans="1:9">
      <c r="A30" s="330" t="s">
        <v>212</v>
      </c>
      <c r="B30" s="323" t="s">
        <v>213</v>
      </c>
      <c r="C30" s="351"/>
      <c r="D30" s="351"/>
      <c r="E30" s="351"/>
      <c r="F30" s="351"/>
      <c r="G30" s="351"/>
      <c r="H30" s="352"/>
      <c r="I30" s="252" t="s">
        <v>20</v>
      </c>
    </row>
    <row r="31" spans="1:9">
      <c r="A31" s="322">
        <v>25.3</v>
      </c>
      <c r="B31" s="323" t="s">
        <v>158</v>
      </c>
      <c r="C31" s="351"/>
      <c r="D31" s="351"/>
      <c r="E31" s="351"/>
      <c r="F31" s="351"/>
      <c r="G31" s="351"/>
      <c r="H31" s="352"/>
      <c r="I31" s="252" t="s">
        <v>20</v>
      </c>
    </row>
    <row r="32" spans="1:9">
      <c r="A32" s="322">
        <v>25.3</v>
      </c>
      <c r="B32" s="323" t="s">
        <v>159</v>
      </c>
      <c r="C32" s="351"/>
      <c r="D32" s="351"/>
      <c r="E32" s="351"/>
      <c r="F32" s="351"/>
      <c r="G32" s="351"/>
      <c r="H32" s="352"/>
      <c r="I32" s="252" t="s">
        <v>20</v>
      </c>
    </row>
    <row r="33" spans="1:9">
      <c r="A33" s="322">
        <v>25.3</v>
      </c>
      <c r="B33" s="323" t="s">
        <v>160</v>
      </c>
      <c r="C33" s="351"/>
      <c r="D33" s="351"/>
      <c r="E33" s="351"/>
      <c r="F33" s="351"/>
      <c r="G33" s="351"/>
      <c r="H33" s="352"/>
      <c r="I33" s="252" t="s">
        <v>20</v>
      </c>
    </row>
    <row r="34" spans="1:9">
      <c r="A34" s="322">
        <v>25.3</v>
      </c>
      <c r="B34" s="323" t="s">
        <v>161</v>
      </c>
      <c r="C34" s="351"/>
      <c r="D34" s="351"/>
      <c r="E34" s="351"/>
      <c r="F34" s="351"/>
      <c r="G34" s="351"/>
      <c r="H34" s="352"/>
      <c r="I34" s="252" t="s">
        <v>20</v>
      </c>
    </row>
    <row r="35" spans="1:9">
      <c r="A35" s="322">
        <v>25.3</v>
      </c>
      <c r="B35" s="323" t="s">
        <v>162</v>
      </c>
      <c r="C35" s="351"/>
      <c r="D35" s="351"/>
      <c r="E35" s="351"/>
      <c r="F35" s="351"/>
      <c r="G35" s="351"/>
      <c r="H35" s="352"/>
      <c r="I35" s="252" t="s">
        <v>20</v>
      </c>
    </row>
    <row r="36" spans="1:9">
      <c r="A36" s="322">
        <v>25.3</v>
      </c>
      <c r="B36" s="323" t="s">
        <v>215</v>
      </c>
      <c r="C36" s="351"/>
      <c r="D36" s="351"/>
      <c r="E36" s="351"/>
      <c r="F36" s="351"/>
      <c r="G36" s="351"/>
      <c r="H36" s="352"/>
      <c r="I36" s="252" t="s">
        <v>20</v>
      </c>
    </row>
    <row r="37" spans="1:9">
      <c r="A37" s="330" t="s">
        <v>163</v>
      </c>
      <c r="B37" s="323" t="s">
        <v>169</v>
      </c>
      <c r="C37" s="351"/>
      <c r="D37" s="351"/>
      <c r="E37" s="351"/>
      <c r="F37" s="351"/>
      <c r="G37" s="351"/>
      <c r="H37" s="352"/>
      <c r="I37" s="252" t="s">
        <v>20</v>
      </c>
    </row>
    <row r="38" spans="1:9">
      <c r="A38" s="446" t="s">
        <v>170</v>
      </c>
      <c r="B38" s="445" t="s">
        <v>171</v>
      </c>
      <c r="C38" s="356"/>
      <c r="D38" s="356"/>
      <c r="E38" s="356"/>
      <c r="F38" s="356"/>
      <c r="G38" s="356"/>
      <c r="H38" s="357"/>
      <c r="I38" s="252" t="s">
        <v>20</v>
      </c>
    </row>
    <row r="39" spans="1:9">
      <c r="A39" s="328" t="s">
        <v>177</v>
      </c>
      <c r="B39" s="320"/>
      <c r="C39" s="347"/>
      <c r="D39" s="347"/>
      <c r="E39" s="347"/>
      <c r="F39" s="347"/>
      <c r="G39" s="347"/>
      <c r="H39" s="348"/>
      <c r="I39" s="252" t="s">
        <v>20</v>
      </c>
    </row>
    <row r="40" spans="1:9">
      <c r="A40" s="330" t="s">
        <v>178</v>
      </c>
      <c r="B40" s="323" t="s">
        <v>216</v>
      </c>
      <c r="C40" s="351"/>
      <c r="D40" s="351"/>
      <c r="E40" s="351"/>
      <c r="F40" s="351"/>
      <c r="G40" s="351"/>
      <c r="H40" s="352"/>
      <c r="I40" s="252" t="s">
        <v>20</v>
      </c>
    </row>
    <row r="41" spans="1:9">
      <c r="A41" s="326" t="s">
        <v>178</v>
      </c>
      <c r="B41" s="325" t="s">
        <v>183</v>
      </c>
      <c r="C41" s="351"/>
      <c r="D41" s="351"/>
      <c r="E41" s="351"/>
      <c r="F41" s="351"/>
      <c r="G41" s="351"/>
      <c r="H41" s="352"/>
      <c r="I41" s="252" t="s">
        <v>20</v>
      </c>
    </row>
    <row r="42" spans="1:9">
      <c r="A42" s="326" t="s">
        <v>178</v>
      </c>
      <c r="B42" s="325" t="s">
        <v>184</v>
      </c>
      <c r="C42" s="351"/>
      <c r="D42" s="351"/>
      <c r="E42" s="351"/>
      <c r="F42" s="351"/>
      <c r="G42" s="351"/>
      <c r="H42" s="352"/>
      <c r="I42" s="252" t="s">
        <v>20</v>
      </c>
    </row>
    <row r="43" spans="1:9">
      <c r="A43" s="326" t="s">
        <v>178</v>
      </c>
      <c r="B43" s="325" t="s">
        <v>228</v>
      </c>
      <c r="C43" s="351"/>
      <c r="D43" s="351"/>
      <c r="E43" s="351"/>
      <c r="F43" s="351"/>
      <c r="G43" s="351"/>
      <c r="H43" s="352"/>
      <c r="I43" s="252" t="s">
        <v>20</v>
      </c>
    </row>
    <row r="44" spans="1:9">
      <c r="A44" s="326" t="s">
        <v>178</v>
      </c>
      <c r="B44" s="325" t="s">
        <v>185</v>
      </c>
      <c r="C44" s="351"/>
      <c r="D44" s="351"/>
      <c r="E44" s="351"/>
      <c r="F44" s="351"/>
      <c r="G44" s="351"/>
      <c r="H44" s="352"/>
      <c r="I44" s="252" t="s">
        <v>20</v>
      </c>
    </row>
    <row r="45" spans="1:9">
      <c r="A45" s="326" t="s">
        <v>178</v>
      </c>
      <c r="B45" s="325" t="s">
        <v>186</v>
      </c>
      <c r="C45" s="351"/>
      <c r="D45" s="351"/>
      <c r="E45" s="351"/>
      <c r="F45" s="351"/>
      <c r="G45" s="351"/>
      <c r="H45" s="352"/>
      <c r="I45" s="252" t="s">
        <v>20</v>
      </c>
    </row>
    <row r="46" spans="1:9">
      <c r="A46" s="326" t="s">
        <v>178</v>
      </c>
      <c r="B46" s="325" t="s">
        <v>187</v>
      </c>
      <c r="C46" s="351"/>
      <c r="D46" s="351"/>
      <c r="E46" s="351"/>
      <c r="F46" s="351"/>
      <c r="G46" s="351"/>
      <c r="H46" s="352"/>
      <c r="I46" s="252" t="s">
        <v>20</v>
      </c>
    </row>
    <row r="47" spans="1:9">
      <c r="A47" s="330" t="s">
        <v>178</v>
      </c>
      <c r="B47" s="323" t="s">
        <v>188</v>
      </c>
      <c r="C47" s="351"/>
      <c r="D47" s="351"/>
      <c r="E47" s="353"/>
      <c r="F47" s="353"/>
      <c r="G47" s="351"/>
      <c r="H47" s="352"/>
      <c r="I47" s="252" t="s">
        <v>20</v>
      </c>
    </row>
    <row r="48" spans="1:9">
      <c r="A48" s="330" t="s">
        <v>218</v>
      </c>
      <c r="B48" s="323" t="s">
        <v>219</v>
      </c>
      <c r="C48" s="351"/>
      <c r="D48" s="351"/>
      <c r="E48" s="353"/>
      <c r="F48" s="353"/>
      <c r="G48" s="351"/>
      <c r="H48" s="352"/>
      <c r="I48" s="252" t="s">
        <v>20</v>
      </c>
    </row>
    <row r="49" spans="1:18">
      <c r="A49" s="328" t="s">
        <v>190</v>
      </c>
      <c r="B49" s="320"/>
      <c r="C49" s="347"/>
      <c r="D49" s="347"/>
      <c r="E49" s="347"/>
      <c r="F49" s="347"/>
      <c r="G49" s="347"/>
      <c r="H49" s="348"/>
      <c r="I49" s="252" t="s">
        <v>20</v>
      </c>
    </row>
    <row r="50" spans="1:18">
      <c r="A50" s="330" t="s">
        <v>191</v>
      </c>
      <c r="B50" s="323" t="s">
        <v>226</v>
      </c>
      <c r="C50" s="351"/>
      <c r="D50" s="351"/>
      <c r="E50" s="351"/>
      <c r="F50" s="351"/>
      <c r="G50" s="351"/>
      <c r="H50" s="352"/>
      <c r="I50" s="252" t="s">
        <v>20</v>
      </c>
    </row>
    <row r="51" spans="1:18">
      <c r="A51" s="326" t="s">
        <v>191</v>
      </c>
      <c r="B51" s="325" t="s">
        <v>197</v>
      </c>
      <c r="C51" s="351"/>
      <c r="D51" s="351"/>
      <c r="E51" s="351"/>
      <c r="F51" s="351"/>
      <c r="G51" s="351"/>
      <c r="H51" s="352"/>
      <c r="I51" s="252" t="s">
        <v>20</v>
      </c>
    </row>
    <row r="52" spans="1:18">
      <c r="A52" s="328"/>
      <c r="B52" s="320" t="s">
        <v>198</v>
      </c>
      <c r="C52" s="347"/>
      <c r="D52" s="347"/>
      <c r="E52" s="347"/>
      <c r="F52" s="347"/>
      <c r="G52" s="347"/>
      <c r="H52" s="348"/>
      <c r="I52" s="226" t="s">
        <v>44</v>
      </c>
    </row>
    <row r="55" spans="1:18" ht="15.75">
      <c r="A55" s="868" t="s">
        <v>280</v>
      </c>
      <c r="B55" s="887"/>
      <c r="C55" s="887"/>
      <c r="D55" s="887"/>
      <c r="E55" s="887"/>
      <c r="F55" s="887"/>
      <c r="G55" s="887"/>
      <c r="H55" s="887"/>
      <c r="I55" s="231"/>
      <c r="J55" s="231"/>
      <c r="K55" s="231"/>
      <c r="L55" s="231"/>
      <c r="M55" s="231"/>
      <c r="N55" s="231"/>
      <c r="O55" s="231"/>
      <c r="P55" s="231"/>
      <c r="Q55" s="231"/>
      <c r="R55" s="231"/>
    </row>
    <row r="56" spans="1:18" ht="15">
      <c r="A56" s="869" t="s">
        <v>199</v>
      </c>
      <c r="B56" s="887"/>
      <c r="C56" s="887"/>
      <c r="D56" s="887"/>
      <c r="E56" s="887"/>
      <c r="F56" s="887"/>
      <c r="G56" s="887"/>
      <c r="H56" s="887"/>
      <c r="I56" s="245"/>
      <c r="J56" s="245"/>
      <c r="K56" s="245"/>
      <c r="L56" s="245"/>
      <c r="M56" s="245"/>
      <c r="N56" s="245"/>
      <c r="O56" s="245"/>
      <c r="P56" s="245"/>
      <c r="Q56" s="245"/>
      <c r="R56" s="245"/>
    </row>
    <row r="57" spans="1:18" ht="13.5">
      <c r="A57" s="232"/>
      <c r="B57" s="231"/>
      <c r="C57" s="231"/>
      <c r="D57" s="231"/>
      <c r="E57" s="231"/>
      <c r="F57" s="231"/>
      <c r="G57" s="231"/>
      <c r="H57" s="231"/>
      <c r="I57" s="231"/>
      <c r="J57" s="231"/>
      <c r="K57" s="231"/>
      <c r="L57" s="231"/>
      <c r="M57" s="231"/>
      <c r="N57" s="231"/>
      <c r="O57" s="231"/>
      <c r="P57" s="231"/>
      <c r="Q57" s="231"/>
      <c r="R57" s="231"/>
    </row>
    <row r="58" spans="1:18" ht="30.75" customHeight="1">
      <c r="A58" s="870" t="s">
        <v>200</v>
      </c>
      <c r="B58" s="887"/>
      <c r="C58" s="887"/>
      <c r="D58" s="887"/>
      <c r="E58" s="887"/>
      <c r="F58" s="887"/>
      <c r="G58" s="887"/>
      <c r="H58" s="887"/>
      <c r="I58" s="233"/>
      <c r="J58" s="233"/>
      <c r="K58" s="233"/>
      <c r="L58" s="233"/>
      <c r="M58" s="233"/>
      <c r="N58" s="233"/>
      <c r="O58" s="233"/>
      <c r="P58" s="233"/>
      <c r="Q58" s="233"/>
      <c r="R58" s="233"/>
    </row>
    <row r="59" spans="1:18">
      <c r="A59" s="234"/>
      <c r="B59" s="235"/>
      <c r="C59" s="235"/>
      <c r="D59" s="235"/>
      <c r="E59" s="235"/>
      <c r="F59" s="235"/>
      <c r="G59" s="235"/>
      <c r="H59" s="235"/>
      <c r="I59" s="235"/>
      <c r="J59" s="235"/>
      <c r="K59" s="235"/>
      <c r="L59" s="235"/>
      <c r="M59" s="235"/>
      <c r="N59" s="235"/>
      <c r="O59" s="235"/>
      <c r="P59" s="235"/>
      <c r="Q59" s="235"/>
      <c r="R59" s="235"/>
    </row>
    <row r="60" spans="1:18" ht="29.25" customHeight="1">
      <c r="A60" s="862" t="s">
        <v>201</v>
      </c>
      <c r="B60" s="887"/>
      <c r="C60" s="887"/>
      <c r="D60" s="887"/>
      <c r="E60" s="887"/>
      <c r="F60" s="887"/>
      <c r="G60" s="887"/>
      <c r="H60" s="887"/>
      <c r="I60" s="233"/>
      <c r="J60" s="233"/>
      <c r="K60" s="233"/>
      <c r="L60" s="233"/>
      <c r="M60" s="233"/>
      <c r="N60" s="233"/>
      <c r="O60" s="233"/>
      <c r="P60" s="233"/>
      <c r="Q60" s="233"/>
      <c r="R60" s="233"/>
    </row>
  </sheetData>
  <mergeCells count="22">
    <mergeCell ref="A1:H1"/>
    <mergeCell ref="A2:H2"/>
    <mergeCell ref="A3:H3"/>
    <mergeCell ref="A4:H4"/>
    <mergeCell ref="C10:H10"/>
    <mergeCell ref="C9:H9"/>
    <mergeCell ref="A58:H58"/>
    <mergeCell ref="A56:H56"/>
    <mergeCell ref="A6:H6"/>
    <mergeCell ref="A5:H5"/>
    <mergeCell ref="A60:H60"/>
    <mergeCell ref="A12:B13"/>
    <mergeCell ref="A55:H55"/>
    <mergeCell ref="A11:H11"/>
    <mergeCell ref="C12:C13"/>
    <mergeCell ref="D12:D13"/>
    <mergeCell ref="H12:H13"/>
    <mergeCell ref="F12:F13"/>
    <mergeCell ref="A7:H7"/>
    <mergeCell ref="C8:H8"/>
    <mergeCell ref="E12:E13"/>
    <mergeCell ref="G12:G13"/>
  </mergeCells>
  <phoneticPr fontId="43"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8.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56" customWidth="1"/>
    <col min="2" max="2" width="65.6640625" style="255" customWidth="1"/>
    <col min="3" max="3" width="2.88671875" style="256" customWidth="1"/>
    <col min="4" max="4" width="11.44140625" style="256" customWidth="1"/>
    <col min="5" max="5" width="10.21875" style="256" customWidth="1"/>
    <col min="6" max="6" width="10.109375" style="256" customWidth="1"/>
    <col min="7" max="7" width="9.5546875" style="256" customWidth="1"/>
    <col min="8" max="8" width="9.33203125" style="256" customWidth="1"/>
    <col min="9" max="16384" width="7.109375" style="256"/>
  </cols>
  <sheetData>
    <row r="1" spans="1:11">
      <c r="A1" s="892" t="s">
        <v>254</v>
      </c>
      <c r="B1" s="892"/>
      <c r="C1" s="892"/>
      <c r="D1" s="892"/>
      <c r="E1" s="892"/>
      <c r="F1" s="892"/>
      <c r="G1" s="892"/>
      <c r="H1" s="892"/>
      <c r="I1" s="257" t="s">
        <v>20</v>
      </c>
    </row>
    <row r="2" spans="1:11" ht="13.5" customHeight="1">
      <c r="A2" s="894"/>
      <c r="B2" s="894"/>
      <c r="C2" s="894"/>
      <c r="D2" s="894"/>
      <c r="E2" s="894"/>
      <c r="F2" s="894"/>
      <c r="G2" s="894"/>
      <c r="H2" s="894"/>
      <c r="I2" s="257" t="s">
        <v>20</v>
      </c>
    </row>
    <row r="3" spans="1:11">
      <c r="A3" s="895" t="s">
        <v>309</v>
      </c>
      <c r="B3" s="895"/>
      <c r="C3" s="895"/>
      <c r="D3" s="895"/>
      <c r="E3" s="895"/>
      <c r="F3" s="895"/>
      <c r="G3" s="895"/>
      <c r="H3" s="895"/>
      <c r="I3" s="257" t="s">
        <v>20</v>
      </c>
    </row>
    <row r="4" spans="1:11" ht="18.75">
      <c r="A4" s="744"/>
      <c r="B4" s="744"/>
      <c r="C4" s="744"/>
      <c r="D4" s="744"/>
      <c r="E4" s="744"/>
      <c r="F4" s="744"/>
      <c r="G4" s="744"/>
      <c r="H4" s="744"/>
      <c r="I4" s="257" t="s">
        <v>20</v>
      </c>
    </row>
    <row r="5" spans="1:11" ht="16.5">
      <c r="A5" s="746"/>
      <c r="B5" s="746"/>
      <c r="C5" s="746"/>
      <c r="D5" s="746"/>
      <c r="E5" s="746"/>
      <c r="F5" s="746"/>
      <c r="G5" s="746"/>
      <c r="H5" s="746"/>
      <c r="I5" s="257" t="s">
        <v>20</v>
      </c>
    </row>
    <row r="6" spans="1:11" ht="16.5">
      <c r="A6" s="746"/>
      <c r="B6" s="746"/>
      <c r="C6" s="746"/>
      <c r="D6" s="746"/>
      <c r="E6" s="746"/>
      <c r="F6" s="746"/>
      <c r="G6" s="746"/>
      <c r="H6" s="746"/>
      <c r="I6" s="257" t="s">
        <v>20</v>
      </c>
    </row>
    <row r="7" spans="1:11">
      <c r="A7" s="893"/>
      <c r="B7" s="893"/>
      <c r="C7" s="893"/>
      <c r="D7" s="893"/>
      <c r="E7" s="893"/>
      <c r="F7" s="893"/>
      <c r="G7" s="893"/>
      <c r="H7" s="893"/>
      <c r="I7" s="257" t="s">
        <v>20</v>
      </c>
    </row>
    <row r="8" spans="1:11">
      <c r="A8" s="893"/>
      <c r="B8" s="893"/>
      <c r="C8" s="893"/>
      <c r="D8" s="893"/>
      <c r="E8" s="893"/>
      <c r="F8" s="893"/>
      <c r="G8" s="893"/>
      <c r="H8" s="893"/>
      <c r="I8" s="257" t="s">
        <v>20</v>
      </c>
    </row>
    <row r="9" spans="1:11">
      <c r="A9" s="891"/>
      <c r="B9" s="891"/>
      <c r="C9" s="891"/>
      <c r="D9" s="891"/>
      <c r="E9" s="891"/>
      <c r="F9" s="891"/>
      <c r="G9" s="891"/>
      <c r="H9" s="891"/>
      <c r="I9" s="257" t="s">
        <v>20</v>
      </c>
    </row>
    <row r="10" spans="1:11">
      <c r="A10" s="260"/>
      <c r="B10" s="261"/>
      <c r="C10" s="260"/>
      <c r="D10" s="260"/>
      <c r="E10" s="260"/>
      <c r="F10" s="260"/>
      <c r="G10" s="260"/>
      <c r="H10" s="260"/>
      <c r="I10" s="257" t="s">
        <v>20</v>
      </c>
    </row>
    <row r="11" spans="1:11">
      <c r="A11" s="260"/>
      <c r="B11" s="261"/>
      <c r="C11" s="260"/>
      <c r="D11" s="261"/>
      <c r="E11" s="260"/>
      <c r="F11" s="260"/>
      <c r="G11" s="260"/>
      <c r="H11" s="260"/>
      <c r="I11" s="257" t="s">
        <v>20</v>
      </c>
    </row>
    <row r="12" spans="1:11">
      <c r="A12" s="260"/>
      <c r="B12" s="261"/>
      <c r="C12" s="260"/>
      <c r="D12" s="261"/>
      <c r="E12" s="260"/>
      <c r="F12" s="260"/>
      <c r="G12" s="260"/>
      <c r="H12" s="260"/>
      <c r="I12" s="257" t="s">
        <v>20</v>
      </c>
    </row>
    <row r="13" spans="1:11">
      <c r="A13" s="260"/>
      <c r="B13" s="261"/>
      <c r="C13" s="260"/>
      <c r="D13" s="260"/>
      <c r="E13" s="260"/>
      <c r="F13" s="260"/>
      <c r="G13" s="260"/>
      <c r="H13" s="260"/>
      <c r="I13" s="257" t="s">
        <v>20</v>
      </c>
    </row>
    <row r="14" spans="1:11" ht="36" customHeight="1">
      <c r="A14" s="260"/>
      <c r="B14" s="260"/>
      <c r="C14" s="260"/>
      <c r="D14" s="260"/>
      <c r="E14" s="260"/>
      <c r="F14" s="260"/>
      <c r="G14" s="260"/>
      <c r="H14" s="260"/>
      <c r="I14" s="257" t="s">
        <v>20</v>
      </c>
      <c r="J14" s="258"/>
      <c r="K14" s="258"/>
    </row>
    <row r="15" spans="1:11" ht="9.9499999999999993" customHeight="1">
      <c r="A15" s="260"/>
      <c r="B15" s="260"/>
      <c r="C15" s="260"/>
      <c r="D15" s="260"/>
      <c r="E15" s="260"/>
      <c r="F15" s="260"/>
      <c r="G15" s="260"/>
      <c r="H15" s="260"/>
      <c r="I15" s="257" t="s">
        <v>20</v>
      </c>
    </row>
    <row r="16" spans="1:11" ht="36" customHeight="1">
      <c r="A16" s="260"/>
      <c r="B16" s="260"/>
      <c r="C16" s="260"/>
      <c r="D16" s="260"/>
      <c r="E16" s="260"/>
      <c r="F16" s="260"/>
      <c r="G16" s="260"/>
      <c r="H16" s="260"/>
      <c r="I16" s="257" t="s">
        <v>20</v>
      </c>
      <c r="J16" s="258"/>
      <c r="K16" s="258"/>
    </row>
    <row r="17" spans="1:9" ht="9.9499999999999993" customHeight="1">
      <c r="A17" s="260"/>
      <c r="B17" s="260"/>
      <c r="C17" s="260"/>
      <c r="D17" s="260"/>
      <c r="E17" s="260"/>
      <c r="F17" s="260"/>
      <c r="G17" s="260"/>
      <c r="H17" s="260"/>
      <c r="I17" s="257" t="s">
        <v>20</v>
      </c>
    </row>
    <row r="18" spans="1:9" ht="30.75" customHeight="1">
      <c r="A18" s="260"/>
      <c r="B18" s="260"/>
      <c r="C18" s="260"/>
      <c r="D18" s="260"/>
      <c r="E18" s="260"/>
      <c r="F18" s="260"/>
      <c r="G18" s="260"/>
      <c r="H18" s="260"/>
      <c r="I18" s="257" t="s">
        <v>20</v>
      </c>
    </row>
    <row r="19" spans="1:9">
      <c r="A19" s="260"/>
      <c r="B19" s="260"/>
      <c r="C19" s="260"/>
      <c r="D19" s="260"/>
      <c r="E19" s="260"/>
      <c r="F19" s="260"/>
      <c r="G19" s="260"/>
      <c r="H19" s="260"/>
      <c r="I19" s="257" t="s">
        <v>20</v>
      </c>
    </row>
    <row r="20" spans="1:9">
      <c r="A20" s="260"/>
      <c r="B20" s="260"/>
      <c r="C20" s="260"/>
      <c r="D20" s="260"/>
      <c r="E20" s="260"/>
      <c r="F20" s="260"/>
      <c r="G20" s="260"/>
      <c r="H20" s="260"/>
      <c r="I20" s="257" t="s">
        <v>20</v>
      </c>
    </row>
    <row r="21" spans="1:9" ht="9.9499999999999993" customHeight="1">
      <c r="A21" s="260"/>
      <c r="B21" s="260"/>
      <c r="C21" s="260"/>
      <c r="D21" s="260"/>
      <c r="E21" s="260"/>
      <c r="F21" s="260"/>
      <c r="G21" s="260"/>
      <c r="H21" s="260"/>
      <c r="I21" s="257" t="s">
        <v>20</v>
      </c>
    </row>
    <row r="22" spans="1:9">
      <c r="A22" s="260"/>
      <c r="B22" s="260"/>
      <c r="C22" s="260"/>
      <c r="D22" s="260"/>
      <c r="E22" s="260"/>
      <c r="F22" s="260"/>
      <c r="G22" s="260"/>
      <c r="H22" s="260"/>
      <c r="I22" s="257" t="s">
        <v>20</v>
      </c>
    </row>
    <row r="23" spans="1:9">
      <c r="A23" s="260"/>
      <c r="B23" s="260"/>
      <c r="C23" s="260"/>
      <c r="D23" s="260"/>
      <c r="E23" s="260"/>
      <c r="F23" s="260"/>
      <c r="G23" s="260"/>
      <c r="H23" s="260"/>
      <c r="I23" s="257" t="s">
        <v>20</v>
      </c>
    </row>
    <row r="24" spans="1:9" ht="36.75" customHeight="1">
      <c r="A24" s="260"/>
      <c r="B24" s="260"/>
      <c r="C24" s="260"/>
      <c r="D24" s="259"/>
      <c r="E24" s="260"/>
      <c r="F24" s="260"/>
      <c r="G24" s="260"/>
      <c r="H24" s="260"/>
      <c r="I24" s="257" t="s">
        <v>20</v>
      </c>
    </row>
    <row r="25" spans="1:9">
      <c r="A25" s="260"/>
      <c r="B25" s="260"/>
      <c r="C25" s="260"/>
      <c r="D25" s="432"/>
      <c r="E25" s="432"/>
      <c r="F25" s="432"/>
      <c r="G25" s="432"/>
      <c r="H25" s="260"/>
      <c r="I25" s="257" t="s">
        <v>20</v>
      </c>
    </row>
    <row r="26" spans="1:9" ht="10.5" customHeight="1">
      <c r="A26" s="260"/>
      <c r="B26" s="260"/>
      <c r="C26" s="260"/>
      <c r="D26" s="259"/>
      <c r="E26" s="260"/>
      <c r="F26" s="260"/>
      <c r="G26" s="260"/>
      <c r="H26" s="260"/>
      <c r="I26" s="257" t="s">
        <v>20</v>
      </c>
    </row>
    <row r="27" spans="1:9" ht="9.9499999999999993" customHeight="1">
      <c r="A27" s="260"/>
      <c r="B27" s="260"/>
      <c r="C27" s="260"/>
      <c r="D27" s="260"/>
      <c r="E27" s="260"/>
      <c r="F27" s="260"/>
      <c r="G27" s="260"/>
      <c r="H27" s="260"/>
      <c r="I27" s="257" t="s">
        <v>20</v>
      </c>
    </row>
    <row r="28" spans="1:9">
      <c r="A28" s="260"/>
      <c r="B28" s="260"/>
      <c r="C28" s="260"/>
      <c r="D28" s="260"/>
      <c r="E28" s="260"/>
      <c r="F28" s="260"/>
      <c r="G28" s="260"/>
      <c r="H28" s="260"/>
      <c r="I28" s="257" t="s">
        <v>20</v>
      </c>
    </row>
    <row r="29" spans="1:9">
      <c r="A29" s="260"/>
      <c r="B29" s="260"/>
      <c r="C29" s="260"/>
      <c r="D29" s="260"/>
      <c r="E29" s="260"/>
      <c r="F29" s="260"/>
      <c r="G29" s="260"/>
      <c r="H29" s="260"/>
      <c r="I29" s="257" t="s">
        <v>20</v>
      </c>
    </row>
    <row r="30" spans="1:9" ht="15.75" customHeight="1">
      <c r="A30" s="260"/>
      <c r="B30" s="260"/>
      <c r="C30" s="260"/>
      <c r="D30" s="432"/>
      <c r="E30" s="432"/>
      <c r="F30" s="260"/>
      <c r="G30" s="260"/>
      <c r="H30" s="260"/>
      <c r="I30" s="257" t="s">
        <v>20</v>
      </c>
    </row>
    <row r="31" spans="1:9" ht="9.9499999999999993" customHeight="1">
      <c r="A31" s="260"/>
      <c r="B31" s="260"/>
      <c r="C31" s="260"/>
      <c r="D31" s="260"/>
      <c r="E31" s="260"/>
      <c r="F31" s="260"/>
      <c r="G31" s="260"/>
      <c r="H31" s="260"/>
      <c r="I31" s="257" t="s">
        <v>20</v>
      </c>
    </row>
    <row r="32" spans="1:9">
      <c r="A32" s="260"/>
      <c r="B32" s="260"/>
      <c r="C32" s="260"/>
      <c r="D32" s="434"/>
      <c r="E32" s="260"/>
      <c r="F32" s="260"/>
      <c r="G32" s="260"/>
      <c r="H32" s="260"/>
      <c r="I32" s="257" t="s">
        <v>20</v>
      </c>
    </row>
    <row r="33" spans="1:9" ht="36" customHeight="1">
      <c r="A33" s="260"/>
      <c r="B33" s="258"/>
      <c r="C33" s="258"/>
      <c r="D33" s="433"/>
      <c r="E33" s="433"/>
      <c r="F33" s="260"/>
      <c r="G33" s="260"/>
      <c r="H33" s="260"/>
      <c r="I33" s="257" t="s">
        <v>44</v>
      </c>
    </row>
    <row r="34" spans="1:9">
      <c r="B34" s="262"/>
    </row>
    <row r="35" spans="1:9">
      <c r="B35" s="264"/>
    </row>
    <row r="36" spans="1:9">
      <c r="A36" s="868" t="s">
        <v>280</v>
      </c>
      <c r="B36" s="887"/>
      <c r="C36" s="887"/>
      <c r="D36" s="887"/>
      <c r="E36" s="887"/>
      <c r="F36" s="887"/>
      <c r="G36" s="887"/>
      <c r="H36" s="887"/>
    </row>
    <row r="37" spans="1:9">
      <c r="A37" s="240"/>
      <c r="B37" s="265" t="s">
        <v>255</v>
      </c>
      <c r="C37" s="266"/>
      <c r="D37" s="266"/>
      <c r="E37" s="266"/>
      <c r="F37" s="266"/>
      <c r="G37" s="266"/>
      <c r="H37" s="266"/>
    </row>
    <row r="38" spans="1:9">
      <c r="A38" s="267"/>
      <c r="B38" s="268"/>
      <c r="C38" s="268"/>
      <c r="D38" s="268"/>
      <c r="E38" s="268"/>
      <c r="F38" s="268"/>
      <c r="G38" s="268"/>
      <c r="H38" s="268"/>
    </row>
    <row r="39" spans="1:9">
      <c r="A39" s="888"/>
      <c r="B39" s="889"/>
      <c r="C39" s="889"/>
      <c r="D39" s="889"/>
      <c r="E39" s="889"/>
      <c r="F39" s="889"/>
      <c r="G39" s="889"/>
      <c r="H39" s="889"/>
    </row>
    <row r="40" spans="1:9">
      <c r="A40" s="269"/>
      <c r="B40" s="270"/>
      <c r="C40" s="270"/>
      <c r="D40" s="270"/>
      <c r="E40" s="270"/>
      <c r="F40" s="270"/>
      <c r="G40" s="270"/>
      <c r="H40" s="270"/>
    </row>
    <row r="41" spans="1:9">
      <c r="A41" s="890"/>
      <c r="B41" s="889"/>
      <c r="C41" s="889"/>
      <c r="D41" s="889"/>
      <c r="E41" s="889"/>
      <c r="F41" s="889"/>
      <c r="G41" s="889"/>
      <c r="H41" s="889"/>
    </row>
    <row r="42" spans="1:9">
      <c r="A42" s="263"/>
      <c r="B42" s="271"/>
      <c r="C42" s="263"/>
      <c r="D42" s="263"/>
      <c r="E42" s="263"/>
      <c r="F42" s="263"/>
      <c r="G42" s="263"/>
      <c r="H42" s="263"/>
    </row>
  </sheetData>
  <mergeCells count="12">
    <mergeCell ref="A39:H39"/>
    <mergeCell ref="A41:H41"/>
    <mergeCell ref="A36:H36"/>
    <mergeCell ref="A9:H9"/>
    <mergeCell ref="A1:H1"/>
    <mergeCell ref="A8:H8"/>
    <mergeCell ref="A7:H7"/>
    <mergeCell ref="A4:H4"/>
    <mergeCell ref="A5:H5"/>
    <mergeCell ref="A6:H6"/>
    <mergeCell ref="A2:H2"/>
    <mergeCell ref="A3:H3"/>
  </mergeCells>
  <phoneticPr fontId="43"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92"/>
  <sheetViews>
    <sheetView showGridLines="0" showOutlineSymbols="0" view="pageBreakPreview" zoomScale="75" zoomScaleNormal="75" zoomScaleSheetLayoutView="75" workbookViewId="0">
      <selection activeCell="A34" sqref="A34:IV34"/>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7" style="7" customWidth="1"/>
    <col min="22" max="22" width="9.5546875" style="7" customWidth="1"/>
    <col min="23" max="23" width="9.77734375" style="7" bestFit="1" customWidth="1"/>
    <col min="24" max="24" width="13.21875" style="7" bestFit="1" customWidth="1"/>
    <col min="25" max="25" width="6.5546875" style="95" customWidth="1"/>
    <col min="26" max="26" width="6.5546875" style="4" customWidth="1"/>
    <col min="27" max="27" width="7.6640625" style="4" customWidth="1"/>
    <col min="28" max="16384" width="9.6640625" style="4"/>
  </cols>
  <sheetData>
    <row r="1" spans="1:25" ht="20.25">
      <c r="A1" s="575" t="s">
        <v>55</v>
      </c>
      <c r="B1" s="576"/>
      <c r="C1" s="576"/>
      <c r="D1" s="576"/>
      <c r="E1" s="576"/>
      <c r="F1" s="576"/>
      <c r="G1" s="576"/>
      <c r="H1" s="576"/>
      <c r="I1" s="576"/>
      <c r="J1" s="576"/>
      <c r="K1" s="576"/>
      <c r="L1" s="576"/>
      <c r="M1" s="576"/>
      <c r="N1" s="576"/>
      <c r="O1" s="576"/>
      <c r="P1" s="576"/>
      <c r="Q1" s="576"/>
      <c r="R1" s="576"/>
      <c r="S1" s="576"/>
      <c r="T1" s="576"/>
      <c r="U1" s="576"/>
      <c r="V1" s="576"/>
      <c r="W1" s="576"/>
      <c r="X1" s="576"/>
      <c r="Y1" s="94" t="s">
        <v>20</v>
      </c>
    </row>
    <row r="2" spans="1:25">
      <c r="A2" s="579"/>
      <c r="B2" s="579"/>
      <c r="C2" s="579"/>
      <c r="D2" s="579"/>
      <c r="E2" s="579"/>
      <c r="F2" s="579"/>
      <c r="G2" s="579"/>
      <c r="H2" s="579"/>
      <c r="I2" s="579"/>
      <c r="J2" s="579"/>
      <c r="K2" s="579"/>
      <c r="L2" s="579"/>
      <c r="M2" s="579"/>
      <c r="N2" s="579"/>
      <c r="O2" s="579"/>
      <c r="P2" s="579"/>
      <c r="Q2" s="579"/>
      <c r="R2" s="579"/>
      <c r="S2" s="579"/>
      <c r="T2" s="579"/>
      <c r="U2" s="579"/>
      <c r="V2" s="579"/>
      <c r="W2" s="579"/>
      <c r="X2" s="579"/>
      <c r="Y2" s="94" t="s">
        <v>20</v>
      </c>
    </row>
    <row r="3" spans="1:25">
      <c r="A3" s="580"/>
      <c r="B3" s="580"/>
      <c r="C3" s="580"/>
      <c r="D3" s="580"/>
      <c r="E3" s="580"/>
      <c r="F3" s="580"/>
      <c r="G3" s="580"/>
      <c r="H3" s="580"/>
      <c r="I3" s="580"/>
      <c r="J3" s="580"/>
      <c r="K3" s="580"/>
      <c r="L3" s="580"/>
      <c r="M3" s="580"/>
      <c r="N3" s="580"/>
      <c r="O3" s="580"/>
      <c r="P3" s="580"/>
      <c r="Q3" s="580"/>
      <c r="R3" s="580"/>
      <c r="S3" s="580"/>
      <c r="T3" s="580"/>
      <c r="U3" s="580"/>
      <c r="V3" s="580"/>
      <c r="W3" s="580"/>
      <c r="X3" s="580"/>
      <c r="Y3" s="94" t="s">
        <v>20</v>
      </c>
    </row>
    <row r="4" spans="1:25" ht="22.5">
      <c r="A4" s="584" t="s">
        <v>272</v>
      </c>
      <c r="B4" s="585"/>
      <c r="C4" s="585"/>
      <c r="D4" s="585"/>
      <c r="E4" s="585"/>
      <c r="F4" s="585"/>
      <c r="G4" s="585"/>
      <c r="H4" s="585"/>
      <c r="I4" s="585"/>
      <c r="J4" s="585"/>
      <c r="K4" s="585"/>
      <c r="L4" s="585"/>
      <c r="M4" s="585"/>
      <c r="N4" s="585"/>
      <c r="O4" s="585"/>
      <c r="P4" s="585"/>
      <c r="Q4" s="585"/>
      <c r="R4" s="585"/>
      <c r="S4" s="585"/>
      <c r="T4" s="585"/>
      <c r="U4" s="585"/>
      <c r="V4" s="585"/>
      <c r="W4" s="585"/>
      <c r="X4" s="585"/>
      <c r="Y4" s="94" t="s">
        <v>20</v>
      </c>
    </row>
    <row r="5" spans="1:25" ht="23.25">
      <c r="A5" s="586" t="s">
        <v>8</v>
      </c>
      <c r="B5" s="587"/>
      <c r="C5" s="587"/>
      <c r="D5" s="587"/>
      <c r="E5" s="587"/>
      <c r="F5" s="587"/>
      <c r="G5" s="587"/>
      <c r="H5" s="587"/>
      <c r="I5" s="587"/>
      <c r="J5" s="587"/>
      <c r="K5" s="587"/>
      <c r="L5" s="587"/>
      <c r="M5" s="587"/>
      <c r="N5" s="587"/>
      <c r="O5" s="587"/>
      <c r="P5" s="587"/>
      <c r="Q5" s="587"/>
      <c r="R5" s="587"/>
      <c r="S5" s="587"/>
      <c r="T5" s="587"/>
      <c r="U5" s="587"/>
      <c r="V5" s="587"/>
      <c r="W5" s="587"/>
      <c r="X5" s="587"/>
      <c r="Y5" s="94" t="s">
        <v>20</v>
      </c>
    </row>
    <row r="6" spans="1:25" ht="23.25">
      <c r="A6" s="586" t="s">
        <v>262</v>
      </c>
      <c r="B6" s="585"/>
      <c r="C6" s="585"/>
      <c r="D6" s="585"/>
      <c r="E6" s="585"/>
      <c r="F6" s="585"/>
      <c r="G6" s="585"/>
      <c r="H6" s="585"/>
      <c r="I6" s="585"/>
      <c r="J6" s="585"/>
      <c r="K6" s="585"/>
      <c r="L6" s="585"/>
      <c r="M6" s="585"/>
      <c r="N6" s="585"/>
      <c r="O6" s="585"/>
      <c r="P6" s="585"/>
      <c r="Q6" s="585"/>
      <c r="R6" s="585"/>
      <c r="S6" s="585"/>
      <c r="T6" s="585"/>
      <c r="U6" s="585"/>
      <c r="V6" s="585"/>
      <c r="W6" s="585"/>
      <c r="X6" s="585"/>
      <c r="Y6" s="94" t="s">
        <v>20</v>
      </c>
    </row>
    <row r="7" spans="1:25" ht="23.25">
      <c r="A7" s="586" t="s">
        <v>261</v>
      </c>
      <c r="B7" s="587"/>
      <c r="C7" s="587"/>
      <c r="D7" s="587"/>
      <c r="E7" s="587"/>
      <c r="F7" s="587"/>
      <c r="G7" s="587"/>
      <c r="H7" s="587"/>
      <c r="I7" s="587"/>
      <c r="J7" s="587"/>
      <c r="K7" s="587"/>
      <c r="L7" s="587"/>
      <c r="M7" s="587"/>
      <c r="N7" s="587"/>
      <c r="O7" s="587"/>
      <c r="P7" s="587"/>
      <c r="Q7" s="587"/>
      <c r="R7" s="587"/>
      <c r="S7" s="587"/>
      <c r="T7" s="587"/>
      <c r="U7" s="587"/>
      <c r="V7" s="587"/>
      <c r="W7" s="587"/>
      <c r="X7" s="587"/>
      <c r="Y7" s="94" t="s">
        <v>20</v>
      </c>
    </row>
    <row r="8" spans="1:25" ht="23.25">
      <c r="A8" s="581"/>
      <c r="B8" s="581"/>
      <c r="C8" s="581"/>
      <c r="D8" s="581"/>
      <c r="E8" s="581"/>
      <c r="F8" s="581"/>
      <c r="G8" s="581"/>
      <c r="H8" s="581"/>
      <c r="I8" s="581"/>
      <c r="J8" s="581"/>
      <c r="K8" s="581"/>
      <c r="L8" s="581"/>
      <c r="M8" s="581"/>
      <c r="N8" s="581"/>
      <c r="O8" s="581"/>
      <c r="P8" s="581"/>
      <c r="Q8" s="581"/>
      <c r="R8" s="581"/>
      <c r="S8" s="581"/>
      <c r="T8" s="581"/>
      <c r="U8" s="581"/>
      <c r="V8" s="581"/>
      <c r="W8" s="581"/>
      <c r="X8" s="581"/>
      <c r="Y8" s="94" t="s">
        <v>20</v>
      </c>
    </row>
    <row r="9" spans="1:25" ht="23.25">
      <c r="A9" s="581"/>
      <c r="B9" s="581"/>
      <c r="C9" s="581"/>
      <c r="D9" s="581"/>
      <c r="E9" s="581"/>
      <c r="F9" s="581"/>
      <c r="G9" s="581"/>
      <c r="H9" s="581"/>
      <c r="I9" s="581"/>
      <c r="J9" s="581"/>
      <c r="K9" s="581"/>
      <c r="L9" s="581"/>
      <c r="M9" s="581"/>
      <c r="N9" s="581"/>
      <c r="O9" s="581"/>
      <c r="P9" s="581"/>
      <c r="Q9" s="581"/>
      <c r="R9" s="581"/>
      <c r="S9" s="581"/>
      <c r="T9" s="581"/>
      <c r="U9" s="581"/>
      <c r="V9" s="581"/>
      <c r="W9" s="581"/>
      <c r="X9" s="581"/>
      <c r="Y9" s="94" t="s">
        <v>20</v>
      </c>
    </row>
    <row r="10" spans="1:25" ht="23.25">
      <c r="A10" s="581"/>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94" t="s">
        <v>20</v>
      </c>
    </row>
    <row r="11" spans="1:25">
      <c r="A11" s="580"/>
      <c r="B11" s="580"/>
      <c r="C11" s="580"/>
      <c r="D11" s="580"/>
      <c r="E11" s="580"/>
      <c r="F11" s="580"/>
      <c r="G11" s="580"/>
      <c r="H11" s="580"/>
      <c r="I11" s="580"/>
      <c r="J11" s="580"/>
      <c r="K11" s="580"/>
      <c r="L11" s="580"/>
      <c r="M11" s="580"/>
      <c r="N11" s="580"/>
      <c r="O11" s="580"/>
      <c r="P11" s="580"/>
      <c r="Q11" s="580"/>
      <c r="R11" s="580"/>
      <c r="S11" s="580"/>
      <c r="T11" s="580"/>
      <c r="U11" s="593"/>
      <c r="V11" s="588" t="s">
        <v>64</v>
      </c>
      <c r="W11" s="589"/>
      <c r="X11" s="590"/>
      <c r="Y11" s="94" t="s">
        <v>20</v>
      </c>
    </row>
    <row r="12" spans="1:25">
      <c r="A12" s="580"/>
      <c r="B12" s="580"/>
      <c r="C12" s="580"/>
      <c r="D12" s="580"/>
      <c r="E12" s="580"/>
      <c r="F12" s="580"/>
      <c r="G12" s="580"/>
      <c r="H12" s="580"/>
      <c r="I12" s="580"/>
      <c r="J12" s="580"/>
      <c r="K12" s="580"/>
      <c r="L12" s="580"/>
      <c r="M12" s="580"/>
      <c r="N12" s="580"/>
      <c r="O12" s="580"/>
      <c r="P12" s="580"/>
      <c r="Q12" s="580"/>
      <c r="R12" s="580"/>
      <c r="S12" s="580"/>
      <c r="T12" s="580"/>
      <c r="U12" s="593"/>
      <c r="V12" s="607" t="s">
        <v>41</v>
      </c>
      <c r="W12" s="609" t="s">
        <v>73</v>
      </c>
      <c r="X12" s="582" t="s">
        <v>284</v>
      </c>
      <c r="Y12" s="94" t="s">
        <v>20</v>
      </c>
    </row>
    <row r="13" spans="1:25" ht="16.5" thickBot="1">
      <c r="A13" s="594"/>
      <c r="B13" s="594"/>
      <c r="C13" s="594"/>
      <c r="D13" s="594"/>
      <c r="E13" s="594"/>
      <c r="F13" s="594"/>
      <c r="G13" s="594"/>
      <c r="H13" s="594"/>
      <c r="I13" s="594"/>
      <c r="J13" s="594"/>
      <c r="K13" s="594"/>
      <c r="L13" s="594"/>
      <c r="M13" s="594"/>
      <c r="N13" s="594"/>
      <c r="O13" s="594"/>
      <c r="P13" s="594"/>
      <c r="Q13" s="594"/>
      <c r="R13" s="594"/>
      <c r="S13" s="594"/>
      <c r="T13" s="594"/>
      <c r="U13" s="595"/>
      <c r="V13" s="608"/>
      <c r="W13" s="583"/>
      <c r="X13" s="583"/>
      <c r="Y13" s="94" t="s">
        <v>20</v>
      </c>
    </row>
    <row r="14" spans="1:25">
      <c r="A14" s="577" t="s">
        <v>127</v>
      </c>
      <c r="B14" s="578"/>
      <c r="C14" s="578"/>
      <c r="D14" s="578"/>
      <c r="E14" s="578"/>
      <c r="F14" s="578"/>
      <c r="G14" s="578"/>
      <c r="H14" s="578"/>
      <c r="I14" s="578"/>
      <c r="J14" s="578"/>
      <c r="K14" s="578"/>
      <c r="L14" s="578"/>
      <c r="M14" s="578"/>
      <c r="N14" s="578"/>
      <c r="O14" s="578"/>
      <c r="P14" s="578"/>
      <c r="Q14" s="578"/>
      <c r="R14" s="578"/>
      <c r="S14" s="578"/>
      <c r="T14" s="578"/>
      <c r="U14" s="578"/>
      <c r="V14" s="163">
        <v>48</v>
      </c>
      <c r="W14" s="163">
        <v>49</v>
      </c>
      <c r="X14" s="161">
        <v>10809</v>
      </c>
      <c r="Y14" s="94" t="s">
        <v>20</v>
      </c>
    </row>
    <row r="15" spans="1:25" ht="20.25" customHeight="1">
      <c r="A15" s="591" t="s">
        <v>247</v>
      </c>
      <c r="B15" s="592"/>
      <c r="C15" s="592"/>
      <c r="D15" s="592"/>
      <c r="E15" s="592"/>
      <c r="F15" s="592"/>
      <c r="G15" s="592"/>
      <c r="H15" s="592"/>
      <c r="I15" s="592"/>
      <c r="J15" s="592"/>
      <c r="K15" s="592"/>
      <c r="L15" s="592"/>
      <c r="M15" s="592"/>
      <c r="N15" s="592"/>
      <c r="O15" s="592"/>
      <c r="P15" s="592"/>
      <c r="Q15" s="592"/>
      <c r="R15" s="592"/>
      <c r="S15" s="592"/>
      <c r="T15" s="592"/>
      <c r="U15" s="592"/>
      <c r="V15" s="164"/>
      <c r="W15" s="164"/>
      <c r="X15" s="99"/>
      <c r="Y15" s="94" t="s">
        <v>20</v>
      </c>
    </row>
    <row r="16" spans="1:25">
      <c r="A16" s="610" t="s">
        <v>128</v>
      </c>
      <c r="B16" s="611"/>
      <c r="C16" s="611"/>
      <c r="D16" s="611"/>
      <c r="E16" s="611"/>
      <c r="F16" s="611"/>
      <c r="G16" s="611"/>
      <c r="H16" s="611"/>
      <c r="I16" s="611"/>
      <c r="J16" s="611"/>
      <c r="K16" s="611"/>
      <c r="L16" s="611"/>
      <c r="M16" s="611"/>
      <c r="N16" s="611"/>
      <c r="O16" s="611"/>
      <c r="P16" s="611"/>
      <c r="Q16" s="611"/>
      <c r="R16" s="611"/>
      <c r="S16" s="611"/>
      <c r="T16" s="611"/>
      <c r="U16" s="611"/>
      <c r="V16" s="165">
        <f>+V15+V14</f>
        <v>48</v>
      </c>
      <c r="W16" s="165">
        <f>+W15+W14</f>
        <v>49</v>
      </c>
      <c r="X16" s="100">
        <f>+X15+X14</f>
        <v>10809</v>
      </c>
      <c r="Y16" s="94" t="s">
        <v>20</v>
      </c>
    </row>
    <row r="17" spans="1:25">
      <c r="A17" s="577" t="s">
        <v>3</v>
      </c>
      <c r="B17" s="578"/>
      <c r="C17" s="578"/>
      <c r="D17" s="578"/>
      <c r="E17" s="578"/>
      <c r="F17" s="578"/>
      <c r="G17" s="578"/>
      <c r="H17" s="578"/>
      <c r="I17" s="578"/>
      <c r="J17" s="578"/>
      <c r="K17" s="578"/>
      <c r="L17" s="578"/>
      <c r="M17" s="578"/>
      <c r="N17" s="578"/>
      <c r="O17" s="578"/>
      <c r="P17" s="578"/>
      <c r="Q17" s="578"/>
      <c r="R17" s="578"/>
      <c r="S17" s="578"/>
      <c r="T17" s="578"/>
      <c r="U17" s="578"/>
      <c r="V17" s="166">
        <v>48</v>
      </c>
      <c r="W17" s="166">
        <v>49</v>
      </c>
      <c r="X17" s="101">
        <v>10809</v>
      </c>
      <c r="Y17" s="94" t="s">
        <v>20</v>
      </c>
    </row>
    <row r="18" spans="1:25" ht="18.75" customHeight="1">
      <c r="A18" s="596" t="s">
        <v>65</v>
      </c>
      <c r="B18" s="597"/>
      <c r="C18" s="597"/>
      <c r="D18" s="597"/>
      <c r="E18" s="597"/>
      <c r="F18" s="597"/>
      <c r="G18" s="597"/>
      <c r="H18" s="597"/>
      <c r="I18" s="597"/>
      <c r="J18" s="597"/>
      <c r="K18" s="597"/>
      <c r="L18" s="597"/>
      <c r="M18" s="597"/>
      <c r="N18" s="597"/>
      <c r="O18" s="597"/>
      <c r="P18" s="597"/>
      <c r="Q18" s="597"/>
      <c r="R18" s="597"/>
      <c r="S18" s="597"/>
      <c r="T18" s="597"/>
      <c r="U18" s="597"/>
      <c r="V18" s="448"/>
      <c r="W18" s="448"/>
      <c r="X18" s="449"/>
      <c r="Y18" s="94" t="s">
        <v>20</v>
      </c>
    </row>
    <row r="19" spans="1:25">
      <c r="A19" s="598" t="s">
        <v>332</v>
      </c>
      <c r="B19" s="599"/>
      <c r="C19" s="599"/>
      <c r="D19" s="599"/>
      <c r="E19" s="599"/>
      <c r="F19" s="599"/>
      <c r="G19" s="599"/>
      <c r="H19" s="599"/>
      <c r="I19" s="599"/>
      <c r="J19" s="599"/>
      <c r="K19" s="599"/>
      <c r="L19" s="599"/>
      <c r="M19" s="599"/>
      <c r="N19" s="599"/>
      <c r="O19" s="599"/>
      <c r="P19" s="599"/>
      <c r="Q19" s="599"/>
      <c r="R19" s="599"/>
      <c r="S19" s="599"/>
      <c r="T19" s="599"/>
      <c r="U19" s="599"/>
      <c r="V19" s="167">
        <f>+V18+V17</f>
        <v>48</v>
      </c>
      <c r="W19" s="167">
        <f>+W18+W17</f>
        <v>49</v>
      </c>
      <c r="X19" s="102">
        <f>+X18+X17</f>
        <v>10809</v>
      </c>
      <c r="Y19" s="94" t="s">
        <v>20</v>
      </c>
    </row>
    <row r="20" spans="1:25">
      <c r="A20" s="591" t="s">
        <v>120</v>
      </c>
      <c r="B20" s="592"/>
      <c r="C20" s="592"/>
      <c r="D20" s="592"/>
      <c r="E20" s="592"/>
      <c r="F20" s="592"/>
      <c r="G20" s="592"/>
      <c r="H20" s="592"/>
      <c r="I20" s="592"/>
      <c r="J20" s="592"/>
      <c r="K20" s="592"/>
      <c r="L20" s="592"/>
      <c r="M20" s="592"/>
      <c r="N20" s="592"/>
      <c r="O20" s="592"/>
      <c r="P20" s="592"/>
      <c r="Q20" s="592"/>
      <c r="R20" s="592"/>
      <c r="S20" s="592"/>
      <c r="T20" s="592"/>
      <c r="U20" s="592"/>
      <c r="V20" s="98"/>
      <c r="W20" s="98"/>
      <c r="X20" s="99"/>
      <c r="Y20" s="94" t="s">
        <v>20</v>
      </c>
    </row>
    <row r="21" spans="1:25">
      <c r="A21" s="600" t="s">
        <v>31</v>
      </c>
      <c r="B21" s="601"/>
      <c r="C21" s="601"/>
      <c r="D21" s="601"/>
      <c r="E21" s="601"/>
      <c r="F21" s="601"/>
      <c r="G21" s="601"/>
      <c r="H21" s="601"/>
      <c r="I21" s="601"/>
      <c r="J21" s="601"/>
      <c r="K21" s="601"/>
      <c r="L21" s="601"/>
      <c r="M21" s="601"/>
      <c r="N21" s="601"/>
      <c r="O21" s="601"/>
      <c r="P21" s="601"/>
      <c r="Q21" s="601"/>
      <c r="R21" s="601"/>
      <c r="S21" s="601"/>
      <c r="T21" s="601"/>
      <c r="U21" s="601"/>
      <c r="V21" s="98"/>
      <c r="W21" s="98"/>
      <c r="X21" s="99"/>
      <c r="Y21" s="94" t="s">
        <v>20</v>
      </c>
    </row>
    <row r="22" spans="1:25">
      <c r="A22" s="606" t="s">
        <v>60</v>
      </c>
      <c r="B22" s="603"/>
      <c r="C22" s="603"/>
      <c r="D22" s="603"/>
      <c r="E22" s="603"/>
      <c r="F22" s="603"/>
      <c r="G22" s="603"/>
      <c r="H22" s="603"/>
      <c r="I22" s="603"/>
      <c r="J22" s="603"/>
      <c r="K22" s="603"/>
      <c r="L22" s="603"/>
      <c r="M22" s="603"/>
      <c r="N22" s="603"/>
      <c r="O22" s="603"/>
      <c r="P22" s="603"/>
      <c r="Q22" s="603"/>
      <c r="R22" s="603"/>
      <c r="S22" s="603"/>
      <c r="T22" s="603"/>
      <c r="U22" s="603"/>
      <c r="V22" s="98"/>
      <c r="W22" s="98"/>
      <c r="X22" s="99"/>
      <c r="Y22" s="94" t="s">
        <v>20</v>
      </c>
    </row>
    <row r="23" spans="1:25">
      <c r="A23" s="612" t="s">
        <v>337</v>
      </c>
      <c r="B23" s="613"/>
      <c r="C23" s="613"/>
      <c r="D23" s="613"/>
      <c r="E23" s="613"/>
      <c r="F23" s="613"/>
      <c r="G23" s="613"/>
      <c r="H23" s="613"/>
      <c r="I23" s="613"/>
      <c r="J23" s="613"/>
      <c r="K23" s="613"/>
      <c r="L23" s="613"/>
      <c r="M23" s="613"/>
      <c r="N23" s="613"/>
      <c r="O23" s="613"/>
      <c r="P23" s="613"/>
      <c r="Q23" s="613"/>
      <c r="R23" s="613"/>
      <c r="S23" s="613"/>
      <c r="T23" s="613"/>
      <c r="U23" s="614"/>
      <c r="V23" s="98"/>
      <c r="W23" s="98"/>
      <c r="X23" s="99">
        <v>-10</v>
      </c>
      <c r="Y23" s="94" t="s">
        <v>20</v>
      </c>
    </row>
    <row r="24" spans="1:25">
      <c r="A24" s="602" t="s">
        <v>338</v>
      </c>
      <c r="B24" s="603"/>
      <c r="C24" s="603"/>
      <c r="D24" s="603"/>
      <c r="E24" s="603"/>
      <c r="F24" s="603"/>
      <c r="G24" s="603"/>
      <c r="H24" s="603"/>
      <c r="I24" s="603"/>
      <c r="J24" s="603"/>
      <c r="K24" s="603"/>
      <c r="L24" s="603"/>
      <c r="M24" s="603"/>
      <c r="N24" s="603"/>
      <c r="O24" s="603"/>
      <c r="P24" s="603"/>
      <c r="Q24" s="603"/>
      <c r="R24" s="603"/>
      <c r="S24" s="603"/>
      <c r="T24" s="603"/>
      <c r="U24" s="603"/>
      <c r="V24" s="98"/>
      <c r="W24" s="98"/>
      <c r="X24" s="99"/>
      <c r="Y24" s="94" t="s">
        <v>20</v>
      </c>
    </row>
    <row r="25" spans="1:25">
      <c r="A25" s="604" t="s">
        <v>256</v>
      </c>
      <c r="B25" s="605"/>
      <c r="C25" s="605"/>
      <c r="D25" s="605"/>
      <c r="E25" s="605"/>
      <c r="F25" s="605"/>
      <c r="G25" s="605"/>
      <c r="H25" s="605"/>
      <c r="I25" s="605"/>
      <c r="J25" s="605"/>
      <c r="K25" s="605"/>
      <c r="L25" s="605"/>
      <c r="M25" s="605"/>
      <c r="N25" s="605"/>
      <c r="O25" s="605"/>
      <c r="P25" s="605"/>
      <c r="Q25" s="605"/>
      <c r="R25" s="605"/>
      <c r="S25" s="605"/>
      <c r="T25" s="605"/>
      <c r="U25" s="605"/>
      <c r="V25" s="98"/>
      <c r="W25" s="98"/>
      <c r="X25" s="99">
        <v>85</v>
      </c>
      <c r="Y25" s="94" t="s">
        <v>20</v>
      </c>
    </row>
    <row r="26" spans="1:25">
      <c r="A26" s="615" t="s">
        <v>32</v>
      </c>
      <c r="B26" s="616"/>
      <c r="C26" s="616"/>
      <c r="D26" s="616"/>
      <c r="E26" s="616"/>
      <c r="F26" s="616"/>
      <c r="G26" s="616"/>
      <c r="H26" s="616"/>
      <c r="I26" s="616"/>
      <c r="J26" s="616"/>
      <c r="K26" s="616"/>
      <c r="L26" s="616"/>
      <c r="M26" s="616"/>
      <c r="N26" s="616"/>
      <c r="O26" s="616"/>
      <c r="P26" s="616"/>
      <c r="Q26" s="616"/>
      <c r="R26" s="616"/>
      <c r="S26" s="616"/>
      <c r="T26" s="616"/>
      <c r="U26" s="616"/>
      <c r="V26" s="98"/>
      <c r="W26" s="98"/>
      <c r="X26" s="99">
        <v>51</v>
      </c>
      <c r="Y26" s="94" t="s">
        <v>20</v>
      </c>
    </row>
    <row r="27" spans="1:25">
      <c r="A27" s="617" t="s">
        <v>275</v>
      </c>
      <c r="B27" s="605"/>
      <c r="C27" s="605"/>
      <c r="D27" s="605"/>
      <c r="E27" s="605"/>
      <c r="F27" s="605"/>
      <c r="G27" s="605"/>
      <c r="H27" s="605"/>
      <c r="I27" s="605"/>
      <c r="J27" s="605"/>
      <c r="K27" s="605"/>
      <c r="L27" s="605"/>
      <c r="M27" s="605"/>
      <c r="N27" s="605"/>
      <c r="O27" s="605"/>
      <c r="P27" s="605"/>
      <c r="Q27" s="605"/>
      <c r="R27" s="605"/>
      <c r="S27" s="605"/>
      <c r="T27" s="605"/>
      <c r="U27" s="605"/>
      <c r="V27" s="98">
        <f>SUM(V25:V26)</f>
        <v>0</v>
      </c>
      <c r="W27" s="98">
        <f>SUM(W25:W26)</f>
        <v>0</v>
      </c>
      <c r="X27" s="98">
        <f>SUM(X24:X26)</f>
        <v>136</v>
      </c>
      <c r="Y27" s="94" t="s">
        <v>20</v>
      </c>
    </row>
    <row r="28" spans="1:25">
      <c r="A28" s="606" t="s">
        <v>63</v>
      </c>
      <c r="B28" s="620"/>
      <c r="C28" s="620"/>
      <c r="D28" s="620"/>
      <c r="E28" s="620"/>
      <c r="F28" s="620"/>
      <c r="G28" s="620"/>
      <c r="H28" s="620"/>
      <c r="I28" s="620"/>
      <c r="J28" s="620"/>
      <c r="K28" s="620"/>
      <c r="L28" s="620"/>
      <c r="M28" s="620"/>
      <c r="N28" s="620"/>
      <c r="O28" s="620"/>
      <c r="P28" s="620"/>
      <c r="Q28" s="620"/>
      <c r="R28" s="620"/>
      <c r="S28" s="620"/>
      <c r="T28" s="620"/>
      <c r="U28" s="621"/>
      <c r="V28" s="98"/>
      <c r="W28" s="98"/>
      <c r="X28" s="99"/>
      <c r="Y28" s="94" t="s">
        <v>20</v>
      </c>
    </row>
    <row r="29" spans="1:25">
      <c r="A29" s="617" t="s">
        <v>257</v>
      </c>
      <c r="B29" s="618"/>
      <c r="C29" s="618"/>
      <c r="D29" s="618"/>
      <c r="E29" s="618"/>
      <c r="F29" s="618"/>
      <c r="G29" s="618"/>
      <c r="H29" s="618"/>
      <c r="I29" s="618"/>
      <c r="J29" s="618"/>
      <c r="K29" s="618"/>
      <c r="L29" s="618"/>
      <c r="M29" s="618"/>
      <c r="N29" s="618"/>
      <c r="O29" s="618"/>
      <c r="P29" s="618"/>
      <c r="Q29" s="618"/>
      <c r="R29" s="618"/>
      <c r="S29" s="618"/>
      <c r="T29" s="618"/>
      <c r="U29" s="619"/>
      <c r="V29" s="98"/>
      <c r="W29" s="98"/>
      <c r="X29" s="99">
        <v>0</v>
      </c>
      <c r="Y29" s="94" t="s">
        <v>20</v>
      </c>
    </row>
    <row r="30" spans="1:25">
      <c r="A30" s="604" t="s">
        <v>33</v>
      </c>
      <c r="B30" s="613"/>
      <c r="C30" s="613"/>
      <c r="D30" s="613"/>
      <c r="E30" s="613"/>
      <c r="F30" s="613"/>
      <c r="G30" s="613"/>
      <c r="H30" s="613"/>
      <c r="I30" s="613"/>
      <c r="J30" s="613"/>
      <c r="K30" s="613"/>
      <c r="L30" s="613"/>
      <c r="M30" s="613"/>
      <c r="N30" s="613"/>
      <c r="O30" s="613"/>
      <c r="P30" s="613"/>
      <c r="Q30" s="613"/>
      <c r="R30" s="613"/>
      <c r="S30" s="613"/>
      <c r="T30" s="613"/>
      <c r="U30" s="614"/>
      <c r="V30" s="98"/>
      <c r="W30" s="98"/>
      <c r="X30" s="99">
        <v>0</v>
      </c>
      <c r="Y30" s="94" t="s">
        <v>20</v>
      </c>
    </row>
    <row r="31" spans="1:25">
      <c r="A31" s="617" t="s">
        <v>276</v>
      </c>
      <c r="B31" s="618"/>
      <c r="C31" s="618"/>
      <c r="D31" s="618"/>
      <c r="E31" s="618"/>
      <c r="F31" s="618"/>
      <c r="G31" s="618"/>
      <c r="H31" s="618"/>
      <c r="I31" s="618"/>
      <c r="J31" s="618"/>
      <c r="K31" s="618"/>
      <c r="L31" s="618"/>
      <c r="M31" s="618"/>
      <c r="N31" s="618"/>
      <c r="O31" s="618"/>
      <c r="P31" s="618"/>
      <c r="Q31" s="618"/>
      <c r="R31" s="618"/>
      <c r="S31" s="618"/>
      <c r="T31" s="618"/>
      <c r="U31" s="619"/>
      <c r="V31" s="98">
        <f>V29+V30</f>
        <v>0</v>
      </c>
      <c r="W31" s="98">
        <f>W29+W30</f>
        <v>0</v>
      </c>
      <c r="X31" s="98">
        <f>SUM(X29:X30)</f>
        <v>0</v>
      </c>
      <c r="Y31" s="94" t="s">
        <v>20</v>
      </c>
    </row>
    <row r="32" spans="1:25">
      <c r="A32" s="606" t="s">
        <v>62</v>
      </c>
      <c r="B32" s="603"/>
      <c r="C32" s="603"/>
      <c r="D32" s="603"/>
      <c r="E32" s="603"/>
      <c r="F32" s="603"/>
      <c r="G32" s="603"/>
      <c r="H32" s="603"/>
      <c r="I32" s="603"/>
      <c r="J32" s="603"/>
      <c r="K32" s="603"/>
      <c r="L32" s="603"/>
      <c r="M32" s="603"/>
      <c r="N32" s="603"/>
      <c r="O32" s="603"/>
      <c r="P32" s="603"/>
      <c r="Q32" s="603"/>
      <c r="R32" s="603"/>
      <c r="S32" s="603"/>
      <c r="T32" s="603"/>
      <c r="U32" s="603"/>
      <c r="V32" s="98">
        <f>V31+V27</f>
        <v>0</v>
      </c>
      <c r="W32" s="98">
        <f>W31+W27</f>
        <v>0</v>
      </c>
      <c r="X32" s="98">
        <f>+X27+X31</f>
        <v>136</v>
      </c>
      <c r="Y32" s="94" t="s">
        <v>20</v>
      </c>
    </row>
    <row r="33" spans="1:25">
      <c r="A33" s="606" t="s">
        <v>61</v>
      </c>
      <c r="B33" s="603"/>
      <c r="C33" s="603"/>
      <c r="D33" s="603"/>
      <c r="E33" s="603"/>
      <c r="F33" s="603"/>
      <c r="G33" s="603"/>
      <c r="H33" s="603"/>
      <c r="I33" s="603"/>
      <c r="J33" s="603"/>
      <c r="K33" s="603"/>
      <c r="L33" s="603"/>
      <c r="M33" s="603"/>
      <c r="N33" s="603"/>
      <c r="O33" s="603"/>
      <c r="P33" s="603"/>
      <c r="Q33" s="603"/>
      <c r="R33" s="603"/>
      <c r="S33" s="603"/>
      <c r="T33" s="603"/>
      <c r="U33" s="603"/>
      <c r="V33" s="98">
        <f>V32+V20</f>
        <v>0</v>
      </c>
      <c r="W33" s="98">
        <f>W32+W20</f>
        <v>0</v>
      </c>
      <c r="X33" s="98">
        <f>X32+X20+X23</f>
        <v>126</v>
      </c>
      <c r="Y33" s="94" t="s">
        <v>20</v>
      </c>
    </row>
    <row r="34" spans="1:25">
      <c r="A34" s="629" t="s">
        <v>249</v>
      </c>
      <c r="B34" s="630"/>
      <c r="C34" s="630"/>
      <c r="D34" s="630"/>
      <c r="E34" s="630"/>
      <c r="F34" s="630"/>
      <c r="G34" s="630"/>
      <c r="H34" s="630"/>
      <c r="I34" s="630"/>
      <c r="J34" s="630"/>
      <c r="K34" s="630"/>
      <c r="L34" s="630"/>
      <c r="M34" s="630"/>
      <c r="N34" s="630"/>
      <c r="O34" s="630"/>
      <c r="P34" s="630"/>
      <c r="Q34" s="630"/>
      <c r="R34" s="630"/>
      <c r="S34" s="630"/>
      <c r="T34" s="630"/>
      <c r="U34" s="631"/>
      <c r="V34" s="158">
        <f>+V33+V19</f>
        <v>48</v>
      </c>
      <c r="W34" s="158">
        <f>+W33+W19</f>
        <v>49</v>
      </c>
      <c r="X34" s="158">
        <f>+X33+X19</f>
        <v>10935</v>
      </c>
      <c r="Y34" s="94" t="s">
        <v>20</v>
      </c>
    </row>
    <row r="35" spans="1:25">
      <c r="A35" s="600" t="s">
        <v>121</v>
      </c>
      <c r="B35" s="601"/>
      <c r="C35" s="601"/>
      <c r="D35" s="601"/>
      <c r="E35" s="601"/>
      <c r="F35" s="601"/>
      <c r="G35" s="601"/>
      <c r="H35" s="601"/>
      <c r="I35" s="601"/>
      <c r="J35" s="601"/>
      <c r="K35" s="601"/>
      <c r="L35" s="601"/>
      <c r="M35" s="601"/>
      <c r="N35" s="601"/>
      <c r="O35" s="601"/>
      <c r="P35" s="601"/>
      <c r="Q35" s="601"/>
      <c r="R35" s="601"/>
      <c r="S35" s="601"/>
      <c r="T35" s="601"/>
      <c r="U35" s="601"/>
      <c r="V35" s="98"/>
      <c r="W35" s="98"/>
      <c r="X35" s="99"/>
      <c r="Y35" s="94" t="s">
        <v>20</v>
      </c>
    </row>
    <row r="36" spans="1:25">
      <c r="A36" s="606" t="s">
        <v>325</v>
      </c>
      <c r="B36" s="603"/>
      <c r="C36" s="603"/>
      <c r="D36" s="603"/>
      <c r="E36" s="603"/>
      <c r="F36" s="603"/>
      <c r="G36" s="603"/>
      <c r="H36" s="603"/>
      <c r="I36" s="603"/>
      <c r="J36" s="603"/>
      <c r="K36" s="603"/>
      <c r="L36" s="603"/>
      <c r="M36" s="603"/>
      <c r="N36" s="603"/>
      <c r="O36" s="603"/>
      <c r="P36" s="603"/>
      <c r="Q36" s="603"/>
      <c r="R36" s="603"/>
      <c r="S36" s="603"/>
      <c r="T36" s="603"/>
      <c r="U36" s="603"/>
      <c r="V36" s="98" t="s">
        <v>283</v>
      </c>
      <c r="W36" s="98"/>
      <c r="X36" s="99"/>
      <c r="Y36" s="94" t="s">
        <v>20</v>
      </c>
    </row>
    <row r="37" spans="1:25">
      <c r="A37" s="617" t="s">
        <v>6</v>
      </c>
      <c r="B37" s="618"/>
      <c r="C37" s="618"/>
      <c r="D37" s="618"/>
      <c r="E37" s="618"/>
      <c r="F37" s="618"/>
      <c r="G37" s="618"/>
      <c r="H37" s="618"/>
      <c r="I37" s="618"/>
      <c r="J37" s="618"/>
      <c r="K37" s="618"/>
      <c r="L37" s="618"/>
      <c r="M37" s="618"/>
      <c r="N37" s="618"/>
      <c r="O37" s="618"/>
      <c r="P37" s="618"/>
      <c r="Q37" s="618"/>
      <c r="R37" s="618"/>
      <c r="S37" s="618"/>
      <c r="T37" s="618"/>
      <c r="U37" s="619"/>
      <c r="V37" s="98">
        <v>2</v>
      </c>
      <c r="W37" s="98">
        <v>2</v>
      </c>
      <c r="X37" s="99">
        <v>424</v>
      </c>
      <c r="Y37" s="94" t="s">
        <v>20</v>
      </c>
    </row>
    <row r="38" spans="1:25" ht="0.6" customHeight="1">
      <c r="A38" s="617" t="s">
        <v>58</v>
      </c>
      <c r="B38" s="618"/>
      <c r="C38" s="618"/>
      <c r="D38" s="618"/>
      <c r="E38" s="618"/>
      <c r="F38" s="618"/>
      <c r="G38" s="618"/>
      <c r="H38" s="618"/>
      <c r="I38" s="618"/>
      <c r="J38" s="618"/>
      <c r="K38" s="618"/>
      <c r="L38" s="618"/>
      <c r="M38" s="618"/>
      <c r="N38" s="618"/>
      <c r="O38" s="618"/>
      <c r="P38" s="618"/>
      <c r="Q38" s="618"/>
      <c r="R38" s="618"/>
      <c r="S38" s="618"/>
      <c r="T38" s="618"/>
      <c r="U38" s="619"/>
      <c r="V38" s="98"/>
      <c r="W38" s="98"/>
      <c r="X38" s="99"/>
      <c r="Y38" s="94" t="s">
        <v>20</v>
      </c>
    </row>
    <row r="39" spans="1:25">
      <c r="A39" s="615" t="s">
        <v>123</v>
      </c>
      <c r="B39" s="616"/>
      <c r="C39" s="616"/>
      <c r="D39" s="616"/>
      <c r="E39" s="616"/>
      <c r="F39" s="616"/>
      <c r="G39" s="616"/>
      <c r="H39" s="616"/>
      <c r="I39" s="616"/>
      <c r="J39" s="616"/>
      <c r="K39" s="616"/>
      <c r="L39" s="616"/>
      <c r="M39" s="616"/>
      <c r="N39" s="616"/>
      <c r="O39" s="616"/>
      <c r="P39" s="616"/>
      <c r="Q39" s="616"/>
      <c r="R39" s="616"/>
      <c r="S39" s="616"/>
      <c r="T39" s="616"/>
      <c r="U39" s="616"/>
      <c r="V39" s="447">
        <f>SUM(V37:V38)</f>
        <v>2</v>
      </c>
      <c r="W39" s="99">
        <f>SUM(W37:W38)</f>
        <v>2</v>
      </c>
      <c r="X39" s="99">
        <f>SUM(X37:X38)</f>
        <v>424</v>
      </c>
      <c r="Y39" s="94" t="s">
        <v>20</v>
      </c>
    </row>
    <row r="40" spans="1:25">
      <c r="A40" s="606" t="s">
        <v>329</v>
      </c>
      <c r="B40" s="603"/>
      <c r="C40" s="603"/>
      <c r="D40" s="603"/>
      <c r="E40" s="603"/>
      <c r="F40" s="603"/>
      <c r="G40" s="603"/>
      <c r="H40" s="603"/>
      <c r="I40" s="603"/>
      <c r="J40" s="603"/>
      <c r="K40" s="603"/>
      <c r="L40" s="603"/>
      <c r="M40" s="603"/>
      <c r="N40" s="603"/>
      <c r="O40" s="603"/>
      <c r="P40" s="603"/>
      <c r="Q40" s="603"/>
      <c r="R40" s="603"/>
      <c r="S40" s="603"/>
      <c r="T40" s="603"/>
      <c r="U40" s="603"/>
      <c r="V40" s="98"/>
      <c r="W40" s="98"/>
      <c r="X40" s="99"/>
      <c r="Y40" s="94" t="s">
        <v>20</v>
      </c>
    </row>
    <row r="41" spans="1:25">
      <c r="A41" s="617" t="s">
        <v>7</v>
      </c>
      <c r="B41" s="605"/>
      <c r="C41" s="605"/>
      <c r="D41" s="605"/>
      <c r="E41" s="605"/>
      <c r="F41" s="605"/>
      <c r="G41" s="605"/>
      <c r="H41" s="605"/>
      <c r="I41" s="605"/>
      <c r="J41" s="605"/>
      <c r="K41" s="605"/>
      <c r="L41" s="605"/>
      <c r="M41" s="605"/>
      <c r="N41" s="605"/>
      <c r="O41" s="605"/>
      <c r="P41" s="605"/>
      <c r="Q41" s="605"/>
      <c r="R41" s="605"/>
      <c r="S41" s="605"/>
      <c r="T41" s="605"/>
      <c r="U41" s="605"/>
      <c r="V41" s="98"/>
      <c r="W41" s="98"/>
      <c r="X41" s="99">
        <v>-8</v>
      </c>
      <c r="Y41" s="94" t="s">
        <v>20</v>
      </c>
    </row>
    <row r="42" spans="1:25">
      <c r="A42" s="644" t="s">
        <v>336</v>
      </c>
      <c r="B42" s="605"/>
      <c r="C42" s="605"/>
      <c r="D42" s="605"/>
      <c r="E42" s="605"/>
      <c r="F42" s="605"/>
      <c r="G42" s="605"/>
      <c r="H42" s="605"/>
      <c r="I42" s="605"/>
      <c r="J42" s="605"/>
      <c r="K42" s="605"/>
      <c r="L42" s="605"/>
      <c r="M42" s="605"/>
      <c r="N42" s="605"/>
      <c r="O42" s="605"/>
      <c r="P42" s="605"/>
      <c r="Q42" s="605"/>
      <c r="R42" s="605"/>
      <c r="S42" s="605"/>
      <c r="T42" s="605"/>
      <c r="U42" s="605"/>
      <c r="V42" s="98"/>
      <c r="W42" s="98"/>
      <c r="X42" s="98">
        <v>-3</v>
      </c>
      <c r="Y42" s="94" t="s">
        <v>20</v>
      </c>
    </row>
    <row r="43" spans="1:25" ht="18" customHeight="1">
      <c r="A43" s="606" t="s">
        <v>122</v>
      </c>
      <c r="B43" s="603"/>
      <c r="C43" s="603"/>
      <c r="D43" s="603"/>
      <c r="E43" s="603"/>
      <c r="F43" s="603"/>
      <c r="G43" s="603"/>
      <c r="H43" s="603"/>
      <c r="I43" s="603"/>
      <c r="J43" s="603"/>
      <c r="K43" s="603"/>
      <c r="L43" s="603"/>
      <c r="M43" s="603"/>
      <c r="N43" s="603"/>
      <c r="O43" s="603"/>
      <c r="P43" s="603"/>
      <c r="Q43" s="603"/>
      <c r="R43" s="603"/>
      <c r="S43" s="603"/>
      <c r="T43" s="603"/>
      <c r="U43" s="603"/>
      <c r="V43" s="104">
        <f>SUM(V39+V42)</f>
        <v>2</v>
      </c>
      <c r="W43" s="104">
        <f>SUM(W39+W42)</f>
        <v>2</v>
      </c>
      <c r="X43" s="104">
        <f>SUM(X39+X41+X42)</f>
        <v>413</v>
      </c>
      <c r="Y43" s="94" t="s">
        <v>20</v>
      </c>
    </row>
    <row r="44" spans="1:25" ht="18" customHeight="1">
      <c r="A44" s="628" t="s">
        <v>250</v>
      </c>
      <c r="B44" s="626"/>
      <c r="C44" s="626"/>
      <c r="D44" s="626"/>
      <c r="E44" s="626"/>
      <c r="F44" s="626"/>
      <c r="G44" s="626"/>
      <c r="H44" s="626"/>
      <c r="I44" s="626"/>
      <c r="J44" s="626"/>
      <c r="K44" s="626"/>
      <c r="L44" s="626"/>
      <c r="M44" s="626"/>
      <c r="N44" s="626"/>
      <c r="O44" s="626"/>
      <c r="P44" s="626"/>
      <c r="Q44" s="626"/>
      <c r="R44" s="626"/>
      <c r="S44" s="626"/>
      <c r="T44" s="626"/>
      <c r="U44" s="626"/>
      <c r="V44" s="105">
        <f>V34+V43</f>
        <v>50</v>
      </c>
      <c r="W44" s="105">
        <f>W34+W43</f>
        <v>51</v>
      </c>
      <c r="X44" s="105">
        <f>X34+X43</f>
        <v>11348</v>
      </c>
      <c r="Y44" s="94" t="s">
        <v>20</v>
      </c>
    </row>
    <row r="45" spans="1:25" ht="18" customHeight="1">
      <c r="A45" s="625" t="s">
        <v>4</v>
      </c>
      <c r="B45" s="626"/>
      <c r="C45" s="626"/>
      <c r="D45" s="626"/>
      <c r="E45" s="626"/>
      <c r="F45" s="626"/>
      <c r="G45" s="626"/>
      <c r="H45" s="626"/>
      <c r="I45" s="626"/>
      <c r="J45" s="626"/>
      <c r="K45" s="626"/>
      <c r="L45" s="626"/>
      <c r="M45" s="626"/>
      <c r="N45" s="626"/>
      <c r="O45" s="626"/>
      <c r="P45" s="626"/>
      <c r="Q45" s="626"/>
      <c r="R45" s="626"/>
      <c r="S45" s="626"/>
      <c r="T45" s="626"/>
      <c r="U45" s="626"/>
      <c r="V45" s="103">
        <f>+V44-V16</f>
        <v>2</v>
      </c>
      <c r="W45" s="103">
        <f>+W44-W16</f>
        <v>2</v>
      </c>
      <c r="X45" s="103">
        <f>+X44-X16</f>
        <v>539</v>
      </c>
      <c r="Y45" s="94" t="s">
        <v>20</v>
      </c>
    </row>
    <row r="46" spans="1:25">
      <c r="Y46" s="94" t="s">
        <v>20</v>
      </c>
    </row>
    <row r="47" spans="1:25" ht="18" customHeight="1">
      <c r="Y47" s="94" t="s">
        <v>20</v>
      </c>
    </row>
    <row r="48" spans="1:25" ht="18" customHeight="1">
      <c r="Y48" s="94" t="s">
        <v>20</v>
      </c>
    </row>
    <row r="49" spans="1:25" ht="18" customHeight="1">
      <c r="Y49" s="94" t="s">
        <v>20</v>
      </c>
    </row>
    <row r="50" spans="1:25" ht="18" customHeight="1">
      <c r="Y50" s="94" t="s">
        <v>20</v>
      </c>
    </row>
    <row r="51" spans="1:25" ht="18" customHeight="1">
      <c r="Y51" s="94" t="s">
        <v>20</v>
      </c>
    </row>
    <row r="52" spans="1:25" ht="18" customHeight="1">
      <c r="Y52" s="94" t="s">
        <v>20</v>
      </c>
    </row>
    <row r="53" spans="1:25" ht="18" customHeight="1">
      <c r="Y53" s="94" t="s">
        <v>20</v>
      </c>
    </row>
    <row r="54" spans="1:25" ht="18" customHeight="1">
      <c r="Y54" s="94" t="s">
        <v>20</v>
      </c>
    </row>
    <row r="55" spans="1:25" ht="22.5">
      <c r="A55" s="584" t="s">
        <v>272</v>
      </c>
      <c r="B55" s="585"/>
      <c r="C55" s="585"/>
      <c r="D55" s="585"/>
      <c r="E55" s="585"/>
      <c r="F55" s="585"/>
      <c r="G55" s="585"/>
      <c r="H55" s="585"/>
      <c r="I55" s="585"/>
      <c r="J55" s="585"/>
      <c r="K55" s="585"/>
      <c r="L55" s="585"/>
      <c r="M55" s="585"/>
      <c r="N55" s="585"/>
      <c r="O55" s="585"/>
      <c r="P55" s="585"/>
      <c r="Q55" s="585"/>
      <c r="R55" s="585"/>
      <c r="S55" s="585"/>
      <c r="T55" s="585"/>
      <c r="U55" s="585"/>
      <c r="V55" s="585"/>
      <c r="W55" s="585"/>
      <c r="X55" s="585"/>
      <c r="Y55" s="94" t="s">
        <v>20</v>
      </c>
    </row>
    <row r="56" spans="1:25" ht="23.25">
      <c r="A56" s="586" t="str">
        <f>A5</f>
        <v>Office of the Solicitor General</v>
      </c>
      <c r="B56" s="627"/>
      <c r="C56" s="627"/>
      <c r="D56" s="627"/>
      <c r="E56" s="627"/>
      <c r="F56" s="627"/>
      <c r="G56" s="627"/>
      <c r="H56" s="627"/>
      <c r="I56" s="627"/>
      <c r="J56" s="627"/>
      <c r="K56" s="627"/>
      <c r="L56" s="627"/>
      <c r="M56" s="627"/>
      <c r="N56" s="627"/>
      <c r="O56" s="627"/>
      <c r="P56" s="627"/>
      <c r="Q56" s="627"/>
      <c r="R56" s="627"/>
      <c r="S56" s="627"/>
      <c r="T56" s="627"/>
      <c r="U56" s="627"/>
      <c r="V56" s="627"/>
      <c r="W56" s="627"/>
      <c r="X56" s="627"/>
      <c r="Y56" s="94" t="s">
        <v>20</v>
      </c>
    </row>
    <row r="57" spans="1:25" ht="23.25">
      <c r="A57" s="586" t="s">
        <v>262</v>
      </c>
      <c r="B57" s="585"/>
      <c r="C57" s="585"/>
      <c r="D57" s="585"/>
      <c r="E57" s="585"/>
      <c r="F57" s="585"/>
      <c r="G57" s="585"/>
      <c r="H57" s="585"/>
      <c r="I57" s="585"/>
      <c r="J57" s="585"/>
      <c r="K57" s="585"/>
      <c r="L57" s="585"/>
      <c r="M57" s="585"/>
      <c r="N57" s="585"/>
      <c r="O57" s="585"/>
      <c r="P57" s="585"/>
      <c r="Q57" s="585"/>
      <c r="R57" s="585"/>
      <c r="S57" s="585"/>
      <c r="T57" s="585"/>
      <c r="U57" s="585"/>
      <c r="V57" s="585"/>
      <c r="W57" s="585"/>
      <c r="X57" s="585"/>
      <c r="Y57" s="94" t="s">
        <v>20</v>
      </c>
    </row>
    <row r="58" spans="1:25" ht="23.25">
      <c r="A58" s="586" t="s">
        <v>261</v>
      </c>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94" t="s">
        <v>20</v>
      </c>
    </row>
    <row r="59" spans="1:25" ht="18" customHeight="1">
      <c r="Y59" s="94" t="s">
        <v>20</v>
      </c>
    </row>
    <row r="60" spans="1:25" ht="18" customHeight="1">
      <c r="Y60" s="94" t="s">
        <v>20</v>
      </c>
    </row>
    <row r="61" spans="1:25" ht="18" customHeight="1">
      <c r="Y61" s="94" t="s">
        <v>20</v>
      </c>
    </row>
    <row r="62" spans="1:25" ht="18" customHeight="1">
      <c r="Y62" s="94" t="s">
        <v>20</v>
      </c>
    </row>
    <row r="63" spans="1:25" ht="18" customHeight="1">
      <c r="A63" s="61"/>
      <c r="B63" s="61"/>
      <c r="C63" s="61"/>
      <c r="D63" s="62"/>
      <c r="E63" s="62"/>
      <c r="F63" s="62"/>
      <c r="G63" s="62"/>
      <c r="H63" s="62"/>
      <c r="I63" s="62"/>
      <c r="J63" s="62"/>
      <c r="K63" s="62"/>
      <c r="L63" s="62"/>
      <c r="M63" s="62"/>
      <c r="N63" s="62"/>
      <c r="O63" s="62"/>
      <c r="P63" s="62"/>
      <c r="Q63" s="62"/>
      <c r="R63" s="62"/>
      <c r="S63" s="62"/>
      <c r="T63" s="62"/>
      <c r="U63" s="62"/>
      <c r="V63" s="62"/>
      <c r="W63" s="62"/>
      <c r="X63" s="62"/>
      <c r="Y63" s="94" t="s">
        <v>20</v>
      </c>
    </row>
    <row r="64" spans="1:25" ht="22.5" customHeight="1">
      <c r="A64" s="638" t="s">
        <v>281</v>
      </c>
      <c r="B64" s="639"/>
      <c r="C64" s="639"/>
      <c r="D64" s="632" t="s">
        <v>38</v>
      </c>
      <c r="E64" s="633"/>
      <c r="F64" s="634"/>
      <c r="G64" s="647" t="s">
        <v>335</v>
      </c>
      <c r="H64" s="648"/>
      <c r="I64" s="649"/>
      <c r="J64" s="632" t="s">
        <v>251</v>
      </c>
      <c r="K64" s="633"/>
      <c r="L64" s="634"/>
      <c r="M64" s="632" t="s">
        <v>249</v>
      </c>
      <c r="N64" s="633"/>
      <c r="O64" s="634"/>
      <c r="P64" s="632" t="s">
        <v>252</v>
      </c>
      <c r="Q64" s="653"/>
      <c r="R64" s="653"/>
      <c r="S64" s="632" t="s">
        <v>253</v>
      </c>
      <c r="T64" s="633"/>
      <c r="U64" s="633"/>
      <c r="V64" s="632" t="s">
        <v>66</v>
      </c>
      <c r="W64" s="633"/>
      <c r="X64" s="634"/>
      <c r="Y64" s="94" t="s">
        <v>20</v>
      </c>
    </row>
    <row r="65" spans="1:25" ht="27.75" customHeight="1">
      <c r="A65" s="640"/>
      <c r="B65" s="641"/>
      <c r="C65" s="641"/>
      <c r="D65" s="635"/>
      <c r="E65" s="636"/>
      <c r="F65" s="637"/>
      <c r="G65" s="650"/>
      <c r="H65" s="651"/>
      <c r="I65" s="652"/>
      <c r="J65" s="635"/>
      <c r="K65" s="636"/>
      <c r="L65" s="637"/>
      <c r="M65" s="635"/>
      <c r="N65" s="636"/>
      <c r="O65" s="637"/>
      <c r="P65" s="654"/>
      <c r="Q65" s="655"/>
      <c r="R65" s="655"/>
      <c r="S65" s="635"/>
      <c r="T65" s="636"/>
      <c r="U65" s="636"/>
      <c r="V65" s="635"/>
      <c r="W65" s="636"/>
      <c r="X65" s="637"/>
      <c r="Y65" s="94" t="s">
        <v>20</v>
      </c>
    </row>
    <row r="66" spans="1:25" ht="16.5" thickBot="1">
      <c r="A66" s="642"/>
      <c r="B66" s="643"/>
      <c r="C66" s="643"/>
      <c r="D66" s="205" t="s">
        <v>282</v>
      </c>
      <c r="E66" s="206" t="s">
        <v>73</v>
      </c>
      <c r="F66" s="207" t="s">
        <v>284</v>
      </c>
      <c r="G66" s="205" t="s">
        <v>282</v>
      </c>
      <c r="H66" s="206" t="s">
        <v>73</v>
      </c>
      <c r="I66" s="207" t="s">
        <v>284</v>
      </c>
      <c r="J66" s="205" t="s">
        <v>282</v>
      </c>
      <c r="K66" s="206" t="s">
        <v>73</v>
      </c>
      <c r="L66" s="207" t="s">
        <v>284</v>
      </c>
      <c r="M66" s="205" t="s">
        <v>282</v>
      </c>
      <c r="N66" s="206" t="s">
        <v>73</v>
      </c>
      <c r="O66" s="207" t="s">
        <v>284</v>
      </c>
      <c r="P66" s="205" t="s">
        <v>282</v>
      </c>
      <c r="Q66" s="206" t="s">
        <v>73</v>
      </c>
      <c r="R66" s="207" t="s">
        <v>284</v>
      </c>
      <c r="S66" s="205" t="s">
        <v>282</v>
      </c>
      <c r="T66" s="206" t="s">
        <v>73</v>
      </c>
      <c r="U66" s="207" t="s">
        <v>284</v>
      </c>
      <c r="V66" s="208" t="s">
        <v>282</v>
      </c>
      <c r="W66" s="206" t="s">
        <v>73</v>
      </c>
      <c r="X66" s="209" t="s">
        <v>284</v>
      </c>
      <c r="Y66" s="94" t="s">
        <v>20</v>
      </c>
    </row>
    <row r="67" spans="1:25">
      <c r="A67" s="196"/>
      <c r="B67" s="622" t="s">
        <v>6</v>
      </c>
      <c r="C67" s="622"/>
      <c r="D67" s="171">
        <v>48</v>
      </c>
      <c r="E67" s="172">
        <v>49</v>
      </c>
      <c r="F67" s="173">
        <v>10809</v>
      </c>
      <c r="G67" s="171">
        <v>48</v>
      </c>
      <c r="H67" s="172">
        <v>49</v>
      </c>
      <c r="I67" s="173">
        <v>10809</v>
      </c>
      <c r="J67" s="171">
        <v>0</v>
      </c>
      <c r="K67" s="172">
        <v>0</v>
      </c>
      <c r="L67" s="173">
        <v>126</v>
      </c>
      <c r="M67" s="171">
        <v>48</v>
      </c>
      <c r="N67" s="172">
        <v>49</v>
      </c>
      <c r="O67" s="173">
        <v>10935</v>
      </c>
      <c r="P67" s="171">
        <v>2</v>
      </c>
      <c r="Q67" s="172">
        <v>2</v>
      </c>
      <c r="R67" s="173">
        <v>424</v>
      </c>
      <c r="S67" s="171">
        <v>0</v>
      </c>
      <c r="T67" s="172">
        <v>0</v>
      </c>
      <c r="U67" s="173">
        <v>-11</v>
      </c>
      <c r="V67" s="171">
        <f>P67+M67+S67</f>
        <v>50</v>
      </c>
      <c r="W67" s="172">
        <f>+N67+Q67+T67</f>
        <v>51</v>
      </c>
      <c r="X67" s="174">
        <f>R67+O67+U67</f>
        <v>11348</v>
      </c>
      <c r="Y67" s="94" t="s">
        <v>20</v>
      </c>
    </row>
    <row r="68" spans="1:25">
      <c r="A68" s="198"/>
      <c r="B68" s="199"/>
      <c r="C68" s="199" t="s">
        <v>74</v>
      </c>
      <c r="D68" s="210">
        <f t="shared" ref="D68:X68" si="0">SUM(D67:D67)</f>
        <v>48</v>
      </c>
      <c r="E68" s="211">
        <f t="shared" si="0"/>
        <v>49</v>
      </c>
      <c r="F68" s="175">
        <f t="shared" si="0"/>
        <v>10809</v>
      </c>
      <c r="G68" s="210">
        <f t="shared" si="0"/>
        <v>48</v>
      </c>
      <c r="H68" s="211">
        <f t="shared" si="0"/>
        <v>49</v>
      </c>
      <c r="I68" s="175">
        <f t="shared" si="0"/>
        <v>10809</v>
      </c>
      <c r="J68" s="210">
        <f t="shared" si="0"/>
        <v>0</v>
      </c>
      <c r="K68" s="211">
        <f t="shared" si="0"/>
        <v>0</v>
      </c>
      <c r="L68" s="175">
        <f t="shared" si="0"/>
        <v>126</v>
      </c>
      <c r="M68" s="210">
        <f t="shared" si="0"/>
        <v>48</v>
      </c>
      <c r="N68" s="211">
        <f t="shared" si="0"/>
        <v>49</v>
      </c>
      <c r="O68" s="175">
        <f t="shared" si="0"/>
        <v>10935</v>
      </c>
      <c r="P68" s="210">
        <f t="shared" si="0"/>
        <v>2</v>
      </c>
      <c r="Q68" s="211">
        <f t="shared" si="0"/>
        <v>2</v>
      </c>
      <c r="R68" s="175">
        <f t="shared" si="0"/>
        <v>424</v>
      </c>
      <c r="S68" s="210">
        <f t="shared" si="0"/>
        <v>0</v>
      </c>
      <c r="T68" s="211">
        <f t="shared" si="0"/>
        <v>0</v>
      </c>
      <c r="U68" s="175">
        <f t="shared" si="0"/>
        <v>-11</v>
      </c>
      <c r="V68" s="210">
        <f t="shared" si="0"/>
        <v>50</v>
      </c>
      <c r="W68" s="211">
        <f t="shared" si="0"/>
        <v>51</v>
      </c>
      <c r="X68" s="176">
        <f t="shared" si="0"/>
        <v>11348</v>
      </c>
      <c r="Y68" s="94" t="s">
        <v>20</v>
      </c>
    </row>
    <row r="69" spans="1:25" ht="17.25" customHeight="1">
      <c r="A69" s="200"/>
      <c r="B69" s="623"/>
      <c r="C69" s="624"/>
      <c r="D69" s="212"/>
      <c r="E69" s="213"/>
      <c r="F69" s="4"/>
      <c r="G69" s="216"/>
      <c r="H69" s="217"/>
      <c r="I69" s="217"/>
      <c r="J69" s="216"/>
      <c r="K69" s="217"/>
      <c r="L69" s="217"/>
      <c r="M69" s="216"/>
      <c r="N69" s="217"/>
      <c r="O69" s="217"/>
      <c r="P69" s="216"/>
      <c r="Q69" s="217"/>
      <c r="R69" s="217"/>
      <c r="S69" s="216"/>
      <c r="T69" s="217"/>
      <c r="U69" s="217"/>
      <c r="V69" s="216"/>
      <c r="W69" s="222"/>
      <c r="X69" s="375"/>
      <c r="Y69" s="94" t="s">
        <v>20</v>
      </c>
    </row>
    <row r="70" spans="1:25">
      <c r="A70" s="198"/>
      <c r="B70" s="645" t="s">
        <v>268</v>
      </c>
      <c r="C70" s="646"/>
      <c r="D70" s="214"/>
      <c r="E70" s="215"/>
      <c r="F70" s="177"/>
      <c r="G70" s="218"/>
      <c r="H70" s="219"/>
      <c r="I70" s="219"/>
      <c r="J70" s="218"/>
      <c r="K70" s="219"/>
      <c r="L70" s="219"/>
      <c r="M70" s="218"/>
      <c r="N70" s="219"/>
      <c r="O70" s="219"/>
      <c r="P70" s="218"/>
      <c r="Q70" s="219"/>
      <c r="R70" s="219"/>
      <c r="S70" s="218"/>
      <c r="T70" s="219"/>
      <c r="U70" s="219"/>
      <c r="V70" s="218"/>
      <c r="W70" s="215">
        <f>Q70+N70</f>
        <v>0</v>
      </c>
      <c r="X70" s="302"/>
      <c r="Y70" s="94" t="s">
        <v>20</v>
      </c>
    </row>
    <row r="71" spans="1:25">
      <c r="A71" s="196"/>
      <c r="B71" s="658" t="s">
        <v>267</v>
      </c>
      <c r="C71" s="659"/>
      <c r="D71" s="171"/>
      <c r="E71" s="172">
        <f>+E68+E70</f>
        <v>49</v>
      </c>
      <c r="F71" s="41"/>
      <c r="G71" s="220"/>
      <c r="H71" s="172">
        <f>+H68+H70</f>
        <v>49</v>
      </c>
      <c r="I71" s="173"/>
      <c r="J71" s="220"/>
      <c r="K71" s="172">
        <f>+K68+K70</f>
        <v>0</v>
      </c>
      <c r="L71" s="173"/>
      <c r="M71" s="220"/>
      <c r="N71" s="172">
        <f>+N68+N70</f>
        <v>49</v>
      </c>
      <c r="O71" s="173"/>
      <c r="P71" s="220"/>
      <c r="Q71" s="172">
        <f>+Q68+Q70</f>
        <v>2</v>
      </c>
      <c r="R71" s="173"/>
      <c r="S71" s="220"/>
      <c r="T71" s="172">
        <f>+T68+T70</f>
        <v>0</v>
      </c>
      <c r="U71" s="173"/>
      <c r="V71" s="220"/>
      <c r="W71" s="172">
        <f>+W68+W70</f>
        <v>51</v>
      </c>
      <c r="X71" s="99"/>
      <c r="Y71" s="94" t="s">
        <v>20</v>
      </c>
    </row>
    <row r="72" spans="1:25">
      <c r="A72" s="201"/>
      <c r="B72" s="667"/>
      <c r="C72" s="668"/>
      <c r="D72" s="212"/>
      <c r="E72" s="213"/>
      <c r="F72" s="4"/>
      <c r="G72" s="216"/>
      <c r="H72" s="217"/>
      <c r="I72" s="217"/>
      <c r="J72" s="216"/>
      <c r="K72" s="217"/>
      <c r="L72" s="217"/>
      <c r="M72" s="216"/>
      <c r="N72" s="217"/>
      <c r="O72" s="217"/>
      <c r="P72" s="216"/>
      <c r="Q72" s="217"/>
      <c r="R72" s="217"/>
      <c r="S72" s="216"/>
      <c r="T72" s="217"/>
      <c r="U72" s="217"/>
      <c r="V72" s="216"/>
      <c r="W72" s="222"/>
      <c r="X72" s="375"/>
      <c r="Y72" s="94" t="s">
        <v>20</v>
      </c>
    </row>
    <row r="73" spans="1:25">
      <c r="A73" s="196"/>
      <c r="B73" s="658" t="s">
        <v>265</v>
      </c>
      <c r="C73" s="659"/>
      <c r="D73" s="171"/>
      <c r="E73" s="172"/>
      <c r="F73" s="41"/>
      <c r="G73" s="220"/>
      <c r="H73" s="173"/>
      <c r="I73" s="173"/>
      <c r="J73" s="220"/>
      <c r="K73" s="173"/>
      <c r="L73" s="173"/>
      <c r="M73" s="220"/>
      <c r="N73" s="173"/>
      <c r="O73" s="173"/>
      <c r="P73" s="220"/>
      <c r="Q73" s="173"/>
      <c r="R73" s="173"/>
      <c r="S73" s="220"/>
      <c r="T73" s="173"/>
      <c r="U73" s="173"/>
      <c r="V73" s="220"/>
      <c r="W73" s="173"/>
      <c r="X73" s="99"/>
      <c r="Y73" s="94" t="s">
        <v>20</v>
      </c>
    </row>
    <row r="74" spans="1:25">
      <c r="A74" s="196"/>
      <c r="B74" s="202"/>
      <c r="C74" s="197" t="s">
        <v>78</v>
      </c>
      <c r="D74" s="171"/>
      <c r="E74" s="172"/>
      <c r="F74" s="41"/>
      <c r="G74" s="220"/>
      <c r="H74" s="173"/>
      <c r="I74" s="173"/>
      <c r="J74" s="220"/>
      <c r="K74" s="172"/>
      <c r="L74" s="173"/>
      <c r="M74" s="220"/>
      <c r="N74" s="172"/>
      <c r="O74" s="173"/>
      <c r="P74" s="220"/>
      <c r="Q74" s="172"/>
      <c r="R74" s="173"/>
      <c r="S74" s="220"/>
      <c r="T74" s="172"/>
      <c r="U74" s="173"/>
      <c r="V74" s="220"/>
      <c r="W74" s="221">
        <f>Q74+N74</f>
        <v>0</v>
      </c>
      <c r="X74" s="99"/>
      <c r="Y74" s="94" t="s">
        <v>20</v>
      </c>
    </row>
    <row r="75" spans="1:25">
      <c r="A75" s="198"/>
      <c r="B75" s="203"/>
      <c r="C75" s="204" t="s">
        <v>119</v>
      </c>
      <c r="D75" s="214"/>
      <c r="E75" s="215"/>
      <c r="F75" s="177"/>
      <c r="G75" s="218"/>
      <c r="H75" s="219"/>
      <c r="I75" s="219"/>
      <c r="J75" s="218"/>
      <c r="K75" s="215"/>
      <c r="L75" s="219"/>
      <c r="M75" s="218"/>
      <c r="N75" s="215"/>
      <c r="O75" s="219"/>
      <c r="P75" s="218"/>
      <c r="Q75" s="215"/>
      <c r="R75" s="219"/>
      <c r="S75" s="218"/>
      <c r="T75" s="215"/>
      <c r="U75" s="219"/>
      <c r="V75" s="218"/>
      <c r="W75" s="215">
        <f>Q75+N75</f>
        <v>0</v>
      </c>
      <c r="X75" s="302"/>
      <c r="Y75" s="94" t="s">
        <v>20</v>
      </c>
    </row>
    <row r="76" spans="1:25">
      <c r="A76" s="198"/>
      <c r="B76" s="660" t="s">
        <v>266</v>
      </c>
      <c r="C76" s="661"/>
      <c r="D76" s="214"/>
      <c r="E76" s="215">
        <f>E75+E74+E71</f>
        <v>49</v>
      </c>
      <c r="F76" s="177"/>
      <c r="G76" s="218"/>
      <c r="H76" s="215">
        <f>H75+H74+H71</f>
        <v>49</v>
      </c>
      <c r="I76" s="219"/>
      <c r="J76" s="218"/>
      <c r="K76" s="215">
        <f>K75+K74+K71</f>
        <v>0</v>
      </c>
      <c r="L76" s="219"/>
      <c r="M76" s="218"/>
      <c r="N76" s="215">
        <f>N75+N74+N71</f>
        <v>49</v>
      </c>
      <c r="O76" s="219"/>
      <c r="P76" s="218"/>
      <c r="Q76" s="215">
        <f>Q75+Q74+Q71</f>
        <v>2</v>
      </c>
      <c r="R76" s="219"/>
      <c r="S76" s="218"/>
      <c r="T76" s="215">
        <f>T75+T74+T71</f>
        <v>0</v>
      </c>
      <c r="U76" s="219"/>
      <c r="V76" s="218"/>
      <c r="W76" s="215">
        <f>W75+W74+W71</f>
        <v>51</v>
      </c>
      <c r="X76" s="302"/>
      <c r="Y76" s="94" t="s">
        <v>44</v>
      </c>
    </row>
    <row r="77" spans="1:25" ht="27.6" customHeight="1">
      <c r="A77" s="5" t="s">
        <v>328</v>
      </c>
      <c r="B77" s="5"/>
      <c r="C77" s="5"/>
      <c r="D77" s="559"/>
      <c r="E77" s="559"/>
      <c r="F77" s="559"/>
      <c r="G77" s="559"/>
      <c r="H77" s="559"/>
      <c r="I77" s="559"/>
      <c r="J77" s="559"/>
      <c r="K77" s="559"/>
      <c r="L77" s="559"/>
      <c r="M77" s="559"/>
      <c r="N77" s="559"/>
      <c r="O77" s="559"/>
      <c r="P77" s="559"/>
      <c r="Q77" s="559"/>
      <c r="R77" s="559"/>
      <c r="S77" s="559"/>
      <c r="T77" s="559"/>
      <c r="U77" s="559"/>
      <c r="V77" s="559"/>
      <c r="W77" s="559"/>
      <c r="X77" s="559"/>
    </row>
    <row r="78" spans="1:25" hidden="1">
      <c r="A78" s="5"/>
      <c r="B78" s="5"/>
      <c r="C78" s="5"/>
      <c r="D78" s="559"/>
      <c r="E78" s="559"/>
      <c r="F78" s="559"/>
      <c r="G78" s="559"/>
      <c r="H78" s="559"/>
      <c r="I78" s="559"/>
      <c r="J78" s="559"/>
      <c r="K78" s="559"/>
      <c r="L78" s="559"/>
      <c r="M78" s="559"/>
      <c r="N78" s="559"/>
      <c r="O78" s="559"/>
      <c r="P78" s="559"/>
      <c r="Q78" s="559"/>
      <c r="R78" s="559"/>
      <c r="S78" s="559"/>
      <c r="T78" s="559"/>
      <c r="U78" s="559"/>
      <c r="V78" s="559"/>
      <c r="W78" s="559"/>
      <c r="X78" s="559"/>
    </row>
    <row r="79" spans="1:25" s="463" customFormat="1" ht="15">
      <c r="D79" s="464"/>
      <c r="E79" s="464"/>
      <c r="F79" s="464"/>
      <c r="G79" s="464"/>
      <c r="H79" s="464"/>
      <c r="I79" s="464"/>
      <c r="J79" s="464"/>
      <c r="K79" s="464"/>
      <c r="L79" s="464"/>
      <c r="M79" s="464"/>
      <c r="N79" s="464"/>
      <c r="O79" s="464"/>
      <c r="P79" s="464"/>
      <c r="Q79" s="464"/>
      <c r="R79" s="464"/>
      <c r="S79" s="464"/>
      <c r="T79" s="464"/>
      <c r="U79" s="464"/>
      <c r="V79" s="464"/>
      <c r="W79" s="464"/>
      <c r="X79" s="464"/>
      <c r="Y79" s="465"/>
    </row>
    <row r="80" spans="1:25" s="463" customFormat="1" ht="15">
      <c r="D80" s="464"/>
      <c r="E80" s="464"/>
      <c r="F80" s="464"/>
      <c r="G80" s="464"/>
      <c r="H80" s="464"/>
      <c r="I80" s="464"/>
      <c r="J80" s="464"/>
      <c r="K80" s="464"/>
      <c r="L80" s="464"/>
      <c r="M80" s="464"/>
      <c r="N80" s="464"/>
      <c r="O80" s="464"/>
      <c r="P80" s="464"/>
      <c r="Q80" s="464"/>
      <c r="R80" s="464"/>
      <c r="S80" s="464"/>
      <c r="T80" s="464"/>
      <c r="U80" s="464"/>
      <c r="V80" s="464"/>
      <c r="W80" s="464"/>
      <c r="X80" s="464"/>
      <c r="Y80" s="465"/>
    </row>
    <row r="81" spans="1:25" s="463" customFormat="1" ht="15">
      <c r="D81" s="464"/>
      <c r="E81" s="464"/>
      <c r="F81" s="464"/>
      <c r="G81" s="464"/>
      <c r="H81" s="464"/>
      <c r="I81" s="464"/>
      <c r="J81" s="464"/>
      <c r="K81" s="464"/>
      <c r="L81" s="464"/>
      <c r="M81" s="464"/>
      <c r="N81" s="464"/>
      <c r="O81" s="464"/>
      <c r="P81" s="464"/>
      <c r="Q81" s="464"/>
      <c r="R81" s="464"/>
      <c r="S81" s="464"/>
      <c r="T81" s="464"/>
      <c r="U81" s="464"/>
      <c r="V81" s="464"/>
      <c r="W81" s="464"/>
      <c r="X81" s="464"/>
      <c r="Y81" s="465"/>
    </row>
    <row r="82" spans="1:25" s="463" customFormat="1" ht="15">
      <c r="A82" s="466"/>
      <c r="B82" s="466"/>
      <c r="C82" s="466"/>
      <c r="D82" s="467"/>
      <c r="E82" s="467"/>
      <c r="F82" s="467"/>
      <c r="G82" s="467"/>
      <c r="H82" s="467"/>
      <c r="I82" s="467"/>
      <c r="J82" s="467"/>
      <c r="K82" s="467"/>
      <c r="L82" s="467"/>
      <c r="M82" s="467"/>
      <c r="N82" s="467"/>
      <c r="O82" s="467"/>
      <c r="P82" s="467"/>
      <c r="Q82" s="467"/>
      <c r="R82" s="467"/>
      <c r="S82" s="467"/>
      <c r="T82" s="467"/>
      <c r="U82" s="467"/>
      <c r="V82" s="467"/>
      <c r="W82" s="467"/>
      <c r="X82" s="467"/>
      <c r="Y82" s="465"/>
    </row>
    <row r="83" spans="1:25" s="463" customFormat="1" ht="15">
      <c r="A83" s="468"/>
      <c r="B83" s="468"/>
      <c r="C83" s="468"/>
      <c r="D83" s="64"/>
      <c r="E83" s="64"/>
      <c r="F83" s="64"/>
      <c r="G83" s="64"/>
      <c r="H83" s="64"/>
      <c r="I83" s="64"/>
      <c r="J83" s="64"/>
      <c r="K83" s="64"/>
      <c r="L83" s="64"/>
      <c r="M83" s="64"/>
      <c r="N83" s="64"/>
      <c r="O83" s="64"/>
      <c r="P83" s="64"/>
      <c r="Q83" s="64"/>
      <c r="R83" s="64"/>
      <c r="S83" s="64"/>
      <c r="T83" s="64"/>
      <c r="U83" s="64"/>
      <c r="V83" s="64"/>
      <c r="W83" s="469"/>
      <c r="X83" s="469"/>
      <c r="Y83" s="465"/>
    </row>
    <row r="84" spans="1:25" s="463" customFormat="1" ht="26.25">
      <c r="A84" s="666"/>
      <c r="B84" s="666"/>
      <c r="C84" s="666"/>
      <c r="D84" s="666"/>
      <c r="E84" s="666"/>
      <c r="F84" s="666"/>
      <c r="G84" s="666"/>
      <c r="H84" s="666"/>
      <c r="I84" s="666"/>
      <c r="J84" s="666"/>
      <c r="K84" s="666"/>
      <c r="L84" s="666"/>
      <c r="M84" s="666"/>
      <c r="N84" s="666"/>
      <c r="O84" s="666"/>
      <c r="P84" s="666"/>
      <c r="Q84" s="666"/>
      <c r="R84" s="666"/>
      <c r="S84" s="666"/>
      <c r="T84" s="666"/>
      <c r="U84" s="666"/>
      <c r="V84" s="666"/>
      <c r="W84" s="70"/>
      <c r="X84" s="70"/>
      <c r="Y84" s="465"/>
    </row>
    <row r="85" spans="1:25" s="463" customFormat="1" ht="25.5">
      <c r="A85" s="664"/>
      <c r="B85" s="665"/>
      <c r="C85" s="665"/>
      <c r="D85" s="665"/>
      <c r="E85" s="665"/>
      <c r="F85" s="665"/>
      <c r="G85" s="665"/>
      <c r="H85" s="665"/>
      <c r="I85" s="665"/>
      <c r="J85" s="665"/>
      <c r="K85" s="665"/>
      <c r="L85" s="665"/>
      <c r="M85" s="665"/>
      <c r="N85" s="665"/>
      <c r="O85" s="665"/>
      <c r="P85" s="665"/>
      <c r="Q85" s="665"/>
      <c r="R85" s="665"/>
      <c r="S85" s="665"/>
      <c r="T85" s="665"/>
      <c r="U85" s="665"/>
      <c r="V85" s="665"/>
      <c r="W85" s="71"/>
      <c r="X85" s="71"/>
      <c r="Y85" s="465"/>
    </row>
    <row r="86" spans="1:25" s="463" customFormat="1" ht="25.5">
      <c r="A86" s="662"/>
      <c r="B86" s="663"/>
      <c r="C86" s="663"/>
      <c r="D86" s="663"/>
      <c r="E86" s="663"/>
      <c r="F86" s="663"/>
      <c r="G86" s="663"/>
      <c r="H86" s="663"/>
      <c r="I86" s="663"/>
      <c r="J86" s="663"/>
      <c r="K86" s="663"/>
      <c r="L86" s="663"/>
      <c r="M86" s="663"/>
      <c r="N86" s="663"/>
      <c r="O86" s="663"/>
      <c r="P86" s="663"/>
      <c r="Q86" s="663"/>
      <c r="R86" s="663"/>
      <c r="S86" s="663"/>
      <c r="T86" s="663"/>
      <c r="U86" s="663"/>
      <c r="V86" s="663"/>
      <c r="W86" s="71"/>
      <c r="X86" s="71"/>
      <c r="Y86" s="465"/>
    </row>
    <row r="87" spans="1:25" s="463" customFormat="1" ht="30" customHeight="1">
      <c r="A87" s="663"/>
      <c r="B87" s="663"/>
      <c r="C87" s="663"/>
      <c r="D87" s="663"/>
      <c r="E87" s="663"/>
      <c r="F87" s="663"/>
      <c r="G87" s="663"/>
      <c r="H87" s="663"/>
      <c r="I87" s="663"/>
      <c r="J87" s="663"/>
      <c r="K87" s="663"/>
      <c r="L87" s="663"/>
      <c r="M87" s="663"/>
      <c r="N87" s="663"/>
      <c r="O87" s="663"/>
      <c r="P87" s="663"/>
      <c r="Q87" s="663"/>
      <c r="R87" s="663"/>
      <c r="S87" s="663"/>
      <c r="T87" s="663"/>
      <c r="U87" s="663"/>
      <c r="V87" s="663"/>
      <c r="W87" s="71"/>
      <c r="X87" s="71"/>
      <c r="Y87" s="465"/>
    </row>
    <row r="88" spans="1:25" s="463" customFormat="1" ht="62.25" customHeight="1">
      <c r="A88" s="656"/>
      <c r="B88" s="656"/>
      <c r="C88" s="656"/>
      <c r="D88" s="656"/>
      <c r="E88" s="656"/>
      <c r="F88" s="656"/>
      <c r="G88" s="656"/>
      <c r="H88" s="656"/>
      <c r="I88" s="656"/>
      <c r="J88" s="656"/>
      <c r="K88" s="656"/>
      <c r="L88" s="656"/>
      <c r="M88" s="656"/>
      <c r="N88" s="656"/>
      <c r="O88" s="656"/>
      <c r="P88" s="656"/>
      <c r="Q88" s="656"/>
      <c r="R88" s="656"/>
      <c r="S88" s="656"/>
      <c r="T88" s="656"/>
      <c r="U88" s="656"/>
      <c r="V88" s="656"/>
      <c r="W88" s="68"/>
      <c r="X88" s="68"/>
      <c r="Y88" s="465"/>
    </row>
    <row r="89" spans="1:25" s="463" customFormat="1" ht="90.75" customHeight="1">
      <c r="A89" s="656"/>
      <c r="B89" s="657"/>
      <c r="C89" s="657"/>
      <c r="D89" s="657"/>
      <c r="E89" s="657"/>
      <c r="F89" s="657"/>
      <c r="G89" s="657"/>
      <c r="H89" s="657"/>
      <c r="I89" s="657"/>
      <c r="J89" s="657"/>
      <c r="K89" s="657"/>
      <c r="L89" s="657"/>
      <c r="M89" s="657"/>
      <c r="N89" s="657"/>
      <c r="O89" s="657"/>
      <c r="P89" s="657"/>
      <c r="Q89" s="657"/>
      <c r="R89" s="657"/>
      <c r="S89" s="657"/>
      <c r="T89" s="657"/>
      <c r="U89" s="657"/>
      <c r="V89" s="657"/>
      <c r="W89" s="68"/>
      <c r="X89" s="68"/>
      <c r="Y89" s="465"/>
    </row>
    <row r="90" spans="1:25" s="470" customFormat="1" ht="25.5">
      <c r="D90" s="471"/>
      <c r="E90" s="471"/>
      <c r="F90" s="471"/>
      <c r="G90" s="471"/>
      <c r="H90" s="471"/>
      <c r="I90" s="471"/>
      <c r="J90" s="471"/>
      <c r="K90" s="471"/>
      <c r="L90" s="471"/>
      <c r="M90" s="471"/>
      <c r="N90" s="471"/>
      <c r="O90" s="471"/>
      <c r="P90" s="471"/>
      <c r="Q90" s="471"/>
      <c r="R90" s="471"/>
      <c r="S90" s="471"/>
      <c r="T90" s="471"/>
      <c r="U90" s="471"/>
      <c r="V90" s="471"/>
      <c r="W90" s="472"/>
      <c r="X90" s="473"/>
    </row>
    <row r="91" spans="1:25">
      <c r="W91" s="43"/>
      <c r="X91" s="43"/>
    </row>
    <row r="92" spans="1:25">
      <c r="K92" s="78"/>
    </row>
  </sheetData>
  <mergeCells count="71">
    <mergeCell ref="A89:V89"/>
    <mergeCell ref="B71:C71"/>
    <mergeCell ref="B73:C73"/>
    <mergeCell ref="B76:C76"/>
    <mergeCell ref="A86:V87"/>
    <mergeCell ref="A88:V88"/>
    <mergeCell ref="A85:V85"/>
    <mergeCell ref="A84:V84"/>
    <mergeCell ref="B72:C72"/>
    <mergeCell ref="B70:C70"/>
    <mergeCell ref="D64:F65"/>
    <mergeCell ref="G64:I65"/>
    <mergeCell ref="M64:O65"/>
    <mergeCell ref="S64:U65"/>
    <mergeCell ref="P64:R65"/>
    <mergeCell ref="A33:U33"/>
    <mergeCell ref="A35:U35"/>
    <mergeCell ref="A36:U36"/>
    <mergeCell ref="A34:U34"/>
    <mergeCell ref="J64:L65"/>
    <mergeCell ref="A64:C66"/>
    <mergeCell ref="A42:U42"/>
    <mergeCell ref="A40:U40"/>
    <mergeCell ref="A55:X55"/>
    <mergeCell ref="A43:U43"/>
    <mergeCell ref="A57:X57"/>
    <mergeCell ref="V64:X65"/>
    <mergeCell ref="A37:U37"/>
    <mergeCell ref="A56:X56"/>
    <mergeCell ref="A38:U38"/>
    <mergeCell ref="A41:U41"/>
    <mergeCell ref="A44:U44"/>
    <mergeCell ref="B67:C67"/>
    <mergeCell ref="B69:C69"/>
    <mergeCell ref="A39:U39"/>
    <mergeCell ref="A58:X58"/>
    <mergeCell ref="A45:U45"/>
    <mergeCell ref="A32:U32"/>
    <mergeCell ref="A23:U23"/>
    <mergeCell ref="A26:U26"/>
    <mergeCell ref="A27:U27"/>
    <mergeCell ref="A31:U31"/>
    <mergeCell ref="A30:U30"/>
    <mergeCell ref="A29:U29"/>
    <mergeCell ref="A28:U28"/>
    <mergeCell ref="A21:U21"/>
    <mergeCell ref="A24:U24"/>
    <mergeCell ref="A25:U25"/>
    <mergeCell ref="A22:U22"/>
    <mergeCell ref="A6:X6"/>
    <mergeCell ref="A7:X7"/>
    <mergeCell ref="V12:V13"/>
    <mergeCell ref="W12:W13"/>
    <mergeCell ref="A20:U20"/>
    <mergeCell ref="A16:U16"/>
    <mergeCell ref="A15:U15"/>
    <mergeCell ref="A11:U13"/>
    <mergeCell ref="A17:U17"/>
    <mergeCell ref="A18:U18"/>
    <mergeCell ref="A19:U19"/>
    <mergeCell ref="A1:X1"/>
    <mergeCell ref="A14:U14"/>
    <mergeCell ref="A2:X2"/>
    <mergeCell ref="A3:X3"/>
    <mergeCell ref="A8:X8"/>
    <mergeCell ref="A9:X9"/>
    <mergeCell ref="X12:X13"/>
    <mergeCell ref="A4:X4"/>
    <mergeCell ref="A5:X5"/>
    <mergeCell ref="A10:X10"/>
    <mergeCell ref="V11:X11"/>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oddFooter>
  </headerFooter>
  <rowBreaks count="1" manualBreakCount="1">
    <brk id="45" max="23" man="1"/>
  </rowBreaks>
  <ignoredErrors>
    <ignoredError sqref="W67"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T37"/>
  <sheetViews>
    <sheetView view="pageBreakPreview" topLeftCell="A4" zoomScaleNormal="75" zoomScaleSheetLayoutView="100" workbookViewId="0">
      <selection activeCell="C23" sqref="C23"/>
    </sheetView>
  </sheetViews>
  <sheetFormatPr defaultColWidth="7.21875" defaultRowHeight="12.75"/>
  <cols>
    <col min="1" max="1" width="7.21875" style="22"/>
    <col min="2" max="2" width="17.88671875" style="22" customWidth="1"/>
    <col min="3" max="3" width="16.5546875" style="22" customWidth="1"/>
    <col min="4" max="4" width="4.6640625" style="22" customWidth="1"/>
    <col min="5" max="5" width="7.5546875" style="22" customWidth="1"/>
    <col min="6" max="6" width="4.6640625" style="22" customWidth="1"/>
    <col min="7" max="7" width="7.21875" style="22" customWidth="1"/>
    <col min="8" max="8" width="0.109375" style="22" hidden="1" customWidth="1"/>
    <col min="9" max="9" width="7.44140625" style="22" hidden="1" customWidth="1"/>
    <col min="10" max="10" width="4.6640625" style="22" hidden="1" customWidth="1"/>
    <col min="11" max="12" width="7.21875" style="22" hidden="1" customWidth="1"/>
    <col min="13" max="13" width="4.6640625" style="22" hidden="1" customWidth="1"/>
    <col min="14" max="14" width="7.88671875" style="22" hidden="1" customWidth="1"/>
    <col min="15" max="15" width="4.6640625" style="22" hidden="1" customWidth="1"/>
    <col min="16" max="16" width="7.21875" style="22" hidden="1" customWidth="1"/>
    <col min="17" max="17" width="4.6640625" style="22" hidden="1" customWidth="1"/>
    <col min="18" max="18" width="7.88671875" style="22" hidden="1" customWidth="1"/>
    <col min="19" max="19" width="11.33203125" style="22" customWidth="1"/>
    <col min="20" max="20" width="8.88671875" style="97" customWidth="1"/>
    <col min="21" max="16384" width="7.21875" style="22"/>
  </cols>
  <sheetData>
    <row r="1" spans="1:20" ht="20.25">
      <c r="A1" s="18" t="s">
        <v>54</v>
      </c>
      <c r="B1" s="561"/>
      <c r="C1" s="561"/>
      <c r="D1" s="561"/>
      <c r="E1" s="561"/>
      <c r="F1" s="561"/>
      <c r="G1" s="561"/>
      <c r="H1" s="561"/>
      <c r="I1" s="561"/>
      <c r="J1" s="561"/>
      <c r="K1" s="561"/>
      <c r="L1" s="561"/>
      <c r="M1" s="561"/>
      <c r="N1" s="561"/>
      <c r="O1" s="561"/>
      <c r="P1" s="561"/>
      <c r="Q1" s="561"/>
      <c r="R1" s="561"/>
      <c r="T1" s="96" t="s">
        <v>20</v>
      </c>
    </row>
    <row r="2" spans="1:20" ht="20.25">
      <c r="B2" s="677"/>
      <c r="C2" s="677"/>
      <c r="D2" s="677"/>
      <c r="E2" s="677"/>
      <c r="F2" s="677"/>
      <c r="G2" s="677"/>
      <c r="H2" s="677"/>
      <c r="I2" s="677"/>
      <c r="J2" s="677"/>
      <c r="K2" s="677"/>
      <c r="L2" s="677"/>
      <c r="M2" s="677"/>
      <c r="N2" s="677"/>
      <c r="O2" s="677"/>
      <c r="P2" s="677"/>
      <c r="Q2" s="677"/>
      <c r="R2" s="677"/>
      <c r="S2" s="677"/>
      <c r="T2" s="96" t="s">
        <v>20</v>
      </c>
    </row>
    <row r="3" spans="1:20">
      <c r="B3" s="678"/>
      <c r="C3" s="678"/>
      <c r="D3" s="678"/>
      <c r="E3" s="678"/>
      <c r="F3" s="678"/>
      <c r="G3" s="678"/>
      <c r="H3" s="678"/>
      <c r="I3" s="678"/>
      <c r="J3" s="678"/>
      <c r="K3" s="678"/>
      <c r="L3" s="678"/>
      <c r="M3" s="678"/>
      <c r="N3" s="678"/>
      <c r="O3" s="678"/>
      <c r="P3" s="678"/>
      <c r="Q3" s="678"/>
      <c r="R3" s="678"/>
      <c r="S3" s="678"/>
      <c r="T3" s="96" t="s">
        <v>20</v>
      </c>
    </row>
    <row r="4" spans="1:20" ht="23.25">
      <c r="B4" s="672" t="s">
        <v>244</v>
      </c>
      <c r="C4" s="673"/>
      <c r="D4" s="673"/>
      <c r="E4" s="673"/>
      <c r="F4" s="673"/>
      <c r="G4" s="673"/>
      <c r="H4" s="673"/>
      <c r="I4" s="673"/>
      <c r="J4" s="673"/>
      <c r="K4" s="673"/>
      <c r="L4" s="673"/>
      <c r="M4" s="673"/>
      <c r="N4" s="673"/>
      <c r="O4" s="673"/>
      <c r="P4" s="673"/>
      <c r="Q4" s="673"/>
      <c r="R4" s="673"/>
      <c r="S4" s="673"/>
      <c r="T4" s="96" t="s">
        <v>20</v>
      </c>
    </row>
    <row r="5" spans="1:20" ht="23.25">
      <c r="B5" s="674" t="str">
        <f>'B. Summary of Requirements '!A56</f>
        <v>Office of the Solicitor General</v>
      </c>
      <c r="C5" s="675"/>
      <c r="D5" s="675"/>
      <c r="E5" s="675"/>
      <c r="F5" s="675"/>
      <c r="G5" s="675"/>
      <c r="H5" s="675"/>
      <c r="I5" s="675"/>
      <c r="J5" s="675"/>
      <c r="K5" s="675"/>
      <c r="L5" s="675"/>
      <c r="M5" s="675"/>
      <c r="N5" s="675"/>
      <c r="O5" s="675"/>
      <c r="P5" s="675"/>
      <c r="Q5" s="675"/>
      <c r="R5" s="675"/>
      <c r="S5" s="675"/>
      <c r="T5" s="96" t="s">
        <v>20</v>
      </c>
    </row>
    <row r="6" spans="1:20" ht="23.25">
      <c r="B6" s="676" t="s">
        <v>261</v>
      </c>
      <c r="C6" s="673"/>
      <c r="D6" s="673"/>
      <c r="E6" s="673"/>
      <c r="F6" s="673"/>
      <c r="G6" s="673"/>
      <c r="H6" s="673"/>
      <c r="I6" s="673"/>
      <c r="J6" s="673"/>
      <c r="K6" s="673"/>
      <c r="L6" s="673"/>
      <c r="M6" s="673"/>
      <c r="N6" s="673"/>
      <c r="O6" s="673"/>
      <c r="P6" s="673"/>
      <c r="Q6" s="673"/>
      <c r="R6" s="673"/>
      <c r="S6" s="673"/>
      <c r="T6" s="96" t="s">
        <v>20</v>
      </c>
    </row>
    <row r="7" spans="1:20">
      <c r="B7" s="690"/>
      <c r="C7" s="690"/>
      <c r="D7" s="690"/>
      <c r="E7" s="690"/>
      <c r="F7" s="690"/>
      <c r="G7" s="690"/>
      <c r="H7" s="690"/>
      <c r="I7" s="690"/>
      <c r="J7" s="690"/>
      <c r="K7" s="690"/>
      <c r="L7" s="690"/>
      <c r="M7" s="690"/>
      <c r="N7" s="690"/>
      <c r="O7" s="690"/>
      <c r="P7" s="690"/>
      <c r="Q7" s="690"/>
      <c r="R7" s="690"/>
      <c r="S7" s="690"/>
      <c r="T7" s="96" t="s">
        <v>20</v>
      </c>
    </row>
    <row r="8" spans="1:20">
      <c r="B8" s="691"/>
      <c r="C8" s="691"/>
      <c r="D8" s="691"/>
      <c r="E8" s="691"/>
      <c r="F8" s="691"/>
      <c r="G8" s="691"/>
      <c r="H8" s="691"/>
      <c r="I8" s="691"/>
      <c r="J8" s="691"/>
      <c r="K8" s="691"/>
      <c r="L8" s="691"/>
      <c r="M8" s="691"/>
      <c r="N8" s="691"/>
      <c r="O8" s="691"/>
      <c r="P8" s="691"/>
      <c r="Q8" s="691"/>
      <c r="R8" s="691"/>
      <c r="S8" s="691"/>
      <c r="T8" s="96" t="s">
        <v>20</v>
      </c>
    </row>
    <row r="9" spans="1:20" ht="15">
      <c r="B9" s="692" t="s">
        <v>243</v>
      </c>
      <c r="C9" s="683" t="s">
        <v>42</v>
      </c>
      <c r="D9" s="680" t="s">
        <v>6</v>
      </c>
      <c r="E9" s="681"/>
      <c r="F9" s="681"/>
      <c r="G9" s="682"/>
      <c r="H9" s="680" t="s">
        <v>116</v>
      </c>
      <c r="I9" s="681"/>
      <c r="J9" s="681"/>
      <c r="K9" s="682"/>
      <c r="L9" s="681"/>
      <c r="M9" s="681"/>
      <c r="N9" s="682"/>
      <c r="O9" s="680" t="s">
        <v>117</v>
      </c>
      <c r="P9" s="681"/>
      <c r="Q9" s="681"/>
      <c r="R9" s="682"/>
      <c r="S9" s="683" t="s">
        <v>49</v>
      </c>
      <c r="T9" s="96" t="s">
        <v>20</v>
      </c>
    </row>
    <row r="10" spans="1:20">
      <c r="B10" s="693"/>
      <c r="C10" s="684"/>
      <c r="D10" s="24" t="s">
        <v>282</v>
      </c>
      <c r="E10" s="24" t="s">
        <v>29</v>
      </c>
      <c r="F10" s="24" t="s">
        <v>73</v>
      </c>
      <c r="G10" s="25" t="s">
        <v>284</v>
      </c>
      <c r="H10" s="24" t="s">
        <v>282</v>
      </c>
      <c r="I10" s="24" t="s">
        <v>29</v>
      </c>
      <c r="J10" s="24" t="s">
        <v>73</v>
      </c>
      <c r="K10" s="25" t="s">
        <v>284</v>
      </c>
      <c r="L10" s="24" t="s">
        <v>29</v>
      </c>
      <c r="M10" s="24" t="s">
        <v>73</v>
      </c>
      <c r="N10" s="25" t="s">
        <v>284</v>
      </c>
      <c r="O10" s="24" t="s">
        <v>282</v>
      </c>
      <c r="P10" s="24" t="s">
        <v>29</v>
      </c>
      <c r="Q10" s="24" t="s">
        <v>73</v>
      </c>
      <c r="R10" s="25" t="s">
        <v>284</v>
      </c>
      <c r="S10" s="684"/>
      <c r="T10" s="96" t="s">
        <v>20</v>
      </c>
    </row>
    <row r="11" spans="1:20" ht="15.75">
      <c r="B11" s="37"/>
      <c r="C11" s="38"/>
      <c r="D11" s="178"/>
      <c r="E11" s="106"/>
      <c r="F11" s="106"/>
      <c r="G11" s="107"/>
      <c r="H11" s="178"/>
      <c r="I11" s="106"/>
      <c r="J11" s="106"/>
      <c r="K11" s="107"/>
      <c r="L11" s="106"/>
      <c r="M11" s="106"/>
      <c r="N11" s="107"/>
      <c r="O11" s="178"/>
      <c r="P11" s="106"/>
      <c r="Q11" s="106"/>
      <c r="R11" s="107"/>
      <c r="S11" s="107">
        <f>+G11+K11+N11+R11</f>
        <v>0</v>
      </c>
      <c r="T11" s="96" t="s">
        <v>20</v>
      </c>
    </row>
    <row r="12" spans="1:20" ht="18.75" customHeight="1">
      <c r="B12" s="37" t="s">
        <v>6</v>
      </c>
      <c r="C12" s="558" t="s">
        <v>6</v>
      </c>
      <c r="D12" s="179">
        <v>2</v>
      </c>
      <c r="E12" s="106">
        <v>2</v>
      </c>
      <c r="F12" s="106">
        <v>2</v>
      </c>
      <c r="G12" s="107">
        <v>424</v>
      </c>
      <c r="H12" s="179"/>
      <c r="I12" s="106"/>
      <c r="J12" s="106"/>
      <c r="K12" s="107"/>
      <c r="L12" s="106"/>
      <c r="M12" s="106"/>
      <c r="N12" s="107"/>
      <c r="O12" s="179"/>
      <c r="P12" s="106"/>
      <c r="Q12" s="106"/>
      <c r="R12" s="107"/>
      <c r="S12" s="107">
        <f>+G12+K12+N12+R12</f>
        <v>424</v>
      </c>
      <c r="T12" s="96" t="s">
        <v>20</v>
      </c>
    </row>
    <row r="13" spans="1:20" ht="0.6" customHeight="1">
      <c r="B13" s="37" t="s">
        <v>58</v>
      </c>
      <c r="C13" s="38"/>
      <c r="D13" s="179"/>
      <c r="E13" s="106"/>
      <c r="F13" s="106"/>
      <c r="G13" s="107"/>
      <c r="H13" s="179"/>
      <c r="I13" s="106"/>
      <c r="J13" s="106"/>
      <c r="K13" s="107"/>
      <c r="L13" s="106"/>
      <c r="M13" s="106"/>
      <c r="N13" s="107"/>
      <c r="O13" s="179"/>
      <c r="P13" s="106"/>
      <c r="Q13" s="106"/>
      <c r="R13" s="107"/>
      <c r="S13" s="107">
        <f>+G13+K13+N13+R13</f>
        <v>0</v>
      </c>
      <c r="T13" s="96" t="s">
        <v>20</v>
      </c>
    </row>
    <row r="14" spans="1:20" ht="18.600000000000001" hidden="1" customHeight="1">
      <c r="B14" s="37" t="s">
        <v>59</v>
      </c>
      <c r="C14" s="38"/>
      <c r="D14" s="179"/>
      <c r="E14" s="106"/>
      <c r="F14" s="106"/>
      <c r="G14" s="107"/>
      <c r="H14" s="179"/>
      <c r="I14" s="106"/>
      <c r="J14" s="106"/>
      <c r="K14" s="107"/>
      <c r="L14" s="106"/>
      <c r="M14" s="106"/>
      <c r="N14" s="107"/>
      <c r="O14" s="179"/>
      <c r="P14" s="106"/>
      <c r="Q14" s="106"/>
      <c r="R14" s="107"/>
      <c r="S14" s="107">
        <f>+G14+K14+N14+R14</f>
        <v>0</v>
      </c>
      <c r="T14" s="96" t="s">
        <v>20</v>
      </c>
    </row>
    <row r="15" spans="1:20" ht="18.75" customHeight="1">
      <c r="B15" s="26"/>
      <c r="C15" s="39"/>
      <c r="D15" s="108"/>
      <c r="E15" s="109"/>
      <c r="F15" s="109"/>
      <c r="G15" s="110"/>
      <c r="H15" s="108"/>
      <c r="I15" s="109"/>
      <c r="J15" s="109"/>
      <c r="K15" s="110"/>
      <c r="L15" s="109"/>
      <c r="M15" s="109"/>
      <c r="N15" s="110"/>
      <c r="O15" s="108"/>
      <c r="P15" s="109"/>
      <c r="Q15" s="109"/>
      <c r="R15" s="110"/>
      <c r="S15" s="111">
        <f>+G15+K15+N15+R15</f>
        <v>0</v>
      </c>
      <c r="T15" s="96" t="s">
        <v>20</v>
      </c>
    </row>
    <row r="16" spans="1:20" ht="18.75" customHeight="1">
      <c r="B16" s="32" t="s">
        <v>274</v>
      </c>
      <c r="C16" s="23"/>
      <c r="D16" s="112">
        <f>SUM(D11:D15)</f>
        <v>2</v>
      </c>
      <c r="E16" s="113">
        <f t="shared" ref="E16:S16" si="0">SUM(E11:E15)</f>
        <v>2</v>
      </c>
      <c r="F16" s="113">
        <f t="shared" si="0"/>
        <v>2</v>
      </c>
      <c r="G16" s="28">
        <f t="shared" si="0"/>
        <v>424</v>
      </c>
      <c r="H16" s="112">
        <f t="shared" si="0"/>
        <v>0</v>
      </c>
      <c r="I16" s="113">
        <f t="shared" si="0"/>
        <v>0</v>
      </c>
      <c r="J16" s="113">
        <f>SUM(J11:J15)</f>
        <v>0</v>
      </c>
      <c r="K16" s="28">
        <f t="shared" si="0"/>
        <v>0</v>
      </c>
      <c r="L16" s="113">
        <f>SUM(L11:L15)</f>
        <v>0</v>
      </c>
      <c r="M16" s="113">
        <f t="shared" si="0"/>
        <v>0</v>
      </c>
      <c r="N16" s="28">
        <f t="shared" si="0"/>
        <v>0</v>
      </c>
      <c r="O16" s="112">
        <f>SUM(O11:O15)</f>
        <v>0</v>
      </c>
      <c r="P16" s="113">
        <f>SUM(P11:P15)</f>
        <v>0</v>
      </c>
      <c r="Q16" s="113">
        <f>SUM(Q11:Q15)</f>
        <v>0</v>
      </c>
      <c r="R16" s="28">
        <f>SUM(R11:R15)</f>
        <v>0</v>
      </c>
      <c r="S16" s="29">
        <f t="shared" si="0"/>
        <v>424</v>
      </c>
      <c r="T16" s="96" t="s">
        <v>20</v>
      </c>
    </row>
    <row r="17" spans="2:20" ht="18.75" customHeight="1">
      <c r="B17" s="30"/>
      <c r="C17" s="26"/>
      <c r="D17" s="30"/>
      <c r="E17" s="27"/>
      <c r="F17" s="27"/>
      <c r="G17" s="31"/>
      <c r="H17" s="27"/>
      <c r="I17" s="27"/>
      <c r="J17" s="27"/>
      <c r="K17" s="27"/>
      <c r="L17" s="27"/>
      <c r="M17" s="27"/>
      <c r="N17" s="31"/>
      <c r="O17" s="30"/>
      <c r="P17" s="27"/>
      <c r="Q17" s="27"/>
      <c r="R17" s="31"/>
      <c r="S17" s="31"/>
      <c r="T17" s="96" t="s">
        <v>20</v>
      </c>
    </row>
    <row r="18" spans="2:20" ht="18.75" customHeight="1">
      <c r="B18" s="688" t="s">
        <v>30</v>
      </c>
      <c r="C18" s="683" t="s">
        <v>42</v>
      </c>
      <c r="D18" s="680" t="s">
        <v>6</v>
      </c>
      <c r="E18" s="681"/>
      <c r="F18" s="681"/>
      <c r="G18" s="682"/>
      <c r="H18" s="680" t="s">
        <v>116</v>
      </c>
      <c r="I18" s="681"/>
      <c r="J18" s="681"/>
      <c r="K18" s="682"/>
      <c r="L18" s="681"/>
      <c r="M18" s="681"/>
      <c r="N18" s="682"/>
      <c r="O18" s="680" t="s">
        <v>117</v>
      </c>
      <c r="P18" s="681"/>
      <c r="Q18" s="681"/>
      <c r="R18" s="682"/>
      <c r="S18" s="683" t="s">
        <v>264</v>
      </c>
      <c r="T18" s="96" t="s">
        <v>20</v>
      </c>
    </row>
    <row r="19" spans="2:20" ht="18.75" customHeight="1">
      <c r="B19" s="689"/>
      <c r="C19" s="684"/>
      <c r="D19" s="24" t="s">
        <v>282</v>
      </c>
      <c r="E19" s="24" t="s">
        <v>29</v>
      </c>
      <c r="F19" s="24" t="s">
        <v>73</v>
      </c>
      <c r="G19" s="25" t="s">
        <v>284</v>
      </c>
      <c r="H19" s="24" t="s">
        <v>282</v>
      </c>
      <c r="I19" s="24" t="s">
        <v>29</v>
      </c>
      <c r="J19" s="24" t="s">
        <v>73</v>
      </c>
      <c r="K19" s="25" t="s">
        <v>284</v>
      </c>
      <c r="L19" s="24" t="s">
        <v>29</v>
      </c>
      <c r="M19" s="24" t="s">
        <v>73</v>
      </c>
      <c r="N19" s="25" t="s">
        <v>284</v>
      </c>
      <c r="O19" s="24" t="s">
        <v>282</v>
      </c>
      <c r="P19" s="24" t="s">
        <v>29</v>
      </c>
      <c r="Q19" s="24" t="s">
        <v>73</v>
      </c>
      <c r="R19" s="25" t="s">
        <v>284</v>
      </c>
      <c r="S19" s="684"/>
      <c r="T19" s="96" t="s">
        <v>20</v>
      </c>
    </row>
    <row r="20" spans="2:20" ht="18.75" customHeight="1">
      <c r="B20" s="57"/>
      <c r="C20" s="58"/>
      <c r="D20" s="178"/>
      <c r="E20" s="106"/>
      <c r="F20" s="106"/>
      <c r="G20" s="107"/>
      <c r="H20" s="178"/>
      <c r="I20" s="106"/>
      <c r="J20" s="106"/>
      <c r="K20" s="107"/>
      <c r="L20" s="106"/>
      <c r="M20" s="106"/>
      <c r="N20" s="107"/>
      <c r="O20" s="178"/>
      <c r="P20" s="106"/>
      <c r="Q20" s="106"/>
      <c r="R20" s="107"/>
      <c r="S20" s="107">
        <f>+G20+K20+N20+R20</f>
        <v>0</v>
      </c>
      <c r="T20" s="96" t="s">
        <v>20</v>
      </c>
    </row>
    <row r="21" spans="2:20" ht="18.75" customHeight="1">
      <c r="B21" s="57" t="s">
        <v>341</v>
      </c>
      <c r="C21" s="59" t="s">
        <v>6</v>
      </c>
      <c r="D21" s="179"/>
      <c r="E21" s="106"/>
      <c r="F21" s="106"/>
      <c r="G21" s="107">
        <v>-8</v>
      </c>
      <c r="H21" s="179"/>
      <c r="I21" s="106"/>
      <c r="J21" s="106"/>
      <c r="K21" s="107"/>
      <c r="L21" s="106"/>
      <c r="M21" s="106"/>
      <c r="N21" s="107"/>
      <c r="O21" s="179"/>
      <c r="P21" s="106"/>
      <c r="Q21" s="106"/>
      <c r="R21" s="107"/>
      <c r="S21" s="107">
        <f>+G21+K21+N21+R21</f>
        <v>-8</v>
      </c>
      <c r="T21" s="96" t="s">
        <v>20</v>
      </c>
    </row>
    <row r="22" spans="2:20" ht="18.75" customHeight="1">
      <c r="B22" s="59" t="s">
        <v>336</v>
      </c>
      <c r="C22" s="59" t="s">
        <v>6</v>
      </c>
      <c r="D22" s="179"/>
      <c r="E22" s="106"/>
      <c r="F22" s="106"/>
      <c r="G22" s="107">
        <v>-3</v>
      </c>
      <c r="H22" s="179"/>
      <c r="I22" s="106"/>
      <c r="J22" s="106"/>
      <c r="K22" s="107"/>
      <c r="L22" s="106"/>
      <c r="M22" s="106"/>
      <c r="N22" s="107"/>
      <c r="O22" s="179"/>
      <c r="P22" s="106"/>
      <c r="Q22" s="106"/>
      <c r="R22" s="107"/>
      <c r="S22" s="107">
        <f>+G22+K22+N22+R22</f>
        <v>-3</v>
      </c>
      <c r="T22" s="96" t="s">
        <v>20</v>
      </c>
    </row>
    <row r="23" spans="2:20" ht="18.75" customHeight="1">
      <c r="B23" s="40"/>
      <c r="C23" s="60"/>
      <c r="D23" s="108"/>
      <c r="E23" s="109"/>
      <c r="F23" s="109"/>
      <c r="G23" s="110"/>
      <c r="H23" s="108"/>
      <c r="I23" s="109"/>
      <c r="J23" s="109"/>
      <c r="K23" s="110"/>
      <c r="L23" s="109"/>
      <c r="M23" s="109"/>
      <c r="N23" s="110"/>
      <c r="O23" s="108"/>
      <c r="P23" s="109"/>
      <c r="Q23" s="109"/>
      <c r="R23" s="110"/>
      <c r="S23" s="111">
        <f>+G23+K23+N23+R23</f>
        <v>0</v>
      </c>
      <c r="T23" s="96" t="s">
        <v>20</v>
      </c>
    </row>
    <row r="24" spans="2:20" ht="18.75" customHeight="1">
      <c r="B24" s="146" t="s">
        <v>264</v>
      </c>
      <c r="C24" s="147"/>
      <c r="D24" s="148">
        <f t="shared" ref="D24:S24" si="1">SUM(D20:D23)</f>
        <v>0</v>
      </c>
      <c r="E24" s="149">
        <f t="shared" si="1"/>
        <v>0</v>
      </c>
      <c r="F24" s="149">
        <f t="shared" si="1"/>
        <v>0</v>
      </c>
      <c r="G24" s="150">
        <f t="shared" si="1"/>
        <v>-11</v>
      </c>
      <c r="H24" s="148">
        <f t="shared" si="1"/>
        <v>0</v>
      </c>
      <c r="I24" s="149">
        <f t="shared" si="1"/>
        <v>0</v>
      </c>
      <c r="J24" s="149">
        <f t="shared" si="1"/>
        <v>0</v>
      </c>
      <c r="K24" s="150">
        <f t="shared" si="1"/>
        <v>0</v>
      </c>
      <c r="L24" s="149">
        <f t="shared" si="1"/>
        <v>0</v>
      </c>
      <c r="M24" s="149">
        <f t="shared" si="1"/>
        <v>0</v>
      </c>
      <c r="N24" s="150">
        <f t="shared" si="1"/>
        <v>0</v>
      </c>
      <c r="O24" s="148">
        <f t="shared" si="1"/>
        <v>0</v>
      </c>
      <c r="P24" s="149">
        <f t="shared" si="1"/>
        <v>0</v>
      </c>
      <c r="Q24" s="149">
        <f t="shared" si="1"/>
        <v>0</v>
      </c>
      <c r="R24" s="150">
        <f t="shared" si="1"/>
        <v>0</v>
      </c>
      <c r="S24" s="151">
        <f t="shared" si="1"/>
        <v>-11</v>
      </c>
      <c r="T24" s="96" t="s">
        <v>44</v>
      </c>
    </row>
    <row r="25" spans="2:20" ht="18.75" customHeight="1">
      <c r="B25" s="685"/>
      <c r="C25" s="686"/>
      <c r="D25" s="686"/>
      <c r="E25" s="686"/>
      <c r="F25" s="686"/>
      <c r="G25" s="686"/>
      <c r="H25" s="686"/>
      <c r="I25" s="686"/>
      <c r="J25" s="686"/>
      <c r="K25" s="686"/>
      <c r="L25" s="686"/>
      <c r="M25" s="686"/>
      <c r="N25" s="686"/>
      <c r="O25" s="686"/>
      <c r="P25" s="686"/>
      <c r="Q25" s="686"/>
      <c r="R25" s="686"/>
      <c r="S25" s="687"/>
      <c r="T25" s="96"/>
    </row>
    <row r="26" spans="2:20" ht="18.75" customHeight="1">
      <c r="B26" s="49"/>
      <c r="C26" s="42"/>
      <c r="D26" s="42"/>
      <c r="E26" s="42"/>
      <c r="F26" s="42"/>
      <c r="G26" s="42"/>
      <c r="H26" s="42"/>
      <c r="I26" s="42"/>
      <c r="J26" s="42"/>
      <c r="K26" s="42"/>
      <c r="L26" s="42"/>
      <c r="M26" s="42"/>
      <c r="N26" s="42"/>
      <c r="O26" s="42"/>
      <c r="P26" s="42"/>
      <c r="Q26" s="42"/>
      <c r="R26" s="42"/>
      <c r="S26" s="42"/>
      <c r="T26" s="96"/>
    </row>
    <row r="27" spans="2:20" ht="18.75" customHeight="1">
      <c r="T27" s="96"/>
    </row>
    <row r="28" spans="2:20" ht="18.75" customHeight="1">
      <c r="B28" s="35"/>
      <c r="C28" s="34"/>
      <c r="D28" s="114"/>
      <c r="E28" s="114"/>
      <c r="F28" s="114"/>
      <c r="G28" s="114"/>
      <c r="H28" s="114"/>
      <c r="I28" s="114"/>
      <c r="J28" s="114"/>
      <c r="K28" s="114"/>
      <c r="L28" s="114"/>
      <c r="M28" s="114"/>
      <c r="N28" s="114"/>
      <c r="O28" s="114"/>
      <c r="P28" s="114"/>
      <c r="Q28" s="114"/>
      <c r="R28" s="114"/>
      <c r="S28" s="114"/>
      <c r="T28" s="96"/>
    </row>
    <row r="29" spans="2:20" ht="18.75" customHeight="1">
      <c r="B29" s="35"/>
      <c r="C29" s="50"/>
      <c r="D29" s="115"/>
      <c r="E29" s="115"/>
      <c r="F29" s="115"/>
      <c r="G29" s="114"/>
      <c r="H29" s="115"/>
      <c r="I29" s="115"/>
      <c r="J29" s="115"/>
      <c r="K29" s="115"/>
      <c r="L29" s="115"/>
      <c r="M29" s="115"/>
      <c r="N29" s="115"/>
      <c r="O29" s="115"/>
      <c r="P29" s="115"/>
      <c r="Q29" s="115"/>
      <c r="R29" s="115"/>
      <c r="S29" s="115"/>
      <c r="T29" s="96"/>
    </row>
    <row r="30" spans="2:20" ht="18.75" customHeight="1">
      <c r="B30" s="35"/>
      <c r="C30" s="50"/>
      <c r="D30" s="55"/>
      <c r="E30" s="55"/>
      <c r="F30" s="55"/>
      <c r="G30" s="56"/>
      <c r="H30" s="55"/>
      <c r="I30" s="55"/>
      <c r="J30" s="55"/>
      <c r="K30" s="51"/>
      <c r="L30" s="55"/>
      <c r="M30" s="55"/>
      <c r="N30" s="51"/>
      <c r="O30" s="55"/>
      <c r="P30" s="55"/>
      <c r="Q30" s="55"/>
      <c r="R30" s="51"/>
      <c r="S30" s="51"/>
      <c r="T30" s="96"/>
    </row>
    <row r="31" spans="2:20" ht="12.75" customHeight="1">
      <c r="B31" s="65"/>
      <c r="C31" s="66"/>
      <c r="D31" s="66"/>
      <c r="E31" s="66"/>
      <c r="F31" s="66"/>
      <c r="G31" s="66"/>
      <c r="H31" s="66"/>
      <c r="I31" s="66"/>
      <c r="J31" s="66"/>
      <c r="K31" s="66"/>
      <c r="L31" s="66"/>
      <c r="M31" s="72"/>
      <c r="O31" s="66"/>
      <c r="P31" s="66"/>
      <c r="Q31" s="72"/>
    </row>
    <row r="32" spans="2:20" ht="33.75" customHeight="1">
      <c r="B32" s="670"/>
      <c r="C32" s="671"/>
      <c r="D32" s="671"/>
      <c r="E32" s="671"/>
      <c r="F32" s="671"/>
      <c r="G32" s="671"/>
      <c r="H32" s="671"/>
      <c r="I32" s="671"/>
      <c r="J32" s="671"/>
      <c r="K32" s="671"/>
      <c r="L32" s="671"/>
      <c r="M32" s="69"/>
      <c r="Q32" s="69"/>
    </row>
    <row r="33" spans="2:19" ht="12.75" customHeight="1">
      <c r="B33" s="67"/>
      <c r="C33" s="67"/>
      <c r="D33" s="67"/>
      <c r="E33" s="67"/>
      <c r="F33" s="67"/>
      <c r="G33" s="67"/>
      <c r="H33" s="67"/>
      <c r="I33" s="67"/>
      <c r="J33" s="67"/>
      <c r="K33" s="67"/>
      <c r="L33" s="67"/>
      <c r="M33" s="72"/>
      <c r="O33" s="67"/>
      <c r="P33" s="67"/>
      <c r="Q33" s="72"/>
    </row>
    <row r="34" spans="2:19" ht="57" customHeight="1">
      <c r="B34" s="657"/>
      <c r="C34" s="669"/>
      <c r="D34" s="669"/>
      <c r="E34" s="669"/>
      <c r="F34" s="669"/>
      <c r="G34" s="669"/>
      <c r="H34" s="669"/>
      <c r="I34" s="669"/>
      <c r="J34" s="669"/>
      <c r="K34" s="669"/>
      <c r="L34" s="669"/>
      <c r="M34" s="69"/>
      <c r="Q34" s="69"/>
    </row>
    <row r="35" spans="2:19" ht="15">
      <c r="B35" s="679"/>
      <c r="C35" s="679"/>
      <c r="D35" s="679"/>
      <c r="E35" s="679"/>
      <c r="F35" s="679"/>
      <c r="G35" s="679"/>
      <c r="H35" s="679"/>
      <c r="I35" s="679"/>
      <c r="J35" s="679"/>
      <c r="K35" s="679"/>
      <c r="L35" s="679"/>
      <c r="M35" s="73"/>
      <c r="Q35" s="73"/>
    </row>
    <row r="36" spans="2:19" ht="15" customHeight="1">
      <c r="B36" s="74"/>
      <c r="C36" s="75"/>
      <c r="D36" s="75"/>
      <c r="E36" s="75"/>
      <c r="F36" s="75"/>
      <c r="G36" s="75"/>
      <c r="H36" s="75"/>
      <c r="I36" s="75"/>
      <c r="J36" s="75"/>
      <c r="K36" s="75"/>
      <c r="L36" s="75"/>
      <c r="M36" s="75"/>
      <c r="O36" s="75"/>
      <c r="P36" s="75"/>
      <c r="Q36" s="75"/>
      <c r="S36" s="80"/>
    </row>
    <row r="37" spans="2:19">
      <c r="B37" s="75"/>
      <c r="C37" s="75"/>
      <c r="D37" s="75"/>
      <c r="E37" s="75"/>
      <c r="F37" s="75"/>
      <c r="G37" s="75"/>
      <c r="H37" s="75"/>
      <c r="I37" s="75"/>
      <c r="J37" s="75"/>
      <c r="K37" s="75"/>
      <c r="L37" s="75"/>
      <c r="M37" s="75"/>
      <c r="O37" s="75"/>
      <c r="P37" s="75"/>
      <c r="Q37" s="75"/>
    </row>
  </sheetData>
  <mergeCells count="25">
    <mergeCell ref="B2:S2"/>
    <mergeCell ref="B3:S3"/>
    <mergeCell ref="B35:L35"/>
    <mergeCell ref="D18:G18"/>
    <mergeCell ref="C18:C19"/>
    <mergeCell ref="B25:S25"/>
    <mergeCell ref="B18:B19"/>
    <mergeCell ref="O18:R18"/>
    <mergeCell ref="D9:G9"/>
    <mergeCell ref="L18:N18"/>
    <mergeCell ref="H18:K18"/>
    <mergeCell ref="S18:S19"/>
    <mergeCell ref="C9:C10"/>
    <mergeCell ref="H9:K9"/>
    <mergeCell ref="L9:N9"/>
    <mergeCell ref="S9:S10"/>
    <mergeCell ref="B34:L34"/>
    <mergeCell ref="B32:L32"/>
    <mergeCell ref="B4:S4"/>
    <mergeCell ref="B5:S5"/>
    <mergeCell ref="B6:S6"/>
    <mergeCell ref="O9:R9"/>
    <mergeCell ref="B7:S7"/>
    <mergeCell ref="B8:S8"/>
    <mergeCell ref="B9:B10"/>
  </mergeCells>
  <phoneticPr fontId="19"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28"/>
  <sheetViews>
    <sheetView view="pageBreakPreview" topLeftCell="B1" zoomScale="75" zoomScaleNormal="75" zoomScaleSheetLayoutView="75" workbookViewId="0">
      <selection activeCell="P24" sqref="P24"/>
    </sheetView>
  </sheetViews>
  <sheetFormatPr defaultColWidth="7.21875" defaultRowHeight="12.75"/>
  <cols>
    <col min="1" max="1" width="52.109375" style="382" customWidth="1"/>
    <col min="2" max="2" width="1.21875" style="382" customWidth="1"/>
    <col min="3" max="3" width="10.77734375" style="382" customWidth="1"/>
    <col min="4" max="4" width="11" style="382" customWidth="1"/>
    <col min="5" max="5" width="1.21875" style="382" customWidth="1"/>
    <col min="6" max="7" width="11.21875" style="382" customWidth="1"/>
    <col min="8" max="8" width="1.21875" style="382" customWidth="1"/>
    <col min="9" max="9" width="7.21875" style="382" customWidth="1"/>
    <col min="10" max="10" width="8" style="382" customWidth="1"/>
    <col min="11" max="13" width="6.77734375" style="382" customWidth="1"/>
    <col min="14" max="14" width="7.21875" style="382" customWidth="1"/>
    <col min="15" max="15" width="5.77734375" style="382" customWidth="1"/>
    <col min="16" max="16" width="6.6640625" style="382" customWidth="1"/>
    <col min="17" max="17" width="1.88671875" style="382" customWidth="1"/>
    <col min="18" max="16384" width="7.21875" style="382"/>
  </cols>
  <sheetData>
    <row r="1" spans="1:20" ht="20.25">
      <c r="A1" s="694" t="s">
        <v>174</v>
      </c>
      <c r="B1" s="695"/>
      <c r="C1" s="695"/>
      <c r="D1" s="695"/>
      <c r="E1" s="695"/>
      <c r="F1" s="695"/>
      <c r="G1" s="695"/>
      <c r="H1" s="695"/>
      <c r="I1" s="695"/>
      <c r="J1" s="695"/>
      <c r="K1" s="695"/>
      <c r="L1" s="695"/>
      <c r="M1" s="695"/>
      <c r="N1" s="695"/>
      <c r="O1" s="695"/>
      <c r="P1" s="695"/>
      <c r="Q1" s="380" t="s">
        <v>20</v>
      </c>
      <c r="R1" s="381"/>
      <c r="S1" s="381"/>
    </row>
    <row r="2" spans="1:20" ht="19.149999999999999" customHeight="1">
      <c r="A2" s="383"/>
      <c r="Q2" s="380" t="s">
        <v>20</v>
      </c>
      <c r="T2" s="380"/>
    </row>
    <row r="3" spans="1:20" ht="15.75">
      <c r="A3" s="696" t="s">
        <v>292</v>
      </c>
      <c r="B3" s="697"/>
      <c r="C3" s="697"/>
      <c r="D3" s="697"/>
      <c r="E3" s="697"/>
      <c r="F3" s="697"/>
      <c r="G3" s="697"/>
      <c r="H3" s="697"/>
      <c r="I3" s="697"/>
      <c r="J3" s="697"/>
      <c r="K3" s="697"/>
      <c r="L3" s="697"/>
      <c r="M3" s="697"/>
      <c r="N3" s="697"/>
      <c r="O3" s="697"/>
      <c r="P3" s="697"/>
      <c r="Q3" s="380" t="s">
        <v>20</v>
      </c>
      <c r="R3" s="54"/>
      <c r="S3" s="54"/>
      <c r="T3" s="380"/>
    </row>
    <row r="4" spans="1:20" ht="15.75">
      <c r="A4" s="698" t="str">
        <f>'B. Summary of Requirements '!A5:X5</f>
        <v>Office of the Solicitor General</v>
      </c>
      <c r="B4" s="697"/>
      <c r="C4" s="697"/>
      <c r="D4" s="697"/>
      <c r="E4" s="697"/>
      <c r="F4" s="697"/>
      <c r="G4" s="697"/>
      <c r="H4" s="697"/>
      <c r="I4" s="697"/>
      <c r="J4" s="697"/>
      <c r="K4" s="697"/>
      <c r="L4" s="697"/>
      <c r="M4" s="697"/>
      <c r="N4" s="697"/>
      <c r="O4" s="697"/>
      <c r="P4" s="697"/>
      <c r="Q4" s="380" t="s">
        <v>20</v>
      </c>
      <c r="R4" s="52"/>
      <c r="S4" s="52"/>
    </row>
    <row r="5" spans="1:20" ht="15">
      <c r="A5" s="699" t="s">
        <v>261</v>
      </c>
      <c r="B5" s="697"/>
      <c r="C5" s="697"/>
      <c r="D5" s="697"/>
      <c r="E5" s="697"/>
      <c r="F5" s="697"/>
      <c r="G5" s="697"/>
      <c r="H5" s="697"/>
      <c r="I5" s="697"/>
      <c r="J5" s="697"/>
      <c r="K5" s="697"/>
      <c r="L5" s="697"/>
      <c r="M5" s="697"/>
      <c r="N5" s="697"/>
      <c r="O5" s="697"/>
      <c r="P5" s="697"/>
      <c r="Q5" s="380" t="s">
        <v>20</v>
      </c>
      <c r="R5" s="54"/>
      <c r="S5" s="54"/>
      <c r="T5" s="380"/>
    </row>
    <row r="6" spans="1:20">
      <c r="Q6" s="380" t="s">
        <v>20</v>
      </c>
      <c r="T6" s="380"/>
    </row>
    <row r="7" spans="1:20" ht="13.5" thickBot="1">
      <c r="Q7" s="380" t="s">
        <v>20</v>
      </c>
      <c r="T7" s="380"/>
    </row>
    <row r="8" spans="1:20" ht="37.5" customHeight="1">
      <c r="A8" s="384"/>
      <c r="B8" s="385"/>
      <c r="C8" s="702" t="s">
        <v>308</v>
      </c>
      <c r="D8" s="703"/>
      <c r="E8" s="386"/>
      <c r="F8" s="702" t="s">
        <v>333</v>
      </c>
      <c r="G8" s="703"/>
      <c r="H8" s="386"/>
      <c r="I8" s="706" t="s">
        <v>249</v>
      </c>
      <c r="J8" s="703"/>
      <c r="K8" s="714">
        <v>2012</v>
      </c>
      <c r="L8" s="715"/>
      <c r="M8" s="715"/>
      <c r="N8" s="716"/>
      <c r="O8" s="706" t="s">
        <v>66</v>
      </c>
      <c r="P8" s="703"/>
      <c r="Q8" s="380" t="s">
        <v>20</v>
      </c>
      <c r="S8" s="387"/>
      <c r="T8" s="380"/>
    </row>
    <row r="9" spans="1:20" ht="14.25" customHeight="1">
      <c r="A9" s="385"/>
      <c r="B9" s="385"/>
      <c r="C9" s="712"/>
      <c r="D9" s="713"/>
      <c r="E9" s="386"/>
      <c r="F9" s="704"/>
      <c r="G9" s="705"/>
      <c r="H9" s="386"/>
      <c r="I9" s="704"/>
      <c r="J9" s="705"/>
      <c r="K9" s="710" t="s">
        <v>285</v>
      </c>
      <c r="L9" s="711"/>
      <c r="M9" s="709" t="s">
        <v>293</v>
      </c>
      <c r="N9" s="682"/>
      <c r="O9" s="704"/>
      <c r="P9" s="705"/>
      <c r="Q9" s="380" t="s">
        <v>20</v>
      </c>
      <c r="S9" s="387"/>
      <c r="T9" s="380"/>
    </row>
    <row r="10" spans="1:20" hidden="1">
      <c r="A10" s="707" t="s">
        <v>294</v>
      </c>
      <c r="B10" s="385"/>
      <c r="C10" s="388"/>
      <c r="D10" s="389"/>
      <c r="E10" s="390"/>
      <c r="F10" s="388"/>
      <c r="G10" s="389"/>
      <c r="H10" s="390"/>
      <c r="I10" s="388"/>
      <c r="J10" s="389"/>
      <c r="K10" s="388"/>
      <c r="L10" s="389"/>
      <c r="M10" s="391"/>
      <c r="N10" s="389"/>
      <c r="O10" s="388"/>
      <c r="P10" s="389"/>
      <c r="Q10" s="380" t="s">
        <v>20</v>
      </c>
      <c r="S10" s="391"/>
      <c r="T10" s="380"/>
    </row>
    <row r="11" spans="1:20" ht="51">
      <c r="A11" s="708"/>
      <c r="B11" s="385"/>
      <c r="C11" s="392" t="s">
        <v>295</v>
      </c>
      <c r="D11" s="393" t="s">
        <v>296</v>
      </c>
      <c r="E11" s="390"/>
      <c r="F11" s="392" t="s">
        <v>295</v>
      </c>
      <c r="G11" s="393" t="s">
        <v>296</v>
      </c>
      <c r="H11" s="390"/>
      <c r="I11" s="392" t="s">
        <v>295</v>
      </c>
      <c r="J11" s="393" t="s">
        <v>296</v>
      </c>
      <c r="K11" s="392" t="s">
        <v>295</v>
      </c>
      <c r="L11" s="393" t="s">
        <v>296</v>
      </c>
      <c r="M11" s="392" t="s">
        <v>295</v>
      </c>
      <c r="N11" s="393" t="s">
        <v>296</v>
      </c>
      <c r="O11" s="392" t="s">
        <v>295</v>
      </c>
      <c r="P11" s="393" t="s">
        <v>296</v>
      </c>
      <c r="Q11" s="380" t="s">
        <v>20</v>
      </c>
      <c r="S11" s="394"/>
      <c r="T11" s="380"/>
    </row>
    <row r="12" spans="1:20">
      <c r="A12" s="402"/>
      <c r="B12" s="385"/>
      <c r="C12" s="395"/>
      <c r="D12" s="396"/>
      <c r="E12" s="411"/>
      <c r="F12" s="395"/>
      <c r="G12" s="396"/>
      <c r="H12" s="411"/>
      <c r="I12" s="395"/>
      <c r="J12" s="396"/>
      <c r="K12" s="395"/>
      <c r="L12" s="397"/>
      <c r="M12" s="395"/>
      <c r="N12" s="396"/>
      <c r="O12" s="395"/>
      <c r="P12" s="396"/>
      <c r="Q12" s="380" t="s">
        <v>20</v>
      </c>
      <c r="S12" s="398"/>
      <c r="T12" s="380"/>
    </row>
    <row r="13" spans="1:20" ht="25.5">
      <c r="A13" s="412" t="s">
        <v>297</v>
      </c>
      <c r="B13" s="385"/>
      <c r="C13" s="395"/>
      <c r="D13" s="396"/>
      <c r="E13" s="413"/>
      <c r="F13" s="395"/>
      <c r="G13" s="396"/>
      <c r="H13" s="413"/>
      <c r="I13" s="395"/>
      <c r="J13" s="396"/>
      <c r="K13" s="395"/>
      <c r="L13" s="397"/>
      <c r="M13" s="395"/>
      <c r="N13" s="396"/>
      <c r="O13" s="414"/>
      <c r="P13" s="415"/>
      <c r="Q13" s="380" t="s">
        <v>20</v>
      </c>
      <c r="S13" s="398"/>
      <c r="T13" s="380"/>
    </row>
    <row r="14" spans="1:20" ht="25.5">
      <c r="A14" s="401" t="s">
        <v>298</v>
      </c>
      <c r="B14" s="385"/>
      <c r="C14" s="395"/>
      <c r="D14" s="396"/>
      <c r="E14" s="413"/>
      <c r="F14" s="395"/>
      <c r="G14" s="396"/>
      <c r="H14" s="413"/>
      <c r="I14" s="395"/>
      <c r="J14" s="396"/>
      <c r="K14" s="395"/>
      <c r="L14" s="397"/>
      <c r="M14" s="395"/>
      <c r="N14" s="396"/>
      <c r="O14" s="395" t="s">
        <v>283</v>
      </c>
      <c r="P14" s="396" t="s">
        <v>283</v>
      </c>
      <c r="Q14" s="380" t="s">
        <v>20</v>
      </c>
      <c r="S14" s="398"/>
      <c r="T14" s="380"/>
    </row>
    <row r="15" spans="1:20">
      <c r="A15" s="400" t="s">
        <v>299</v>
      </c>
      <c r="B15" s="385"/>
      <c r="C15" s="395"/>
      <c r="D15" s="396"/>
      <c r="E15" s="413"/>
      <c r="F15" s="395"/>
      <c r="G15" s="396"/>
      <c r="H15" s="413"/>
      <c r="I15" s="395"/>
      <c r="J15" s="396"/>
      <c r="K15" s="395"/>
      <c r="L15" s="397"/>
      <c r="M15" s="395"/>
      <c r="N15" s="396"/>
      <c r="O15" s="395" t="s">
        <v>283</v>
      </c>
      <c r="P15" s="396" t="s">
        <v>283</v>
      </c>
      <c r="Q15" s="380" t="s">
        <v>20</v>
      </c>
      <c r="S15" s="398"/>
      <c r="T15" s="380"/>
    </row>
    <row r="16" spans="1:20">
      <c r="A16" s="400" t="s">
        <v>300</v>
      </c>
      <c r="B16" s="385"/>
      <c r="C16" s="395"/>
      <c r="D16" s="396"/>
      <c r="E16" s="413"/>
      <c r="F16" s="395"/>
      <c r="G16" s="396"/>
      <c r="H16" s="413"/>
      <c r="I16" s="395"/>
      <c r="J16" s="396"/>
      <c r="K16" s="395"/>
      <c r="L16" s="397"/>
      <c r="M16" s="395"/>
      <c r="N16" s="396"/>
      <c r="O16" s="395" t="s">
        <v>283</v>
      </c>
      <c r="P16" s="396" t="s">
        <v>283</v>
      </c>
      <c r="Q16" s="380" t="s">
        <v>20</v>
      </c>
      <c r="S16" s="398"/>
      <c r="T16" s="380"/>
    </row>
    <row r="17" spans="1:20">
      <c r="A17" s="400" t="s">
        <v>301</v>
      </c>
      <c r="B17" s="385"/>
      <c r="C17" s="395"/>
      <c r="D17" s="396"/>
      <c r="E17" s="413"/>
      <c r="F17" s="395"/>
      <c r="G17" s="396"/>
      <c r="H17" s="413"/>
      <c r="I17" s="395"/>
      <c r="J17" s="396"/>
      <c r="K17" s="395"/>
      <c r="L17" s="397"/>
      <c r="M17" s="395"/>
      <c r="N17" s="396"/>
      <c r="O17" s="395" t="s">
        <v>283</v>
      </c>
      <c r="P17" s="396" t="s">
        <v>283</v>
      </c>
      <c r="Q17" s="380" t="s">
        <v>20</v>
      </c>
      <c r="S17" s="398"/>
      <c r="T17" s="380"/>
    </row>
    <row r="18" spans="1:20">
      <c r="A18" s="401" t="s">
        <v>302</v>
      </c>
      <c r="B18" s="385"/>
      <c r="C18" s="395"/>
      <c r="D18" s="396"/>
      <c r="E18" s="413"/>
      <c r="F18" s="395"/>
      <c r="G18" s="396"/>
      <c r="H18" s="413"/>
      <c r="I18" s="395"/>
      <c r="J18" s="396"/>
      <c r="K18" s="395"/>
      <c r="L18" s="397"/>
      <c r="M18" s="395"/>
      <c r="N18" s="396"/>
      <c r="O18" s="395" t="s">
        <v>283</v>
      </c>
      <c r="P18" s="396" t="s">
        <v>283</v>
      </c>
      <c r="Q18" s="380" t="s">
        <v>20</v>
      </c>
      <c r="S18" s="398"/>
      <c r="T18" s="380"/>
    </row>
    <row r="19" spans="1:20">
      <c r="A19" s="400" t="s">
        <v>303</v>
      </c>
      <c r="B19" s="385"/>
      <c r="C19" s="395"/>
      <c r="D19" s="396"/>
      <c r="E19" s="413"/>
      <c r="F19" s="395"/>
      <c r="G19" s="396"/>
      <c r="H19" s="413"/>
      <c r="I19" s="395"/>
      <c r="J19" s="396"/>
      <c r="K19" s="395"/>
      <c r="L19" s="397"/>
      <c r="M19" s="395"/>
      <c r="N19" s="396"/>
      <c r="O19" s="395" t="s">
        <v>283</v>
      </c>
      <c r="P19" s="396" t="s">
        <v>283</v>
      </c>
      <c r="Q19" s="380" t="s">
        <v>20</v>
      </c>
      <c r="S19" s="398"/>
      <c r="T19" s="380"/>
    </row>
    <row r="20" spans="1:20" ht="25.5">
      <c r="A20" s="401" t="s">
        <v>304</v>
      </c>
      <c r="B20" s="385"/>
      <c r="C20" s="395">
        <v>49</v>
      </c>
      <c r="D20" s="396">
        <v>10809</v>
      </c>
      <c r="E20" s="413"/>
      <c r="F20" s="395">
        <v>49</v>
      </c>
      <c r="G20" s="396">
        <v>10809</v>
      </c>
      <c r="H20" s="413"/>
      <c r="I20" s="395">
        <v>49</v>
      </c>
      <c r="J20" s="396">
        <v>10935</v>
      </c>
      <c r="K20" s="395">
        <v>2</v>
      </c>
      <c r="L20" s="397">
        <v>424</v>
      </c>
      <c r="M20" s="395"/>
      <c r="N20" s="396">
        <v>-11</v>
      </c>
      <c r="O20" s="395">
        <f>+I20+K20+M20</f>
        <v>51</v>
      </c>
      <c r="P20" s="396">
        <f>+J20+L20+N20</f>
        <v>11348</v>
      </c>
      <c r="Q20" s="380" t="s">
        <v>20</v>
      </c>
      <c r="R20" s="398"/>
      <c r="S20" s="398"/>
      <c r="T20" s="380"/>
    </row>
    <row r="21" spans="1:20" ht="27.75" customHeight="1">
      <c r="A21" s="401" t="s">
        <v>305</v>
      </c>
      <c r="B21" s="402"/>
      <c r="C21" s="403"/>
      <c r="D21" s="404"/>
      <c r="E21" s="416"/>
      <c r="F21" s="403"/>
      <c r="G21" s="404"/>
      <c r="H21" s="417"/>
      <c r="I21" s="403"/>
      <c r="J21" s="404"/>
      <c r="K21" s="403"/>
      <c r="L21" s="405"/>
      <c r="M21" s="403"/>
      <c r="N21" s="404"/>
      <c r="O21" s="395">
        <f>+I21+K21+M21</f>
        <v>0</v>
      </c>
      <c r="P21" s="418">
        <f>+J21+L21+N21</f>
        <v>0</v>
      </c>
      <c r="Q21" s="380" t="s">
        <v>20</v>
      </c>
      <c r="R21" s="406"/>
      <c r="S21" s="406"/>
      <c r="T21" s="380"/>
    </row>
    <row r="22" spans="1:20">
      <c r="A22" s="407" t="s">
        <v>306</v>
      </c>
      <c r="B22" s="399"/>
      <c r="C22" s="408">
        <f>SUM(C14:C21)</f>
        <v>49</v>
      </c>
      <c r="D22" s="409">
        <f>SUM(D14:D21)</f>
        <v>10809</v>
      </c>
      <c r="E22" s="419"/>
      <c r="F22" s="408">
        <f>SUM(F14:F21)</f>
        <v>49</v>
      </c>
      <c r="G22" s="409">
        <f>SUM(G14:G21)</f>
        <v>10809</v>
      </c>
      <c r="H22" s="420"/>
      <c r="I22" s="408">
        <f t="shared" ref="I22:P22" si="0">SUM(I14:I21)</f>
        <v>49</v>
      </c>
      <c r="J22" s="409">
        <f t="shared" si="0"/>
        <v>10935</v>
      </c>
      <c r="K22" s="421">
        <f t="shared" si="0"/>
        <v>2</v>
      </c>
      <c r="L22" s="422">
        <f t="shared" si="0"/>
        <v>424</v>
      </c>
      <c r="M22" s="408">
        <f t="shared" si="0"/>
        <v>0</v>
      </c>
      <c r="N22" s="409">
        <f t="shared" si="0"/>
        <v>-11</v>
      </c>
      <c r="O22" s="421">
        <f t="shared" si="0"/>
        <v>51</v>
      </c>
      <c r="P22" s="409">
        <f t="shared" si="0"/>
        <v>11348</v>
      </c>
      <c r="Q22" s="380" t="s">
        <v>20</v>
      </c>
      <c r="R22" s="410"/>
      <c r="S22" s="410"/>
      <c r="T22" s="380"/>
    </row>
    <row r="23" spans="1:20" ht="13.5" thickBot="1">
      <c r="A23" s="385"/>
      <c r="B23" s="385"/>
      <c r="C23" s="385"/>
      <c r="D23" s="385"/>
      <c r="E23" s="385"/>
      <c r="F23" s="385"/>
      <c r="G23" s="385"/>
      <c r="H23" s="385"/>
      <c r="I23" s="385"/>
      <c r="J23" s="385"/>
      <c r="K23" s="423"/>
      <c r="L23" s="423"/>
      <c r="M23" s="424"/>
      <c r="N23" s="385"/>
      <c r="O23" s="385"/>
      <c r="P23" s="385"/>
      <c r="Q23" s="380" t="s">
        <v>20</v>
      </c>
      <c r="R23" s="398"/>
      <c r="S23" s="398"/>
      <c r="T23" s="380"/>
    </row>
    <row r="24" spans="1:20" s="429" customFormat="1" ht="18.75" customHeight="1" thickBot="1">
      <c r="A24" s="425" t="s">
        <v>307</v>
      </c>
      <c r="B24" s="426"/>
      <c r="C24" s="476">
        <f>C22+C13</f>
        <v>49</v>
      </c>
      <c r="D24" s="476">
        <f>D22+D13</f>
        <v>10809</v>
      </c>
      <c r="E24" s="426"/>
      <c r="F24" s="476">
        <f>F22+F13</f>
        <v>49</v>
      </c>
      <c r="G24" s="476">
        <f>G22+G13</f>
        <v>10809</v>
      </c>
      <c r="H24" s="426"/>
      <c r="I24" s="476">
        <f t="shared" ref="I24:P24" si="1">I22+I13</f>
        <v>49</v>
      </c>
      <c r="J24" s="476">
        <f t="shared" si="1"/>
        <v>10935</v>
      </c>
      <c r="K24" s="476">
        <f t="shared" si="1"/>
        <v>2</v>
      </c>
      <c r="L24" s="476">
        <f t="shared" si="1"/>
        <v>424</v>
      </c>
      <c r="M24" s="476">
        <f t="shared" si="1"/>
        <v>0</v>
      </c>
      <c r="N24" s="476">
        <f t="shared" si="1"/>
        <v>-11</v>
      </c>
      <c r="O24" s="476">
        <f t="shared" si="1"/>
        <v>51</v>
      </c>
      <c r="P24" s="562">
        <f t="shared" si="1"/>
        <v>11348</v>
      </c>
      <c r="Q24" s="380" t="s">
        <v>44</v>
      </c>
      <c r="R24" s="427"/>
      <c r="S24" s="428"/>
      <c r="T24" s="380"/>
    </row>
    <row r="25" spans="1:20">
      <c r="A25" s="431"/>
      <c r="B25" s="431"/>
      <c r="C25" s="427"/>
      <c r="D25" s="428"/>
      <c r="E25" s="431"/>
      <c r="F25" s="427"/>
      <c r="G25" s="428"/>
      <c r="H25" s="431"/>
      <c r="I25" s="427"/>
      <c r="J25" s="428"/>
      <c r="K25" s="429"/>
      <c r="L25" s="429"/>
      <c r="M25" s="429"/>
      <c r="N25" s="429"/>
      <c r="O25" s="429"/>
      <c r="P25" s="429"/>
      <c r="Q25" s="429"/>
      <c r="R25" s="430"/>
      <c r="S25" s="430"/>
      <c r="T25" s="380"/>
    </row>
    <row r="26" spans="1:20" ht="15">
      <c r="A26" s="700"/>
      <c r="B26" s="572"/>
      <c r="C26" s="572"/>
      <c r="D26" s="572"/>
      <c r="E26" s="572"/>
      <c r="F26" s="572"/>
      <c r="G26" s="572"/>
      <c r="H26" s="572"/>
      <c r="I26" s="572"/>
      <c r="J26" s="701"/>
      <c r="K26" s="701"/>
      <c r="L26" s="701"/>
      <c r="M26" s="701"/>
      <c r="N26" s="701"/>
      <c r="O26" s="701"/>
      <c r="P26" s="701"/>
      <c r="Q26" s="701"/>
      <c r="R26" s="701"/>
      <c r="S26" s="701"/>
    </row>
    <row r="27" spans="1:20" ht="15">
      <c r="A27" s="700"/>
      <c r="B27" s="572"/>
      <c r="C27" s="572"/>
      <c r="D27" s="572"/>
      <c r="E27" s="572"/>
      <c r="F27" s="572"/>
      <c r="G27" s="572"/>
      <c r="H27" s="572"/>
      <c r="I27" s="572"/>
      <c r="J27" s="701"/>
      <c r="K27" s="701"/>
      <c r="L27" s="701"/>
      <c r="M27" s="701"/>
      <c r="N27" s="701"/>
      <c r="O27" s="701"/>
      <c r="P27" s="701"/>
      <c r="Q27" s="701"/>
      <c r="R27" s="701"/>
      <c r="S27" s="701"/>
    </row>
    <row r="28" spans="1:20">
      <c r="S28" s="380"/>
    </row>
  </sheetData>
  <mergeCells count="14">
    <mergeCell ref="A1:P1"/>
    <mergeCell ref="A3:P3"/>
    <mergeCell ref="A4:P4"/>
    <mergeCell ref="A5:P5"/>
    <mergeCell ref="A27:S27"/>
    <mergeCell ref="A26:S26"/>
    <mergeCell ref="F8:G9"/>
    <mergeCell ref="O8:P9"/>
    <mergeCell ref="A10:A11"/>
    <mergeCell ref="M9:N9"/>
    <mergeCell ref="K9:L9"/>
    <mergeCell ref="I8:J9"/>
    <mergeCell ref="C8:D9"/>
    <mergeCell ref="K8:N8"/>
  </mergeCells>
  <phoneticPr fontId="85"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22"/>
  <sheetViews>
    <sheetView view="pageBreakPreview" zoomScale="85" zoomScaleNormal="75" zoomScaleSheetLayoutView="75" workbookViewId="0">
      <selection activeCell="L17" sqref="L17"/>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537" customWidth="1"/>
    <col min="8" max="8" width="7.77734375" style="537" customWidth="1"/>
    <col min="9" max="9" width="12.109375" style="482" customWidth="1"/>
    <col min="11" max="11" width="6.44140625" style="82" customWidth="1"/>
  </cols>
  <sheetData>
    <row r="1" spans="1:24" ht="20.25">
      <c r="A1" s="719" t="s">
        <v>53</v>
      </c>
      <c r="B1" s="720"/>
      <c r="C1" s="720"/>
      <c r="D1" s="720"/>
      <c r="E1" s="720"/>
      <c r="F1" s="720"/>
      <c r="G1" s="720"/>
      <c r="H1" s="720"/>
      <c r="I1" s="720"/>
      <c r="J1" s="82" t="s">
        <v>20</v>
      </c>
    </row>
    <row r="2" spans="1:24" ht="15.75">
      <c r="A2" s="722" t="s">
        <v>283</v>
      </c>
      <c r="B2" s="722"/>
      <c r="C2" s="722"/>
      <c r="D2" s="722"/>
      <c r="E2" s="722"/>
      <c r="F2" s="722"/>
      <c r="G2" s="722"/>
      <c r="H2" s="722"/>
      <c r="I2" s="723"/>
      <c r="J2" s="82" t="s">
        <v>20</v>
      </c>
    </row>
    <row r="3" spans="1:24" ht="15" customHeight="1">
      <c r="A3" s="696" t="s">
        <v>248</v>
      </c>
      <c r="B3" s="697"/>
      <c r="C3" s="697"/>
      <c r="D3" s="697"/>
      <c r="E3" s="697"/>
      <c r="F3" s="697"/>
      <c r="G3" s="697"/>
      <c r="H3" s="697"/>
      <c r="I3" s="697"/>
      <c r="J3" s="82" t="s">
        <v>20</v>
      </c>
      <c r="L3" s="52"/>
      <c r="M3" s="52"/>
      <c r="N3" s="52"/>
      <c r="O3" s="52"/>
      <c r="P3" s="52"/>
      <c r="Q3" s="52"/>
      <c r="R3" s="52"/>
      <c r="S3" s="52"/>
      <c r="T3" s="52"/>
      <c r="U3" s="52"/>
      <c r="V3" s="52"/>
      <c r="W3" s="52"/>
      <c r="X3" s="52"/>
    </row>
    <row r="4" spans="1:24" ht="15.75">
      <c r="A4" s="698" t="str">
        <f>+'B. Summary of Requirements '!A5</f>
        <v>Office of the Solicitor General</v>
      </c>
      <c r="B4" s="697"/>
      <c r="C4" s="697"/>
      <c r="D4" s="697"/>
      <c r="E4" s="697"/>
      <c r="F4" s="697"/>
      <c r="G4" s="697"/>
      <c r="H4" s="697"/>
      <c r="I4" s="697"/>
      <c r="J4" s="82" t="s">
        <v>20</v>
      </c>
      <c r="L4" s="54"/>
      <c r="M4" s="52"/>
      <c r="N4" s="52"/>
      <c r="O4" s="52"/>
      <c r="P4" s="52"/>
      <c r="Q4" s="52"/>
      <c r="R4" s="52"/>
      <c r="S4" s="52"/>
      <c r="T4" s="52"/>
      <c r="U4" s="52"/>
      <c r="V4" s="52"/>
      <c r="W4" s="52"/>
      <c r="X4" s="52"/>
    </row>
    <row r="5" spans="1:24">
      <c r="A5" s="724"/>
      <c r="B5" s="724"/>
      <c r="C5" s="724"/>
      <c r="D5" s="724"/>
      <c r="E5" s="724"/>
      <c r="F5" s="724"/>
      <c r="G5" s="724"/>
      <c r="H5" s="724"/>
      <c r="I5" s="724"/>
      <c r="J5" s="82" t="s">
        <v>20</v>
      </c>
      <c r="L5" s="53"/>
      <c r="M5" s="52"/>
      <c r="N5" s="52"/>
      <c r="O5" s="52"/>
      <c r="P5" s="52"/>
      <c r="Q5" s="52"/>
      <c r="R5" s="52"/>
      <c r="S5" s="52"/>
      <c r="T5" s="52"/>
      <c r="U5" s="52"/>
      <c r="V5" s="52"/>
      <c r="W5" s="52"/>
      <c r="X5" s="52"/>
    </row>
    <row r="6" spans="1:24">
      <c r="A6" s="724"/>
      <c r="B6" s="724"/>
      <c r="C6" s="724"/>
      <c r="D6" s="724"/>
      <c r="E6" s="724"/>
      <c r="F6" s="724"/>
      <c r="G6" s="724"/>
      <c r="H6" s="724"/>
      <c r="I6" s="724"/>
      <c r="J6" s="82" t="s">
        <v>20</v>
      </c>
      <c r="L6" s="53"/>
      <c r="M6" s="52"/>
      <c r="N6" s="52"/>
      <c r="O6" s="52"/>
      <c r="P6" s="52"/>
      <c r="Q6" s="52"/>
      <c r="R6" s="52"/>
      <c r="S6" s="52"/>
      <c r="T6" s="52"/>
      <c r="U6" s="52"/>
      <c r="V6" s="52"/>
      <c r="W6" s="52"/>
      <c r="X6" s="52"/>
    </row>
    <row r="7" spans="1:24">
      <c r="A7" s="721" t="s">
        <v>120</v>
      </c>
      <c r="B7" s="697"/>
      <c r="C7" s="697"/>
      <c r="D7" s="697"/>
      <c r="E7" s="697"/>
      <c r="F7" s="697"/>
      <c r="G7" s="697"/>
      <c r="H7" s="697"/>
      <c r="I7" s="697"/>
      <c r="J7" s="82" t="s">
        <v>20</v>
      </c>
      <c r="L7" s="53"/>
      <c r="M7" s="52"/>
      <c r="N7" s="52"/>
      <c r="O7" s="52"/>
      <c r="P7" s="52"/>
      <c r="Q7" s="52"/>
      <c r="R7" s="52"/>
      <c r="S7" s="52"/>
      <c r="T7" s="52"/>
      <c r="U7" s="52"/>
      <c r="V7" s="52"/>
      <c r="W7" s="52"/>
      <c r="X7" s="52"/>
    </row>
    <row r="8" spans="1:24">
      <c r="A8" s="291"/>
      <c r="B8" s="52"/>
      <c r="C8" s="52"/>
      <c r="D8" s="52"/>
      <c r="E8" s="52"/>
      <c r="F8" s="52"/>
      <c r="G8" s="532" t="s">
        <v>258</v>
      </c>
      <c r="H8" s="532" t="s">
        <v>73</v>
      </c>
      <c r="I8" s="478" t="s">
        <v>284</v>
      </c>
      <c r="J8" s="82"/>
      <c r="L8" s="53"/>
      <c r="M8" s="52"/>
      <c r="N8" s="52"/>
      <c r="O8" s="52"/>
      <c r="P8" s="52"/>
      <c r="Q8" s="52"/>
      <c r="R8" s="52"/>
      <c r="S8" s="52"/>
      <c r="T8" s="52"/>
      <c r="U8" s="52"/>
      <c r="V8" s="52"/>
      <c r="W8" s="52"/>
      <c r="X8" s="52"/>
    </row>
    <row r="9" spans="1:24" ht="67.5" customHeight="1">
      <c r="A9" s="717" t="s">
        <v>9</v>
      </c>
      <c r="B9" s="718"/>
      <c r="C9" s="718"/>
      <c r="D9" s="718"/>
      <c r="E9" s="718"/>
      <c r="F9" s="718"/>
      <c r="G9" s="533">
        <v>0</v>
      </c>
      <c r="H9" s="533">
        <v>0</v>
      </c>
      <c r="I9" s="479">
        <v>-10000</v>
      </c>
      <c r="J9" s="82" t="s">
        <v>20</v>
      </c>
      <c r="L9" s="53"/>
      <c r="M9" s="52"/>
      <c r="N9" s="52"/>
      <c r="O9" s="52"/>
      <c r="P9" s="52"/>
      <c r="Q9" s="52"/>
      <c r="R9" s="52"/>
      <c r="S9" s="52"/>
      <c r="T9" s="52"/>
      <c r="U9" s="52"/>
      <c r="V9" s="52"/>
      <c r="W9" s="52"/>
      <c r="X9" s="52"/>
    </row>
    <row r="10" spans="1:24" s="154" customFormat="1">
      <c r="A10" s="725" t="s">
        <v>285</v>
      </c>
      <c r="B10" s="726"/>
      <c r="C10" s="726"/>
      <c r="D10" s="726"/>
      <c r="E10" s="726"/>
      <c r="F10" s="726"/>
      <c r="G10" s="726"/>
      <c r="H10" s="726"/>
      <c r="I10" s="726"/>
      <c r="J10" s="82" t="s">
        <v>20</v>
      </c>
      <c r="K10" s="82"/>
      <c r="L10" s="53"/>
    </row>
    <row r="11" spans="1:24" s="542" customFormat="1" ht="43.9" customHeight="1">
      <c r="A11" s="727" t="s">
        <v>330</v>
      </c>
      <c r="B11" s="728"/>
      <c r="C11" s="728"/>
      <c r="D11" s="728"/>
      <c r="E11" s="728"/>
      <c r="F11" s="728"/>
      <c r="G11" s="538">
        <v>0</v>
      </c>
      <c r="H11" s="538">
        <v>0</v>
      </c>
      <c r="I11" s="539">
        <v>88000</v>
      </c>
      <c r="J11" s="540" t="s">
        <v>20</v>
      </c>
      <c r="K11" s="540"/>
      <c r="L11" s="541"/>
    </row>
    <row r="12" spans="1:24" s="154" customFormat="1">
      <c r="A12" s="155"/>
      <c r="B12" s="155"/>
      <c r="C12" s="155"/>
      <c r="D12" s="155"/>
      <c r="E12" s="155"/>
      <c r="F12" s="155"/>
      <c r="G12" s="534"/>
      <c r="H12" s="534"/>
      <c r="I12" s="480"/>
      <c r="J12" s="82" t="s">
        <v>20</v>
      </c>
      <c r="K12" s="82"/>
    </row>
    <row r="13" spans="1:24" s="154" customFormat="1" ht="42.75" customHeight="1">
      <c r="A13" s="730" t="s">
        <v>10</v>
      </c>
      <c r="B13" s="718"/>
      <c r="C13" s="718"/>
      <c r="D13" s="718"/>
      <c r="E13" s="718"/>
      <c r="F13" s="718"/>
      <c r="G13" s="535">
        <v>0</v>
      </c>
      <c r="H13" s="535">
        <v>0</v>
      </c>
      <c r="I13" s="477">
        <v>6000</v>
      </c>
      <c r="J13" s="82" t="s">
        <v>20</v>
      </c>
      <c r="K13" s="82"/>
      <c r="L13" s="53"/>
    </row>
    <row r="14" spans="1:24" s="154" customFormat="1" ht="15" customHeight="1">
      <c r="A14" s="290"/>
      <c r="B14" s="290"/>
      <c r="C14" s="290"/>
      <c r="D14" s="290"/>
      <c r="E14" s="290"/>
      <c r="F14" s="290"/>
      <c r="G14" s="536"/>
      <c r="H14" s="536"/>
      <c r="I14" s="481"/>
      <c r="J14" s="82" t="s">
        <v>20</v>
      </c>
      <c r="K14" s="82"/>
      <c r="L14" s="53"/>
    </row>
    <row r="15" spans="1:24" s="154" customFormat="1" ht="33.75" customHeight="1">
      <c r="A15" s="730" t="s">
        <v>11</v>
      </c>
      <c r="B15" s="718"/>
      <c r="C15" s="718"/>
      <c r="D15" s="718"/>
      <c r="E15" s="718"/>
      <c r="F15" s="718"/>
      <c r="G15" s="535">
        <v>0</v>
      </c>
      <c r="H15" s="535">
        <v>0</v>
      </c>
      <c r="I15" s="477">
        <v>19000</v>
      </c>
      <c r="J15" s="82" t="s">
        <v>20</v>
      </c>
      <c r="K15" s="82"/>
      <c r="L15" s="53"/>
    </row>
    <row r="16" spans="1:24" s="154" customFormat="1" ht="15" customHeight="1">
      <c r="A16" s="153"/>
      <c r="B16" s="153"/>
      <c r="C16" s="153"/>
      <c r="D16" s="153"/>
      <c r="E16" s="153"/>
      <c r="F16" s="153"/>
      <c r="G16" s="536"/>
      <c r="H16" s="536"/>
      <c r="I16" s="481"/>
      <c r="J16" s="82" t="s">
        <v>20</v>
      </c>
      <c r="K16" s="82"/>
      <c r="L16" s="53"/>
    </row>
    <row r="17" spans="1:12" s="154" customFormat="1" ht="33" customHeight="1">
      <c r="A17" s="731" t="s">
        <v>12</v>
      </c>
      <c r="B17" s="718"/>
      <c r="C17" s="718"/>
      <c r="D17" s="718"/>
      <c r="E17" s="718"/>
      <c r="F17" s="718"/>
      <c r="G17" s="535">
        <v>0</v>
      </c>
      <c r="H17" s="535">
        <v>0</v>
      </c>
      <c r="I17" s="477">
        <v>-28000</v>
      </c>
      <c r="J17" s="82" t="s">
        <v>20</v>
      </c>
      <c r="K17" s="82"/>
      <c r="L17" s="53"/>
    </row>
    <row r="18" spans="1:12" s="154" customFormat="1" ht="15" customHeight="1">
      <c r="A18" s="289"/>
      <c r="B18" s="289"/>
      <c r="C18" s="289"/>
      <c r="D18" s="289"/>
      <c r="E18" s="289"/>
      <c r="F18" s="289"/>
      <c r="G18" s="533"/>
      <c r="H18" s="533"/>
      <c r="I18" s="479"/>
      <c r="J18" s="82" t="s">
        <v>20</v>
      </c>
      <c r="K18" s="82"/>
      <c r="L18" s="53"/>
    </row>
    <row r="19" spans="1:12" s="154" customFormat="1" ht="57" customHeight="1">
      <c r="A19" s="729" t="s">
        <v>13</v>
      </c>
      <c r="B19" s="718"/>
      <c r="C19" s="718"/>
      <c r="D19" s="718"/>
      <c r="E19" s="718"/>
      <c r="F19" s="718"/>
      <c r="G19" s="535">
        <v>0</v>
      </c>
      <c r="H19" s="535">
        <v>0</v>
      </c>
      <c r="I19" s="477">
        <v>51000</v>
      </c>
      <c r="J19" s="82" t="s">
        <v>20</v>
      </c>
      <c r="K19" s="82"/>
      <c r="L19" s="53"/>
    </row>
    <row r="20" spans="1:12" s="154" customFormat="1" ht="14.25" customHeight="1">
      <c r="A20" s="153"/>
      <c r="B20" s="288"/>
      <c r="C20" s="288"/>
      <c r="D20" s="288"/>
      <c r="E20" s="288"/>
      <c r="F20" s="555" t="s">
        <v>327</v>
      </c>
      <c r="G20" s="554">
        <f>+G17+G19</f>
        <v>0</v>
      </c>
      <c r="H20" s="554">
        <f>+H17+H19</f>
        <v>0</v>
      </c>
      <c r="I20" s="556">
        <f>SUM(I11:I19)</f>
        <v>136000</v>
      </c>
      <c r="J20" s="557" t="s">
        <v>20</v>
      </c>
      <c r="K20" s="557"/>
      <c r="L20" s="155"/>
    </row>
    <row r="21" spans="1:12" s="154" customFormat="1" ht="14.25" customHeight="1">
      <c r="B21" s="288"/>
      <c r="C21" s="288"/>
      <c r="D21" s="288"/>
      <c r="E21" s="288"/>
      <c r="G21" s="554"/>
      <c r="H21" s="554"/>
      <c r="I21" s="554"/>
      <c r="J21" s="557" t="s">
        <v>20</v>
      </c>
      <c r="K21" s="557"/>
      <c r="L21" s="155"/>
    </row>
    <row r="22" spans="1:12" s="154" customFormat="1" ht="14.25" customHeight="1">
      <c r="B22" s="288"/>
      <c r="C22" s="288"/>
      <c r="D22" s="288"/>
      <c r="E22" s="288"/>
      <c r="F22" s="555" t="s">
        <v>326</v>
      </c>
      <c r="G22" s="554">
        <f>+G20+G14</f>
        <v>0</v>
      </c>
      <c r="H22" s="554">
        <f>+H20+H14</f>
        <v>0</v>
      </c>
      <c r="I22" s="556">
        <f>+I20+I14+I9</f>
        <v>126000</v>
      </c>
      <c r="J22" s="557" t="s">
        <v>44</v>
      </c>
      <c r="K22" s="557"/>
      <c r="L22" s="155"/>
    </row>
  </sheetData>
  <mergeCells count="14">
    <mergeCell ref="A10:I10"/>
    <mergeCell ref="A11:F11"/>
    <mergeCell ref="A19:F19"/>
    <mergeCell ref="A13:F13"/>
    <mergeCell ref="A15:F15"/>
    <mergeCell ref="A17:F17"/>
    <mergeCell ref="A9:F9"/>
    <mergeCell ref="A1:I1"/>
    <mergeCell ref="A3:I3"/>
    <mergeCell ref="A4:I4"/>
    <mergeCell ref="A7:I7"/>
    <mergeCell ref="A2:I2"/>
    <mergeCell ref="A5:I5"/>
    <mergeCell ref="A6:I6"/>
  </mergeCells>
  <phoneticPr fontId="0" type="noConversion"/>
  <pageMargins left="0.75" right="0.75" top="1" bottom="1" header="0.5" footer="0.5"/>
  <pageSetup scale="67"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X27"/>
  <sheetViews>
    <sheetView showGridLines="0" showOutlineSymbols="0" view="pageBreakPreview" zoomScale="75" zoomScaleNormal="75" workbookViewId="0">
      <selection activeCell="F35" sqref="F35"/>
    </sheetView>
  </sheetViews>
  <sheetFormatPr defaultColWidth="9.6640625" defaultRowHeight="15.75"/>
  <cols>
    <col min="1" max="1" width="27.77734375" style="8" customWidth="1"/>
    <col min="2" max="2" width="7.5546875" style="8" bestFit="1" customWidth="1"/>
    <col min="3" max="3" width="6.77734375" style="8" customWidth="1"/>
    <col min="4" max="4" width="10.88671875" style="8" bestFit="1" customWidth="1"/>
    <col min="5" max="5" width="5.5546875" style="8" customWidth="1"/>
    <col min="6" max="6" width="5.6640625" style="8" customWidth="1"/>
    <col min="7" max="7" width="7.77734375" style="8" customWidth="1"/>
    <col min="8" max="8" width="10" style="8" customWidth="1"/>
    <col min="9" max="9" width="7.5546875" style="8" bestFit="1" customWidth="1"/>
    <col min="10" max="10" width="6.77734375" style="8" customWidth="1"/>
    <col min="11" max="11" width="10.88671875" style="8" bestFit="1" customWidth="1"/>
    <col min="12" max="12" width="1" style="93" customWidth="1"/>
    <col min="13" max="16384" width="9.6640625" style="8"/>
  </cols>
  <sheetData>
    <row r="1" spans="1:24" ht="20.25">
      <c r="A1" s="742" t="s">
        <v>245</v>
      </c>
      <c r="B1" s="743"/>
      <c r="C1" s="743"/>
      <c r="D1" s="743"/>
      <c r="E1" s="743"/>
      <c r="F1" s="743"/>
      <c r="G1" s="743"/>
      <c r="H1" s="743"/>
      <c r="I1" s="743"/>
      <c r="J1" s="743"/>
      <c r="K1" s="743"/>
      <c r="L1" s="92" t="s">
        <v>20</v>
      </c>
    </row>
    <row r="2" spans="1:24">
      <c r="A2" s="741"/>
      <c r="B2" s="741"/>
      <c r="C2" s="741"/>
      <c r="D2" s="741"/>
      <c r="E2" s="741"/>
      <c r="F2" s="741"/>
      <c r="G2" s="741"/>
      <c r="H2" s="741"/>
      <c r="I2" s="741"/>
      <c r="J2" s="741"/>
      <c r="K2" s="741"/>
      <c r="L2" s="92" t="s">
        <v>20</v>
      </c>
    </row>
    <row r="3" spans="1:24" ht="18.75">
      <c r="A3" s="744" t="s">
        <v>237</v>
      </c>
      <c r="B3" s="745"/>
      <c r="C3" s="745"/>
      <c r="D3" s="745"/>
      <c r="E3" s="745"/>
      <c r="F3" s="745"/>
      <c r="G3" s="745"/>
      <c r="H3" s="745"/>
      <c r="I3" s="745"/>
      <c r="J3" s="745"/>
      <c r="K3" s="745"/>
      <c r="L3" s="92" t="s">
        <v>20</v>
      </c>
    </row>
    <row r="4" spans="1:24" ht="16.5">
      <c r="A4" s="746" t="str">
        <f>+'B. Summary of Requirements '!A5</f>
        <v>Office of the Solicitor General</v>
      </c>
      <c r="B4" s="747"/>
      <c r="C4" s="747"/>
      <c r="D4" s="747"/>
      <c r="E4" s="747"/>
      <c r="F4" s="747"/>
      <c r="G4" s="747"/>
      <c r="H4" s="747"/>
      <c r="I4" s="747"/>
      <c r="J4" s="747"/>
      <c r="K4" s="747"/>
      <c r="L4" s="92" t="s">
        <v>20</v>
      </c>
    </row>
    <row r="5" spans="1:24" ht="16.5">
      <c r="A5" s="746" t="str">
        <f>+'B. Summary of Requirements '!A6</f>
        <v>Salaries and Expenses</v>
      </c>
      <c r="B5" s="745"/>
      <c r="C5" s="745"/>
      <c r="D5" s="745"/>
      <c r="E5" s="745"/>
      <c r="F5" s="745"/>
      <c r="G5" s="745"/>
      <c r="H5" s="745"/>
      <c r="I5" s="745"/>
      <c r="J5" s="745"/>
      <c r="K5" s="745"/>
      <c r="L5" s="92" t="s">
        <v>20</v>
      </c>
    </row>
    <row r="6" spans="1:24">
      <c r="A6" s="750" t="s">
        <v>261</v>
      </c>
      <c r="B6" s="747"/>
      <c r="C6" s="747"/>
      <c r="D6" s="747"/>
      <c r="E6" s="747"/>
      <c r="F6" s="747"/>
      <c r="G6" s="747"/>
      <c r="H6" s="747"/>
      <c r="I6" s="747"/>
      <c r="J6" s="747"/>
      <c r="K6" s="747"/>
      <c r="L6" s="92" t="s">
        <v>20</v>
      </c>
    </row>
    <row r="7" spans="1:24">
      <c r="A7" s="741"/>
      <c r="B7" s="741"/>
      <c r="C7" s="741"/>
      <c r="D7" s="741"/>
      <c r="E7" s="741"/>
      <c r="F7" s="741"/>
      <c r="G7" s="741"/>
      <c r="H7" s="741"/>
      <c r="I7" s="741"/>
      <c r="J7" s="741"/>
      <c r="K7" s="741"/>
      <c r="L7" s="92" t="s">
        <v>20</v>
      </c>
    </row>
    <row r="8" spans="1:24">
      <c r="A8" s="748"/>
      <c r="B8" s="748"/>
      <c r="C8" s="748"/>
      <c r="D8" s="748"/>
      <c r="E8" s="748"/>
      <c r="F8" s="748"/>
      <c r="G8" s="748"/>
      <c r="H8" s="748"/>
      <c r="I8" s="748"/>
      <c r="J8" s="748"/>
      <c r="K8" s="749"/>
      <c r="L8" s="92" t="s">
        <v>20</v>
      </c>
    </row>
    <row r="9" spans="1:24" ht="15.75" customHeight="1">
      <c r="A9" s="738" t="s">
        <v>69</v>
      </c>
      <c r="B9" s="732" t="s">
        <v>39</v>
      </c>
      <c r="C9" s="733"/>
      <c r="D9" s="734"/>
      <c r="E9" s="732" t="s">
        <v>43</v>
      </c>
      <c r="F9" s="733"/>
      <c r="G9" s="733"/>
      <c r="H9" s="732" t="s">
        <v>56</v>
      </c>
      <c r="I9" s="733"/>
      <c r="J9" s="734"/>
      <c r="K9" s="531" t="s">
        <v>20</v>
      </c>
      <c r="L9" s="8"/>
    </row>
    <row r="10" spans="1:24">
      <c r="A10" s="739"/>
      <c r="B10" s="735"/>
      <c r="C10" s="736"/>
      <c r="D10" s="737"/>
      <c r="E10" s="735"/>
      <c r="F10" s="736"/>
      <c r="G10" s="736"/>
      <c r="H10" s="735"/>
      <c r="I10" s="736"/>
      <c r="J10" s="737"/>
      <c r="K10" s="92" t="s">
        <v>20</v>
      </c>
      <c r="L10" s="8"/>
    </row>
    <row r="11" spans="1:24" ht="16.5" thickBot="1">
      <c r="A11" s="740"/>
      <c r="B11" s="293" t="s">
        <v>282</v>
      </c>
      <c r="C11" s="294" t="s">
        <v>73</v>
      </c>
      <c r="D11" s="294" t="s">
        <v>284</v>
      </c>
      <c r="E11" s="293" t="s">
        <v>282</v>
      </c>
      <c r="F11" s="294" t="s">
        <v>73</v>
      </c>
      <c r="G11" s="294" t="s">
        <v>284</v>
      </c>
      <c r="H11" s="293" t="s">
        <v>282</v>
      </c>
      <c r="I11" s="294" t="s">
        <v>73</v>
      </c>
      <c r="J11" s="295" t="s">
        <v>284</v>
      </c>
      <c r="K11" s="92" t="s">
        <v>20</v>
      </c>
      <c r="L11" s="8"/>
    </row>
    <row r="12" spans="1:24">
      <c r="A12" s="296" t="s">
        <v>6</v>
      </c>
      <c r="B12" s="220">
        <v>48</v>
      </c>
      <c r="C12" s="173">
        <v>49</v>
      </c>
      <c r="D12" s="173">
        <v>10809</v>
      </c>
      <c r="E12" s="220">
        <v>0</v>
      </c>
      <c r="F12" s="173">
        <v>0</v>
      </c>
      <c r="G12" s="173">
        <v>0</v>
      </c>
      <c r="H12" s="216">
        <f>B12+E12</f>
        <v>48</v>
      </c>
      <c r="I12" s="222">
        <f>C12+F12</f>
        <v>49</v>
      </c>
      <c r="J12" s="375">
        <f>D12+G12</f>
        <v>10809</v>
      </c>
      <c r="K12" s="92" t="s">
        <v>20</v>
      </c>
      <c r="L12" s="8"/>
    </row>
    <row r="13" spans="1:24">
      <c r="A13" s="297" t="s">
        <v>290</v>
      </c>
      <c r="B13" s="298">
        <f t="shared" ref="B13:I13" si="0">SUM(B12:B12)</f>
        <v>48</v>
      </c>
      <c r="C13" s="299">
        <f t="shared" si="0"/>
        <v>49</v>
      </c>
      <c r="D13" s="300">
        <f t="shared" si="0"/>
        <v>10809</v>
      </c>
      <c r="E13" s="298">
        <f t="shared" si="0"/>
        <v>0</v>
      </c>
      <c r="F13" s="299">
        <f t="shared" si="0"/>
        <v>0</v>
      </c>
      <c r="G13" s="300">
        <f t="shared" si="0"/>
        <v>0</v>
      </c>
      <c r="H13" s="490">
        <f t="shared" si="0"/>
        <v>48</v>
      </c>
      <c r="I13" s="492">
        <f t="shared" si="0"/>
        <v>49</v>
      </c>
      <c r="J13" s="491">
        <f>D13+G13</f>
        <v>10809</v>
      </c>
      <c r="K13" s="92" t="s">
        <v>20</v>
      </c>
      <c r="L13" s="8"/>
    </row>
    <row r="14" spans="1:24">
      <c r="A14" s="292" t="s">
        <v>268</v>
      </c>
      <c r="B14" s="218" t="s">
        <v>283</v>
      </c>
      <c r="C14" s="219"/>
      <c r="D14" s="219"/>
      <c r="E14" s="218"/>
      <c r="F14" s="219"/>
      <c r="G14" s="219"/>
      <c r="H14" s="218"/>
      <c r="I14" s="219">
        <f>C14+F14</f>
        <v>0</v>
      </c>
      <c r="J14" s="302"/>
      <c r="K14" s="92" t="s">
        <v>20</v>
      </c>
      <c r="L14" s="9"/>
      <c r="M14" s="9"/>
      <c r="N14" s="9"/>
      <c r="O14" s="9"/>
      <c r="P14" s="9"/>
      <c r="Q14" s="9"/>
      <c r="R14" s="9"/>
      <c r="S14" s="9"/>
      <c r="T14" s="9"/>
      <c r="U14" s="9"/>
      <c r="V14" s="9"/>
      <c r="W14" s="9"/>
      <c r="X14" s="9"/>
    </row>
    <row r="15" spans="1:24">
      <c r="A15" s="292" t="s">
        <v>267</v>
      </c>
      <c r="B15" s="303"/>
      <c r="C15" s="304">
        <f>SUM(C13:C14)</f>
        <v>49</v>
      </c>
      <c r="D15" s="304"/>
      <c r="E15" s="303"/>
      <c r="F15" s="304">
        <f>+F13+F14</f>
        <v>0</v>
      </c>
      <c r="G15" s="304"/>
      <c r="H15" s="303"/>
      <c r="I15" s="304">
        <f>SUM(I13:I14)</f>
        <v>49</v>
      </c>
      <c r="J15" s="305"/>
      <c r="K15" s="92" t="s">
        <v>20</v>
      </c>
      <c r="L15" s="8"/>
    </row>
    <row r="16" spans="1:24">
      <c r="A16" s="306" t="s">
        <v>269</v>
      </c>
      <c r="B16" s="220"/>
      <c r="C16" s="173"/>
      <c r="D16" s="173"/>
      <c r="E16" s="220"/>
      <c r="F16" s="173"/>
      <c r="G16" s="173"/>
      <c r="H16" s="220"/>
      <c r="I16" s="173"/>
      <c r="J16" s="99"/>
      <c r="K16" s="92" t="s">
        <v>20</v>
      </c>
      <c r="L16" s="8"/>
    </row>
    <row r="17" spans="1:12">
      <c r="A17" s="307" t="s">
        <v>78</v>
      </c>
      <c r="B17" s="220"/>
      <c r="C17" s="173"/>
      <c r="D17" s="173"/>
      <c r="E17" s="220"/>
      <c r="F17" s="173"/>
      <c r="G17" s="173"/>
      <c r="H17" s="220"/>
      <c r="I17" s="173">
        <f>C17+F17</f>
        <v>0</v>
      </c>
      <c r="J17" s="99"/>
      <c r="K17" s="92" t="s">
        <v>20</v>
      </c>
      <c r="L17" s="8"/>
    </row>
    <row r="18" spans="1:12">
      <c r="A18" s="308" t="s">
        <v>119</v>
      </c>
      <c r="B18" s="218"/>
      <c r="C18" s="219"/>
      <c r="D18" s="219"/>
      <c r="E18" s="218"/>
      <c r="F18" s="219"/>
      <c r="G18" s="219"/>
      <c r="H18" s="218"/>
      <c r="I18" s="219">
        <f>C18+F18</f>
        <v>0</v>
      </c>
      <c r="J18" s="302"/>
      <c r="K18" s="92" t="s">
        <v>20</v>
      </c>
      <c r="L18" s="8"/>
    </row>
    <row r="19" spans="1:12">
      <c r="A19" s="292" t="s">
        <v>270</v>
      </c>
      <c r="B19" s="218"/>
      <c r="C19" s="219">
        <f>C18+C17+C15</f>
        <v>49</v>
      </c>
      <c r="D19" s="309"/>
      <c r="E19" s="218"/>
      <c r="F19" s="219">
        <f>F18+F17+F15</f>
        <v>0</v>
      </c>
      <c r="G19" s="309"/>
      <c r="H19" s="218"/>
      <c r="I19" s="219">
        <f>I18+I17+I15</f>
        <v>49</v>
      </c>
      <c r="J19" s="310"/>
      <c r="K19" s="92" t="s">
        <v>20</v>
      </c>
      <c r="L19" s="8"/>
    </row>
    <row r="20" spans="1:12">
      <c r="B20" s="1"/>
      <c r="C20" s="1"/>
      <c r="D20" s="1"/>
      <c r="E20" s="1"/>
      <c r="F20" s="1"/>
      <c r="G20" s="1"/>
      <c r="H20" s="1"/>
      <c r="I20" s="1"/>
      <c r="J20" s="1"/>
      <c r="K20" s="1"/>
    </row>
    <row r="21" spans="1:12">
      <c r="A21" s="1"/>
      <c r="B21" s="19"/>
      <c r="C21" s="1"/>
      <c r="D21" s="1"/>
      <c r="E21" s="1"/>
      <c r="F21" s="1"/>
      <c r="G21" s="1"/>
      <c r="H21" s="1"/>
      <c r="I21" s="1"/>
      <c r="J21" s="1"/>
      <c r="K21" s="1"/>
      <c r="L21" s="92"/>
    </row>
    <row r="22" spans="1:12">
      <c r="A22" s="1"/>
      <c r="B22" s="19"/>
      <c r="C22" s="1"/>
      <c r="D22" s="1"/>
      <c r="E22" s="1"/>
      <c r="F22" s="1"/>
      <c r="G22" s="1"/>
      <c r="H22" s="1"/>
      <c r="I22" s="1"/>
      <c r="J22" s="1"/>
      <c r="K22" s="1"/>
      <c r="L22" s="92"/>
    </row>
    <row r="23" spans="1:12">
      <c r="A23" s="1"/>
      <c r="B23" s="19"/>
      <c r="C23" s="1"/>
      <c r="D23" s="1"/>
      <c r="E23" s="1"/>
      <c r="F23" s="1"/>
      <c r="G23" s="1"/>
      <c r="H23" s="1"/>
      <c r="I23" s="1"/>
      <c r="J23" s="1"/>
      <c r="K23" s="1"/>
      <c r="L23" s="92"/>
    </row>
    <row r="24" spans="1:12">
      <c r="A24" s="1"/>
      <c r="B24" s="19"/>
      <c r="C24" s="1"/>
      <c r="D24" s="1"/>
      <c r="E24" s="1"/>
      <c r="F24" s="1"/>
      <c r="G24" s="1"/>
      <c r="H24" s="1"/>
      <c r="I24" s="1"/>
      <c r="J24" s="1"/>
      <c r="K24" s="1"/>
      <c r="L24" s="92"/>
    </row>
    <row r="25" spans="1:12" ht="14.45" customHeight="1">
      <c r="A25" s="1"/>
      <c r="B25" s="33"/>
      <c r="C25" s="33"/>
      <c r="D25" s="33"/>
      <c r="E25" s="33"/>
      <c r="F25" s="33"/>
      <c r="G25" s="33"/>
      <c r="H25" s="33"/>
      <c r="I25" s="1"/>
      <c r="J25" s="1"/>
      <c r="K25" s="1"/>
      <c r="L25" s="92"/>
    </row>
    <row r="26" spans="1:12">
      <c r="A26" s="287"/>
      <c r="B26" s="1"/>
      <c r="C26" s="1"/>
      <c r="D26" s="1"/>
      <c r="E26" s="1"/>
      <c r="F26" s="1"/>
      <c r="G26" s="1"/>
      <c r="H26" s="1"/>
      <c r="I26" s="1"/>
      <c r="J26" s="1"/>
      <c r="K26" s="1"/>
    </row>
    <row r="27" spans="1:12">
      <c r="A27" s="36"/>
      <c r="B27" s="36"/>
      <c r="C27" s="36"/>
      <c r="D27" s="36"/>
      <c r="E27" s="1"/>
      <c r="F27" s="1"/>
      <c r="G27" s="1"/>
      <c r="H27" s="1"/>
      <c r="I27" s="1"/>
      <c r="J27" s="1"/>
      <c r="K27" s="1"/>
    </row>
  </sheetData>
  <mergeCells count="12">
    <mergeCell ref="A6:K6"/>
    <mergeCell ref="A1:K1"/>
    <mergeCell ref="A3:K3"/>
    <mergeCell ref="A4:K4"/>
    <mergeCell ref="A5:K5"/>
    <mergeCell ref="A2:K2"/>
    <mergeCell ref="B9:D10"/>
    <mergeCell ref="A9:A11"/>
    <mergeCell ref="H9:J10"/>
    <mergeCell ref="E9:G10"/>
    <mergeCell ref="A7:K7"/>
    <mergeCell ref="A8:K8"/>
  </mergeCells>
  <phoneticPr fontId="0" type="noConversion"/>
  <printOptions horizontalCentered="1"/>
  <pageMargins left="0.5" right="0.5" top="0.5" bottom="0.55000000000000004" header="0" footer="0"/>
  <pageSetup scale="99" firstPageNumber="2" orientation="landscape" useFirstPageNumber="1" horizontalDpi="300" verticalDpi="300" r:id="rId1"/>
  <headerFooter alignWithMargins="0">
    <oddFooter>&amp;C&amp;"Times New Roman,Regular"Exhibit F - Crosswalk of 2010 Availability</oddFooter>
  </headerFooter>
  <ignoredErrors>
    <ignoredError sqref="I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L26"/>
  <sheetViews>
    <sheetView view="pageBreakPreview" zoomScale="70" zoomScaleNormal="100" zoomScaleSheetLayoutView="70" workbookViewId="0">
      <selection activeCell="G25" sqref="G25"/>
    </sheetView>
  </sheetViews>
  <sheetFormatPr defaultRowHeight="15"/>
  <cols>
    <col min="1" max="1" width="35.21875" customWidth="1"/>
  </cols>
  <sheetData>
    <row r="1" spans="1:12" ht="20.25">
      <c r="A1" s="742" t="s">
        <v>321</v>
      </c>
      <c r="B1" s="743"/>
      <c r="C1" s="743"/>
      <c r="D1" s="743"/>
      <c r="E1" s="743"/>
      <c r="F1" s="743"/>
      <c r="G1" s="743"/>
      <c r="H1" s="743"/>
      <c r="I1" s="743"/>
      <c r="J1" s="743"/>
      <c r="K1" s="92" t="s">
        <v>20</v>
      </c>
      <c r="L1" s="8"/>
    </row>
    <row r="2" spans="1:12" ht="15.75">
      <c r="A2" s="741"/>
      <c r="B2" s="741"/>
      <c r="C2" s="741"/>
      <c r="D2" s="741"/>
      <c r="E2" s="741"/>
      <c r="F2" s="741"/>
      <c r="G2" s="741"/>
      <c r="H2" s="741"/>
      <c r="I2" s="741"/>
      <c r="J2" s="741"/>
      <c r="K2" s="92" t="s">
        <v>20</v>
      </c>
      <c r="L2" s="8"/>
    </row>
    <row r="3" spans="1:12" ht="18.75">
      <c r="A3" s="744" t="s">
        <v>319</v>
      </c>
      <c r="B3" s="745"/>
      <c r="C3" s="745"/>
      <c r="D3" s="745"/>
      <c r="E3" s="745"/>
      <c r="F3" s="745"/>
      <c r="G3" s="745"/>
      <c r="H3" s="745"/>
      <c r="I3" s="745"/>
      <c r="J3" s="745"/>
      <c r="K3" s="92" t="s">
        <v>20</v>
      </c>
      <c r="L3" s="8"/>
    </row>
    <row r="4" spans="1:12" ht="16.5">
      <c r="A4" s="746" t="str">
        <f>+'B. Summary of Requirements '!A5</f>
        <v>Office of the Solicitor General</v>
      </c>
      <c r="B4" s="747"/>
      <c r="C4" s="747"/>
      <c r="D4" s="747"/>
      <c r="E4" s="747"/>
      <c r="F4" s="747"/>
      <c r="G4" s="747"/>
      <c r="H4" s="747"/>
      <c r="I4" s="747"/>
      <c r="J4" s="747"/>
      <c r="K4" s="92" t="s">
        <v>20</v>
      </c>
      <c r="L4" s="8"/>
    </row>
    <row r="5" spans="1:12" ht="16.5">
      <c r="A5" s="746" t="str">
        <f>+'B. Summary of Requirements '!A6</f>
        <v>Salaries and Expenses</v>
      </c>
      <c r="B5" s="745"/>
      <c r="C5" s="745"/>
      <c r="D5" s="745"/>
      <c r="E5" s="745"/>
      <c r="F5" s="745"/>
      <c r="G5" s="745"/>
      <c r="H5" s="745"/>
      <c r="I5" s="745"/>
      <c r="J5" s="745"/>
      <c r="K5" s="92" t="s">
        <v>20</v>
      </c>
      <c r="L5" s="8"/>
    </row>
    <row r="6" spans="1:12" ht="15.75">
      <c r="A6" s="750" t="s">
        <v>261</v>
      </c>
      <c r="B6" s="747"/>
      <c r="C6" s="747"/>
      <c r="D6" s="747"/>
      <c r="E6" s="747"/>
      <c r="F6" s="747"/>
      <c r="G6" s="747"/>
      <c r="H6" s="747"/>
      <c r="I6" s="747"/>
      <c r="J6" s="747"/>
      <c r="K6" s="92" t="s">
        <v>20</v>
      </c>
      <c r="L6" s="8"/>
    </row>
    <row r="7" spans="1:12" ht="15.75">
      <c r="A7" s="741"/>
      <c r="B7" s="741"/>
      <c r="C7" s="741"/>
      <c r="D7" s="741"/>
      <c r="E7" s="741"/>
      <c r="F7" s="741"/>
      <c r="G7" s="741"/>
      <c r="H7" s="741"/>
      <c r="I7" s="741"/>
      <c r="J7" s="741"/>
      <c r="K7" s="92" t="s">
        <v>20</v>
      </c>
      <c r="L7" s="8"/>
    </row>
    <row r="8" spans="1:12" ht="15.75">
      <c r="A8" s="748"/>
      <c r="B8" s="748"/>
      <c r="C8" s="748"/>
      <c r="D8" s="748"/>
      <c r="E8" s="748"/>
      <c r="F8" s="748"/>
      <c r="G8" s="748"/>
      <c r="H8" s="748"/>
      <c r="I8" s="748"/>
      <c r="J8" s="748"/>
      <c r="K8" s="92" t="s">
        <v>20</v>
      </c>
      <c r="L8" s="8"/>
    </row>
    <row r="9" spans="1:12" ht="15.75" customHeight="1">
      <c r="A9" s="738" t="s">
        <v>69</v>
      </c>
      <c r="B9" s="732" t="s">
        <v>340</v>
      </c>
      <c r="C9" s="733"/>
      <c r="D9" s="734"/>
      <c r="E9" s="732" t="s">
        <v>43</v>
      </c>
      <c r="F9" s="733"/>
      <c r="G9" s="734"/>
      <c r="H9" s="732" t="s">
        <v>320</v>
      </c>
      <c r="I9" s="733"/>
      <c r="J9" s="734"/>
      <c r="K9" s="92" t="s">
        <v>20</v>
      </c>
      <c r="L9" s="8"/>
    </row>
    <row r="10" spans="1:12" ht="15.75">
      <c r="A10" s="739"/>
      <c r="B10" s="735"/>
      <c r="C10" s="736"/>
      <c r="D10" s="737"/>
      <c r="E10" s="735"/>
      <c r="F10" s="736"/>
      <c r="G10" s="737"/>
      <c r="H10" s="735"/>
      <c r="I10" s="736"/>
      <c r="J10" s="737"/>
      <c r="K10" s="92" t="s">
        <v>20</v>
      </c>
      <c r="L10" s="8"/>
    </row>
    <row r="11" spans="1:12" ht="16.5" thickBot="1">
      <c r="A11" s="740"/>
      <c r="B11" s="293" t="s">
        <v>282</v>
      </c>
      <c r="C11" s="294" t="s">
        <v>73</v>
      </c>
      <c r="D11" s="294" t="s">
        <v>284</v>
      </c>
      <c r="E11" s="293" t="s">
        <v>282</v>
      </c>
      <c r="F11" s="294" t="s">
        <v>73</v>
      </c>
      <c r="G11" s="294" t="s">
        <v>284</v>
      </c>
      <c r="H11" s="293" t="s">
        <v>282</v>
      </c>
      <c r="I11" s="294" t="s">
        <v>73</v>
      </c>
      <c r="J11" s="295" t="s">
        <v>284</v>
      </c>
      <c r="K11" s="92" t="s">
        <v>20</v>
      </c>
      <c r="L11" s="8"/>
    </row>
    <row r="12" spans="1:12" ht="15.75">
      <c r="A12" s="296" t="s">
        <v>6</v>
      </c>
      <c r="B12" s="220">
        <v>48</v>
      </c>
      <c r="C12" s="173">
        <v>49</v>
      </c>
      <c r="D12" s="173">
        <v>10809</v>
      </c>
      <c r="E12" s="220">
        <v>0</v>
      </c>
      <c r="F12" s="173">
        <v>0</v>
      </c>
      <c r="G12" s="173">
        <v>0</v>
      </c>
      <c r="H12" s="220">
        <f>B12+E12</f>
        <v>48</v>
      </c>
      <c r="I12" s="173">
        <f>C12+F12</f>
        <v>49</v>
      </c>
      <c r="J12" s="99">
        <f>D12+G12</f>
        <v>10809</v>
      </c>
      <c r="K12" s="92" t="s">
        <v>20</v>
      </c>
      <c r="L12" s="8"/>
    </row>
    <row r="13" spans="1:12" ht="15.75">
      <c r="A13" s="297" t="s">
        <v>290</v>
      </c>
      <c r="B13" s="298">
        <f t="shared" ref="B13:J13" si="0">SUM(B12:B12)</f>
        <v>48</v>
      </c>
      <c r="C13" s="299">
        <f t="shared" si="0"/>
        <v>49</v>
      </c>
      <c r="D13" s="300">
        <f t="shared" si="0"/>
        <v>10809</v>
      </c>
      <c r="E13" s="298">
        <f t="shared" si="0"/>
        <v>0</v>
      </c>
      <c r="F13" s="299">
        <f t="shared" si="0"/>
        <v>0</v>
      </c>
      <c r="G13" s="300">
        <f t="shared" si="0"/>
        <v>0</v>
      </c>
      <c r="H13" s="298">
        <f t="shared" si="0"/>
        <v>48</v>
      </c>
      <c r="I13" s="299">
        <f t="shared" si="0"/>
        <v>49</v>
      </c>
      <c r="J13" s="301">
        <f t="shared" si="0"/>
        <v>10809</v>
      </c>
      <c r="K13" s="92" t="s">
        <v>20</v>
      </c>
      <c r="L13" s="8"/>
    </row>
    <row r="14" spans="1:12" ht="15.75">
      <c r="A14" s="292" t="s">
        <v>268</v>
      </c>
      <c r="B14" s="218" t="s">
        <v>283</v>
      </c>
      <c r="C14" s="219"/>
      <c r="D14" s="219"/>
      <c r="E14" s="218"/>
      <c r="F14" s="219"/>
      <c r="G14" s="219"/>
      <c r="H14" s="218"/>
      <c r="I14" s="219">
        <f>C14+F14</f>
        <v>0</v>
      </c>
      <c r="J14" s="302"/>
      <c r="K14" s="92" t="s">
        <v>20</v>
      </c>
      <c r="L14" s="9"/>
    </row>
    <row r="15" spans="1:12" ht="15.75">
      <c r="A15" s="292" t="s">
        <v>267</v>
      </c>
      <c r="B15" s="303"/>
      <c r="C15" s="304">
        <f>SUM(C13:C14)</f>
        <v>49</v>
      </c>
      <c r="D15" s="304"/>
      <c r="E15" s="303"/>
      <c r="F15" s="304">
        <f>+F13+F14</f>
        <v>0</v>
      </c>
      <c r="G15" s="304"/>
      <c r="H15" s="303"/>
      <c r="I15" s="304">
        <f>SUM(I13:I14)</f>
        <v>49</v>
      </c>
      <c r="J15" s="305"/>
      <c r="K15" s="92" t="s">
        <v>20</v>
      </c>
      <c r="L15" s="8"/>
    </row>
    <row r="16" spans="1:12" ht="15.75">
      <c r="A16" s="306" t="s">
        <v>269</v>
      </c>
      <c r="B16" s="220"/>
      <c r="C16" s="173"/>
      <c r="D16" s="173"/>
      <c r="E16" s="220"/>
      <c r="F16" s="173"/>
      <c r="G16" s="173"/>
      <c r="H16" s="220"/>
      <c r="I16" s="173"/>
      <c r="J16" s="99"/>
      <c r="K16" s="92" t="s">
        <v>20</v>
      </c>
      <c r="L16" s="8"/>
    </row>
    <row r="17" spans="1:12" ht="15.75">
      <c r="A17" s="307" t="s">
        <v>78</v>
      </c>
      <c r="B17" s="220"/>
      <c r="C17" s="173"/>
      <c r="D17" s="173"/>
      <c r="E17" s="220"/>
      <c r="F17" s="173"/>
      <c r="G17" s="173"/>
      <c r="H17" s="220"/>
      <c r="I17" s="173">
        <f>C17+F17</f>
        <v>0</v>
      </c>
      <c r="J17" s="99"/>
      <c r="K17" s="92" t="s">
        <v>20</v>
      </c>
      <c r="L17" s="8"/>
    </row>
    <row r="18" spans="1:12" ht="15.75">
      <c r="A18" s="308" t="s">
        <v>119</v>
      </c>
      <c r="B18" s="218"/>
      <c r="C18" s="219"/>
      <c r="D18" s="219"/>
      <c r="E18" s="218"/>
      <c r="F18" s="219"/>
      <c r="G18" s="219"/>
      <c r="H18" s="218"/>
      <c r="I18" s="219">
        <f>C18+F18</f>
        <v>0</v>
      </c>
      <c r="J18" s="302"/>
      <c r="K18" s="92" t="s">
        <v>20</v>
      </c>
      <c r="L18" s="8"/>
    </row>
    <row r="19" spans="1:12" ht="15.75">
      <c r="A19" s="292" t="s">
        <v>270</v>
      </c>
      <c r="B19" s="218"/>
      <c r="C19" s="219">
        <f>C18+C17+C15</f>
        <v>49</v>
      </c>
      <c r="D19" s="309"/>
      <c r="E19" s="218"/>
      <c r="F19" s="219">
        <f>F18+F17+F15</f>
        <v>0</v>
      </c>
      <c r="G19" s="309"/>
      <c r="H19" s="218"/>
      <c r="I19" s="219">
        <f>I18+I17+I15</f>
        <v>49</v>
      </c>
      <c r="J19" s="310"/>
      <c r="K19" s="92" t="s">
        <v>20</v>
      </c>
      <c r="L19" s="8"/>
    </row>
    <row r="20" spans="1:12" ht="15.75">
      <c r="A20" s="8"/>
      <c r="B20" s="1"/>
      <c r="C20" s="1"/>
      <c r="D20" s="1"/>
      <c r="E20" s="1"/>
      <c r="F20" s="1"/>
      <c r="G20" s="1"/>
      <c r="H20" s="1"/>
      <c r="I20" s="1"/>
      <c r="J20" s="1"/>
      <c r="K20" s="93"/>
      <c r="L20" s="8"/>
    </row>
    <row r="21" spans="1:12" ht="15.75">
      <c r="A21" s="1"/>
      <c r="B21" s="19"/>
      <c r="C21" s="1"/>
      <c r="D21" s="1"/>
      <c r="E21" s="1"/>
      <c r="F21" s="1"/>
      <c r="G21" s="1"/>
      <c r="H21" s="1"/>
      <c r="I21" s="1"/>
      <c r="J21" s="1"/>
      <c r="K21" s="92"/>
      <c r="L21" s="8"/>
    </row>
    <row r="22" spans="1:12" ht="15.75">
      <c r="A22" s="1"/>
      <c r="B22" s="19"/>
      <c r="C22" s="1"/>
      <c r="D22" s="1"/>
      <c r="E22" s="1"/>
      <c r="F22" s="1"/>
      <c r="G22" s="1"/>
      <c r="H22" s="1"/>
      <c r="I22" s="1"/>
      <c r="J22" s="1"/>
      <c r="K22" s="92"/>
      <c r="L22" s="8"/>
    </row>
    <row r="23" spans="1:12" ht="15.75">
      <c r="A23" s="1"/>
      <c r="B23" s="19"/>
      <c r="C23" s="1"/>
      <c r="D23" s="1"/>
      <c r="E23" s="1"/>
      <c r="F23" s="1"/>
      <c r="G23" s="1"/>
      <c r="H23" s="1"/>
      <c r="I23" s="1"/>
      <c r="J23" s="1"/>
      <c r="K23" s="92"/>
      <c r="L23" s="8"/>
    </row>
    <row r="24" spans="1:12" ht="15.75">
      <c r="A24" s="1"/>
      <c r="B24" s="19"/>
      <c r="C24" s="1"/>
      <c r="D24" s="1"/>
      <c r="E24" s="1"/>
      <c r="F24" s="1"/>
      <c r="G24" s="1"/>
      <c r="H24" s="1"/>
      <c r="I24" s="1"/>
      <c r="J24" s="1"/>
      <c r="K24" s="92"/>
      <c r="L24" s="8"/>
    </row>
    <row r="25" spans="1:12" ht="15.75">
      <c r="A25" s="1"/>
      <c r="B25" s="33"/>
      <c r="C25" s="33"/>
      <c r="D25" s="33"/>
      <c r="E25" s="33"/>
      <c r="F25" s="33"/>
      <c r="G25" s="33"/>
      <c r="H25" s="1"/>
      <c r="I25" s="1"/>
      <c r="J25" s="1"/>
      <c r="K25" s="92"/>
      <c r="L25" s="8"/>
    </row>
    <row r="26" spans="1:12" ht="15.75">
      <c r="A26" s="287"/>
      <c r="B26" s="1"/>
      <c r="C26" s="1"/>
      <c r="D26" s="1"/>
      <c r="E26" s="1"/>
      <c r="F26" s="1"/>
      <c r="G26" s="1"/>
      <c r="H26" s="1"/>
      <c r="I26" s="1"/>
      <c r="J26" s="1"/>
      <c r="K26" s="93"/>
      <c r="L26" s="8"/>
    </row>
  </sheetData>
  <mergeCells count="12">
    <mergeCell ref="A6:J6"/>
    <mergeCell ref="A5:J5"/>
    <mergeCell ref="A1:J1"/>
    <mergeCell ref="A2:J2"/>
    <mergeCell ref="A3:J3"/>
    <mergeCell ref="A4:J4"/>
    <mergeCell ref="B9:D10"/>
    <mergeCell ref="E9:G10"/>
    <mergeCell ref="H9:J10"/>
    <mergeCell ref="A7:J7"/>
    <mergeCell ref="A8:J8"/>
    <mergeCell ref="A9:A11"/>
  </mergeCells>
  <phoneticPr fontId="43" type="noConversion"/>
  <pageMargins left="0.75" right="0.75" top="1" bottom="1" header="0.5" footer="0.5"/>
  <pageSetup scale="88"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6"/>
  <sheetViews>
    <sheetView showGridLines="0" showOutlineSymbols="0" view="pageBreakPreview" zoomScale="75" zoomScaleNormal="75" workbookViewId="0">
      <selection activeCell="N20" sqref="N20"/>
    </sheetView>
  </sheetViews>
  <sheetFormatPr defaultColWidth="9.6640625" defaultRowHeight="15.75"/>
  <cols>
    <col min="1" max="1" width="4.44140625" style="19" customWidth="1"/>
    <col min="2" max="2" width="45.6640625" style="19" customWidth="1"/>
    <col min="3" max="3" width="6.5546875" style="19" customWidth="1"/>
    <col min="4" max="4" width="5.6640625" style="19" customWidth="1"/>
    <col min="5" max="5" width="10.44140625" style="19" bestFit="1" customWidth="1"/>
    <col min="6" max="7" width="5.6640625" style="19" customWidth="1"/>
    <col min="8" max="8" width="11.77734375" style="19" customWidth="1"/>
    <col min="9" max="10" width="5.6640625" style="19" customWidth="1"/>
    <col min="11" max="11" width="10.44140625" style="19" bestFit="1" customWidth="1"/>
    <col min="12" max="13" width="5.6640625" style="19" customWidth="1"/>
    <col min="14" max="14" width="7.6640625" style="19" customWidth="1"/>
    <col min="15" max="15" width="1.21875" style="86" customWidth="1"/>
    <col min="16" max="16" width="27.5546875" style="19" customWidth="1"/>
    <col min="17" max="20" width="7.6640625" style="19" customWidth="1"/>
    <col min="21" max="21" width="3.6640625" style="19" customWidth="1"/>
    <col min="22" max="24" width="7.6640625" style="19" customWidth="1"/>
    <col min="25" max="25" width="3.6640625" style="19" customWidth="1"/>
    <col min="26" max="28" width="7.6640625" style="19" customWidth="1"/>
    <col min="29" max="29" width="3.6640625" style="19" customWidth="1"/>
    <col min="30" max="32" width="7.6640625" style="19" customWidth="1"/>
    <col min="33" max="16384" width="9.6640625" style="19"/>
  </cols>
  <sheetData>
    <row r="1" spans="1:32" ht="20.25">
      <c r="A1" s="575" t="s">
        <v>52</v>
      </c>
      <c r="B1" s="761"/>
      <c r="C1" s="761"/>
      <c r="D1" s="761"/>
      <c r="E1" s="761"/>
      <c r="F1" s="761"/>
      <c r="G1" s="761"/>
      <c r="H1" s="761"/>
      <c r="I1" s="761"/>
      <c r="J1" s="761"/>
      <c r="K1" s="761"/>
      <c r="L1" s="761"/>
      <c r="M1" s="761"/>
      <c r="N1" s="761"/>
      <c r="O1" s="85" t="s">
        <v>20</v>
      </c>
      <c r="P1" s="1"/>
      <c r="Q1" s="1"/>
      <c r="R1" s="1"/>
      <c r="S1" s="1"/>
      <c r="T1" s="1"/>
      <c r="U1" s="1"/>
    </row>
    <row r="2" spans="1:32" ht="13.9" customHeight="1">
      <c r="A2" s="18"/>
      <c r="B2" s="7"/>
      <c r="C2" s="7"/>
      <c r="D2" s="7"/>
      <c r="E2" s="7"/>
      <c r="F2" s="7"/>
      <c r="G2" s="7"/>
      <c r="H2" s="7"/>
      <c r="I2" s="7"/>
      <c r="J2" s="7"/>
      <c r="K2" s="7"/>
      <c r="L2" s="7"/>
      <c r="M2" s="7"/>
      <c r="N2" s="7"/>
      <c r="O2" s="85" t="s">
        <v>20</v>
      </c>
      <c r="P2" s="1"/>
      <c r="Q2" s="1"/>
      <c r="R2" s="1"/>
      <c r="S2" s="1"/>
      <c r="T2" s="1"/>
      <c r="U2" s="1"/>
    </row>
    <row r="3" spans="1:32" ht="18.75">
      <c r="A3" s="762" t="s">
        <v>115</v>
      </c>
      <c r="B3" s="763"/>
      <c r="C3" s="763"/>
      <c r="D3" s="763"/>
      <c r="E3" s="763"/>
      <c r="F3" s="763"/>
      <c r="G3" s="763"/>
      <c r="H3" s="763"/>
      <c r="I3" s="763"/>
      <c r="J3" s="763"/>
      <c r="K3" s="763"/>
      <c r="L3" s="763"/>
      <c r="M3" s="763"/>
      <c r="N3" s="763"/>
      <c r="O3" s="85" t="s">
        <v>20</v>
      </c>
      <c r="P3" s="1"/>
      <c r="Q3" s="1"/>
      <c r="R3" s="1"/>
      <c r="S3" s="1"/>
      <c r="T3" s="1"/>
      <c r="U3" s="1"/>
    </row>
    <row r="4" spans="1:32" ht="16.5">
      <c r="A4" s="764" t="str">
        <f>+'B. Summary of Requirements '!A5</f>
        <v>Office of the Solicitor General</v>
      </c>
      <c r="B4" s="760"/>
      <c r="C4" s="760"/>
      <c r="D4" s="760"/>
      <c r="E4" s="760"/>
      <c r="F4" s="760"/>
      <c r="G4" s="760"/>
      <c r="H4" s="760"/>
      <c r="I4" s="760"/>
      <c r="J4" s="760"/>
      <c r="K4" s="760"/>
      <c r="L4" s="760"/>
      <c r="M4" s="760"/>
      <c r="N4" s="760"/>
      <c r="O4" s="85" t="s">
        <v>20</v>
      </c>
      <c r="P4" s="1"/>
      <c r="Q4" s="1"/>
      <c r="R4" s="1"/>
      <c r="S4" s="1"/>
      <c r="T4" s="1"/>
      <c r="U4" s="1"/>
    </row>
    <row r="5" spans="1:32" ht="16.5">
      <c r="A5" s="764" t="str">
        <f>+'B. Summary of Requirements '!A6</f>
        <v>Salaries and Expenses</v>
      </c>
      <c r="B5" s="763"/>
      <c r="C5" s="763"/>
      <c r="D5" s="763"/>
      <c r="E5" s="763"/>
      <c r="F5" s="763"/>
      <c r="G5" s="763"/>
      <c r="H5" s="763"/>
      <c r="I5" s="763"/>
      <c r="J5" s="763"/>
      <c r="K5" s="763"/>
      <c r="L5" s="763"/>
      <c r="M5" s="763"/>
      <c r="N5" s="763"/>
      <c r="O5" s="85" t="s">
        <v>20</v>
      </c>
      <c r="P5" s="1"/>
      <c r="Q5" s="1"/>
      <c r="R5" s="1"/>
      <c r="S5" s="1"/>
      <c r="T5" s="1"/>
      <c r="U5" s="1"/>
    </row>
    <row r="6" spans="1:32">
      <c r="A6" s="759" t="s">
        <v>261</v>
      </c>
      <c r="B6" s="760"/>
      <c r="C6" s="760"/>
      <c r="D6" s="760"/>
      <c r="E6" s="760"/>
      <c r="F6" s="760"/>
      <c r="G6" s="760"/>
      <c r="H6" s="760"/>
      <c r="I6" s="760"/>
      <c r="J6" s="760"/>
      <c r="K6" s="760"/>
      <c r="L6" s="760"/>
      <c r="M6" s="760"/>
      <c r="N6" s="760"/>
      <c r="O6" s="85" t="s">
        <v>20</v>
      </c>
      <c r="P6" s="1"/>
      <c r="Q6" s="1"/>
      <c r="R6" s="1"/>
      <c r="S6" s="1"/>
      <c r="T6" s="1"/>
      <c r="U6" s="1"/>
    </row>
    <row r="7" spans="1:32">
      <c r="A7" s="7"/>
      <c r="B7" s="7"/>
      <c r="C7" s="7"/>
      <c r="D7" s="7"/>
      <c r="E7" s="7"/>
      <c r="F7" s="311"/>
      <c r="G7" s="311"/>
      <c r="H7" s="311"/>
      <c r="I7" s="7"/>
      <c r="J7" s="7"/>
      <c r="K7" s="7"/>
      <c r="L7" s="7"/>
      <c r="M7" s="7"/>
      <c r="N7" s="7"/>
      <c r="O7" s="85" t="s">
        <v>20</v>
      </c>
      <c r="P7" s="1"/>
      <c r="Q7" s="1"/>
      <c r="R7" s="1"/>
      <c r="S7" s="1"/>
      <c r="T7" s="1"/>
      <c r="U7" s="1"/>
    </row>
    <row r="8" spans="1:32">
      <c r="A8" s="638" t="s">
        <v>278</v>
      </c>
      <c r="B8" s="753"/>
      <c r="C8" s="756" t="s">
        <v>0</v>
      </c>
      <c r="D8" s="757"/>
      <c r="E8" s="758"/>
      <c r="F8" s="756" t="s">
        <v>2</v>
      </c>
      <c r="G8" s="757"/>
      <c r="H8" s="758"/>
      <c r="I8" s="756" t="s">
        <v>66</v>
      </c>
      <c r="J8" s="757"/>
      <c r="K8" s="758"/>
      <c r="L8" s="756" t="s">
        <v>68</v>
      </c>
      <c r="M8" s="757"/>
      <c r="N8" s="758"/>
      <c r="O8" s="85" t="s">
        <v>20</v>
      </c>
      <c r="P8" s="1"/>
      <c r="Q8" s="1"/>
      <c r="R8" s="1"/>
      <c r="S8" s="1"/>
      <c r="T8" s="1"/>
      <c r="U8" s="1"/>
    </row>
    <row r="9" spans="1:32" ht="16.5" thickBot="1">
      <c r="A9" s="754"/>
      <c r="B9" s="755"/>
      <c r="C9" s="293" t="s">
        <v>282</v>
      </c>
      <c r="D9" s="294" t="s">
        <v>73</v>
      </c>
      <c r="E9" s="295" t="s">
        <v>284</v>
      </c>
      <c r="F9" s="293" t="s">
        <v>282</v>
      </c>
      <c r="G9" s="294" t="s">
        <v>73</v>
      </c>
      <c r="H9" s="294" t="s">
        <v>284</v>
      </c>
      <c r="I9" s="293" t="s">
        <v>282</v>
      </c>
      <c r="J9" s="294" t="s">
        <v>73</v>
      </c>
      <c r="K9" s="294" t="s">
        <v>284</v>
      </c>
      <c r="L9" s="293" t="s">
        <v>282</v>
      </c>
      <c r="M9" s="294" t="s">
        <v>73</v>
      </c>
      <c r="N9" s="295" t="s">
        <v>284</v>
      </c>
      <c r="O9" s="85" t="s">
        <v>20</v>
      </c>
      <c r="P9" s="1"/>
      <c r="Q9" s="1"/>
      <c r="R9" s="1"/>
      <c r="S9" s="1"/>
      <c r="T9" s="1"/>
      <c r="U9" s="1"/>
    </row>
    <row r="10" spans="1:32">
      <c r="A10" s="751" t="s">
        <v>14</v>
      </c>
      <c r="B10" s="752"/>
      <c r="C10" s="220"/>
      <c r="D10" s="173"/>
      <c r="E10" s="99">
        <v>3</v>
      </c>
      <c r="F10" s="220" t="s">
        <v>283</v>
      </c>
      <c r="G10" s="173" t="s">
        <v>283</v>
      </c>
      <c r="H10" s="173">
        <v>0</v>
      </c>
      <c r="I10" s="220"/>
      <c r="J10" s="173"/>
      <c r="K10" s="173">
        <v>0</v>
      </c>
      <c r="L10" s="220">
        <f>I10-C10</f>
        <v>0</v>
      </c>
      <c r="M10" s="173">
        <f>J10-D10</f>
        <v>0</v>
      </c>
      <c r="N10" s="99">
        <f>K10-E10</f>
        <v>-3</v>
      </c>
      <c r="O10" s="85" t="s">
        <v>20</v>
      </c>
      <c r="P10" s="1"/>
      <c r="Q10" s="1"/>
      <c r="R10" s="1"/>
      <c r="S10" s="1"/>
      <c r="T10" s="1"/>
      <c r="U10" s="1"/>
    </row>
    <row r="11" spans="1:32">
      <c r="A11" s="767"/>
      <c r="B11" s="624"/>
      <c r="C11" s="376"/>
      <c r="D11" s="377"/>
      <c r="E11" s="378"/>
      <c r="F11" s="376"/>
      <c r="G11" s="379"/>
      <c r="H11" s="379"/>
      <c r="I11" s="376"/>
      <c r="J11" s="379"/>
      <c r="K11" s="379"/>
      <c r="L11" s="376"/>
      <c r="M11" s="379"/>
      <c r="N11" s="378"/>
      <c r="O11" s="85" t="s">
        <v>20</v>
      </c>
      <c r="P11" s="1"/>
      <c r="Q11" s="1"/>
      <c r="R11" s="1"/>
      <c r="S11" s="1"/>
      <c r="T11" s="1"/>
      <c r="U11" s="1"/>
    </row>
    <row r="12" spans="1:32">
      <c r="A12" s="768" t="s">
        <v>279</v>
      </c>
      <c r="B12" s="769"/>
      <c r="C12" s="298">
        <f t="shared" ref="C12:N12" si="0">SUM(C10:C11)</f>
        <v>0</v>
      </c>
      <c r="D12" s="299">
        <f t="shared" si="0"/>
        <v>0</v>
      </c>
      <c r="E12" s="301">
        <f t="shared" si="0"/>
        <v>3</v>
      </c>
      <c r="F12" s="298">
        <f t="shared" si="0"/>
        <v>0</v>
      </c>
      <c r="G12" s="299">
        <f t="shared" si="0"/>
        <v>0</v>
      </c>
      <c r="H12" s="300">
        <f t="shared" si="0"/>
        <v>0</v>
      </c>
      <c r="I12" s="298">
        <f t="shared" si="0"/>
        <v>0</v>
      </c>
      <c r="J12" s="299">
        <f t="shared" si="0"/>
        <v>0</v>
      </c>
      <c r="K12" s="300">
        <f t="shared" si="0"/>
        <v>0</v>
      </c>
      <c r="L12" s="298">
        <f t="shared" si="0"/>
        <v>0</v>
      </c>
      <c r="M12" s="299">
        <f t="shared" si="0"/>
        <v>0</v>
      </c>
      <c r="N12" s="301">
        <f t="shared" si="0"/>
        <v>-3</v>
      </c>
      <c r="O12" s="85" t="s">
        <v>44</v>
      </c>
      <c r="P12" s="1"/>
      <c r="Q12" s="1"/>
      <c r="R12" s="1"/>
      <c r="S12" s="1"/>
      <c r="T12" s="1"/>
      <c r="U12" s="1"/>
    </row>
    <row r="13" spans="1:32">
      <c r="A13" s="312"/>
      <c r="B13" s="312"/>
      <c r="C13" s="313"/>
      <c r="D13" s="313"/>
      <c r="E13" s="314"/>
      <c r="F13" s="313"/>
      <c r="G13" s="313"/>
      <c r="H13" s="314"/>
      <c r="I13" s="313"/>
      <c r="J13" s="313"/>
      <c r="K13" s="314"/>
      <c r="L13" s="313"/>
      <c r="M13" s="313"/>
      <c r="N13" s="314"/>
      <c r="O13" s="85"/>
      <c r="P13" s="1"/>
      <c r="Q13" s="1"/>
      <c r="R13" s="1"/>
      <c r="S13" s="1"/>
      <c r="T13" s="1"/>
      <c r="U13" s="1"/>
    </row>
    <row r="14" spans="1:32">
      <c r="A14" s="312"/>
      <c r="B14" s="312"/>
      <c r="C14" s="313"/>
      <c r="D14" s="313"/>
      <c r="E14" s="314"/>
      <c r="F14" s="313"/>
      <c r="G14" s="313"/>
      <c r="H14" s="314"/>
      <c r="I14" s="313"/>
      <c r="J14" s="313"/>
      <c r="K14" s="314"/>
      <c r="L14" s="313"/>
      <c r="M14" s="313"/>
      <c r="N14" s="314"/>
      <c r="O14" s="85"/>
      <c r="P14" s="1"/>
      <c r="Q14" s="1"/>
      <c r="R14" s="1"/>
      <c r="S14" s="1"/>
      <c r="T14" s="1"/>
      <c r="U14" s="1"/>
    </row>
    <row r="15" spans="1:32">
      <c r="A15" s="765"/>
      <c r="B15" s="766"/>
      <c r="C15" s="766"/>
      <c r="D15" s="766"/>
      <c r="E15" s="766"/>
      <c r="F15" s="766"/>
      <c r="G15" s="766"/>
      <c r="H15" s="766"/>
      <c r="I15" s="766"/>
      <c r="J15" s="766"/>
      <c r="K15" s="766"/>
      <c r="L15" s="766"/>
      <c r="M15" s="766"/>
      <c r="N15" s="766"/>
      <c r="O15" s="85"/>
      <c r="P15" s="20"/>
      <c r="Q15" s="20"/>
      <c r="R15" s="20"/>
      <c r="S15" s="20"/>
      <c r="T15" s="20"/>
      <c r="U15" s="20"/>
      <c r="V15" s="20"/>
      <c r="W15" s="20"/>
      <c r="X15" s="20"/>
      <c r="Y15" s="20"/>
      <c r="Z15" s="20"/>
      <c r="AA15" s="20"/>
      <c r="AB15" s="20"/>
      <c r="AC15" s="20"/>
      <c r="AD15" s="20"/>
      <c r="AE15" s="20"/>
      <c r="AF15" s="20"/>
    </row>
    <row r="16" spans="1:32">
      <c r="A16" s="1"/>
      <c r="B16" s="1"/>
      <c r="C16" s="2"/>
      <c r="D16" s="2"/>
      <c r="E16" s="2"/>
      <c r="F16" s="2"/>
      <c r="G16" s="2"/>
      <c r="H16" s="2"/>
      <c r="I16" s="2"/>
      <c r="J16" s="2"/>
      <c r="K16" s="2"/>
      <c r="L16" s="2"/>
      <c r="M16" s="2"/>
      <c r="N16" s="2"/>
      <c r="P16" s="20"/>
      <c r="Q16" s="20"/>
      <c r="R16" s="20"/>
      <c r="S16" s="20"/>
      <c r="T16" s="20"/>
      <c r="U16" s="20"/>
      <c r="V16" s="20"/>
      <c r="W16" s="20"/>
      <c r="X16" s="20"/>
      <c r="Y16" s="20"/>
      <c r="Z16" s="20"/>
      <c r="AA16" s="20"/>
      <c r="AB16" s="20"/>
      <c r="AC16" s="20"/>
      <c r="AD16" s="20"/>
      <c r="AE16" s="20"/>
      <c r="AF16" s="20"/>
    </row>
  </sheetData>
  <mergeCells count="14">
    <mergeCell ref="A1:N1"/>
    <mergeCell ref="A3:N3"/>
    <mergeCell ref="A4:N4"/>
    <mergeCell ref="A5:N5"/>
    <mergeCell ref="A15:N15"/>
    <mergeCell ref="A11:B11"/>
    <mergeCell ref="F8:H8"/>
    <mergeCell ref="C8:E8"/>
    <mergeCell ref="A12:B12"/>
    <mergeCell ref="A10:B10"/>
    <mergeCell ref="A8:B9"/>
    <mergeCell ref="L8:N8"/>
    <mergeCell ref="I8:K8"/>
    <mergeCell ref="A6:N6"/>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2"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M22"/>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K12" sqref="K12"/>
    </sheetView>
  </sheetViews>
  <sheetFormatPr defaultColWidth="8.88671875"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1.109375" style="90" customWidth="1"/>
    <col min="13" max="16384" width="8.88671875" style="10"/>
  </cols>
  <sheetData>
    <row r="1" spans="1:13" ht="20.25">
      <c r="A1" s="575" t="s">
        <v>51</v>
      </c>
      <c r="B1" s="780"/>
      <c r="C1" s="780"/>
      <c r="D1" s="780"/>
      <c r="E1" s="780"/>
      <c r="F1" s="780"/>
      <c r="G1" s="780"/>
      <c r="H1" s="780"/>
      <c r="I1" s="780"/>
      <c r="J1" s="780"/>
      <c r="K1" s="780"/>
      <c r="L1" s="90" t="s">
        <v>20</v>
      </c>
    </row>
    <row r="2" spans="1:13" ht="20.25">
      <c r="A2" s="677"/>
      <c r="B2" s="677"/>
      <c r="C2" s="677"/>
      <c r="D2" s="677"/>
      <c r="E2" s="677"/>
      <c r="F2" s="677"/>
      <c r="G2" s="677"/>
      <c r="H2" s="677"/>
      <c r="I2" s="677"/>
      <c r="J2" s="677"/>
      <c r="K2" s="782"/>
      <c r="L2" s="90" t="s">
        <v>20</v>
      </c>
    </row>
    <row r="3" spans="1:13" ht="12.6" customHeight="1">
      <c r="A3" s="677"/>
      <c r="B3" s="677"/>
      <c r="C3" s="677"/>
      <c r="D3" s="677"/>
      <c r="E3" s="677"/>
      <c r="F3" s="677"/>
      <c r="G3" s="677"/>
      <c r="H3" s="677"/>
      <c r="I3" s="677"/>
      <c r="J3" s="677"/>
      <c r="K3" s="782"/>
      <c r="L3" s="90" t="s">
        <v>20</v>
      </c>
    </row>
    <row r="4" spans="1:13" ht="18.75">
      <c r="A4" s="762" t="s">
        <v>75</v>
      </c>
      <c r="B4" s="760"/>
      <c r="C4" s="760"/>
      <c r="D4" s="760"/>
      <c r="E4" s="760"/>
      <c r="F4" s="760"/>
      <c r="G4" s="760"/>
      <c r="H4" s="760"/>
      <c r="I4" s="760"/>
      <c r="J4" s="760"/>
      <c r="K4" s="760"/>
      <c r="L4" s="90" t="s">
        <v>20</v>
      </c>
    </row>
    <row r="5" spans="1:13" ht="16.5">
      <c r="A5" s="764" t="str">
        <f>+'B. Summary of Requirements '!A5</f>
        <v>Office of the Solicitor General</v>
      </c>
      <c r="B5" s="760"/>
      <c r="C5" s="760"/>
      <c r="D5" s="760"/>
      <c r="E5" s="760"/>
      <c r="F5" s="760"/>
      <c r="G5" s="760"/>
      <c r="H5" s="760"/>
      <c r="I5" s="760"/>
      <c r="J5" s="760"/>
      <c r="K5" s="760"/>
      <c r="L5" s="90" t="s">
        <v>20</v>
      </c>
    </row>
    <row r="6" spans="1:13" ht="16.5">
      <c r="A6" s="781" t="str">
        <f>+'B. Summary of Requirements '!A6</f>
        <v>Salaries and Expenses</v>
      </c>
      <c r="B6" s="760"/>
      <c r="C6" s="760"/>
      <c r="D6" s="760"/>
      <c r="E6" s="760"/>
      <c r="F6" s="760"/>
      <c r="G6" s="760"/>
      <c r="H6" s="760"/>
      <c r="I6" s="760"/>
      <c r="J6" s="760"/>
      <c r="K6" s="760"/>
      <c r="L6" s="90" t="s">
        <v>20</v>
      </c>
    </row>
    <row r="7" spans="1:13" ht="15.75">
      <c r="A7" s="749"/>
      <c r="B7" s="749"/>
      <c r="C7" s="749"/>
      <c r="D7" s="749"/>
      <c r="E7" s="749"/>
      <c r="F7" s="749"/>
      <c r="G7" s="749"/>
      <c r="H7" s="749"/>
      <c r="I7" s="749"/>
      <c r="J7" s="749"/>
      <c r="K7" s="749"/>
      <c r="L7" s="90" t="s">
        <v>20</v>
      </c>
    </row>
    <row r="8" spans="1:13">
      <c r="A8" s="786"/>
      <c r="B8" s="786"/>
      <c r="C8" s="786"/>
      <c r="D8" s="786"/>
      <c r="E8" s="786"/>
      <c r="F8" s="786"/>
      <c r="G8" s="786"/>
      <c r="H8" s="786"/>
      <c r="I8" s="786"/>
      <c r="J8" s="786"/>
      <c r="K8" s="786"/>
      <c r="L8" s="90" t="s">
        <v>20</v>
      </c>
    </row>
    <row r="9" spans="1:13" ht="40.5" customHeight="1">
      <c r="A9" s="770" t="s">
        <v>76</v>
      </c>
      <c r="B9" s="773" t="s">
        <v>67</v>
      </c>
      <c r="C9" s="774"/>
      <c r="D9" s="773" t="s">
        <v>334</v>
      </c>
      <c r="E9" s="774"/>
      <c r="F9" s="783" t="s">
        <v>66</v>
      </c>
      <c r="G9" s="784"/>
      <c r="H9" s="784"/>
      <c r="I9" s="784"/>
      <c r="J9" s="784"/>
      <c r="K9" s="785"/>
      <c r="L9" s="90" t="s">
        <v>20</v>
      </c>
    </row>
    <row r="10" spans="1:13">
      <c r="A10" s="771"/>
      <c r="B10" s="789" t="s">
        <v>47</v>
      </c>
      <c r="C10" s="787" t="s">
        <v>48</v>
      </c>
      <c r="D10" s="789" t="s">
        <v>47</v>
      </c>
      <c r="E10" s="787" t="s">
        <v>48</v>
      </c>
      <c r="F10" s="791" t="s">
        <v>34</v>
      </c>
      <c r="G10" s="777" t="s">
        <v>243</v>
      </c>
      <c r="H10" s="777" t="s">
        <v>45</v>
      </c>
      <c r="I10" s="777" t="s">
        <v>46</v>
      </c>
      <c r="J10" s="775" t="s">
        <v>47</v>
      </c>
      <c r="K10" s="791" t="s">
        <v>48</v>
      </c>
      <c r="L10" s="90" t="s">
        <v>20</v>
      </c>
    </row>
    <row r="11" spans="1:13" ht="27" customHeight="1">
      <c r="A11" s="772"/>
      <c r="B11" s="790"/>
      <c r="C11" s="788"/>
      <c r="D11" s="790"/>
      <c r="E11" s="788"/>
      <c r="F11" s="792"/>
      <c r="G11" s="778"/>
      <c r="H11" s="778"/>
      <c r="I11" s="778"/>
      <c r="J11" s="776"/>
      <c r="K11" s="793"/>
      <c r="L11" s="90" t="s">
        <v>20</v>
      </c>
    </row>
    <row r="12" spans="1:13">
      <c r="A12" s="180" t="s">
        <v>286</v>
      </c>
      <c r="B12" s="116">
        <v>17</v>
      </c>
      <c r="C12" s="116"/>
      <c r="D12" s="116">
        <v>17</v>
      </c>
      <c r="E12" s="116"/>
      <c r="F12" s="116"/>
      <c r="G12" s="116"/>
      <c r="H12" s="116"/>
      <c r="I12" s="116"/>
      <c r="J12" s="116">
        <v>17</v>
      </c>
      <c r="K12" s="563"/>
      <c r="L12" s="91" t="s">
        <v>20</v>
      </c>
      <c r="M12" s="11"/>
    </row>
    <row r="13" spans="1:13">
      <c r="A13" s="180" t="s">
        <v>287</v>
      </c>
      <c r="B13" s="116">
        <v>1</v>
      </c>
      <c r="C13" s="116"/>
      <c r="D13" s="116">
        <v>1</v>
      </c>
      <c r="E13" s="116"/>
      <c r="F13" s="116"/>
      <c r="G13" s="116"/>
      <c r="H13" s="116"/>
      <c r="I13" s="116"/>
      <c r="J13" s="116">
        <v>1</v>
      </c>
      <c r="K13" s="117"/>
      <c r="L13" s="90" t="s">
        <v>20</v>
      </c>
    </row>
    <row r="14" spans="1:13">
      <c r="A14" s="180" t="s">
        <v>124</v>
      </c>
      <c r="B14" s="116">
        <v>22</v>
      </c>
      <c r="C14" s="116"/>
      <c r="D14" s="116">
        <v>22</v>
      </c>
      <c r="E14" s="116"/>
      <c r="F14" s="116"/>
      <c r="G14" s="116">
        <v>2</v>
      </c>
      <c r="H14" s="116"/>
      <c r="I14" s="116">
        <v>2</v>
      </c>
      <c r="J14" s="116">
        <v>24</v>
      </c>
      <c r="K14" s="117"/>
      <c r="L14" s="90" t="s">
        <v>20</v>
      </c>
    </row>
    <row r="15" spans="1:13">
      <c r="A15" s="181" t="s">
        <v>125</v>
      </c>
      <c r="B15" s="116">
        <v>6</v>
      </c>
      <c r="C15" s="116"/>
      <c r="D15" s="116">
        <v>6</v>
      </c>
      <c r="E15" s="116"/>
      <c r="F15" s="116"/>
      <c r="G15" s="116"/>
      <c r="H15" s="116"/>
      <c r="I15" s="116"/>
      <c r="J15" s="116">
        <v>6</v>
      </c>
      <c r="K15" s="117"/>
      <c r="L15" s="90" t="s">
        <v>20</v>
      </c>
    </row>
    <row r="16" spans="1:13">
      <c r="A16" s="180" t="s">
        <v>126</v>
      </c>
      <c r="B16" s="116">
        <v>2</v>
      </c>
      <c r="C16" s="116"/>
      <c r="D16" s="116">
        <v>2</v>
      </c>
      <c r="E16" s="116"/>
      <c r="F16" s="116"/>
      <c r="G16" s="116"/>
      <c r="H16" s="116"/>
      <c r="I16" s="116"/>
      <c r="J16" s="116">
        <v>2</v>
      </c>
      <c r="K16" s="117"/>
      <c r="L16" s="90" t="s">
        <v>20</v>
      </c>
    </row>
    <row r="17" spans="1:12" ht="15.75" thickBot="1">
      <c r="A17" s="182" t="s">
        <v>70</v>
      </c>
      <c r="B17" s="162">
        <f t="shared" ref="B17:K17" si="0">SUM(B12:B16)</f>
        <v>48</v>
      </c>
      <c r="C17" s="162">
        <f t="shared" si="0"/>
        <v>0</v>
      </c>
      <c r="D17" s="162">
        <f t="shared" si="0"/>
        <v>48</v>
      </c>
      <c r="E17" s="162">
        <f t="shared" si="0"/>
        <v>0</v>
      </c>
      <c r="F17" s="162">
        <f t="shared" si="0"/>
        <v>0</v>
      </c>
      <c r="G17" s="162">
        <f t="shared" si="0"/>
        <v>2</v>
      </c>
      <c r="H17" s="162">
        <f t="shared" si="0"/>
        <v>0</v>
      </c>
      <c r="I17" s="162">
        <f t="shared" si="0"/>
        <v>2</v>
      </c>
      <c r="J17" s="162">
        <f t="shared" si="0"/>
        <v>50</v>
      </c>
      <c r="K17" s="168">
        <f t="shared" si="0"/>
        <v>0</v>
      </c>
      <c r="L17" s="91" t="s">
        <v>20</v>
      </c>
    </row>
    <row r="18" spans="1:12">
      <c r="A18" s="283" t="s">
        <v>271</v>
      </c>
      <c r="B18" s="272">
        <v>48</v>
      </c>
      <c r="C18" s="275"/>
      <c r="D18" s="275">
        <v>48</v>
      </c>
      <c r="E18" s="275"/>
      <c r="F18" s="275"/>
      <c r="G18" s="275">
        <v>2</v>
      </c>
      <c r="H18" s="272"/>
      <c r="I18" s="279">
        <f>G18+H18</f>
        <v>2</v>
      </c>
      <c r="J18" s="279">
        <f>D18+F18+I18</f>
        <v>50</v>
      </c>
      <c r="K18" s="118"/>
      <c r="L18" s="90" t="s">
        <v>20</v>
      </c>
    </row>
    <row r="19" spans="1:12">
      <c r="A19" s="284" t="s">
        <v>288</v>
      </c>
      <c r="B19" s="273"/>
      <c r="C19" s="276"/>
      <c r="D19" s="276"/>
      <c r="E19" s="276"/>
      <c r="F19" s="276"/>
      <c r="G19" s="276"/>
      <c r="H19" s="273"/>
      <c r="I19" s="280"/>
      <c r="J19" s="280"/>
      <c r="K19" s="118"/>
      <c r="L19" s="90" t="s">
        <v>20</v>
      </c>
    </row>
    <row r="20" spans="1:12">
      <c r="A20" s="285" t="s">
        <v>289</v>
      </c>
      <c r="B20" s="274"/>
      <c r="C20" s="277"/>
      <c r="D20" s="277"/>
      <c r="E20" s="277"/>
      <c r="F20" s="277"/>
      <c r="G20" s="277"/>
      <c r="H20" s="274"/>
      <c r="I20" s="281">
        <f>G20+H20</f>
        <v>0</v>
      </c>
      <c r="J20" s="281">
        <f>D20+F20+I20</f>
        <v>0</v>
      </c>
      <c r="K20" s="118"/>
      <c r="L20" s="90" t="s">
        <v>20</v>
      </c>
    </row>
    <row r="21" spans="1:12" s="11" customFormat="1">
      <c r="A21" s="286" t="s">
        <v>70</v>
      </c>
      <c r="B21" s="282">
        <f>SUM(B18:B20)</f>
        <v>48</v>
      </c>
      <c r="C21" s="278">
        <f t="shared" ref="C21:J21" si="1">SUM(C18:C20)</f>
        <v>0</v>
      </c>
      <c r="D21" s="278">
        <f t="shared" si="1"/>
        <v>48</v>
      </c>
      <c r="E21" s="278">
        <f t="shared" si="1"/>
        <v>0</v>
      </c>
      <c r="F21" s="278">
        <f t="shared" si="1"/>
        <v>0</v>
      </c>
      <c r="G21" s="278">
        <f t="shared" si="1"/>
        <v>2</v>
      </c>
      <c r="H21" s="282">
        <f t="shared" si="1"/>
        <v>0</v>
      </c>
      <c r="I21" s="282">
        <f>SUM(I18:I20)</f>
        <v>2</v>
      </c>
      <c r="J21" s="282">
        <f t="shared" si="1"/>
        <v>50</v>
      </c>
      <c r="K21" s="119">
        <f>SUM(K18:K20)</f>
        <v>0</v>
      </c>
      <c r="L21" s="90" t="s">
        <v>44</v>
      </c>
    </row>
    <row r="22" spans="1:12" s="11" customFormat="1">
      <c r="A22" s="779"/>
      <c r="B22" s="779"/>
      <c r="C22" s="779"/>
      <c r="D22" s="779"/>
      <c r="E22" s="779"/>
      <c r="F22" s="779"/>
      <c r="G22" s="779"/>
      <c r="H22" s="779"/>
      <c r="I22" s="779"/>
      <c r="J22" s="779"/>
      <c r="K22" s="779"/>
      <c r="L22" s="90"/>
    </row>
  </sheetData>
  <mergeCells count="23">
    <mergeCell ref="K10:K11"/>
    <mergeCell ref="A22:K22"/>
    <mergeCell ref="A1:K1"/>
    <mergeCell ref="A4:K4"/>
    <mergeCell ref="A5:K5"/>
    <mergeCell ref="A6:K6"/>
    <mergeCell ref="A2:K2"/>
    <mergeCell ref="F9:K9"/>
    <mergeCell ref="A3:K3"/>
    <mergeCell ref="A7:K7"/>
    <mergeCell ref="A8:K8"/>
    <mergeCell ref="C10:C11"/>
    <mergeCell ref="D10:D11"/>
    <mergeCell ref="F10:F11"/>
    <mergeCell ref="B10:B11"/>
    <mergeCell ref="E10:E11"/>
    <mergeCell ref="H10:H11"/>
    <mergeCell ref="A9:A11"/>
    <mergeCell ref="B9:C9"/>
    <mergeCell ref="D9:E9"/>
    <mergeCell ref="J10:J11"/>
    <mergeCell ref="I10:I11"/>
    <mergeCell ref="G10:G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18</vt:i4>
      </vt:variant>
      <vt:variant>
        <vt:lpstr>Named Ranges</vt:lpstr>
      </vt:variant>
      <vt:variant>
        <vt:i4>24</vt:i4>
      </vt:variant>
    </vt:vector>
  </HeadingPairs>
  <TitlesOfParts>
    <vt:vector size="42"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(M) Studies</vt:lpstr>
      <vt:lpstr>(N-2) Domestic Agent</vt:lpstr>
      <vt:lpstr>(N-3) Domestic Attorney</vt:lpstr>
      <vt:lpstr>(N-4) Domestic Prof Sup</vt:lpstr>
      <vt:lpstr>(N-5) Domestic Clerical</vt:lpstr>
      <vt:lpstr>(P) IT</vt:lpstr>
      <vt:lpstr>'B. Summary of Requirements '!DL</vt:lpstr>
      <vt:lpstr>'(G) 2011 Crosswalk'!Print_Area</vt:lpstr>
      <vt:lpstr>'(M) Studies'!Print_Area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2011-02-09T20:47:28Z</cp:lastPrinted>
  <dcterms:created xsi:type="dcterms:W3CDTF">2003-08-28T20:51:00Z</dcterms:created>
  <dcterms:modified xsi:type="dcterms:W3CDTF">2011-02-16T18:55:30Z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