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30" yWindow="-120" windowWidth="15480" windowHeight="7080" tabRatio="889"/>
  </bookViews>
  <sheets>
    <sheet name="A. Organizational Chart " sheetId="60" r:id="rId1"/>
    <sheet name="B. Summary of Requirements " sheetId="45" r:id="rId2"/>
    <sheet name="C. Increases Offsets" sheetId="21" r:id="rId3"/>
    <sheet name="D. Strategic Goals &amp; Objectives" sheetId="57" r:id="rId4"/>
    <sheet name="E. ATB Justification" sheetId="29" r:id="rId5"/>
    <sheet name="F. 2010 Crosswalk" sheetId="2" r:id="rId6"/>
    <sheet name="(G) 2011 Crosswalk" sheetId="56" r:id="rId7"/>
    <sheet name="H. Reimbursable Resources" sheetId="16" r:id="rId8"/>
    <sheet name="I. Permanent Positions" sheetId="10" r:id="rId9"/>
    <sheet name="J. Financial Analysis" sheetId="61" r:id="rId10"/>
    <sheet name="K. Summary by Grade" sheetId="6" r:id="rId11"/>
    <sheet name="L. Summary by Object Class" sheetId="14" r:id="rId12"/>
    <sheet name="(N-2) Domestic Agent" sheetId="50" state="hidden" r:id="rId13"/>
    <sheet name="(N-3) Domestic Attorney" sheetId="49" state="hidden" r:id="rId14"/>
    <sheet name="(N-4) Domestic Prof Sup" sheetId="51" state="hidden" r:id="rId15"/>
    <sheet name="(N-5) Domestic Clerical" sheetId="52" state="hidden" r:id="rId16"/>
    <sheet name="(P) IT" sheetId="55" state="hidden" r:id="rId17"/>
  </sheets>
  <externalReferences>
    <externalReference r:id="rId18"/>
    <externalReference r:id="rId19"/>
    <externalReference r:id="rId20"/>
  </externalReferences>
  <definedNames>
    <definedName name="_10POS_BY_CAT" localSheetId="9">'[1]Summ Atty Agt'!#REF!</definedName>
    <definedName name="_11POS_BY_CAT" localSheetId="0">#REF!</definedName>
    <definedName name="_11POS_BY_CAT" localSheetId="9">#REF!</definedName>
    <definedName name="_11POS_BY_CAT">#REF!</definedName>
    <definedName name="_1ATTORNEY_SUPP" localSheetId="1">#REF!</definedName>
    <definedName name="_1ATTORNEY_SUPP">#REF!</definedName>
    <definedName name="_2ATTORNEY_SUPP" localSheetId="0">#REF!</definedName>
    <definedName name="_2ATTORNEY_SUPP" localSheetId="9">#REF!</definedName>
    <definedName name="_2ATTORNEY_SUPP">#REF!</definedName>
    <definedName name="_2GA_ROLLUP">#REF!</definedName>
    <definedName name="_3GA_ROLLUP" localSheetId="1">'B. Summary of Requirements '!#REF!</definedName>
    <definedName name="_3POS_BY_CAT">#REF!</definedName>
    <definedName name="_4GA_ROLLUP" localSheetId="3">#REF!</definedName>
    <definedName name="_5GA_ROLLUP" localSheetId="7">[2]SumReq!#REF!</definedName>
    <definedName name="_6GA_ROLLUP" localSheetId="9">'[1]Sum of Req'!#REF!</definedName>
    <definedName name="_7GA_ROLLUP" localSheetId="0">#REF!</definedName>
    <definedName name="_7GA_ROLLUP" localSheetId="9">#REF!</definedName>
    <definedName name="_7GA_ROLLUP">#REF!</definedName>
    <definedName name="_8POS_BY_CAT" localSheetId="1">#REF!</definedName>
    <definedName name="_9POS_BY_CAT" localSheetId="3">#REF!</definedName>
    <definedName name="_xlnm._FilterDatabase" localSheetId="16" hidden="1">'(P) IT'!$F$14:$G$14</definedName>
    <definedName name="DL" localSheetId="0">#REF!</definedName>
    <definedName name="DL" localSheetId="1">'B. Summary of Requirements '!$A$3:$X$60</definedName>
    <definedName name="DL" localSheetId="9">#REF!</definedName>
    <definedName name="DL">#REF!</definedName>
    <definedName name="EXECSUPP" localSheetId="0">#REF!</definedName>
    <definedName name="EXECSUPP" localSheetId="1">'B. Summary of Requirements '!#REF!</definedName>
    <definedName name="EXECSUPP" localSheetId="3">#REF!</definedName>
    <definedName name="EXECSUPP" localSheetId="9">'[1]Sum of Req'!#REF!</definedName>
    <definedName name="EXECSUPP">#REF!</definedName>
    <definedName name="FY0711.1" localSheetId="0">#REF!</definedName>
    <definedName name="FY0711.1" localSheetId="9">#REF!</definedName>
    <definedName name="FY0711.1">#REF!</definedName>
    <definedName name="FY0711.5" localSheetId="0">#REF!</definedName>
    <definedName name="FY0711.5" localSheetId="9">#REF!</definedName>
    <definedName name="FY0711.5">#REF!</definedName>
    <definedName name="FY0712.1" localSheetId="0">#REF!</definedName>
    <definedName name="FY0712.1">#REF!</definedName>
    <definedName name="FY0721.0" localSheetId="0">#REF!</definedName>
    <definedName name="FY0721.0">#REF!</definedName>
    <definedName name="FY0722.0" localSheetId="0">#REF!</definedName>
    <definedName name="FY0722.0">#REF!</definedName>
    <definedName name="FY0723.1" localSheetId="0">#REF!</definedName>
    <definedName name="FY0723.1">#REF!</definedName>
    <definedName name="FY0723.2" localSheetId="0">#REF!</definedName>
    <definedName name="FY0723.2">#REF!</definedName>
    <definedName name="FY0723.3" localSheetId="0">#REF!</definedName>
    <definedName name="FY0723.3">#REF!</definedName>
    <definedName name="FY0724.0" localSheetId="0">#REF!</definedName>
    <definedName name="FY0724.0">#REF!</definedName>
    <definedName name="FY0725.2" localSheetId="0">#REF!</definedName>
    <definedName name="FY0725.2">#REF!</definedName>
    <definedName name="FY0725.3" localSheetId="0">#REF!</definedName>
    <definedName name="FY0725.3">#REF!</definedName>
    <definedName name="FY0725.6" localSheetId="0">#REF!</definedName>
    <definedName name="FY0725.6">#REF!</definedName>
    <definedName name="FY0726.0" localSheetId="0">#REF!</definedName>
    <definedName name="FY0726.0">#REF!</definedName>
    <definedName name="FY0731.0" localSheetId="0">#REF!</definedName>
    <definedName name="FY0731.0">#REF!</definedName>
    <definedName name="FY0732.0" localSheetId="0">#REF!</definedName>
    <definedName name="FY0732.0">#REF!</definedName>
    <definedName name="FY07Ling" localSheetId="0">#REF!</definedName>
    <definedName name="FY07Ling">#REF!</definedName>
    <definedName name="FY07Mult" localSheetId="0">#REF!</definedName>
    <definedName name="FY07Mult">#REF!</definedName>
    <definedName name="FY07PEPI" localSheetId="0">#REF!</definedName>
    <definedName name="FY07PEPI">#REF!</definedName>
    <definedName name="FY07Tot" localSheetId="0">#REF!</definedName>
    <definedName name="FY07Tot">#REF!</definedName>
    <definedName name="FY07Train" localSheetId="0">#REF!</definedName>
    <definedName name="FY07Train">#REF!</definedName>
    <definedName name="FY0811.1" localSheetId="0">#REF!</definedName>
    <definedName name="FY0811.1">#REF!</definedName>
    <definedName name="FY0811.5" localSheetId="0">#REF!</definedName>
    <definedName name="FY0811.5">#REF!</definedName>
    <definedName name="FY0812.1" localSheetId="0">#REF!</definedName>
    <definedName name="FY0812.1">#REF!</definedName>
    <definedName name="FY0821.0" localSheetId="0">#REF!</definedName>
    <definedName name="FY0821.0">#REF!</definedName>
    <definedName name="FY0822.0" localSheetId="0">#REF!</definedName>
    <definedName name="FY0822.0">#REF!</definedName>
    <definedName name="FY0823.1" localSheetId="0">#REF!</definedName>
    <definedName name="FY0823.1">#REF!</definedName>
    <definedName name="FY0823.2" localSheetId="0">#REF!</definedName>
    <definedName name="FY0823.2">#REF!</definedName>
    <definedName name="FY0823.3" localSheetId="0">#REF!</definedName>
    <definedName name="FY0823.3">#REF!</definedName>
    <definedName name="FY0824.0" localSheetId="0">#REF!</definedName>
    <definedName name="FY0824.0">#REF!</definedName>
    <definedName name="FY0825.2" localSheetId="0">#REF!</definedName>
    <definedName name="FY0825.2">#REF!</definedName>
    <definedName name="FY0825.3" localSheetId="0">#REF!</definedName>
    <definedName name="FY0825.3">#REF!</definedName>
    <definedName name="FY0825.6" localSheetId="0">#REF!</definedName>
    <definedName name="FY0825.6">#REF!</definedName>
    <definedName name="FY0826.0" localSheetId="0">#REF!</definedName>
    <definedName name="FY0826.0">#REF!</definedName>
    <definedName name="FY0831.0" localSheetId="0">#REF!</definedName>
    <definedName name="FY0831.0">#REF!</definedName>
    <definedName name="FY0832.0" localSheetId="0">#REF!</definedName>
    <definedName name="FY0832.0">#REF!</definedName>
    <definedName name="FY08Ling" localSheetId="0">#REF!</definedName>
    <definedName name="FY08Ling">#REF!</definedName>
    <definedName name="FY08Mult" localSheetId="0">#REF!</definedName>
    <definedName name="FY08Mult">#REF!</definedName>
    <definedName name="FY08PEPI" localSheetId="0">#REF!</definedName>
    <definedName name="FY08PEPI">#REF!</definedName>
    <definedName name="FY08Tot" localSheetId="0">#REF!</definedName>
    <definedName name="FY08Tot">#REF!</definedName>
    <definedName name="FY08Train" localSheetId="0">#REF!</definedName>
    <definedName name="FY08Train">#REF!</definedName>
    <definedName name="FY0911.1" localSheetId="0">#REF!</definedName>
    <definedName name="FY0911.1">#REF!</definedName>
    <definedName name="FY0911.5" localSheetId="0">#REF!</definedName>
    <definedName name="FY0911.5">#REF!</definedName>
    <definedName name="FY0912.1" localSheetId="0">#REF!</definedName>
    <definedName name="FY0912.1">#REF!</definedName>
    <definedName name="FY0921.0" localSheetId="0">#REF!</definedName>
    <definedName name="FY0921.0">#REF!</definedName>
    <definedName name="FY0922.0" localSheetId="0">#REF!</definedName>
    <definedName name="FY0922.0">#REF!</definedName>
    <definedName name="FY0923.1" localSheetId="0">#REF!</definedName>
    <definedName name="FY0923.1">#REF!</definedName>
    <definedName name="FY0923.2" localSheetId="0">#REF!</definedName>
    <definedName name="FY0923.2">#REF!</definedName>
    <definedName name="FY0923.3" localSheetId="0">#REF!</definedName>
    <definedName name="FY0923.3">#REF!</definedName>
    <definedName name="FY0924.0" localSheetId="0">#REF!</definedName>
    <definedName name="FY0924.0">#REF!</definedName>
    <definedName name="FY0925.2" localSheetId="0">#REF!</definedName>
    <definedName name="FY0925.2">#REF!</definedName>
    <definedName name="FY0925.3" localSheetId="0">#REF!</definedName>
    <definedName name="FY0925.3">#REF!</definedName>
    <definedName name="FY0925.6" localSheetId="0">#REF!</definedName>
    <definedName name="FY0925.6">#REF!</definedName>
    <definedName name="FY0926.0" localSheetId="0">#REF!</definedName>
    <definedName name="FY0926.0">#REF!</definedName>
    <definedName name="FY0931.0" localSheetId="0">#REF!</definedName>
    <definedName name="FY0931.0">#REF!</definedName>
    <definedName name="FY0932.0" localSheetId="0">#REF!</definedName>
    <definedName name="FY0932.0">#REF!</definedName>
    <definedName name="FY09Ling" localSheetId="0">#REF!</definedName>
    <definedName name="FY09Ling">#REF!</definedName>
    <definedName name="FY09Mult" localSheetId="0">#REF!</definedName>
    <definedName name="FY09Mult">#REF!</definedName>
    <definedName name="FY09PEPI" localSheetId="0">#REF!</definedName>
    <definedName name="FY09PEPI">#REF!</definedName>
    <definedName name="FY09Tot" localSheetId="0">#REF!</definedName>
    <definedName name="FY09Tot">#REF!</definedName>
    <definedName name="FY09Train" localSheetId="0">#REF!</definedName>
    <definedName name="FY09Train">#REF!</definedName>
    <definedName name="hlhl0" localSheetId="4">'E. ATB Justification'!#REF!</definedName>
    <definedName name="INTEL" localSheetId="0">#REF!</definedName>
    <definedName name="INTEL" localSheetId="1">'B. Summary of Requirements '!#REF!</definedName>
    <definedName name="INTEL" localSheetId="3">#REF!</definedName>
    <definedName name="INTEL" localSheetId="9">'[1]Sum of Req'!#REF!</definedName>
    <definedName name="INTEL">#REF!</definedName>
    <definedName name="JMD" localSheetId="0">#REF!</definedName>
    <definedName name="JMD" localSheetId="1">'B. Summary of Requirements '!#REF!</definedName>
    <definedName name="JMD" localSheetId="3">#REF!</definedName>
    <definedName name="JMD" localSheetId="9">'[1]Sum of Req'!#REF!</definedName>
    <definedName name="JMD">#REF!</definedName>
    <definedName name="OLE_LINK7" localSheetId="4">'E. ATB Justification'!#REF!</definedName>
    <definedName name="PART" localSheetId="0">#REF!</definedName>
    <definedName name="PART" localSheetId="9">#REF!</definedName>
    <definedName name="PART">#REF!</definedName>
    <definedName name="_xlnm.Print_Area" localSheetId="6">'(G) 2011 Crosswalk'!$A$1:$K$26</definedName>
    <definedName name="_xlnm.Print_Area" localSheetId="12">'(N-2) Domestic Agent'!$A$1:$J$69</definedName>
    <definedName name="_xlnm.Print_Area" localSheetId="13">'(N-3) Domestic Attorney'!$A$1:$H$53</definedName>
    <definedName name="_xlnm.Print_Area" localSheetId="14">'(N-4) Domestic Prof Sup'!$A$1:$J$53</definedName>
    <definedName name="_xlnm.Print_Area" localSheetId="15">'(N-5) Domestic Clerical'!$A$1:$H$52</definedName>
    <definedName name="_xlnm.Print_Area" localSheetId="16">'(P) IT'!$A$1:$H$32</definedName>
    <definedName name="_xlnm.Print_Area" localSheetId="0">'A. Organizational Chart '!$A$1:$M$35</definedName>
    <definedName name="_xlnm.Print_Area" localSheetId="1">'B. Summary of Requirements '!$A$1:$X$73</definedName>
    <definedName name="_xlnm.Print_Area" localSheetId="2">'C. Increases Offsets'!$A$1:$G$16</definedName>
    <definedName name="_xlnm.Print_Area" localSheetId="3">'D. Strategic Goals &amp; Objectives'!$A$1:$P$25</definedName>
    <definedName name="_xlnm.Print_Area" localSheetId="4">'E. ATB Justification'!$A$1:$I$55</definedName>
    <definedName name="_xlnm.Print_Area" localSheetId="5">'F. 2010 Crosswalk'!$A$1:$K$21</definedName>
    <definedName name="_xlnm.Print_Area" localSheetId="7">'H. Reimbursable Resources'!$A$1:$N$20</definedName>
    <definedName name="_xlnm.Print_Area" localSheetId="8">'I. Permanent Positions'!$A$1:$K$22</definedName>
    <definedName name="_xlnm.Print_Area" localSheetId="9">'J. Financial Analysis'!$A$1:$G$29</definedName>
    <definedName name="_xlnm.Print_Area" localSheetId="10">'K. Summary by Grade'!$A$1:$I$23</definedName>
    <definedName name="_xlnm.Print_Area" localSheetId="11">'L. Summary by Object Class'!$A$1:$K$45</definedName>
    <definedName name="_xlnm.Print_Area">#REF!</definedName>
    <definedName name="_xlnm.Print_Titles" localSheetId="12">'(N-2) Domestic Agent'!$1:$13</definedName>
    <definedName name="_xlnm.Print_Titles" localSheetId="13">'(N-3) Domestic Attorney'!$1:$13</definedName>
    <definedName name="_xlnm.Print_Titles" localSheetId="14">'(N-4) Domestic Prof Sup'!$1:$13</definedName>
    <definedName name="_xlnm.Print_Titles" localSheetId="15">'(N-5) Domestic Clerical'!$1:$13</definedName>
    <definedName name="REIMPRO" localSheetId="0">#REF!</definedName>
    <definedName name="REIMPRO" localSheetId="7">'H. Reimbursable Resources'!$A$1:$N$19</definedName>
    <definedName name="REIMPRO">#REF!</definedName>
    <definedName name="REIMSOR" localSheetId="0">#REF!</definedName>
    <definedName name="REIMSOR" localSheetId="7">'H. Reimbursable Resources'!#REF!</definedName>
    <definedName name="REIMSOR" localSheetId="9">#REF!</definedName>
    <definedName name="REIMSOR">#REF!</definedName>
    <definedName name="Z_6BA52484_5F64_44C3_8783_6999B74690FC_.wvu.PrintArea" localSheetId="0" hidden="1">'A. Organizational Chart '!$A$1:$M$35</definedName>
    <definedName name="Z_ED7D3DDF_1B13_41ED_A830_E0283D489E01_.wvu.PrintArea" localSheetId="0" hidden="1">'A. Organizational Chart '!$A$1:$M$35</definedName>
  </definedNames>
  <calcPr calcId="125725"/>
</workbook>
</file>

<file path=xl/calcChain.xml><?xml version="1.0" encoding="utf-8"?>
<calcChain xmlns="http://schemas.openxmlformats.org/spreadsheetml/2006/main">
  <c r="I35" i="14"/>
  <c r="I34"/>
  <c r="I33"/>
  <c r="I32"/>
  <c r="I31"/>
  <c r="I30"/>
  <c r="I29"/>
  <c r="I28"/>
  <c r="I27"/>
  <c r="I26"/>
  <c r="I25"/>
  <c r="I24"/>
  <c r="I23"/>
  <c r="I22"/>
  <c r="I21"/>
  <c r="I20"/>
  <c r="I19"/>
  <c r="I18"/>
  <c r="I15"/>
  <c r="I14"/>
  <c r="I13"/>
  <c r="I12"/>
  <c r="I11"/>
  <c r="I10"/>
  <c r="N15" i="16"/>
  <c r="N14"/>
  <c r="N13"/>
  <c r="N12"/>
  <c r="N11"/>
  <c r="N10"/>
  <c r="I42" i="14"/>
  <c r="I44"/>
  <c r="I43"/>
  <c r="J12" i="10"/>
  <c r="J16"/>
  <c r="J14"/>
  <c r="J13"/>
  <c r="J18" s="1"/>
  <c r="W27" i="45" l="1"/>
  <c r="V27"/>
  <c r="W19"/>
  <c r="V19"/>
  <c r="X16"/>
  <c r="X19"/>
  <c r="X27"/>
  <c r="X30" l="1"/>
  <c r="X31" s="1"/>
  <c r="K13" i="56"/>
  <c r="K12"/>
  <c r="J19"/>
  <c r="J18"/>
  <c r="J15"/>
  <c r="J13"/>
  <c r="I13"/>
  <c r="I12"/>
  <c r="J12"/>
  <c r="J19" i="2"/>
  <c r="J18"/>
  <c r="J15"/>
  <c r="K13"/>
  <c r="J13"/>
  <c r="I13"/>
  <c r="K12"/>
  <c r="J12"/>
  <c r="I12"/>
  <c r="X29" i="45"/>
  <c r="W29"/>
  <c r="W30" s="1"/>
  <c r="W31" s="1"/>
  <c r="V29"/>
  <c r="V30" s="1"/>
  <c r="H14" i="14"/>
  <c r="H13"/>
  <c r="H15"/>
  <c r="H16" s="1"/>
  <c r="A4" i="61"/>
  <c r="A5"/>
  <c r="F26"/>
  <c r="G26"/>
  <c r="F27"/>
  <c r="G27"/>
  <c r="G28" s="1"/>
  <c r="B28"/>
  <c r="C28"/>
  <c r="D28"/>
  <c r="E28"/>
  <c r="F28"/>
  <c r="L32" i="14"/>
  <c r="L33"/>
  <c r="C16"/>
  <c r="H12" i="6" l="1"/>
  <c r="H13"/>
  <c r="H14"/>
  <c r="H15"/>
  <c r="H16"/>
  <c r="H17"/>
  <c r="M13" i="16"/>
  <c r="L13"/>
  <c r="I53" i="29"/>
  <c r="G13" i="21" l="1"/>
  <c r="G12"/>
  <c r="F16"/>
  <c r="E16"/>
  <c r="D16"/>
  <c r="C16"/>
  <c r="X36" i="45" l="1"/>
  <c r="W36"/>
  <c r="V36"/>
  <c r="H42" i="14" l="1"/>
  <c r="H11"/>
  <c r="H10"/>
  <c r="M11" i="16"/>
  <c r="M14"/>
  <c r="M15"/>
  <c r="M10"/>
  <c r="L15"/>
  <c r="L11"/>
  <c r="L14"/>
  <c r="L10"/>
  <c r="J14" i="56"/>
  <c r="H14"/>
  <c r="A49" i="45"/>
  <c r="H18" i="6" l="1"/>
  <c r="L17" i="16"/>
  <c r="N17"/>
  <c r="C35" i="14"/>
  <c r="C39" s="1"/>
  <c r="B16"/>
  <c r="G14" i="56"/>
  <c r="F14"/>
  <c r="F16" s="1"/>
  <c r="F20" s="1"/>
  <c r="E14"/>
  <c r="D14"/>
  <c r="C14"/>
  <c r="C16" s="1"/>
  <c r="C20" s="1"/>
  <c r="B14"/>
  <c r="K14"/>
  <c r="A5"/>
  <c r="A4"/>
  <c r="W71" i="45"/>
  <c r="W70"/>
  <c r="W66"/>
  <c r="X60"/>
  <c r="W60"/>
  <c r="V60"/>
  <c r="X61"/>
  <c r="X62"/>
  <c r="X63"/>
  <c r="W62"/>
  <c r="V61"/>
  <c r="V62"/>
  <c r="V63"/>
  <c r="W61"/>
  <c r="W63"/>
  <c r="E19" i="6"/>
  <c r="G19" s="1"/>
  <c r="A4" i="57"/>
  <c r="N23"/>
  <c r="N25" s="1"/>
  <c r="M23"/>
  <c r="L23"/>
  <c r="L25" s="1"/>
  <c r="K23"/>
  <c r="J23"/>
  <c r="J25" s="1"/>
  <c r="I23"/>
  <c r="I25" s="1"/>
  <c r="G23"/>
  <c r="G25" s="1"/>
  <c r="F23"/>
  <c r="D23"/>
  <c r="D25" s="1"/>
  <c r="C23"/>
  <c r="P22"/>
  <c r="O22"/>
  <c r="P21"/>
  <c r="O21"/>
  <c r="P20"/>
  <c r="O20"/>
  <c r="P19"/>
  <c r="O19"/>
  <c r="P18"/>
  <c r="O18"/>
  <c r="P17"/>
  <c r="O17"/>
  <c r="P16"/>
  <c r="O16"/>
  <c r="P15"/>
  <c r="O15"/>
  <c r="O23" s="1"/>
  <c r="V16" i="45"/>
  <c r="W16"/>
  <c r="V31"/>
  <c r="V37" s="1"/>
  <c r="V38" s="1"/>
  <c r="D64"/>
  <c r="E64"/>
  <c r="E67" s="1"/>
  <c r="E72" s="1"/>
  <c r="F64"/>
  <c r="G64"/>
  <c r="H64"/>
  <c r="H67" s="1"/>
  <c r="H72" s="1"/>
  <c r="I64"/>
  <c r="J64"/>
  <c r="K64"/>
  <c r="K67" s="1"/>
  <c r="K72" s="1"/>
  <c r="L64"/>
  <c r="M64"/>
  <c r="N64"/>
  <c r="N67" s="1"/>
  <c r="N72" s="1"/>
  <c r="O64"/>
  <c r="P64"/>
  <c r="Q64"/>
  <c r="Q67" s="1"/>
  <c r="Q72" s="1"/>
  <c r="R64"/>
  <c r="S64"/>
  <c r="T64"/>
  <c r="T67" s="1"/>
  <c r="T72" s="1"/>
  <c r="U64"/>
  <c r="G53" i="29"/>
  <c r="D16" i="14"/>
  <c r="J17" i="16"/>
  <c r="D17"/>
  <c r="G17"/>
  <c r="L28" i="14"/>
  <c r="L22"/>
  <c r="E16"/>
  <c r="E35" s="1"/>
  <c r="H22" i="10"/>
  <c r="F18" i="6"/>
  <c r="I19" i="10"/>
  <c r="J19" s="1"/>
  <c r="I21"/>
  <c r="G22"/>
  <c r="K22"/>
  <c r="D14" i="2"/>
  <c r="B18" i="6"/>
  <c r="B22" i="10"/>
  <c r="B18"/>
  <c r="I18"/>
  <c r="E18"/>
  <c r="H17" i="16"/>
  <c r="C17"/>
  <c r="B29" i="29"/>
  <c r="B42" s="1"/>
  <c r="F16" i="14"/>
  <c r="A5"/>
  <c r="A4"/>
  <c r="J21" i="10"/>
  <c r="D22"/>
  <c r="D18" i="6"/>
  <c r="K18" i="10"/>
  <c r="H18"/>
  <c r="G18"/>
  <c r="F18"/>
  <c r="D18"/>
  <c r="C18"/>
  <c r="A6" i="6"/>
  <c r="A5"/>
  <c r="A6" i="10"/>
  <c r="A5"/>
  <c r="A4" i="29"/>
  <c r="A5" i="16"/>
  <c r="A4"/>
  <c r="A5" i="2"/>
  <c r="A4"/>
  <c r="A5" i="21"/>
  <c r="J16" i="14"/>
  <c r="K16"/>
  <c r="K18"/>
  <c r="L18"/>
  <c r="L19"/>
  <c r="L20"/>
  <c r="J21"/>
  <c r="L21"/>
  <c r="L23"/>
  <c r="L24"/>
  <c r="L25"/>
  <c r="L26"/>
  <c r="L27"/>
  <c r="L29"/>
  <c r="L30"/>
  <c r="L31"/>
  <c r="L34"/>
  <c r="C22" i="10"/>
  <c r="E22"/>
  <c r="F22"/>
  <c r="E17" i="16"/>
  <c r="F17"/>
  <c r="I17"/>
  <c r="K17"/>
  <c r="M17"/>
  <c r="B14" i="2"/>
  <c r="C14"/>
  <c r="C16" s="1"/>
  <c r="C20" s="1"/>
  <c r="E14"/>
  <c r="F14"/>
  <c r="G14"/>
  <c r="H14"/>
  <c r="J14"/>
  <c r="J16" s="1"/>
  <c r="F16"/>
  <c r="F20" s="1"/>
  <c r="C29" i="29"/>
  <c r="C42" s="1"/>
  <c r="I22" i="10" l="1"/>
  <c r="W64" i="45"/>
  <c r="W67" s="1"/>
  <c r="W72" s="1"/>
  <c r="V64"/>
  <c r="J35" i="14"/>
  <c r="K35"/>
  <c r="G16"/>
  <c r="L16" s="1"/>
  <c r="H12"/>
  <c r="J22" i="10"/>
  <c r="O25" i="57"/>
  <c r="C25"/>
  <c r="F25"/>
  <c r="K25"/>
  <c r="M25"/>
  <c r="P23"/>
  <c r="P25" s="1"/>
  <c r="G16" i="21"/>
  <c r="X64" i="45"/>
  <c r="I14" i="56"/>
  <c r="J16"/>
  <c r="J20" s="1"/>
  <c r="J20" i="2"/>
  <c r="K14"/>
  <c r="I14"/>
  <c r="E39" i="14"/>
  <c r="I16"/>
  <c r="I39" s="1"/>
  <c r="G35" l="1"/>
  <c r="G39" s="1"/>
  <c r="X37" i="45"/>
  <c r="X38" s="1"/>
  <c r="W37"/>
  <c r="W38" s="1"/>
  <c r="L35" i="14" l="1"/>
  <c r="H53" i="29" l="1"/>
</calcChain>
</file>

<file path=xl/comments1.xml><?xml version="1.0" encoding="utf-8"?>
<comments xmlns="http://schemas.openxmlformats.org/spreadsheetml/2006/main">
  <authors>
    <author>Nicholas D. Sterganos</author>
    <author>matsatt</author>
  </authors>
  <commentList>
    <comment ref="C12" authorId="0">
      <text>
        <r>
          <rPr>
            <sz val="8"/>
            <color indexed="81"/>
            <rFont val="Tahoma"/>
            <family val="2"/>
          </rPr>
          <t xml:space="preserve">Entry-Level, could be other than 9/1, which is shown here
</t>
        </r>
      </text>
    </comment>
    <comment ref="G12" authorId="0">
      <text>
        <r>
          <rPr>
            <sz val="8"/>
            <color indexed="81"/>
            <rFont val="Tahoma"/>
            <family val="2"/>
          </rPr>
          <t xml:space="preserve">Annualization + Non-Recurring
</t>
        </r>
      </text>
    </comment>
    <comment ref="H12" authorId="0">
      <text>
        <r>
          <rPr>
            <sz val="8"/>
            <color indexed="81"/>
            <rFont val="Tahoma"/>
            <family val="2"/>
          </rPr>
          <t>1st year Lapsed at 50% + Adjustments to Base, 1 GS level grade increase</t>
        </r>
      </text>
    </comment>
    <comment ref="J12" authorId="1">
      <text>
        <r>
          <rPr>
            <sz val="8"/>
            <color indexed="81"/>
            <rFont val="Tahoma"/>
            <family val="2"/>
          </rPr>
          <t>Journeyman grade</t>
        </r>
      </text>
    </comment>
  </commentList>
</comments>
</file>

<file path=xl/comments2.xml><?xml version="1.0" encoding="utf-8"?>
<comments xmlns="http://schemas.openxmlformats.org/spreadsheetml/2006/main">
  <authors>
    <author>Nicholas D. Sterganos</author>
  </authors>
  <commentList>
    <comment ref="C12" authorId="0">
      <text>
        <r>
          <rPr>
            <sz val="8"/>
            <color indexed="81"/>
            <rFont val="Tahoma"/>
            <family val="2"/>
          </rPr>
          <t xml:space="preserve">Average Entry-Level
</t>
        </r>
      </text>
    </comment>
    <comment ref="G12" authorId="0">
      <text>
        <r>
          <rPr>
            <sz val="8"/>
            <color indexed="81"/>
            <rFont val="Tahoma"/>
            <family val="2"/>
          </rPr>
          <t xml:space="preserve">Annualization + Non-Recurring
</t>
        </r>
      </text>
    </comment>
    <comment ref="H12" authorId="0">
      <text>
        <r>
          <rPr>
            <sz val="8"/>
            <color indexed="81"/>
            <rFont val="Tahoma"/>
            <family val="2"/>
          </rPr>
          <t>1st year Lapsed at 50% + Adjustments to Base, Journeyman grade</t>
        </r>
      </text>
    </comment>
  </commentList>
</comments>
</file>

<file path=xl/comments3.xml><?xml version="1.0" encoding="utf-8"?>
<comments xmlns="http://schemas.openxmlformats.org/spreadsheetml/2006/main">
  <authors>
    <author>Nicholas D. Sterganos</author>
    <author>matsatt</author>
  </authors>
  <commentList>
    <comment ref="C12" authorId="0">
      <text>
        <r>
          <rPr>
            <sz val="8"/>
            <color indexed="81"/>
            <rFont val="Tahoma"/>
            <family val="2"/>
          </rPr>
          <t xml:space="preserve">Entry-Level, could be other than 9/1, which is shown here
</t>
        </r>
      </text>
    </comment>
    <comment ref="G12" authorId="0">
      <text>
        <r>
          <rPr>
            <sz val="8"/>
            <color indexed="81"/>
            <rFont val="Tahoma"/>
            <family val="2"/>
          </rPr>
          <t xml:space="preserve">Annualization + Non-Recurring
</t>
        </r>
      </text>
    </comment>
    <comment ref="H12" authorId="0">
      <text>
        <r>
          <rPr>
            <sz val="8"/>
            <color indexed="81"/>
            <rFont val="Tahoma"/>
            <family val="2"/>
          </rPr>
          <t>1st year Lapsed at 50% + Adjustments to Base, 1 GS level grade increase</t>
        </r>
      </text>
    </comment>
    <comment ref="J12" authorId="1">
      <text>
        <r>
          <rPr>
            <sz val="8"/>
            <color indexed="81"/>
            <rFont val="Tahoma"/>
            <family val="2"/>
          </rPr>
          <t>Journeyman grade</t>
        </r>
      </text>
    </comment>
  </commentList>
</comments>
</file>

<file path=xl/comments4.xml><?xml version="1.0" encoding="utf-8"?>
<comments xmlns="http://schemas.openxmlformats.org/spreadsheetml/2006/main">
  <authors>
    <author>Nicholas D. Sterganos</author>
  </authors>
  <commentList>
    <comment ref="C12" authorId="0">
      <text>
        <r>
          <rPr>
            <sz val="8"/>
            <color indexed="81"/>
            <rFont val="Tahoma"/>
            <family val="2"/>
          </rPr>
          <t xml:space="preserve">Entry-Level
</t>
        </r>
      </text>
    </comment>
    <comment ref="G12" authorId="0">
      <text>
        <r>
          <rPr>
            <sz val="8"/>
            <color indexed="81"/>
            <rFont val="Tahoma"/>
            <family val="2"/>
          </rPr>
          <t xml:space="preserve">Annualization + Non-Recurring
</t>
        </r>
      </text>
    </comment>
    <comment ref="H12" authorId="0">
      <text>
        <r>
          <rPr>
            <sz val="8"/>
            <color indexed="81"/>
            <rFont val="Tahoma"/>
            <family val="2"/>
          </rPr>
          <t>1st year Lapsed at 50% + Adjustments to Base</t>
        </r>
      </text>
    </comment>
  </commentList>
</comments>
</file>

<file path=xl/sharedStrings.xml><?xml version="1.0" encoding="utf-8"?>
<sst xmlns="http://schemas.openxmlformats.org/spreadsheetml/2006/main" count="1364" uniqueCount="346">
  <si>
    <t>25.3 Purchases of goods &amp; services from Government accounts (Antennas, DHS Sec. Etc..)</t>
  </si>
  <si>
    <t>end of line</t>
  </si>
  <si>
    <t xml:space="preserve">          Total DIRECT requirements</t>
  </si>
  <si>
    <t>23.1  GSA rent (Reimbursable)</t>
  </si>
  <si>
    <t>25.3 DHS Security (Reimbursable)</t>
  </si>
  <si>
    <t>Agt./Atty.</t>
  </si>
  <si>
    <t>Program Offsets</t>
  </si>
  <si>
    <t>Adjustments to Base</t>
  </si>
  <si>
    <t>ATBs</t>
  </si>
  <si>
    <t>11.1  Direct FTE &amp; personnel compensation</t>
  </si>
  <si>
    <t xml:space="preserve">       Total </t>
  </si>
  <si>
    <t>Average SES Salary</t>
  </si>
  <si>
    <t>2010 Appropriation Enacted w/Rescissions and Supplementals</t>
  </si>
  <si>
    <t>Annualization Required for 2012 ($000)</t>
  </si>
  <si>
    <t>FY 2010 Enacted Without Rescissions</t>
  </si>
  <si>
    <t>2010 Enacted w/Rescissions and Supplementals</t>
  </si>
  <si>
    <t>Perm. Pos.</t>
  </si>
  <si>
    <t>Location of Description by Decision Unit</t>
  </si>
  <si>
    <t>Reprogrammings / Transfers</t>
  </si>
  <si>
    <t>end of sheet</t>
  </si>
  <si>
    <t>Program Decreases</t>
  </si>
  <si>
    <t>Total Pr. Changes</t>
  </si>
  <si>
    <t>Total Authorized</t>
  </si>
  <si>
    <t>Total Reimbursable</t>
  </si>
  <si>
    <t>I: Detail of Permanent Positions by Category</t>
  </si>
  <si>
    <t>2010 Availability</t>
  </si>
  <si>
    <t>23.2 Moving/Lease Expirations/Contract Parking</t>
  </si>
  <si>
    <t>Transfers:</t>
  </si>
  <si>
    <t xml:space="preserve">Total Adjustments to Base </t>
  </si>
  <si>
    <t>Decreases:</t>
  </si>
  <si>
    <t>FY 2012 Request</t>
  </si>
  <si>
    <t>2012 Request</t>
  </si>
  <si>
    <t xml:space="preserve">2010 Enacted w/Rescissions and Supplementals </t>
  </si>
  <si>
    <t>Increase/Decrease</t>
  </si>
  <si>
    <t>Decision Unit</t>
  </si>
  <si>
    <t xml:space="preserve">     Total</t>
  </si>
  <si>
    <t>atb</t>
  </si>
  <si>
    <t>enhance</t>
  </si>
  <si>
    <t>FTE</t>
  </si>
  <si>
    <t>Total</t>
  </si>
  <si>
    <t>Detail of Permanent Positions by Category</t>
  </si>
  <si>
    <t>Category</t>
  </si>
  <si>
    <t>Transfers</t>
  </si>
  <si>
    <t>Grades and Salary Ranges</t>
  </si>
  <si>
    <t>LEAP</t>
  </si>
  <si>
    <t>11.5  Total, Other personnel compensation</t>
  </si>
  <si>
    <t xml:space="preserve">     Other Compensation</t>
  </si>
  <si>
    <t xml:space="preserve">     Overtime</t>
  </si>
  <si>
    <t>11.8  Special personal services payments</t>
  </si>
  <si>
    <t xml:space="preserve">    Full-time permanent</t>
  </si>
  <si>
    <t>12.0  Personnel benefits</t>
  </si>
  <si>
    <t>21.0  Travel and transportation of persons</t>
  </si>
  <si>
    <t>22.0  Transportation of things</t>
  </si>
  <si>
    <t>23.3  Comm., util., &amp; other misc. charges</t>
  </si>
  <si>
    <t>24.0  Printing and reproduction</t>
  </si>
  <si>
    <t>25.1  Advisory and assistance services</t>
  </si>
  <si>
    <t>25.2 Other services</t>
  </si>
  <si>
    <t>26.0  Supplies and materials</t>
  </si>
  <si>
    <t>31.0  Equipment</t>
  </si>
  <si>
    <t xml:space="preserve">          Total obligations</t>
  </si>
  <si>
    <t>Unobligated balance, start of year</t>
  </si>
  <si>
    <t>Unobligated balance, end of year</t>
  </si>
  <si>
    <t>Recoveries of prior year obligations</t>
  </si>
  <si>
    <t>11.3  Other than full-time permanent</t>
  </si>
  <si>
    <t xml:space="preserve">     Total, appropriated positions</t>
  </si>
  <si>
    <t>Personnel benefits</t>
  </si>
  <si>
    <t>Transportation of things</t>
  </si>
  <si>
    <t>Printing</t>
  </si>
  <si>
    <t>Equipment</t>
  </si>
  <si>
    <t>Purchases of goods &amp; services from Government accounts</t>
  </si>
  <si>
    <t>Travel and transportation of persons</t>
  </si>
  <si>
    <t>GSA rent</t>
  </si>
  <si>
    <t>Communication, rents, and utilities</t>
  </si>
  <si>
    <t>Advisory and assistance services</t>
  </si>
  <si>
    <t>Other services</t>
  </si>
  <si>
    <t>Research and development contracts</t>
  </si>
  <si>
    <t>Supplies and materials</t>
  </si>
  <si>
    <t>Operation and maintenance of equipment</t>
  </si>
  <si>
    <t>Average GS Salary</t>
  </si>
  <si>
    <t>Average GS Grade</t>
  </si>
  <si>
    <t>Object Classes</t>
  </si>
  <si>
    <t>Other Object Classes:</t>
  </si>
  <si>
    <t>Summary of Reimbursable Resources</t>
  </si>
  <si>
    <t>Summary of Requirements by Object Class</t>
  </si>
  <si>
    <t>Overtime</t>
  </si>
  <si>
    <t>Program Changes</t>
  </si>
  <si>
    <t>Total Program Changes</t>
  </si>
  <si>
    <t>Travel</t>
  </si>
  <si>
    <t>Attorneys (905)</t>
  </si>
  <si>
    <t>Information &amp; Arts (1000-1099)</t>
  </si>
  <si>
    <t>Miscellaneous Operations (010-099)</t>
  </si>
  <si>
    <t>2010 Enacted (with Rescissions, direct only)</t>
  </si>
  <si>
    <t>Total 2010 Enacted (with Rescissions and Supplementals)</t>
  </si>
  <si>
    <t>2010 Increases ($000)</t>
  </si>
  <si>
    <t>N: Modular Costs for New Positions</t>
  </si>
  <si>
    <t xml:space="preserve">Component: </t>
  </si>
  <si>
    <t>Type:</t>
  </si>
  <si>
    <t>Position:</t>
  </si>
  <si>
    <t>Special Agent</t>
  </si>
  <si>
    <t>Object Class</t>
  </si>
  <si>
    <t>Annualization</t>
  </si>
  <si>
    <t>Non-Recurring</t>
  </si>
  <si>
    <t>Personnel Compensation and Benefits</t>
  </si>
  <si>
    <t>11.1</t>
  </si>
  <si>
    <t>Full-Time Permanent</t>
  </si>
  <si>
    <t>11.5</t>
  </si>
  <si>
    <t xml:space="preserve">LEAP </t>
  </si>
  <si>
    <t>AUO</t>
  </si>
  <si>
    <t>Awards</t>
  </si>
  <si>
    <t xml:space="preserve">Overtime </t>
  </si>
  <si>
    <t xml:space="preserve">Personnel Benefits </t>
  </si>
  <si>
    <t>12.1</t>
  </si>
  <si>
    <t>Contractual Services and Supplies</t>
  </si>
  <si>
    <t>21.0</t>
  </si>
  <si>
    <t xml:space="preserve">Operational Travel </t>
  </si>
  <si>
    <t xml:space="preserve">Transportation of Things </t>
  </si>
  <si>
    <t>23.2</t>
  </si>
  <si>
    <t xml:space="preserve">Rental Payments to Others </t>
  </si>
  <si>
    <t>23.3</t>
  </si>
  <si>
    <t>Comm. Utilities etc. Postage</t>
  </si>
  <si>
    <t>Comm. Utilities etc. Telephones</t>
  </si>
  <si>
    <t>Comm. Utilities etc. Utilities</t>
  </si>
  <si>
    <t xml:space="preserve">Payroll Services </t>
  </si>
  <si>
    <t>Recruitment-- Non OPM Costs</t>
  </si>
  <si>
    <t>Recruitment-- OPM Costs</t>
  </si>
  <si>
    <t xml:space="preserve">Drug Test </t>
  </si>
  <si>
    <t>Security (Background) Investigations</t>
  </si>
  <si>
    <t>25.6</t>
  </si>
  <si>
    <t xml:space="preserve">Physical Exams </t>
  </si>
  <si>
    <t>Psychological Exam</t>
  </si>
  <si>
    <t>Written Exam</t>
  </si>
  <si>
    <t>25.2</t>
  </si>
  <si>
    <t>Guard Services</t>
  </si>
  <si>
    <t xml:space="preserve">Medical Care </t>
  </si>
  <si>
    <t>26.0</t>
  </si>
  <si>
    <t xml:space="preserve">Office Supplies </t>
  </si>
  <si>
    <t xml:space="preserve">Fuel </t>
  </si>
  <si>
    <t>Ammunition</t>
  </si>
  <si>
    <t xml:space="preserve">Safety/Protective Equiment </t>
  </si>
  <si>
    <t xml:space="preserve">Uniforms and Clothing </t>
  </si>
  <si>
    <t>Acquisition of Assets</t>
  </si>
  <si>
    <t>31.0</t>
  </si>
  <si>
    <t xml:space="preserve">Vehicles </t>
  </si>
  <si>
    <t xml:space="preserve">Radios-Mobile </t>
  </si>
  <si>
    <t xml:space="preserve">Radios-Portable </t>
  </si>
  <si>
    <t xml:space="preserve">Radio Installation </t>
  </si>
  <si>
    <t>Computer Workstation-- Desktop</t>
  </si>
  <si>
    <t>Computer Workstation-- Installation of Desktop</t>
  </si>
  <si>
    <t>Computer Workstation-- Software</t>
  </si>
  <si>
    <t>Computer Workstation-- Accessories</t>
  </si>
  <si>
    <t>Computer Workstation-- Networking Costs</t>
  </si>
  <si>
    <t>Laptop Computer</t>
  </si>
  <si>
    <t xml:space="preserve">Tech/Invest Equipment </t>
  </si>
  <si>
    <t>Items that may have Multiple Object Classes</t>
  </si>
  <si>
    <t>Multiple</t>
  </si>
  <si>
    <t xml:space="preserve">Advanced Training </t>
  </si>
  <si>
    <t xml:space="preserve">Other Training </t>
  </si>
  <si>
    <t>Operational Expenses Linguist Costs</t>
  </si>
  <si>
    <t>Operational Expenses PE/PI/Misc</t>
  </si>
  <si>
    <t xml:space="preserve">PCS </t>
  </si>
  <si>
    <t>Computer Workstation-- Enterprise Costs</t>
  </si>
  <si>
    <t>Total:</t>
  </si>
  <si>
    <t>Object class entries should match the entries in the revised New Position Cost Module Standards.  For most agencies, the display will differ slightly from the display shown here.</t>
  </si>
  <si>
    <t xml:space="preserve">Provide modules for new positions being requested.  The position cost module identifies the ordinary costs associated with filling a position and is one of the most basic elements used in construction of a budget.  </t>
  </si>
  <si>
    <t>Some Components provide JMD with three year modular cost estimates in addition to this exhibit.  Please follow past procedure, and submit all of the modular cost data required by your JMD Budget Analyst.</t>
  </si>
  <si>
    <t>Domestic</t>
  </si>
  <si>
    <t>Attorney</t>
  </si>
  <si>
    <t xml:space="preserve">Awards </t>
  </si>
  <si>
    <t xml:space="preserve">Transit Subsidy </t>
  </si>
  <si>
    <t>22.0</t>
  </si>
  <si>
    <t>23.1</t>
  </si>
  <si>
    <t xml:space="preserve">GSA Rent </t>
  </si>
  <si>
    <t>Rental Payments to Others</t>
  </si>
  <si>
    <t>Portable Comm. Devices etc. Cellular Phones</t>
  </si>
  <si>
    <t>Portable Comm. Devices etc. Wireless Handheld Devices</t>
  </si>
  <si>
    <t>24.0</t>
  </si>
  <si>
    <t xml:space="preserve">Printing and Reproduction </t>
  </si>
  <si>
    <t xml:space="preserve">Litigation Support </t>
  </si>
  <si>
    <t>Financial Operations Information (FMIS)</t>
  </si>
  <si>
    <t xml:space="preserve">Furniture </t>
  </si>
  <si>
    <t xml:space="preserve">Laptop Computer </t>
  </si>
  <si>
    <t>32.0</t>
  </si>
  <si>
    <t xml:space="preserve">Buildout </t>
  </si>
  <si>
    <t xml:space="preserve">Training </t>
  </si>
  <si>
    <t>Polygraph Examination</t>
  </si>
  <si>
    <t>Medical Care</t>
  </si>
  <si>
    <t xml:space="preserve">Firearms </t>
  </si>
  <si>
    <t xml:space="preserve">Basic Training </t>
  </si>
  <si>
    <t>Professional Support</t>
  </si>
  <si>
    <t>Training</t>
  </si>
  <si>
    <t>Clerical</t>
  </si>
  <si>
    <t>Computer Workstation-- Server Hardware</t>
  </si>
  <si>
    <t>Modular Costs for New 2012 Positions</t>
  </si>
  <si>
    <t>GS-9, $51,630 - 67,114</t>
  </si>
  <si>
    <t>GS-11, $62,467 - 81,204</t>
  </si>
  <si>
    <t>GS-12, $74,872 - 97,333</t>
  </si>
  <si>
    <t>GS-13, $89,033 - 115,742</t>
  </si>
  <si>
    <t>GS-14, $105,211 - 136,771</t>
  </si>
  <si>
    <t>GS-15, $123,758 - 155,500</t>
  </si>
  <si>
    <t>Crosswalk of 2010 Availability</t>
  </si>
  <si>
    <t>2012 template</t>
  </si>
  <si>
    <t>Information Technology Mgmt  (2210)</t>
  </si>
  <si>
    <t>23.1  GSA rent</t>
  </si>
  <si>
    <t>25.4  Operation and maintenance of facilities</t>
  </si>
  <si>
    <t>Less lapse (50 %)</t>
  </si>
  <si>
    <t>L: Summary of Requirements by Object Class</t>
  </si>
  <si>
    <t>K: Summary of Requirements by Grade</t>
  </si>
  <si>
    <t>Program Increases</t>
  </si>
  <si>
    <t>FY 2012 Program Increases/Offsets By Decision Unit</t>
  </si>
  <si>
    <t>25.7 Operation and maintenance of equipment</t>
  </si>
  <si>
    <t>2010 Supplementals</t>
  </si>
  <si>
    <t>Justification for Base Adjustments</t>
  </si>
  <si>
    <t>Net Compensation</t>
  </si>
  <si>
    <t>Associated employee benefits</t>
  </si>
  <si>
    <t>Transportation of Things</t>
  </si>
  <si>
    <t>Communications/Utilities</t>
  </si>
  <si>
    <t>Printing/Reproduction</t>
  </si>
  <si>
    <t>2012 Current Services</t>
  </si>
  <si>
    <t>2012 Total Request</t>
  </si>
  <si>
    <t>2012 Adjustments to Base and Technical Adjustments</t>
  </si>
  <si>
    <t>2012 Increases</t>
  </si>
  <si>
    <t>2012 Offsets</t>
  </si>
  <si>
    <t>P.  IT Investment Questionnaire</t>
  </si>
  <si>
    <t xml:space="preserve"> A response should be provided only in the highlighted cells.  </t>
  </si>
  <si>
    <t>POS</t>
  </si>
  <si>
    <t>Total Increase:</t>
  </si>
  <si>
    <t>Total ATB:</t>
  </si>
  <si>
    <t>Other Contractual Services:</t>
  </si>
  <si>
    <t xml:space="preserve">    25.2  Other Services</t>
  </si>
  <si>
    <t xml:space="preserve">    25.3  Purchase of Goods and Services from Government Accts.</t>
  </si>
  <si>
    <t xml:space="preserve">    25.4 Operation and Maintenance of Facilities</t>
  </si>
  <si>
    <t xml:space="preserve">    25.6  Medical Care</t>
  </si>
  <si>
    <t>Supplies and Materials</t>
  </si>
  <si>
    <t>TOTAL COSTS SUBJECT TO ANNUALIZATION</t>
  </si>
  <si>
    <t xml:space="preserve">Amount  </t>
  </si>
  <si>
    <t>(Dollars in Thousands)</t>
  </si>
  <si>
    <t>Salaries and Expenses</t>
  </si>
  <si>
    <t>Total Offsets</t>
  </si>
  <si>
    <t>Other FTE:</t>
  </si>
  <si>
    <t>Total Comp. FTE</t>
  </si>
  <si>
    <t>Total FTE</t>
  </si>
  <si>
    <t>Reimbursable FTE</t>
  </si>
  <si>
    <t>Other FTE</t>
  </si>
  <si>
    <t>Total Compensable FTE</t>
  </si>
  <si>
    <t>Headquarters (Washington, D.C.)</t>
  </si>
  <si>
    <t>Summary of Requirements</t>
  </si>
  <si>
    <t>Reimbursable FTE:</t>
  </si>
  <si>
    <t xml:space="preserve">     Subtotal Increases</t>
  </si>
  <si>
    <t xml:space="preserve">    Subtotal Decreases</t>
  </si>
  <si>
    <t xml:space="preserve">  Total, 2012 program changes requested</t>
  </si>
  <si>
    <t>Collections by Source</t>
  </si>
  <si>
    <t>Budgetary Resources:</t>
  </si>
  <si>
    <t>Instructions</t>
  </si>
  <si>
    <t>Estimates by budget activity</t>
  </si>
  <si>
    <t>Pos.</t>
  </si>
  <si>
    <t xml:space="preserve"> </t>
  </si>
  <si>
    <t>Amount</t>
  </si>
  <si>
    <t>Increases</t>
  </si>
  <si>
    <t>Clerical and Office Services (300-399)</t>
  </si>
  <si>
    <t>Accounting and Budget (500-599)</t>
  </si>
  <si>
    <t>U.S. Field</t>
  </si>
  <si>
    <t>Foreign Field</t>
  </si>
  <si>
    <t>TOTAL</t>
  </si>
  <si>
    <t>Summary of Requirements by Grade</t>
  </si>
  <si>
    <t>Resources by Department of Justice Strategic Goal/Objective</t>
  </si>
  <si>
    <t>Offsets</t>
  </si>
  <si>
    <t>Strategic Goal and Strategic Objective</t>
  </si>
  <si>
    <t>Direct, Reimb. Other FTE</t>
  </si>
  <si>
    <t>Direct Amount $000s</t>
  </si>
  <si>
    <t>Goal 2: Prevent Crime, Enforce Federal Laws and Represent the 
              Rights and Interests of the American People</t>
  </si>
  <si>
    <t xml:space="preserve">   2.1  Strengthen partnerships for safer communities and enhance the Nation’s capacity to prevent, solve, and control crime </t>
  </si>
  <si>
    <t xml:space="preserve">   2.2  Reduce the threat, incidence, and prevalence of violent crime </t>
  </si>
  <si>
    <r>
      <t xml:space="preserve">   2.3  Prevent, suppress, and intervene in crimes against children</t>
    </r>
    <r>
      <rPr>
        <b/>
        <sz val="10"/>
        <rFont val="Times New Roman"/>
        <family val="1"/>
      </rPr>
      <t xml:space="preserve"> </t>
    </r>
  </si>
  <si>
    <t xml:space="preserve">   2.4  Reduce the threat, trafficking, use, and related violence of illegal drugs </t>
  </si>
  <si>
    <r>
      <t xml:space="preserve">   2.5 Combat public and corporate corruption, fraud, economic crime, and cybercrime</t>
    </r>
    <r>
      <rPr>
        <b/>
        <sz val="10"/>
        <rFont val="Times New Roman"/>
        <family val="1"/>
      </rPr>
      <t xml:space="preserve"> </t>
    </r>
  </si>
  <si>
    <t xml:space="preserve">   2.6 Uphold the civil and Constitutional rights of all Americans </t>
  </si>
  <si>
    <t xml:space="preserve">   2.7 Vigorously enforce and represent the interests of the United States in all matters over which the Department has jurisdiction </t>
  </si>
  <si>
    <t xml:space="preserve">   2.8 Protect the integrity and ensure the effective operation of the Nation’s bankruptcy system </t>
  </si>
  <si>
    <t>Subtotal, Goal 2</t>
  </si>
  <si>
    <t>GRAND TOTAL</t>
  </si>
  <si>
    <t>2010 Appropriation Enacted w/ Rescissions and Supplementals</t>
  </si>
  <si>
    <t>(Not required for OMB Submission)</t>
  </si>
  <si>
    <t>1st Year
Lapsed 50%</t>
  </si>
  <si>
    <t>Subtotal
Adjust to Base</t>
  </si>
  <si>
    <t>2013 Cost
GS-11/1</t>
  </si>
  <si>
    <t>Full Year
GS-9/1</t>
  </si>
  <si>
    <t>2014 Cost
GS-12/5</t>
  </si>
  <si>
    <t>Full Year
GS - 14/5</t>
  </si>
  <si>
    <t>2013 Cost
GS-15/5</t>
  </si>
  <si>
    <t>Full Year
GS - 7/1</t>
  </si>
  <si>
    <t>2013 Cost
GS-8/5</t>
  </si>
  <si>
    <t>Crosswalk of 2011 Availability</t>
  </si>
  <si>
    <t>2011 Availability</t>
  </si>
  <si>
    <t>2010 Actual</t>
  </si>
  <si>
    <t>2011 Planned</t>
  </si>
  <si>
    <t>Carryover</t>
  </si>
  <si>
    <t>FY 2011 CR Without Rescissions</t>
  </si>
  <si>
    <t>2010 - 2012 Total Change</t>
  </si>
  <si>
    <t xml:space="preserve">Increase/Decrease </t>
  </si>
  <si>
    <t>2010 Actuals</t>
  </si>
  <si>
    <t>2011 Continuing Resolution (direct only)</t>
  </si>
  <si>
    <t>2011 Rescissions</t>
  </si>
  <si>
    <t>Total 2011 Continuing Resolution (with Rescissions)</t>
  </si>
  <si>
    <t>2011 
Continuing Resolution
(CR)</t>
  </si>
  <si>
    <t>2011
Continuing Resolution
(CR)</t>
  </si>
  <si>
    <t>G: Crosswalk of 2011 Availability</t>
  </si>
  <si>
    <t>B: Summary of Requirements</t>
  </si>
  <si>
    <t>C: Program Increases/Offsets By Decision Unit</t>
  </si>
  <si>
    <t>D: Resources by DOJ Strategic Goal and Strategic Objective</t>
  </si>
  <si>
    <t>E.  Justification for Base Adjustments</t>
  </si>
  <si>
    <t>F: Crosswalk of 2010 Availability</t>
  </si>
  <si>
    <t>H: Summary of Reimbursable Resources</t>
  </si>
  <si>
    <t>INTERPOL WASHINGTON</t>
  </si>
  <si>
    <t>Increases:</t>
  </si>
  <si>
    <r>
      <t>Annualization of additional positions approved in 2010</t>
    </r>
    <r>
      <rPr>
        <sz val="9"/>
        <rFont val="Times New Roman"/>
        <family val="1"/>
      </rPr>
      <t xml:space="preserve">.  This provides for the annualization of 14 additional positions appropriated in 2010.  Annualization of new positions extends to 3 years to provide for entry level funding in the first year with a 2-year progression to the journeyman level.  For 2010 increases, this request includes an increase of $1,023,000 for full-year payroll costs associated with these additional positions.  </t>
    </r>
  </si>
  <si>
    <t>Annual salary rate of 14 new positions</t>
  </si>
  <si>
    <r>
      <t>Retirement</t>
    </r>
    <r>
      <rPr>
        <sz val="9"/>
        <rFont val="Times New Roman"/>
        <family val="1"/>
      </rPr>
      <t>.  Agency retirement contributions increase as employees under CSRS retire and are replaced by FERS employees.  Based on OPM government-wide estimates, we project that the DOJ workforce will convert from CSRS to FERS at a rate of 1.3 percent per year.  The requested increase of  $7,000  is necessary to meet our increased retirement obligations as a result of this conversion.</t>
    </r>
  </si>
  <si>
    <r>
      <t>General Services Administration (GSA) Rent.</t>
    </r>
    <r>
      <rPr>
        <sz val="9"/>
        <color indexed="8"/>
        <rFont val="Times New Roman"/>
        <family val="1"/>
      </rPr>
      <t xml:space="preserve">  GSA will continue to charge rental rates that approximate those charged to commercial tenants for equivalent space and related services.  The requested increase of $1,097,000 is required to meet our commitment to GSA.  The costs associated with GSA rent were derived through the use of an automated system, which uses the latest inventory data, including rate increases to be effective in FY 2012 for each building currently occupied by Department of Justice components, as well as the costs of new space to be occupied.  GSA provided data on the rate increases.</t>
    </r>
  </si>
  <si>
    <t>U.S. Marshals Service</t>
  </si>
  <si>
    <t>Department of Environment Protection Agency</t>
  </si>
  <si>
    <t>United States Secret Service</t>
  </si>
  <si>
    <t>United States Food and Drug Administration</t>
  </si>
  <si>
    <t>Federal Bureau of Investigation</t>
  </si>
  <si>
    <t>Offset Technical Refresh</t>
  </si>
  <si>
    <t>25.6 Medical Care</t>
  </si>
  <si>
    <t xml:space="preserve">41.0 Grants </t>
  </si>
  <si>
    <t>32.0  Build Out</t>
  </si>
  <si>
    <t>Bureau of Tobacco/Alcohol Firearm and Explosives</t>
  </si>
  <si>
    <t xml:space="preserve">  </t>
  </si>
  <si>
    <t>Offset Administration Efficiences</t>
  </si>
  <si>
    <r>
      <t>Health Insurance</t>
    </r>
    <r>
      <rPr>
        <sz val="9"/>
        <rFont val="Times New Roman"/>
        <family val="1"/>
      </rPr>
      <t>:  Effective January 2012, this component's contribution to Federal employees' health insurance premiums increased by  5.5 percent.  Applied against the 2011 estimate of $329, the additional amount required is $18,000.</t>
    </r>
  </si>
  <si>
    <t>+</t>
  </si>
  <si>
    <t xml:space="preserve"> Transfer to Office of Information Policy (OIP)</t>
  </si>
  <si>
    <t>Administrative Efficiencies</t>
  </si>
  <si>
    <r>
      <t>Annualization of 2010 pay rise.</t>
    </r>
    <r>
      <rPr>
        <sz val="9"/>
        <rFont val="Times New Roman"/>
        <family val="1"/>
      </rPr>
      <t xml:space="preserve">  This pay annualization represents first quarter amounts (October through December) of the 2010 pay increase of 2.0 percent for which funds were not provided under FY 2011 CR .  Together with the resources provided in 2010 for the pay raise, the $80,000 requested represents the pay requirements for the full year 2010 enacted pay raise. </t>
    </r>
  </si>
  <si>
    <t>2011 
Continuing Resolution (CR)</t>
  </si>
  <si>
    <t>2011 
Availibilty</t>
  </si>
  <si>
    <t>Pay and Benefits</t>
  </si>
  <si>
    <t>Domestic Rent and Facilities</t>
  </si>
  <si>
    <t>Other Adjustments</t>
  </si>
  <si>
    <r>
      <rPr>
        <u/>
        <sz val="9"/>
        <rFont val="Times New Roman"/>
        <family val="1"/>
      </rPr>
      <t>Changes in Compensable Days</t>
    </r>
    <r>
      <rPr>
        <sz val="9"/>
        <rFont val="Times New Roman"/>
        <family val="1"/>
      </rPr>
      <t>.  The decreased cost for one compensable day in FY 2012 compared to FY 2011 is calculated by dividing the FY 2011 estimated personnel compensation $6,087,000 and applicable benefits $1,780,000 by 261 compensable days.</t>
    </r>
  </si>
  <si>
    <r>
      <rPr>
        <u/>
        <sz val="9"/>
        <rFont val="Times New Roman"/>
        <family val="1"/>
      </rPr>
      <t>INTERPOL DUES</t>
    </r>
    <r>
      <rPr>
        <sz val="9"/>
        <rFont val="Times New Roman"/>
        <family val="1"/>
      </rPr>
      <t>. This request reflects the increase in the INTERPOL-USNCB dues base of $1,226,000 .  Funding request of $14,791,000.</t>
    </r>
  </si>
  <si>
    <t>The INTERPOL Washington transfers for the Office of Information Policy (OIP) into the General Administration appropriation will centralize appropriated funding and eliminate the current reimbursable financing process.  The centralization of the funding is  administratively advantageous because it eliminates the paper-intensive reimbursement process.  The FY 2012 transfer amounts for OIP and PRAO are based on the FY 2010 actual costs plus standard inflation per year (the average increase over the past three years) to bridge to FY 2012 amounts.  The amount per INTERPOL Washington is based on the average percentage of total costs paid by that component since 2007.</t>
  </si>
  <si>
    <t>J: Financial Analysis of Program Changes</t>
  </si>
  <si>
    <t>Extend Tech Refresh</t>
  </si>
  <si>
    <t>Total Decreases</t>
  </si>
</sst>
</file>

<file path=xl/styles.xml><?xml version="1.0" encoding="utf-8"?>
<styleSheet xmlns="http://schemas.openxmlformats.org/spreadsheetml/2006/main">
  <numFmts count="11">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_(* #,##0_);_(* \(#,##0\);_(* &quot;....&quot;_);_(@_)"/>
    <numFmt numFmtId="166" formatCode="0.0"/>
    <numFmt numFmtId="167" formatCode="_(* #,##0_);_(* \(#,##0\);_(* &quot;-&quot;??_);_(@_)"/>
    <numFmt numFmtId="168" formatCode="_(&quot;$&quot;* #,##0_);_(&quot;$&quot;* \(#,##0\);_(&quot;$&quot;* &quot;-&quot;??_);_(@_)"/>
    <numFmt numFmtId="169" formatCode="_(&quot;$&quot;* #,##0.0_);_(&quot;$&quot;* \(#,##0.0\);_(&quot;$&quot;* &quot;-&quot;??_);_(@_)"/>
    <numFmt numFmtId="170" formatCode="0_);\(0\)"/>
  </numFmts>
  <fonts count="78">
    <font>
      <sz val="12"/>
      <name val="Arial"/>
    </font>
    <font>
      <u/>
      <sz val="12"/>
      <name val="TimesNewRomanPS"/>
    </font>
    <font>
      <sz val="12"/>
      <name val="TimesNewRomanPS"/>
    </font>
    <font>
      <sz val="12"/>
      <name val="Times New Roman"/>
      <family val="1"/>
    </font>
    <font>
      <sz val="12"/>
      <name val="Times New Roman"/>
      <family val="1"/>
    </font>
    <font>
      <sz val="10"/>
      <color indexed="8"/>
      <name val="TMS"/>
    </font>
    <font>
      <sz val="12"/>
      <name val="Times New Roman"/>
      <family val="1"/>
    </font>
    <font>
      <sz val="10"/>
      <color indexed="8"/>
      <name val="Times New Roman"/>
      <family val="1"/>
    </font>
    <font>
      <i/>
      <sz val="10"/>
      <color indexed="8"/>
      <name val="Times New Roman"/>
      <family val="1"/>
    </font>
    <font>
      <sz val="10"/>
      <name val="Times New Roman"/>
      <family val="1"/>
    </font>
    <font>
      <b/>
      <sz val="14"/>
      <name val="Times New Roman"/>
      <family val="1"/>
    </font>
    <font>
      <sz val="9"/>
      <color indexed="8"/>
      <name val="Times New Roman"/>
      <family val="1"/>
    </font>
    <font>
      <sz val="13"/>
      <name val="Times New Roman"/>
      <family val="1"/>
    </font>
    <font>
      <sz val="8"/>
      <color indexed="8"/>
      <name val="Times New Roman"/>
      <family val="1"/>
    </font>
    <font>
      <sz val="12"/>
      <name val="Arial"/>
      <family val="2"/>
    </font>
    <font>
      <sz val="10"/>
      <name val="Arial"/>
      <family val="2"/>
    </font>
    <font>
      <b/>
      <sz val="12"/>
      <name val="Times New Roman"/>
      <family val="1"/>
    </font>
    <font>
      <b/>
      <sz val="16"/>
      <name val="Times New Roman"/>
      <family val="1"/>
    </font>
    <font>
      <sz val="12"/>
      <color indexed="8"/>
      <name val="TMS"/>
    </font>
    <font>
      <sz val="10"/>
      <name val="Arial"/>
      <family val="2"/>
    </font>
    <font>
      <b/>
      <u/>
      <sz val="12"/>
      <name val="Arial"/>
      <family val="2"/>
    </font>
    <font>
      <b/>
      <sz val="10"/>
      <name val="Times New Roman"/>
      <family val="1"/>
    </font>
    <font>
      <sz val="14"/>
      <name val="Times New Roman"/>
      <family val="1"/>
    </font>
    <font>
      <sz val="12"/>
      <color indexed="8"/>
      <name val="Times New Roman"/>
      <family val="1"/>
    </font>
    <font>
      <b/>
      <sz val="12"/>
      <color indexed="8"/>
      <name val="Times New Roman"/>
      <family val="1"/>
    </font>
    <font>
      <sz val="14"/>
      <name val="Arial"/>
      <family val="2"/>
    </font>
    <font>
      <b/>
      <sz val="10"/>
      <color indexed="8"/>
      <name val="Times New Roman"/>
      <family val="1"/>
    </font>
    <font>
      <b/>
      <sz val="11"/>
      <color indexed="8"/>
      <name val="Times New Roman"/>
      <family val="1"/>
    </font>
    <font>
      <b/>
      <sz val="11"/>
      <name val="Times New Roman"/>
      <family val="1"/>
    </font>
    <font>
      <sz val="8"/>
      <name val="Arial"/>
      <family val="2"/>
    </font>
    <font>
      <sz val="9"/>
      <name val="Times New Roman"/>
      <family val="1"/>
    </font>
    <font>
      <b/>
      <sz val="18"/>
      <name val="Times New Roman"/>
      <family val="1"/>
    </font>
    <font>
      <sz val="18"/>
      <name val="Times New Roman"/>
      <family val="1"/>
    </font>
    <font>
      <b/>
      <sz val="14"/>
      <color indexed="8"/>
      <name val="Times New Roman"/>
      <family val="1"/>
    </font>
    <font>
      <b/>
      <sz val="16"/>
      <color indexed="8"/>
      <name val="Times New Roman"/>
      <family val="1"/>
    </font>
    <font>
      <sz val="14"/>
      <color indexed="8"/>
      <name val="Times New Roman"/>
      <family val="1"/>
    </font>
    <font>
      <u/>
      <sz val="9"/>
      <name val="Times New Roman"/>
      <family val="1"/>
    </font>
    <font>
      <b/>
      <i/>
      <sz val="10"/>
      <name val="Arial"/>
      <family val="2"/>
    </font>
    <font>
      <i/>
      <sz val="10"/>
      <name val="Arial"/>
      <family val="2"/>
    </font>
    <font>
      <sz val="14"/>
      <name val="Arial"/>
      <family val="2"/>
    </font>
    <font>
      <u/>
      <sz val="9"/>
      <color indexed="8"/>
      <name val="Times New Roman"/>
      <family val="1"/>
    </font>
    <font>
      <sz val="8"/>
      <name val="Arial"/>
      <family val="2"/>
    </font>
    <font>
      <sz val="9"/>
      <name val="Arial"/>
      <family val="2"/>
    </font>
    <font>
      <sz val="12"/>
      <color indexed="9"/>
      <name val="Arial"/>
      <family val="2"/>
    </font>
    <font>
      <sz val="12"/>
      <color indexed="9"/>
      <name val="Times New Roman"/>
      <family val="1"/>
    </font>
    <font>
      <sz val="10"/>
      <color indexed="9"/>
      <name val="Times New Roman"/>
      <family val="1"/>
    </font>
    <font>
      <sz val="10"/>
      <color indexed="9"/>
      <name val="Arial"/>
      <family val="2"/>
    </font>
    <font>
      <sz val="8"/>
      <color indexed="9"/>
      <name val="Arial"/>
      <family val="2"/>
    </font>
    <font>
      <sz val="8"/>
      <color indexed="9"/>
      <name val="Arial"/>
      <family val="2"/>
    </font>
    <font>
      <sz val="8"/>
      <name val="Times New Roman"/>
      <family val="1"/>
    </font>
    <font>
      <sz val="8"/>
      <color indexed="9"/>
      <name val="Times New Roman"/>
      <family val="1"/>
    </font>
    <font>
      <sz val="8"/>
      <color indexed="8"/>
      <name val="Arial"/>
      <family val="2"/>
    </font>
    <font>
      <sz val="8"/>
      <color indexed="9"/>
      <name val="Times New Roman"/>
      <family val="1"/>
    </font>
    <font>
      <sz val="8"/>
      <name val="Times New Roman"/>
      <family val="1"/>
    </font>
    <font>
      <sz val="12"/>
      <name val="Arial"/>
      <family val="2"/>
    </font>
    <font>
      <sz val="18"/>
      <name val="Arial"/>
      <family val="2"/>
    </font>
    <font>
      <sz val="16"/>
      <name val="Arial"/>
      <family val="2"/>
    </font>
    <font>
      <b/>
      <sz val="12"/>
      <color indexed="8"/>
      <name val="Arial"/>
      <family val="2"/>
    </font>
    <font>
      <sz val="6"/>
      <color indexed="9"/>
      <name val="Arial"/>
      <family val="2"/>
    </font>
    <font>
      <b/>
      <i/>
      <u/>
      <sz val="10"/>
      <name val="Times New Roman"/>
      <family val="1"/>
    </font>
    <font>
      <sz val="8"/>
      <color indexed="81"/>
      <name val="Tahoma"/>
      <family val="2"/>
    </font>
    <font>
      <sz val="6"/>
      <color indexed="9"/>
      <name val="Arial"/>
      <family val="2"/>
    </font>
    <font>
      <i/>
      <sz val="12"/>
      <name val="Times New Roman"/>
      <family val="1"/>
    </font>
    <font>
      <u/>
      <sz val="12"/>
      <name val="Times New Roman"/>
      <family val="1"/>
    </font>
    <font>
      <b/>
      <sz val="9"/>
      <name val="Times New Roman"/>
      <family val="1"/>
    </font>
    <font>
      <b/>
      <u/>
      <sz val="9"/>
      <name val="Times New Roman"/>
      <family val="1"/>
    </font>
    <font>
      <b/>
      <sz val="9.75"/>
      <color indexed="8"/>
      <name val="Times New Roman"/>
      <family val="1"/>
    </font>
    <font>
      <b/>
      <sz val="9"/>
      <color indexed="8"/>
      <name val="Times New Roman"/>
      <family val="1"/>
    </font>
    <font>
      <b/>
      <sz val="7"/>
      <name val="Times New Roman"/>
      <family val="1"/>
    </font>
    <font>
      <b/>
      <sz val="6.75"/>
      <color indexed="8"/>
      <name val="Times New Roman"/>
      <family val="1"/>
    </font>
    <font>
      <b/>
      <sz val="7"/>
      <color indexed="8"/>
      <name val="Times New Roman"/>
      <family val="1"/>
    </font>
    <font>
      <sz val="7"/>
      <name val="Times New Roman"/>
      <family val="1"/>
    </font>
    <font>
      <sz val="16"/>
      <name val="Times New Roman"/>
      <family val="1"/>
    </font>
    <font>
      <u/>
      <sz val="10"/>
      <name val="Times New Roman"/>
      <family val="1"/>
    </font>
    <font>
      <b/>
      <sz val="10"/>
      <name val="Arial"/>
      <family val="2"/>
    </font>
    <font>
      <i/>
      <sz val="10"/>
      <name val="Times New Roman"/>
      <family val="1"/>
    </font>
    <font>
      <sz val="10"/>
      <name val="Arial"/>
      <family val="2"/>
    </font>
    <font>
      <sz val="16"/>
      <color indexed="8"/>
      <name val="Times New Roman"/>
      <family val="1"/>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14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8"/>
      </bottom>
      <diagonal/>
    </border>
    <border>
      <left style="thin">
        <color indexed="64"/>
      </left>
      <right style="thin">
        <color indexed="64"/>
      </right>
      <top/>
      <bottom style="thin">
        <color indexed="23"/>
      </bottom>
      <diagonal/>
    </border>
    <border>
      <left style="thin">
        <color indexed="64"/>
      </left>
      <right style="thin">
        <color indexed="64"/>
      </right>
      <top style="thin">
        <color indexed="23"/>
      </top>
      <bottom style="thin">
        <color indexed="64"/>
      </bottom>
      <diagonal/>
    </border>
    <border>
      <left style="thin">
        <color indexed="23"/>
      </left>
      <right style="thin">
        <color indexed="64"/>
      </right>
      <top style="thin">
        <color indexed="23"/>
      </top>
      <bottom style="thin">
        <color indexed="23"/>
      </bottom>
      <diagonal/>
    </border>
    <border>
      <left/>
      <right style="thin">
        <color indexed="64"/>
      </right>
      <top style="thin">
        <color indexed="64"/>
      </top>
      <bottom style="thin">
        <color indexed="64"/>
      </bottom>
      <diagonal/>
    </border>
    <border>
      <left style="thin">
        <color indexed="8"/>
      </left>
      <right/>
      <top/>
      <bottom style="hair">
        <color indexed="8"/>
      </bottom>
      <diagonal/>
    </border>
    <border>
      <left/>
      <right style="thin">
        <color indexed="8"/>
      </right>
      <top/>
      <bottom style="hair">
        <color indexed="8"/>
      </bottom>
      <diagonal/>
    </border>
    <border>
      <left/>
      <right/>
      <top/>
      <bottom style="hair">
        <color indexed="8"/>
      </bottom>
      <diagonal/>
    </border>
    <border>
      <left/>
      <right style="thin">
        <color indexed="64"/>
      </right>
      <top/>
      <bottom style="hair">
        <color indexed="8"/>
      </bottom>
      <diagonal/>
    </border>
    <border>
      <left/>
      <right style="medium">
        <color indexed="8"/>
      </right>
      <top/>
      <bottom style="hair">
        <color indexed="8"/>
      </bottom>
      <diagonal/>
    </border>
    <border>
      <left style="thin">
        <color indexed="8"/>
      </left>
      <right/>
      <top/>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right style="thin">
        <color indexed="8"/>
      </right>
      <top/>
      <bottom/>
      <diagonal/>
    </border>
    <border>
      <left/>
      <right style="medium">
        <color indexed="64"/>
      </right>
      <top/>
      <bottom/>
      <diagonal/>
    </border>
    <border>
      <left style="thin">
        <color indexed="8"/>
      </left>
      <right/>
      <top/>
      <bottom style="thin">
        <color indexed="64"/>
      </bottom>
      <diagonal/>
    </border>
    <border>
      <left/>
      <right style="thin">
        <color indexed="8"/>
      </right>
      <top/>
      <bottom style="thin">
        <color indexed="64"/>
      </bottom>
      <diagonal/>
    </border>
    <border>
      <left/>
      <right style="medium">
        <color indexed="64"/>
      </right>
      <top/>
      <bottom style="thin">
        <color indexed="64"/>
      </bottom>
      <diagonal/>
    </border>
    <border>
      <left/>
      <right style="thin">
        <color indexed="8"/>
      </right>
      <top style="thin">
        <color indexed="64"/>
      </top>
      <bottom/>
      <diagonal/>
    </border>
    <border>
      <left/>
      <right style="medium">
        <color indexed="8"/>
      </right>
      <top/>
      <bottom/>
      <diagonal/>
    </border>
    <border>
      <left style="thin">
        <color indexed="64"/>
      </left>
      <right/>
      <top style="thin">
        <color indexed="64"/>
      </top>
      <bottom style="thin">
        <color indexed="64"/>
      </bottom>
      <diagonal/>
    </border>
    <border>
      <left style="thin">
        <color indexed="64"/>
      </left>
      <right/>
      <top style="hair">
        <color indexed="64"/>
      </top>
      <bottom style="medium">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23"/>
      </bottom>
      <diagonal/>
    </border>
    <border>
      <left/>
      <right/>
      <top style="hair">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64"/>
      </right>
      <top style="thin">
        <color indexed="23"/>
      </top>
      <bottom/>
      <diagonal/>
    </border>
    <border>
      <left style="thin">
        <color indexed="8"/>
      </left>
      <right/>
      <top style="thin">
        <color indexed="64"/>
      </top>
      <bottom/>
      <diagonal/>
    </border>
    <border>
      <left/>
      <right style="thin">
        <color indexed="8"/>
      </right>
      <top style="hair">
        <color indexed="23"/>
      </top>
      <bottom style="hair">
        <color indexed="8"/>
      </bottom>
      <diagonal/>
    </border>
    <border>
      <left style="thin">
        <color indexed="64"/>
      </left>
      <right/>
      <top style="thin">
        <color indexed="23"/>
      </top>
      <bottom style="thin">
        <color indexed="23"/>
      </bottom>
      <diagonal/>
    </border>
    <border>
      <left style="thin">
        <color indexed="64"/>
      </left>
      <right/>
      <top style="thin">
        <color indexed="23"/>
      </top>
      <bottom style="hair">
        <color indexed="64"/>
      </bottom>
      <diagonal/>
    </border>
    <border>
      <left style="thin">
        <color indexed="8"/>
      </left>
      <right style="thin">
        <color indexed="8"/>
      </right>
      <top/>
      <bottom style="thin">
        <color indexed="8"/>
      </bottom>
      <diagonal/>
    </border>
    <border>
      <left style="thin">
        <color indexed="8"/>
      </left>
      <right/>
      <top/>
      <bottom style="medium">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style="thin">
        <color indexed="64"/>
      </left>
      <right/>
      <top style="thin">
        <color indexed="64"/>
      </top>
      <bottom style="medium">
        <color indexed="64"/>
      </bottom>
      <diagonal/>
    </border>
    <border>
      <left/>
      <right style="medium">
        <color indexed="8"/>
      </right>
      <top style="thin">
        <color indexed="8"/>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style="hair">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style="thin">
        <color indexed="23"/>
      </bottom>
      <diagonal/>
    </border>
    <border>
      <left/>
      <right/>
      <top/>
      <bottom style="thin">
        <color indexed="23"/>
      </bottom>
      <diagonal/>
    </border>
    <border>
      <left style="thin">
        <color indexed="64"/>
      </left>
      <right style="thin">
        <color indexed="64"/>
      </right>
      <top/>
      <bottom style="medium">
        <color indexed="64"/>
      </bottom>
      <diagonal/>
    </border>
    <border>
      <left style="thin">
        <color indexed="64"/>
      </left>
      <right/>
      <top/>
      <bottom style="thin">
        <color indexed="8"/>
      </bottom>
      <diagonal/>
    </border>
    <border>
      <left/>
      <right/>
      <top/>
      <bottom style="thin">
        <color indexed="8"/>
      </bottom>
      <diagonal/>
    </border>
    <border>
      <left/>
      <right/>
      <top style="thin">
        <color indexed="23"/>
      </top>
      <bottom style="hair">
        <color indexed="64"/>
      </bottom>
      <diagonal/>
    </border>
    <border>
      <left/>
      <right/>
      <top style="thin">
        <color indexed="23"/>
      </top>
      <bottom style="thin">
        <color indexed="23"/>
      </bottom>
      <diagonal/>
    </border>
    <border>
      <left style="thin">
        <color indexed="64"/>
      </left>
      <right/>
      <top style="thin">
        <color indexed="23"/>
      </top>
      <bottom style="thin">
        <color indexed="64"/>
      </bottom>
      <diagonal/>
    </border>
    <border>
      <left/>
      <right/>
      <top style="thin">
        <color indexed="23"/>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style="thin">
        <color indexed="23"/>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top style="thin">
        <color indexed="8"/>
      </top>
      <bottom/>
      <diagonal/>
    </border>
    <border>
      <left style="thin">
        <color indexed="8"/>
      </left>
      <right/>
      <top/>
      <bottom style="thin">
        <color indexed="8"/>
      </bottom>
      <diagonal/>
    </border>
    <border>
      <left/>
      <right style="medium">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64"/>
      </left>
      <right style="thin">
        <color indexed="64"/>
      </right>
      <top style="medium">
        <color indexed="64"/>
      </top>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right style="thin">
        <color indexed="8"/>
      </right>
      <top/>
      <bottom style="medium">
        <color indexed="8"/>
      </bottom>
      <diagonal/>
    </border>
  </borders>
  <cellStyleXfs count="13">
    <xf numFmtId="0" fontId="0" fillId="0" borderId="0"/>
    <xf numFmtId="43" fontId="19" fillId="0" borderId="0" applyFont="0" applyFill="0" applyBorder="0" applyAlignment="0" applyProtection="0"/>
    <xf numFmtId="43" fontId="15" fillId="0" borderId="0" applyFont="0" applyFill="0" applyBorder="0" applyAlignment="0" applyProtection="0"/>
    <xf numFmtId="44" fontId="19" fillId="0" borderId="0" applyFont="0" applyFill="0" applyBorder="0" applyAlignment="0" applyProtection="0"/>
    <xf numFmtId="44" fontId="15" fillId="0" borderId="0" applyFont="0" applyFill="0" applyBorder="0" applyAlignment="0" applyProtection="0"/>
    <xf numFmtId="0" fontId="14" fillId="0" borderId="0"/>
    <xf numFmtId="0" fontId="76"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5" fillId="0" borderId="0"/>
  </cellStyleXfs>
  <cellXfs count="839">
    <xf numFmtId="0" fontId="0" fillId="0" borderId="0" xfId="0"/>
    <xf numFmtId="165" fontId="2" fillId="0" borderId="0" xfId="0" applyNumberFormat="1" applyFont="1" applyAlignment="1"/>
    <xf numFmtId="165" fontId="2" fillId="0" borderId="0" xfId="0" applyNumberFormat="1" applyFont="1" applyBorder="1" applyAlignment="1"/>
    <xf numFmtId="165" fontId="6" fillId="0" borderId="0" xfId="0" applyNumberFormat="1" applyFont="1"/>
    <xf numFmtId="3" fontId="6" fillId="0" borderId="0" xfId="0" applyNumberFormat="1" applyFont="1" applyAlignment="1"/>
    <xf numFmtId="3" fontId="6" fillId="0" borderId="0" xfId="0" applyNumberFormat="1" applyFont="1" applyAlignment="1">
      <alignment horizontal="fill"/>
    </xf>
    <xf numFmtId="165" fontId="9" fillId="0" borderId="0" xfId="0" applyNumberFormat="1" applyFont="1" applyAlignment="1"/>
    <xf numFmtId="165" fontId="6" fillId="0" borderId="0" xfId="0" applyNumberFormat="1" applyFont="1" applyAlignment="1"/>
    <xf numFmtId="165" fontId="4" fillId="0" borderId="0" xfId="0" applyNumberFormat="1" applyFont="1" applyAlignment="1"/>
    <xf numFmtId="165" fontId="1" fillId="0" borderId="0" xfId="0" applyNumberFormat="1" applyFont="1" applyAlignment="1"/>
    <xf numFmtId="165" fontId="4" fillId="0" borderId="0" xfId="0" applyNumberFormat="1" applyFont="1" applyBorder="1" applyAlignment="1"/>
    <xf numFmtId="165" fontId="0" fillId="0" borderId="0" xfId="0" applyNumberFormat="1"/>
    <xf numFmtId="165" fontId="0" fillId="0" borderId="0" xfId="0" applyNumberFormat="1" applyBorder="1"/>
    <xf numFmtId="165" fontId="7" fillId="2" borderId="0" xfId="0" applyNumberFormat="1" applyFont="1" applyFill="1" applyAlignment="1"/>
    <xf numFmtId="165" fontId="7" fillId="2" borderId="0" xfId="0" applyNumberFormat="1" applyFont="1" applyFill="1" applyBorder="1" applyAlignment="1"/>
    <xf numFmtId="165" fontId="8" fillId="2" borderId="0" xfId="0" applyNumberFormat="1" applyFont="1" applyFill="1" applyBorder="1" applyAlignment="1"/>
    <xf numFmtId="165" fontId="13" fillId="2" borderId="0" xfId="0" applyNumberFormat="1" applyFont="1" applyFill="1" applyAlignment="1"/>
    <xf numFmtId="165" fontId="6" fillId="0" borderId="0" xfId="0" applyNumberFormat="1" applyFont="1" applyAlignment="1">
      <alignment horizontal="right"/>
    </xf>
    <xf numFmtId="3" fontId="17" fillId="0" borderId="0" xfId="0" applyNumberFormat="1" applyFont="1" applyAlignment="1"/>
    <xf numFmtId="165" fontId="3" fillId="0" borderId="0" xfId="0" applyNumberFormat="1" applyFont="1" applyAlignment="1"/>
    <xf numFmtId="165" fontId="18" fillId="2" borderId="0" xfId="0" applyNumberFormat="1" applyFont="1" applyFill="1" applyAlignment="1"/>
    <xf numFmtId="165" fontId="6" fillId="0" borderId="0" xfId="0" applyNumberFormat="1" applyFont="1" applyBorder="1"/>
    <xf numFmtId="0" fontId="19" fillId="0" borderId="0" xfId="9"/>
    <xf numFmtId="0" fontId="21" fillId="0" borderId="3" xfId="9" applyFont="1" applyBorder="1" applyAlignment="1">
      <alignment horizontal="center"/>
    </xf>
    <xf numFmtId="0" fontId="21" fillId="0" borderId="4" xfId="9" applyFont="1" applyBorder="1" applyAlignment="1">
      <alignment horizontal="center"/>
    </xf>
    <xf numFmtId="0" fontId="9" fillId="0" borderId="5" xfId="9" applyFont="1" applyBorder="1"/>
    <xf numFmtId="0" fontId="0" fillId="0" borderId="0" xfId="0" applyBorder="1" applyAlignment="1">
      <alignment vertical="top" wrapText="1"/>
    </xf>
    <xf numFmtId="0" fontId="30" fillId="0" borderId="0" xfId="0" applyFont="1"/>
    <xf numFmtId="165" fontId="2" fillId="0" borderId="0" xfId="0" applyNumberFormat="1" applyFont="1" applyFill="1" applyAlignment="1"/>
    <xf numFmtId="0" fontId="9" fillId="0" borderId="9" xfId="9" applyFont="1" applyBorder="1"/>
    <xf numFmtId="0" fontId="9" fillId="0" borderId="9" xfId="9" applyFont="1" applyBorder="1" applyAlignment="1">
      <alignment horizontal="center"/>
    </xf>
    <xf numFmtId="0" fontId="9" fillId="0" borderId="5" xfId="9" applyFont="1" applyBorder="1" applyAlignment="1">
      <alignment horizontal="center"/>
    </xf>
    <xf numFmtId="3" fontId="6" fillId="0" borderId="11" xfId="0" applyNumberFormat="1" applyFont="1" applyBorder="1" applyAlignment="1"/>
    <xf numFmtId="0" fontId="19" fillId="0" borderId="0" xfId="9" applyBorder="1"/>
    <xf numFmtId="165" fontId="6" fillId="0" borderId="0" xfId="0" applyNumberFormat="1" applyFont="1" applyFill="1" applyAlignment="1"/>
    <xf numFmtId="5" fontId="26" fillId="2" borderId="12" xfId="0" applyNumberFormat="1" applyFont="1" applyFill="1" applyBorder="1" applyAlignment="1"/>
    <xf numFmtId="5" fontId="26" fillId="2" borderId="11" xfId="0" applyNumberFormat="1" applyFont="1" applyFill="1" applyBorder="1" applyAlignment="1"/>
    <xf numFmtId="0" fontId="19" fillId="0" borderId="0" xfId="9" applyFont="1" applyBorder="1"/>
    <xf numFmtId="0" fontId="0" fillId="0" borderId="0" xfId="0" applyBorder="1" applyAlignment="1">
      <alignment horizontal="center"/>
    </xf>
    <xf numFmtId="0" fontId="30" fillId="0" borderId="0" xfId="0" applyFont="1" applyBorder="1" applyAlignment="1">
      <alignment horizontal="center"/>
    </xf>
    <xf numFmtId="0" fontId="0" fillId="0" borderId="0" xfId="0" applyAlignment="1">
      <alignment horizontal="center"/>
    </xf>
    <xf numFmtId="3" fontId="16" fillId="0" borderId="0" xfId="0" applyNumberFormat="1" applyFont="1" applyAlignment="1">
      <alignment horizontal="centerContinuous"/>
    </xf>
    <xf numFmtId="165" fontId="16" fillId="0" borderId="0" xfId="0" applyNumberFormat="1" applyFont="1" applyAlignment="1">
      <alignment horizontal="centerContinuous"/>
    </xf>
    <xf numFmtId="165" fontId="7" fillId="0" borderId="0" xfId="0" applyNumberFormat="1" applyFont="1" applyFill="1" applyBorder="1" applyAlignment="1"/>
    <xf numFmtId="0" fontId="38" fillId="0" borderId="0" xfId="9" applyFont="1" applyFill="1" applyAlignment="1"/>
    <xf numFmtId="0" fontId="37" fillId="0" borderId="0" xfId="9" applyFont="1" applyFill="1" applyAlignment="1"/>
    <xf numFmtId="165" fontId="6" fillId="0" borderId="0" xfId="0" applyNumberFormat="1" applyFont="1" applyBorder="1" applyAlignment="1"/>
    <xf numFmtId="0" fontId="25" fillId="3" borderId="0" xfId="0" applyFont="1" applyFill="1" applyBorder="1" applyAlignment="1">
      <alignment vertical="top" wrapText="1"/>
    </xf>
    <xf numFmtId="164" fontId="24" fillId="2" borderId="11" xfId="0" applyNumberFormat="1" applyFont="1" applyFill="1" applyBorder="1" applyAlignment="1"/>
    <xf numFmtId="165" fontId="44" fillId="0" borderId="0" xfId="0" applyNumberFormat="1" applyFont="1" applyAlignment="1"/>
    <xf numFmtId="165" fontId="45" fillId="2" borderId="0" xfId="0" applyNumberFormat="1" applyFont="1" applyFill="1" applyAlignment="1"/>
    <xf numFmtId="0" fontId="46" fillId="0" borderId="0" xfId="9" applyFont="1"/>
    <xf numFmtId="170" fontId="26" fillId="2" borderId="15" xfId="0" applyNumberFormat="1" applyFont="1" applyFill="1" applyBorder="1" applyAlignment="1"/>
    <xf numFmtId="0" fontId="48" fillId="0" borderId="0" xfId="0" applyFont="1"/>
    <xf numFmtId="165" fontId="47" fillId="0" borderId="0" xfId="0" applyNumberFormat="1" applyFont="1"/>
    <xf numFmtId="165" fontId="29" fillId="0" borderId="0" xfId="0" applyNumberFormat="1" applyFont="1"/>
    <xf numFmtId="165" fontId="47" fillId="0" borderId="0" xfId="0" applyNumberFormat="1" applyFont="1" applyAlignment="1"/>
    <xf numFmtId="165" fontId="29" fillId="0" borderId="0" xfId="0" applyNumberFormat="1" applyFont="1" applyAlignment="1"/>
    <xf numFmtId="165" fontId="48" fillId="0" borderId="0" xfId="0" applyNumberFormat="1" applyFont="1"/>
    <xf numFmtId="165" fontId="48" fillId="0" borderId="0" xfId="0" applyNumberFormat="1" applyFont="1" applyBorder="1"/>
    <xf numFmtId="165" fontId="52" fillId="0" borderId="0" xfId="0" applyNumberFormat="1" applyFont="1" applyAlignment="1"/>
    <xf numFmtId="165" fontId="53" fillId="0" borderId="0" xfId="0" applyNumberFormat="1" applyFont="1" applyAlignment="1"/>
    <xf numFmtId="3" fontId="50" fillId="0" borderId="0" xfId="0" applyNumberFormat="1" applyFont="1" applyAlignment="1"/>
    <xf numFmtId="3" fontId="49" fillId="0" borderId="0" xfId="0" applyNumberFormat="1" applyFont="1" applyAlignment="1"/>
    <xf numFmtId="0" fontId="48" fillId="0" borderId="0" xfId="9" applyFont="1"/>
    <xf numFmtId="0" fontId="41" fillId="0" borderId="0" xfId="9" applyFont="1"/>
    <xf numFmtId="37" fontId="6" fillId="0" borderId="9" xfId="0" applyNumberFormat="1" applyFont="1" applyBorder="1" applyAlignment="1"/>
    <xf numFmtId="37" fontId="6" fillId="0" borderId="12" xfId="0" applyNumberFormat="1" applyFont="1" applyBorder="1" applyAlignment="1"/>
    <xf numFmtId="37" fontId="6" fillId="0" borderId="16" xfId="0" applyNumberFormat="1" applyFont="1" applyBorder="1" applyAlignment="1"/>
    <xf numFmtId="37" fontId="6" fillId="0" borderId="17" xfId="0" applyNumberFormat="1" applyFont="1" applyBorder="1" applyAlignment="1"/>
    <xf numFmtId="37" fontId="16" fillId="0" borderId="18" xfId="0" applyNumberFormat="1" applyFont="1" applyBorder="1" applyAlignment="1"/>
    <xf numFmtId="37" fontId="6" fillId="0" borderId="5" xfId="0" applyNumberFormat="1" applyFont="1" applyBorder="1" applyAlignment="1"/>
    <xf numFmtId="37" fontId="6" fillId="0" borderId="10" xfId="0" applyNumberFormat="1" applyFont="1" applyBorder="1" applyAlignment="1"/>
    <xf numFmtId="37" fontId="16" fillId="0" borderId="5" xfId="0" applyNumberFormat="1" applyFont="1" applyBorder="1" applyAlignment="1"/>
    <xf numFmtId="37" fontId="6" fillId="0" borderId="11" xfId="0" applyNumberFormat="1" applyFont="1" applyBorder="1"/>
    <xf numFmtId="37" fontId="6" fillId="0" borderId="12" xfId="0" applyNumberFormat="1" applyFont="1" applyBorder="1"/>
    <xf numFmtId="37" fontId="7" fillId="2" borderId="1" xfId="0" applyNumberFormat="1" applyFont="1" applyFill="1" applyBorder="1" applyAlignment="1"/>
    <xf numFmtId="37" fontId="7" fillId="2" borderId="19" xfId="0" applyNumberFormat="1" applyFont="1" applyFill="1" applyBorder="1" applyAlignment="1"/>
    <xf numFmtId="37" fontId="7" fillId="2" borderId="12" xfId="0" applyNumberFormat="1" applyFont="1" applyFill="1" applyBorder="1" applyAlignment="1"/>
    <xf numFmtId="37" fontId="28" fillId="0" borderId="20" xfId="0" applyNumberFormat="1" applyFont="1" applyBorder="1"/>
    <xf numFmtId="37" fontId="23" fillId="2" borderId="15" xfId="0" applyNumberFormat="1" applyFont="1" applyFill="1" applyBorder="1" applyAlignment="1"/>
    <xf numFmtId="37" fontId="23" fillId="2" borderId="11" xfId="0" applyNumberFormat="1" applyFont="1" applyFill="1" applyBorder="1" applyAlignment="1"/>
    <xf numFmtId="37" fontId="24" fillId="2" borderId="37" xfId="0" applyNumberFormat="1" applyFont="1" applyFill="1" applyBorder="1" applyAlignment="1"/>
    <xf numFmtId="4" fontId="23" fillId="2" borderId="15" xfId="0" applyNumberFormat="1" applyFont="1" applyFill="1" applyBorder="1" applyAlignment="1"/>
    <xf numFmtId="4" fontId="23" fillId="2" borderId="15" xfId="0" applyNumberFormat="1" applyFont="1" applyFill="1" applyBorder="1" applyAlignment="1">
      <alignment horizontal="right"/>
    </xf>
    <xf numFmtId="4" fontId="23" fillId="2" borderId="38" xfId="0" applyNumberFormat="1" applyFont="1" applyFill="1" applyBorder="1" applyAlignment="1">
      <alignment horizontal="right"/>
    </xf>
    <xf numFmtId="4" fontId="23" fillId="2" borderId="38" xfId="0" applyNumberFormat="1" applyFont="1" applyFill="1" applyBorder="1" applyAlignment="1"/>
    <xf numFmtId="4" fontId="6" fillId="0" borderId="15" xfId="0" applyNumberFormat="1" applyFont="1" applyBorder="1" applyAlignment="1"/>
    <xf numFmtId="37" fontId="7" fillId="2" borderId="15" xfId="0" applyNumberFormat="1" applyFont="1" applyFill="1" applyBorder="1" applyAlignment="1"/>
    <xf numFmtId="37" fontId="7" fillId="2" borderId="11" xfId="0" applyNumberFormat="1" applyFont="1" applyFill="1" applyBorder="1" applyAlignment="1"/>
    <xf numFmtId="37" fontId="7" fillId="2" borderId="15" xfId="0" applyNumberFormat="1" applyFont="1" applyFill="1" applyBorder="1" applyAlignment="1">
      <alignment horizontal="right"/>
    </xf>
    <xf numFmtId="37" fontId="7" fillId="0" borderId="15" xfId="0" applyNumberFormat="1" applyFont="1" applyFill="1" applyBorder="1" applyAlignment="1"/>
    <xf numFmtId="37" fontId="7" fillId="0" borderId="11" xfId="0" applyNumberFormat="1" applyFont="1" applyFill="1" applyBorder="1" applyAlignment="1"/>
    <xf numFmtId="37" fontId="7" fillId="0" borderId="12" xfId="0" applyNumberFormat="1" applyFont="1" applyFill="1" applyBorder="1" applyAlignment="1"/>
    <xf numFmtId="37" fontId="8" fillId="2" borderId="15" xfId="0" applyNumberFormat="1" applyFont="1" applyFill="1" applyBorder="1" applyAlignment="1"/>
    <xf numFmtId="37" fontId="8" fillId="2" borderId="11" xfId="0" applyNumberFormat="1" applyFont="1" applyFill="1" applyBorder="1" applyAlignment="1"/>
    <xf numFmtId="37" fontId="8" fillId="2" borderId="12" xfId="0" applyNumberFormat="1" applyFont="1" applyFill="1" applyBorder="1" applyAlignment="1"/>
    <xf numFmtId="37" fontId="7" fillId="2" borderId="8" xfId="0" applyNumberFormat="1" applyFont="1" applyFill="1" applyBorder="1" applyAlignment="1"/>
    <xf numFmtId="37" fontId="7" fillId="2" borderId="0" xfId="0" applyNumberFormat="1" applyFont="1" applyFill="1" applyBorder="1" applyAlignment="1"/>
    <xf numFmtId="37" fontId="7" fillId="2" borderId="39" xfId="0" applyNumberFormat="1" applyFont="1" applyFill="1" applyBorder="1" applyAlignment="1"/>
    <xf numFmtId="37" fontId="7" fillId="2" borderId="37" xfId="0" applyNumberFormat="1" applyFont="1" applyFill="1" applyBorder="1" applyAlignment="1"/>
    <xf numFmtId="37" fontId="7" fillId="2" borderId="40" xfId="0" applyNumberFormat="1" applyFont="1" applyFill="1" applyBorder="1" applyAlignment="1"/>
    <xf numFmtId="0" fontId="21" fillId="0" borderId="41" xfId="9" applyFont="1" applyBorder="1"/>
    <xf numFmtId="37" fontId="21" fillId="0" borderId="37" xfId="9" applyNumberFormat="1" applyFont="1" applyBorder="1"/>
    <xf numFmtId="5" fontId="21" fillId="0" borderId="41" xfId="9" applyNumberFormat="1" applyFont="1" applyBorder="1"/>
    <xf numFmtId="0" fontId="0" fillId="0" borderId="0" xfId="0" applyAlignment="1">
      <alignment vertical="top"/>
    </xf>
    <xf numFmtId="0" fontId="30" fillId="0" borderId="0" xfId="0" applyFont="1" applyAlignment="1">
      <alignment vertical="top"/>
    </xf>
    <xf numFmtId="0" fontId="30" fillId="0" borderId="0" xfId="0" applyFont="1" applyBorder="1" applyAlignment="1">
      <alignment horizontal="center" vertical="top" wrapText="1"/>
    </xf>
    <xf numFmtId="0" fontId="30" fillId="0" borderId="0" xfId="0" applyFont="1" applyBorder="1" applyAlignment="1">
      <alignment vertical="top"/>
    </xf>
    <xf numFmtId="0" fontId="30" fillId="0" borderId="3" xfId="0" applyFont="1" applyBorder="1" applyAlignment="1">
      <alignment vertical="top"/>
    </xf>
    <xf numFmtId="0" fontId="30" fillId="0" borderId="0" xfId="0" applyFont="1" applyBorder="1" applyAlignment="1">
      <alignment vertical="top" wrapText="1"/>
    </xf>
    <xf numFmtId="37" fontId="7" fillId="2" borderId="46" xfId="0" applyNumberFormat="1" applyFont="1" applyFill="1" applyBorder="1" applyAlignment="1"/>
    <xf numFmtId="37" fontId="7" fillId="0" borderId="46" xfId="0" applyNumberFormat="1" applyFont="1" applyFill="1" applyBorder="1" applyAlignment="1"/>
    <xf numFmtId="37" fontId="16" fillId="0" borderId="14" xfId="0" applyNumberFormat="1" applyFont="1" applyBorder="1" applyAlignment="1">
      <alignment horizontal="right"/>
    </xf>
    <xf numFmtId="37" fontId="24" fillId="2" borderId="40" xfId="0" applyNumberFormat="1" applyFont="1" applyFill="1" applyBorder="1" applyAlignment="1"/>
    <xf numFmtId="165" fontId="39" fillId="0" borderId="0" xfId="0" applyNumberFormat="1" applyFont="1" applyAlignment="1"/>
    <xf numFmtId="164" fontId="16" fillId="0" borderId="49" xfId="0" applyNumberFormat="1" applyFont="1" applyBorder="1" applyAlignment="1"/>
    <xf numFmtId="3" fontId="24" fillId="2" borderId="50" xfId="0" applyNumberFormat="1" applyFont="1" applyFill="1" applyBorder="1" applyAlignment="1"/>
    <xf numFmtId="37" fontId="7" fillId="2" borderId="51" xfId="0" applyNumberFormat="1" applyFont="1" applyFill="1" applyBorder="1" applyAlignment="1"/>
    <xf numFmtId="37" fontId="7" fillId="2" borderId="52" xfId="0" applyNumberFormat="1" applyFont="1" applyFill="1" applyBorder="1" applyAlignment="1"/>
    <xf numFmtId="37" fontId="6" fillId="0" borderId="16" xfId="0" applyNumberFormat="1" applyFont="1" applyBorder="1" applyAlignment="1">
      <alignment horizontal="right"/>
    </xf>
    <xf numFmtId="37" fontId="6" fillId="0" borderId="17" xfId="0" applyNumberFormat="1" applyFont="1" applyBorder="1" applyAlignment="1">
      <alignment horizontal="right"/>
    </xf>
    <xf numFmtId="37" fontId="16" fillId="0" borderId="18" xfId="0" applyNumberFormat="1" applyFont="1" applyBorder="1" applyAlignment="1">
      <alignment horizontal="right"/>
    </xf>
    <xf numFmtId="37" fontId="6" fillId="0" borderId="15" xfId="0" applyNumberFormat="1" applyFont="1" applyBorder="1" applyAlignment="1">
      <alignment horizontal="center"/>
    </xf>
    <xf numFmtId="37" fontId="6" fillId="0" borderId="11" xfId="0" applyNumberFormat="1" applyFont="1" applyBorder="1" applyAlignment="1">
      <alignment horizontal="center"/>
    </xf>
    <xf numFmtId="37" fontId="6" fillId="0" borderId="11" xfId="0" applyNumberFormat="1" applyFont="1" applyBorder="1" applyAlignment="1"/>
    <xf numFmtId="3" fontId="6" fillId="0" borderId="12" xfId="0" applyNumberFormat="1" applyFont="1" applyBorder="1" applyAlignment="1"/>
    <xf numFmtId="164" fontId="6" fillId="0" borderId="11" xfId="0" applyNumberFormat="1" applyFont="1" applyBorder="1" applyAlignment="1"/>
    <xf numFmtId="164" fontId="16" fillId="0" borderId="3" xfId="0" applyNumberFormat="1" applyFont="1" applyBorder="1" applyAlignment="1"/>
    <xf numFmtId="164" fontId="16" fillId="0" borderId="4" xfId="0" applyNumberFormat="1" applyFont="1" applyBorder="1" applyAlignment="1"/>
    <xf numFmtId="3" fontId="6" fillId="0" borderId="3" xfId="0" applyNumberFormat="1" applyFont="1" applyBorder="1" applyAlignment="1"/>
    <xf numFmtId="37" fontId="6" fillId="0" borderId="8" xfId="0" applyNumberFormat="1" applyFont="1" applyBorder="1"/>
    <xf numFmtId="0" fontId="7" fillId="2" borderId="55" xfId="0" applyNumberFormat="1" applyFont="1" applyFill="1" applyBorder="1" applyAlignment="1">
      <alignment horizontal="left"/>
    </xf>
    <xf numFmtId="0" fontId="7" fillId="2" borderId="56" xfId="0" applyNumberFormat="1" applyFont="1" applyFill="1" applyBorder="1" applyAlignment="1">
      <alignment horizontal="left"/>
    </xf>
    <xf numFmtId="0" fontId="27" fillId="2" borderId="38" xfId="0" applyNumberFormat="1" applyFont="1" applyFill="1" applyBorder="1" applyAlignment="1">
      <alignment horizontal="left" indent="5"/>
    </xf>
    <xf numFmtId="0" fontId="23" fillId="2" borderId="15" xfId="0" applyNumberFormat="1" applyFont="1" applyFill="1" applyBorder="1" applyAlignment="1">
      <alignment horizontal="left"/>
    </xf>
    <xf numFmtId="0" fontId="24" fillId="2" borderId="37" xfId="0" applyNumberFormat="1" applyFont="1" applyFill="1" applyBorder="1" applyAlignment="1">
      <alignment horizontal="left"/>
    </xf>
    <xf numFmtId="0" fontId="24" fillId="2" borderId="15" xfId="0" applyNumberFormat="1" applyFont="1" applyFill="1" applyBorder="1" applyAlignment="1">
      <alignment horizontal="left"/>
    </xf>
    <xf numFmtId="0" fontId="24" fillId="2" borderId="38" xfId="0" applyNumberFormat="1" applyFont="1" applyFill="1" applyBorder="1" applyAlignment="1">
      <alignment horizontal="left"/>
    </xf>
    <xf numFmtId="0" fontId="24" fillId="2" borderId="63" xfId="0" applyNumberFormat="1" applyFont="1" applyFill="1" applyBorder="1" applyAlignment="1">
      <alignment horizontal="right"/>
    </xf>
    <xf numFmtId="0" fontId="24" fillId="2" borderId="64" xfId="0" applyNumberFormat="1" applyFont="1" applyFill="1" applyBorder="1" applyAlignment="1">
      <alignment horizontal="right"/>
    </xf>
    <xf numFmtId="0" fontId="24" fillId="2" borderId="65" xfId="0" applyNumberFormat="1" applyFont="1" applyFill="1" applyBorder="1" applyAlignment="1">
      <alignment horizontal="right"/>
    </xf>
    <xf numFmtId="0" fontId="7" fillId="2" borderId="66" xfId="0" applyNumberFormat="1" applyFont="1" applyFill="1" applyBorder="1" applyAlignment="1">
      <alignment horizontal="left" indent="1"/>
    </xf>
    <xf numFmtId="0" fontId="7" fillId="2" borderId="13" xfId="0" applyNumberFormat="1" applyFont="1" applyFill="1" applyBorder="1" applyAlignment="1">
      <alignment horizontal="left" indent="1"/>
    </xf>
    <xf numFmtId="0" fontId="8" fillId="2" borderId="13" xfId="0" applyNumberFormat="1" applyFont="1" applyFill="1" applyBorder="1" applyAlignment="1">
      <alignment horizontal="left" indent="2"/>
    </xf>
    <xf numFmtId="0" fontId="7" fillId="2" borderId="46" xfId="0" applyNumberFormat="1" applyFont="1" applyFill="1" applyBorder="1" applyAlignment="1">
      <alignment horizontal="left" indent="1"/>
    </xf>
    <xf numFmtId="0" fontId="7" fillId="2" borderId="67" xfId="0" applyNumberFormat="1" applyFont="1" applyFill="1" applyBorder="1" applyAlignment="1">
      <alignment horizontal="left" indent="2"/>
    </xf>
    <xf numFmtId="0" fontId="7" fillId="2" borderId="13" xfId="0" applyNumberFormat="1" applyFont="1" applyFill="1" applyBorder="1" applyAlignment="1">
      <alignment horizontal="left" indent="2"/>
    </xf>
    <xf numFmtId="0" fontId="26" fillId="2" borderId="13" xfId="0" applyNumberFormat="1" applyFont="1" applyFill="1" applyBorder="1" applyAlignment="1">
      <alignment horizontal="left" indent="3"/>
    </xf>
    <xf numFmtId="0" fontId="7" fillId="0" borderId="13" xfId="0" applyNumberFormat="1" applyFont="1" applyFill="1" applyBorder="1" applyAlignment="1">
      <alignment horizontal="left" indent="2"/>
    </xf>
    <xf numFmtId="0" fontId="26" fillId="2" borderId="63" xfId="0" applyNumberFormat="1" applyFont="1" applyFill="1" applyBorder="1" applyAlignment="1">
      <alignment horizontal="right"/>
    </xf>
    <xf numFmtId="0" fontId="26" fillId="2" borderId="64" xfId="0" applyNumberFormat="1" applyFont="1" applyFill="1" applyBorder="1" applyAlignment="1">
      <alignment horizontal="right"/>
    </xf>
    <xf numFmtId="0" fontId="26" fillId="2" borderId="65" xfId="0" applyNumberFormat="1" applyFont="1" applyFill="1" applyBorder="1" applyAlignment="1">
      <alignment horizontal="right"/>
    </xf>
    <xf numFmtId="0" fontId="6" fillId="0" borderId="15" xfId="0" applyNumberFormat="1" applyFont="1" applyBorder="1" applyAlignment="1"/>
    <xf numFmtId="0" fontId="6" fillId="0" borderId="11" xfId="0" applyNumberFormat="1" applyFont="1" applyBorder="1" applyAlignment="1"/>
    <xf numFmtId="0" fontId="6" fillId="0" borderId="7" xfId="0" applyNumberFormat="1" applyFont="1" applyBorder="1" applyAlignment="1"/>
    <xf numFmtId="0" fontId="16" fillId="0" borderId="3" xfId="0" applyNumberFormat="1" applyFont="1" applyBorder="1" applyAlignment="1"/>
    <xf numFmtId="0" fontId="6" fillId="0" borderId="68" xfId="0" applyNumberFormat="1" applyFont="1" applyBorder="1" applyAlignment="1"/>
    <xf numFmtId="0" fontId="6" fillId="0" borderId="69" xfId="0" applyNumberFormat="1" applyFont="1" applyBorder="1" applyAlignment="1"/>
    <xf numFmtId="0" fontId="6" fillId="0" borderId="11" xfId="0" applyNumberFormat="1" applyFont="1" applyBorder="1" applyAlignment="1">
      <alignment horizontal="fill"/>
    </xf>
    <xf numFmtId="0" fontId="6" fillId="0" borderId="3" xfId="0" applyNumberFormat="1" applyFont="1" applyBorder="1" applyAlignment="1">
      <alignment horizontal="fill"/>
    </xf>
    <xf numFmtId="0" fontId="6" fillId="0" borderId="3" xfId="0" applyNumberFormat="1" applyFont="1" applyBorder="1" applyAlignment="1"/>
    <xf numFmtId="0" fontId="6" fillId="0" borderId="63" xfId="0" applyNumberFormat="1" applyFont="1" applyBorder="1" applyAlignment="1">
      <alignment horizontal="right"/>
    </xf>
    <xf numFmtId="0" fontId="6" fillId="0" borderId="64" xfId="0" applyNumberFormat="1" applyFont="1" applyBorder="1" applyAlignment="1">
      <alignment horizontal="center"/>
    </xf>
    <xf numFmtId="0" fontId="6" fillId="0" borderId="64" xfId="0" applyNumberFormat="1" applyFont="1" applyBorder="1" applyAlignment="1">
      <alignment horizontal="right"/>
    </xf>
    <xf numFmtId="0" fontId="6" fillId="0" borderId="63" xfId="0" applyNumberFormat="1" applyFont="1" applyBorder="1" applyAlignment="1">
      <alignment horizontal="center"/>
    </xf>
    <xf numFmtId="0" fontId="6" fillId="0" borderId="65" xfId="0" applyNumberFormat="1" applyFont="1" applyBorder="1" applyAlignment="1">
      <alignment horizontal="right"/>
    </xf>
    <xf numFmtId="37" fontId="16" fillId="0" borderId="46" xfId="0" applyNumberFormat="1" applyFont="1" applyBorder="1" applyAlignment="1">
      <alignment horizontal="center"/>
    </xf>
    <xf numFmtId="37" fontId="16" fillId="0" borderId="3" xfId="0" applyNumberFormat="1" applyFont="1" applyBorder="1" applyAlignment="1">
      <alignment horizontal="center"/>
    </xf>
    <xf numFmtId="37" fontId="6" fillId="0" borderId="8" xfId="0" applyNumberFormat="1" applyFont="1" applyBorder="1" applyAlignment="1">
      <alignment horizontal="center"/>
    </xf>
    <xf numFmtId="37" fontId="6" fillId="0" borderId="0" xfId="0" applyNumberFormat="1" applyFont="1" applyAlignment="1">
      <alignment horizontal="center"/>
    </xf>
    <xf numFmtId="37" fontId="6" fillId="0" borderId="7" xfId="0" applyNumberFormat="1" applyFont="1" applyBorder="1" applyAlignment="1">
      <alignment horizontal="center"/>
    </xf>
    <xf numFmtId="37" fontId="6" fillId="0" borderId="3" xfId="0" applyNumberFormat="1" applyFont="1" applyBorder="1" applyAlignment="1">
      <alignment horizontal="center"/>
    </xf>
    <xf numFmtId="37" fontId="6" fillId="0" borderId="8" xfId="0" applyNumberFormat="1" applyFont="1" applyBorder="1" applyAlignment="1"/>
    <xf numFmtId="37" fontId="6" fillId="0" borderId="0" xfId="0" applyNumberFormat="1" applyFont="1" applyAlignment="1"/>
    <xf numFmtId="37" fontId="6" fillId="0" borderId="7" xfId="0" applyNumberFormat="1" applyFont="1" applyBorder="1" applyAlignment="1"/>
    <xf numFmtId="37" fontId="6" fillId="0" borderId="3" xfId="0" applyNumberFormat="1" applyFont="1" applyBorder="1" applyAlignment="1"/>
    <xf numFmtId="37" fontId="6" fillId="0" borderId="15" xfId="0" applyNumberFormat="1" applyFont="1" applyBorder="1" applyAlignment="1"/>
    <xf numFmtId="37" fontId="6" fillId="0" borderId="70" xfId="0" applyNumberFormat="1" applyFont="1" applyBorder="1" applyAlignment="1">
      <alignment horizontal="center"/>
    </xf>
    <xf numFmtId="37" fontId="6" fillId="0" borderId="0" xfId="0" applyNumberFormat="1" applyFont="1" applyBorder="1" applyAlignment="1"/>
    <xf numFmtId="167" fontId="57" fillId="0" borderId="0" xfId="1" applyNumberFormat="1" applyFont="1" applyAlignment="1">
      <alignment horizontal="center" vertical="center"/>
    </xf>
    <xf numFmtId="0" fontId="58" fillId="0" borderId="0" xfId="8" applyNumberFormat="1" applyFont="1" applyFill="1" applyBorder="1" applyAlignment="1" applyProtection="1"/>
    <xf numFmtId="0" fontId="19" fillId="0" borderId="0" xfId="8" applyNumberFormat="1" applyFill="1" applyBorder="1" applyAlignment="1" applyProtection="1"/>
    <xf numFmtId="167" fontId="57" fillId="0" borderId="0" xfId="1" applyNumberFormat="1" applyFont="1" applyAlignment="1">
      <alignment horizontal="centerContinuous" vertical="center"/>
    </xf>
    <xf numFmtId="167" fontId="19" fillId="0" borderId="0" xfId="1" applyNumberFormat="1" applyFill="1" applyBorder="1" applyAlignment="1" applyProtection="1"/>
    <xf numFmtId="0" fontId="58" fillId="0" borderId="0" xfId="8" applyNumberFormat="1" applyFont="1" applyFill="1" applyBorder="1" applyAlignment="1" applyProtection="1">
      <alignment horizontal="left"/>
    </xf>
    <xf numFmtId="165" fontId="9" fillId="3" borderId="0" xfId="0" applyNumberFormat="1" applyFont="1" applyFill="1" applyAlignment="1">
      <alignment horizontal="centerContinuous"/>
    </xf>
    <xf numFmtId="166" fontId="59" fillId="3" borderId="0" xfId="0" applyNumberFormat="1" applyFont="1" applyFill="1" applyAlignment="1">
      <alignment horizontal="centerContinuous"/>
    </xf>
    <xf numFmtId="0" fontId="19" fillId="3" borderId="0" xfId="0" applyFont="1" applyFill="1" applyBorder="1" applyAlignment="1">
      <alignment vertical="top" wrapText="1"/>
    </xf>
    <xf numFmtId="166" fontId="9" fillId="3" borderId="0" xfId="0" applyNumberFormat="1" applyFont="1" applyFill="1" applyBorder="1"/>
    <xf numFmtId="165" fontId="9" fillId="3" borderId="0" xfId="0" applyNumberFormat="1" applyFont="1" applyFill="1" applyBorder="1"/>
    <xf numFmtId="0" fontId="19" fillId="0" borderId="0" xfId="8" applyNumberFormat="1" applyFont="1" applyFill="1" applyBorder="1" applyAlignment="1" applyProtection="1"/>
    <xf numFmtId="0" fontId="0" fillId="0" borderId="0" xfId="0" applyBorder="1" applyAlignment="1">
      <alignment wrapText="1"/>
    </xf>
    <xf numFmtId="166" fontId="59" fillId="3" borderId="0" xfId="0" applyNumberFormat="1" applyFont="1" applyFill="1" applyAlignment="1">
      <alignment horizontal="centerContinuous" wrapText="1"/>
    </xf>
    <xf numFmtId="165" fontId="9" fillId="3" borderId="0" xfId="0" applyNumberFormat="1" applyFont="1" applyFill="1" applyAlignment="1">
      <alignment horizontal="centerContinuous" wrapText="1"/>
    </xf>
    <xf numFmtId="166" fontId="9" fillId="3" borderId="0" xfId="0" applyNumberFormat="1" applyFont="1" applyFill="1" applyBorder="1" applyAlignment="1">
      <alignment wrapText="1"/>
    </xf>
    <xf numFmtId="165" fontId="9" fillId="3" borderId="0" xfId="0" applyNumberFormat="1" applyFont="1" applyFill="1" applyBorder="1" applyAlignment="1">
      <alignment wrapText="1"/>
    </xf>
    <xf numFmtId="0" fontId="0" fillId="0" borderId="0" xfId="0" applyAlignment="1">
      <alignment wrapText="1"/>
    </xf>
    <xf numFmtId="0" fontId="54" fillId="0" borderId="0" xfId="8" applyNumberFormat="1" applyFont="1" applyFill="1" applyBorder="1" applyAlignment="1" applyProtection="1"/>
    <xf numFmtId="167" fontId="19" fillId="0" borderId="0" xfId="1" applyNumberFormat="1" applyFont="1" applyFill="1" applyBorder="1" applyAlignment="1" applyProtection="1"/>
    <xf numFmtId="0" fontId="19" fillId="0" borderId="0" xfId="0" applyFont="1" applyBorder="1" applyAlignment="1"/>
    <xf numFmtId="166" fontId="9" fillId="0" borderId="0" xfId="0" applyNumberFormat="1" applyFont="1" applyBorder="1"/>
    <xf numFmtId="165" fontId="9" fillId="0" borderId="0" xfId="0" applyNumberFormat="1" applyFont="1" applyBorder="1"/>
    <xf numFmtId="9" fontId="19" fillId="0" borderId="0" xfId="11" applyFill="1" applyBorder="1" applyAlignment="1" applyProtection="1"/>
    <xf numFmtId="0" fontId="19" fillId="0" borderId="0" xfId="8"/>
    <xf numFmtId="165" fontId="22" fillId="3" borderId="0" xfId="0" applyNumberFormat="1" applyFont="1" applyFill="1" applyAlignment="1">
      <alignment horizontal="centerContinuous"/>
    </xf>
    <xf numFmtId="165" fontId="6" fillId="3" borderId="0" xfId="0" applyNumberFormat="1" applyFont="1" applyFill="1" applyBorder="1"/>
    <xf numFmtId="167" fontId="61" fillId="0" borderId="0" xfId="1" applyNumberFormat="1" applyFont="1" applyAlignment="1">
      <alignment horizontal="left" vertical="center"/>
    </xf>
    <xf numFmtId="5" fontId="7" fillId="2" borderId="11" xfId="0" applyNumberFormat="1" applyFont="1" applyFill="1" applyBorder="1" applyAlignment="1"/>
    <xf numFmtId="5" fontId="7" fillId="2" borderId="12" xfId="0" applyNumberFormat="1" applyFont="1" applyFill="1" applyBorder="1" applyAlignment="1"/>
    <xf numFmtId="0" fontId="6" fillId="0" borderId="0" xfId="7" applyFont="1" applyAlignment="1">
      <alignment vertical="top" wrapText="1"/>
    </xf>
    <xf numFmtId="0" fontId="6" fillId="0" borderId="0" xfId="7" applyFont="1" applyAlignment="1">
      <alignment vertical="top"/>
    </xf>
    <xf numFmtId="0" fontId="44" fillId="0" borderId="0" xfId="7" applyFont="1" applyAlignment="1">
      <alignment vertical="top"/>
    </xf>
    <xf numFmtId="0" fontId="6" fillId="0" borderId="0" xfId="7" applyFont="1" applyFill="1" applyBorder="1" applyAlignment="1">
      <alignment vertical="top" wrapText="1"/>
    </xf>
    <xf numFmtId="169" fontId="6" fillId="0" borderId="0" xfId="3" applyNumberFormat="1" applyFont="1" applyFill="1" applyBorder="1" applyAlignment="1">
      <alignment vertical="top"/>
    </xf>
    <xf numFmtId="0" fontId="6" fillId="0" borderId="0" xfId="7" applyFont="1" applyFill="1" applyBorder="1" applyAlignment="1">
      <alignment vertical="top"/>
    </xf>
    <xf numFmtId="0" fontId="16" fillId="0" borderId="0" xfId="7" applyFont="1" applyFill="1" applyBorder="1" applyAlignment="1">
      <alignment vertical="top"/>
    </xf>
    <xf numFmtId="0" fontId="62" fillId="0" borderId="0" xfId="7" applyFont="1" applyAlignment="1">
      <alignment horizontal="left" vertical="top" wrapText="1"/>
    </xf>
    <xf numFmtId="0" fontId="6" fillId="0" borderId="0" xfId="7" applyFont="1" applyFill="1" applyAlignment="1">
      <alignment vertical="top"/>
    </xf>
    <xf numFmtId="0" fontId="63" fillId="0" borderId="0" xfId="7" applyFont="1" applyAlignment="1">
      <alignment vertical="top" wrapText="1"/>
    </xf>
    <xf numFmtId="0" fontId="6" fillId="3" borderId="0" xfId="7" applyFont="1" applyFill="1" applyAlignment="1">
      <alignment vertical="top" wrapText="1"/>
    </xf>
    <xf numFmtId="0" fontId="0" fillId="3" borderId="0" xfId="0" applyFill="1" applyBorder="1" applyAlignment="1"/>
    <xf numFmtId="166" fontId="59" fillId="0" borderId="0" xfId="0" applyNumberFormat="1" applyFont="1" applyFill="1" applyAlignment="1">
      <alignment horizontal="centerContinuous"/>
    </xf>
    <xf numFmtId="165" fontId="9" fillId="0" borderId="0" xfId="0" applyNumberFormat="1" applyFont="1" applyFill="1" applyAlignment="1">
      <alignment horizontal="centerContinuous"/>
    </xf>
    <xf numFmtId="166" fontId="9" fillId="0" borderId="0" xfId="0" applyNumberFormat="1" applyFont="1" applyFill="1" applyBorder="1"/>
    <xf numFmtId="165" fontId="9" fillId="0" borderId="0" xfId="0" applyNumberFormat="1" applyFont="1" applyFill="1" applyBorder="1"/>
    <xf numFmtId="0" fontId="6" fillId="0" borderId="0" xfId="7" applyFont="1" applyFill="1" applyAlignment="1">
      <alignment vertical="top" wrapText="1"/>
    </xf>
    <xf numFmtId="37" fontId="9" fillId="0" borderId="71" xfId="0" applyNumberFormat="1" applyFont="1" applyBorder="1"/>
    <xf numFmtId="37" fontId="9" fillId="0" borderId="72" xfId="0" applyNumberFormat="1" applyFont="1" applyBorder="1"/>
    <xf numFmtId="37" fontId="9" fillId="0" borderId="73" xfId="0" applyNumberFormat="1" applyFont="1" applyBorder="1"/>
    <xf numFmtId="37" fontId="9" fillId="0" borderId="74" xfId="0" applyNumberFormat="1" applyFont="1" applyBorder="1"/>
    <xf numFmtId="37" fontId="9" fillId="0" borderId="75" xfId="0" applyNumberFormat="1" applyFont="1" applyBorder="1"/>
    <xf numFmtId="37" fontId="9" fillId="0" borderId="76" xfId="0" applyNumberFormat="1" applyFont="1" applyBorder="1"/>
    <xf numFmtId="37" fontId="28" fillId="0" borderId="77" xfId="0" applyNumberFormat="1" applyFont="1" applyBorder="1"/>
    <xf numFmtId="37" fontId="7" fillId="2" borderId="71" xfId="0" applyNumberFormat="1" applyFont="1" applyFill="1" applyBorder="1" applyAlignment="1"/>
    <xf numFmtId="37" fontId="7" fillId="2" borderId="72" xfId="0" applyNumberFormat="1" applyFont="1" applyFill="1" applyBorder="1" applyAlignment="1"/>
    <xf numFmtId="37" fontId="7" fillId="2" borderId="73" xfId="0" applyNumberFormat="1" applyFont="1" applyFill="1" applyBorder="1" applyAlignment="1"/>
    <xf numFmtId="37" fontId="28" fillId="0" borderId="78" xfId="0" applyNumberFormat="1" applyFont="1" applyBorder="1"/>
    <xf numFmtId="0" fontId="7" fillId="2" borderId="79" xfId="0" applyNumberFormat="1" applyFont="1" applyFill="1" applyBorder="1" applyAlignment="1">
      <alignment horizontal="left"/>
    </xf>
    <xf numFmtId="0" fontId="7" fillId="2" borderId="80" xfId="0" applyNumberFormat="1" applyFont="1" applyFill="1" applyBorder="1" applyAlignment="1">
      <alignment horizontal="left"/>
    </xf>
    <xf numFmtId="0" fontId="7" fillId="2" borderId="81" xfId="0" applyNumberFormat="1" applyFont="1" applyFill="1" applyBorder="1" applyAlignment="1">
      <alignment horizontal="left"/>
    </xf>
    <xf numFmtId="0" fontId="27" fillId="2" borderId="82" xfId="0" applyNumberFormat="1" applyFont="1" applyFill="1" applyBorder="1" applyAlignment="1">
      <alignment horizontal="left" indent="5"/>
    </xf>
    <xf numFmtId="165" fontId="2" fillId="0" borderId="0" xfId="0" applyNumberFormat="1" applyFont="1" applyBorder="1"/>
    <xf numFmtId="0" fontId="0" fillId="0" borderId="0" xfId="0" applyBorder="1" applyAlignment="1">
      <alignment horizontal="center" vertical="top"/>
    </xf>
    <xf numFmtId="0" fontId="42" fillId="0" borderId="0" xfId="0" applyFont="1" applyBorder="1" applyAlignment="1">
      <alignment vertical="top" wrapText="1"/>
    </xf>
    <xf numFmtId="0" fontId="36" fillId="0" borderId="0" xfId="0" applyFont="1" applyBorder="1" applyAlignment="1">
      <alignment horizontal="center" vertical="top"/>
    </xf>
    <xf numFmtId="0" fontId="30" fillId="0" borderId="0" xfId="0" applyFont="1" applyBorder="1" applyAlignment="1">
      <alignment horizontal="center" vertical="top"/>
    </xf>
    <xf numFmtId="0" fontId="36" fillId="0" borderId="0" xfId="0" applyFont="1" applyBorder="1" applyAlignment="1">
      <alignment horizontal="center" vertical="top" wrapText="1"/>
    </xf>
    <xf numFmtId="0" fontId="48" fillId="0" borderId="0" xfId="0" applyFont="1" applyAlignment="1"/>
    <xf numFmtId="0" fontId="65" fillId="0" borderId="0" xfId="0" applyFont="1" applyBorder="1" applyAlignment="1">
      <alignment horizontal="center"/>
    </xf>
    <xf numFmtId="0" fontId="64" fillId="0" borderId="0" xfId="0" applyFont="1" applyBorder="1" applyAlignment="1">
      <alignment vertical="top" wrapText="1"/>
    </xf>
    <xf numFmtId="0" fontId="30" fillId="0" borderId="0" xfId="0" applyFont="1" applyBorder="1" applyAlignment="1">
      <alignment horizontal="right" vertical="top" wrapText="1"/>
    </xf>
    <xf numFmtId="164" fontId="30" fillId="0" borderId="0" xfId="0" applyNumberFormat="1" applyFont="1" applyBorder="1" applyAlignment="1">
      <alignment horizontal="right" vertical="top" wrapText="1"/>
    </xf>
    <xf numFmtId="164" fontId="30" fillId="0" borderId="0" xfId="0" applyNumberFormat="1" applyFont="1" applyBorder="1" applyAlignment="1">
      <alignment vertical="top" wrapText="1"/>
    </xf>
    <xf numFmtId="3" fontId="30" fillId="0" borderId="0" xfId="0" applyNumberFormat="1" applyFont="1" applyBorder="1" applyAlignment="1">
      <alignment vertical="top" wrapText="1"/>
    </xf>
    <xf numFmtId="1" fontId="30" fillId="0" borderId="0" xfId="0" applyNumberFormat="1" applyFont="1" applyBorder="1" applyAlignment="1">
      <alignment vertical="top" wrapText="1"/>
    </xf>
    <xf numFmtId="1" fontId="30" fillId="0" borderId="0" xfId="0" applyNumberFormat="1" applyFont="1" applyBorder="1" applyAlignment="1">
      <alignment vertical="top"/>
    </xf>
    <xf numFmtId="0" fontId="36" fillId="0" borderId="0" xfId="0" applyFont="1" applyBorder="1" applyAlignment="1">
      <alignment horizontal="center"/>
    </xf>
    <xf numFmtId="0" fontId="6" fillId="0" borderId="37" xfId="0" applyNumberFormat="1" applyFont="1" applyBorder="1" applyAlignment="1"/>
    <xf numFmtId="0" fontId="16" fillId="0" borderId="63" xfId="0" applyNumberFormat="1" applyFont="1" applyBorder="1" applyAlignment="1">
      <alignment horizontal="right"/>
    </xf>
    <xf numFmtId="0" fontId="16" fillId="0" borderId="64" xfId="0" applyNumberFormat="1" applyFont="1" applyBorder="1" applyAlignment="1">
      <alignment horizontal="right"/>
    </xf>
    <xf numFmtId="0" fontId="16" fillId="0" borderId="65" xfId="0" applyNumberFormat="1" applyFont="1" applyBorder="1" applyAlignment="1">
      <alignment horizontal="right"/>
    </xf>
    <xf numFmtId="37" fontId="6" fillId="0" borderId="7" xfId="0" applyNumberFormat="1" applyFont="1" applyFill="1" applyBorder="1" applyAlignment="1"/>
    <xf numFmtId="37" fontId="6" fillId="0" borderId="3" xfId="0" applyNumberFormat="1" applyFont="1" applyFill="1" applyBorder="1" applyAlignment="1"/>
    <xf numFmtId="37" fontId="6" fillId="0" borderId="4" xfId="0" applyNumberFormat="1" applyFont="1" applyFill="1" applyBorder="1" applyAlignment="1"/>
    <xf numFmtId="0" fontId="16" fillId="0" borderId="37" xfId="0" applyNumberFormat="1" applyFont="1" applyBorder="1" applyAlignment="1">
      <alignment horizontal="left" indent="3"/>
    </xf>
    <xf numFmtId="37" fontId="16" fillId="0" borderId="7" xfId="0" applyNumberFormat="1" applyFont="1" applyBorder="1" applyAlignment="1"/>
    <xf numFmtId="37" fontId="16" fillId="0" borderId="3" xfId="0" applyNumberFormat="1" applyFont="1" applyBorder="1" applyAlignment="1"/>
    <xf numFmtId="5" fontId="16" fillId="0" borderId="3" xfId="0" applyNumberFormat="1" applyFont="1" applyBorder="1" applyAlignment="1"/>
    <xf numFmtId="5" fontId="16" fillId="0" borderId="4" xfId="0" applyNumberFormat="1" applyFont="1" applyBorder="1" applyAlignment="1"/>
    <xf numFmtId="37" fontId="6" fillId="0" borderId="4" xfId="0" applyNumberFormat="1" applyFont="1" applyBorder="1" applyAlignment="1"/>
    <xf numFmtId="37" fontId="6" fillId="0" borderId="37" xfId="0" applyNumberFormat="1" applyFont="1" applyBorder="1" applyAlignment="1"/>
    <xf numFmtId="37" fontId="6" fillId="0" borderId="40" xfId="0" applyNumberFormat="1" applyFont="1" applyBorder="1" applyAlignment="1"/>
    <xf numFmtId="37" fontId="6" fillId="0" borderId="20" xfId="0" applyNumberFormat="1" applyFont="1" applyBorder="1" applyAlignment="1"/>
    <xf numFmtId="0" fontId="6" fillId="0" borderId="67" xfId="0" applyNumberFormat="1" applyFont="1" applyBorder="1" applyAlignment="1"/>
    <xf numFmtId="0" fontId="6" fillId="0" borderId="13" xfId="0" applyNumberFormat="1" applyFont="1" applyBorder="1" applyAlignment="1">
      <alignment horizontal="left" indent="3"/>
    </xf>
    <xf numFmtId="0" fontId="6" fillId="0" borderId="46" xfId="0" applyNumberFormat="1" applyFont="1" applyBorder="1" applyAlignment="1">
      <alignment horizontal="left" indent="3"/>
    </xf>
    <xf numFmtId="5" fontId="6" fillId="0" borderId="3" xfId="0" applyNumberFormat="1" applyFont="1" applyBorder="1" applyAlignment="1"/>
    <xf numFmtId="5" fontId="6" fillId="0" borderId="4" xfId="0" applyNumberFormat="1" applyFont="1" applyBorder="1" applyAlignment="1"/>
    <xf numFmtId="165" fontId="6" fillId="0" borderId="0" xfId="0" applyNumberFormat="1" applyFont="1" applyAlignment="1">
      <alignment horizontal="centerContinuous"/>
    </xf>
    <xf numFmtId="0" fontId="16" fillId="0" borderId="0" xfId="0" applyNumberFormat="1" applyFont="1" applyBorder="1" applyAlignment="1">
      <alignment horizontal="left" indent="5"/>
    </xf>
    <xf numFmtId="37" fontId="16" fillId="0" borderId="0" xfId="0" applyNumberFormat="1" applyFont="1" applyBorder="1" applyAlignment="1"/>
    <xf numFmtId="5" fontId="16" fillId="0" borderId="0" xfId="0" applyNumberFormat="1" applyFont="1" applyBorder="1" applyAlignment="1"/>
    <xf numFmtId="165" fontId="50" fillId="0" borderId="0" xfId="0" applyNumberFormat="1" applyFont="1" applyAlignment="1"/>
    <xf numFmtId="165" fontId="49" fillId="0" borderId="0" xfId="0" applyNumberFormat="1" applyFont="1" applyAlignment="1"/>
    <xf numFmtId="0" fontId="9" fillId="0" borderId="0" xfId="8" applyNumberFormat="1" applyFont="1" applyFill="1" applyBorder="1" applyAlignment="1" applyProtection="1"/>
    <xf numFmtId="0" fontId="67" fillId="0" borderId="0" xfId="8" applyFont="1" applyBorder="1" applyAlignment="1">
      <alignment vertical="center"/>
    </xf>
    <xf numFmtId="0" fontId="67" fillId="0" borderId="0" xfId="8" applyFont="1" applyAlignment="1">
      <alignment vertical="center"/>
    </xf>
    <xf numFmtId="0" fontId="69" fillId="0" borderId="40" xfId="8" applyFont="1" applyFill="1" applyBorder="1" applyAlignment="1">
      <alignment horizontal="left" vertical="center"/>
    </xf>
    <xf numFmtId="0" fontId="69" fillId="0" borderId="83" xfId="8" applyFont="1" applyFill="1" applyBorder="1" applyAlignment="1">
      <alignment horizontal="left" vertical="center"/>
    </xf>
    <xf numFmtId="0" fontId="69" fillId="0" borderId="13" xfId="8" applyFont="1" applyFill="1" applyBorder="1" applyAlignment="1">
      <alignment horizontal="left" vertical="center"/>
    </xf>
    <xf numFmtId="0" fontId="69" fillId="0" borderId="84" xfId="8" applyFont="1" applyFill="1" applyBorder="1" applyAlignment="1">
      <alignment horizontal="left" vertical="center"/>
    </xf>
    <xf numFmtId="166" fontId="69" fillId="0" borderId="13" xfId="8" applyNumberFormat="1" applyFont="1" applyFill="1" applyBorder="1" applyAlignment="1">
      <alignment horizontal="left" vertical="center"/>
    </xf>
    <xf numFmtId="0" fontId="70" fillId="0" borderId="84" xfId="8" applyFont="1" applyFill="1" applyBorder="1" applyAlignment="1">
      <alignment horizontal="left" vertical="center"/>
    </xf>
    <xf numFmtId="166" fontId="70" fillId="0" borderId="13" xfId="8" applyNumberFormat="1" applyFont="1" applyFill="1" applyBorder="1" applyAlignment="1">
      <alignment horizontal="left" vertical="center"/>
    </xf>
    <xf numFmtId="0" fontId="69" fillId="0" borderId="85" xfId="8" applyFont="1" applyFill="1" applyBorder="1" applyAlignment="1">
      <alignment horizontal="left" vertical="center"/>
    </xf>
    <xf numFmtId="0" fontId="69" fillId="0" borderId="37" xfId="8" applyFont="1" applyFill="1" applyBorder="1" applyAlignment="1">
      <alignment vertical="center"/>
    </xf>
    <xf numFmtId="0" fontId="69" fillId="0" borderId="67" xfId="8" applyFont="1" applyFill="1" applyBorder="1" applyAlignment="1">
      <alignment vertical="center"/>
    </xf>
    <xf numFmtId="0" fontId="69" fillId="0" borderId="13" xfId="8" applyFont="1" applyFill="1" applyBorder="1" applyAlignment="1">
      <alignment vertical="center"/>
    </xf>
    <xf numFmtId="0" fontId="69" fillId="0" borderId="69" xfId="8" applyFont="1" applyFill="1" applyBorder="1" applyAlignment="1">
      <alignment vertical="center"/>
    </xf>
    <xf numFmtId="166" fontId="70" fillId="0" borderId="46" xfId="8" applyNumberFormat="1" applyFont="1" applyFill="1" applyBorder="1" applyAlignment="1">
      <alignment horizontal="left" vertical="center"/>
    </xf>
    <xf numFmtId="0" fontId="70" fillId="0" borderId="86" xfId="8" applyFont="1" applyFill="1" applyBorder="1" applyAlignment="1">
      <alignment horizontal="left" vertical="center"/>
    </xf>
    <xf numFmtId="0" fontId="70" fillId="0" borderId="37" xfId="8" applyFont="1" applyFill="1" applyBorder="1" applyAlignment="1">
      <alignment vertical="center"/>
    </xf>
    <xf numFmtId="0" fontId="71" fillId="0" borderId="40" xfId="8" applyNumberFormat="1" applyFont="1" applyFill="1" applyBorder="1" applyAlignment="1" applyProtection="1"/>
    <xf numFmtId="166" fontId="70" fillId="0" borderId="67" xfId="8" applyNumberFormat="1" applyFont="1" applyFill="1" applyBorder="1" applyAlignment="1">
      <alignment horizontal="left" vertical="center"/>
    </xf>
    <xf numFmtId="0" fontId="70" fillId="0" borderId="83" xfId="8" applyFont="1" applyFill="1" applyBorder="1" applyAlignment="1">
      <alignment horizontal="left" vertical="center"/>
    </xf>
    <xf numFmtId="166" fontId="70" fillId="0" borderId="69" xfId="8" applyNumberFormat="1" applyFont="1" applyFill="1" applyBorder="1" applyAlignment="1">
      <alignment horizontal="left" vertical="center"/>
    </xf>
    <xf numFmtId="0" fontId="70" fillId="0" borderId="85" xfId="8" applyFont="1" applyFill="1" applyBorder="1" applyAlignment="1">
      <alignment horizontal="left" vertical="center"/>
    </xf>
    <xf numFmtId="0" fontId="70" fillId="0" borderId="40" xfId="8" applyFont="1" applyFill="1" applyBorder="1" applyAlignment="1">
      <alignment horizontal="right" vertical="center"/>
    </xf>
    <xf numFmtId="0" fontId="70" fillId="0" borderId="15" xfId="8" applyFont="1" applyFill="1" applyBorder="1" applyAlignment="1">
      <alignment vertical="center"/>
    </xf>
    <xf numFmtId="0" fontId="70" fillId="0" borderId="72" xfId="8" applyFont="1" applyFill="1" applyBorder="1" applyAlignment="1">
      <alignment horizontal="left" vertical="center"/>
    </xf>
    <xf numFmtId="0" fontId="70" fillId="0" borderId="69" xfId="8" applyFont="1" applyFill="1" applyBorder="1" applyAlignment="1">
      <alignment vertical="center"/>
    </xf>
    <xf numFmtId="0" fontId="70" fillId="0" borderId="40" xfId="8" applyFont="1" applyFill="1" applyBorder="1" applyAlignment="1">
      <alignment horizontal="left" vertical="center"/>
    </xf>
    <xf numFmtId="0" fontId="69" fillId="0" borderId="7" xfId="8" applyFont="1" applyFill="1" applyBorder="1" applyAlignment="1">
      <alignment vertical="center"/>
    </xf>
    <xf numFmtId="0" fontId="69" fillId="0" borderId="3" xfId="8" applyFont="1" applyFill="1" applyBorder="1" applyAlignment="1">
      <alignment horizontal="left" vertical="center"/>
    </xf>
    <xf numFmtId="37" fontId="69" fillId="0" borderId="40" xfId="1" applyNumberFormat="1" applyFont="1" applyFill="1" applyBorder="1" applyAlignment="1">
      <alignment horizontal="right" vertical="center"/>
    </xf>
    <xf numFmtId="37" fontId="69" fillId="0" borderId="20" xfId="1" applyNumberFormat="1" applyFont="1" applyFill="1" applyBorder="1" applyAlignment="1">
      <alignment horizontal="right" vertical="center"/>
    </xf>
    <xf numFmtId="37" fontId="69" fillId="0" borderId="87" xfId="1" applyNumberFormat="1" applyFont="1" applyFill="1" applyBorder="1" applyAlignment="1">
      <alignment horizontal="right" vertical="center"/>
    </xf>
    <xf numFmtId="37" fontId="69" fillId="0" borderId="88" xfId="1" applyNumberFormat="1" applyFont="1" applyFill="1" applyBorder="1" applyAlignment="1">
      <alignment horizontal="right" vertical="center"/>
    </xf>
    <xf numFmtId="37" fontId="69" fillId="0" borderId="89" xfId="1" applyNumberFormat="1" applyFont="1" applyFill="1" applyBorder="1" applyAlignment="1">
      <alignment horizontal="right" vertical="center"/>
    </xf>
    <xf numFmtId="37" fontId="69" fillId="0" borderId="90" xfId="1" applyNumberFormat="1" applyFont="1" applyFill="1" applyBorder="1" applyAlignment="1">
      <alignment horizontal="right" vertical="center"/>
    </xf>
    <xf numFmtId="37" fontId="69" fillId="0" borderId="91" xfId="1" applyNumberFormat="1" applyFont="1" applyFill="1" applyBorder="1" applyAlignment="1">
      <alignment horizontal="right" vertical="center"/>
    </xf>
    <xf numFmtId="37" fontId="69" fillId="0" borderId="84" xfId="1" applyNumberFormat="1" applyFont="1" applyFill="1" applyBorder="1" applyAlignment="1">
      <alignment horizontal="right" vertical="center"/>
    </xf>
    <xf numFmtId="37" fontId="69" fillId="0" borderId="92" xfId="1" applyNumberFormat="1" applyFont="1" applyFill="1" applyBorder="1" applyAlignment="1">
      <alignment horizontal="right" vertical="center"/>
    </xf>
    <xf numFmtId="37" fontId="69" fillId="0" borderId="93" xfId="1" applyNumberFormat="1" applyFont="1" applyFill="1" applyBorder="1" applyAlignment="1">
      <alignment horizontal="right" vertical="center"/>
    </xf>
    <xf numFmtId="37" fontId="69" fillId="0" borderId="94" xfId="1" applyNumberFormat="1" applyFont="1" applyFill="1" applyBorder="1" applyAlignment="1">
      <alignment horizontal="right" vertical="center"/>
    </xf>
    <xf numFmtId="37" fontId="69" fillId="0" borderId="3" xfId="1" applyNumberFormat="1" applyFont="1" applyFill="1" applyBorder="1" applyAlignment="1">
      <alignment horizontal="right" vertical="center"/>
    </xf>
    <xf numFmtId="37" fontId="69" fillId="0" borderId="4" xfId="1" applyNumberFormat="1" applyFont="1" applyFill="1" applyBorder="1" applyAlignment="1">
      <alignment horizontal="right" vertical="center"/>
    </xf>
    <xf numFmtId="37" fontId="9" fillId="0" borderId="0" xfId="1" applyNumberFormat="1" applyFont="1" applyFill="1" applyBorder="1" applyAlignment="1" applyProtection="1"/>
    <xf numFmtId="37" fontId="71" fillId="0" borderId="40" xfId="1" applyNumberFormat="1" applyFont="1" applyFill="1" applyBorder="1" applyAlignment="1" applyProtection="1"/>
    <xf numFmtId="37" fontId="71" fillId="0" borderId="20" xfId="1" applyNumberFormat="1" applyFont="1" applyFill="1" applyBorder="1" applyAlignment="1" applyProtection="1"/>
    <xf numFmtId="37" fontId="70" fillId="0" borderId="87" xfId="1" applyNumberFormat="1" applyFont="1" applyFill="1" applyBorder="1" applyAlignment="1">
      <alignment horizontal="right" vertical="center"/>
    </xf>
    <xf numFmtId="37" fontId="70" fillId="0" borderId="88" xfId="1" applyNumberFormat="1" applyFont="1" applyFill="1" applyBorder="1" applyAlignment="1">
      <alignment horizontal="right" vertical="center"/>
    </xf>
    <xf numFmtId="37" fontId="70" fillId="0" borderId="89" xfId="1" applyNumberFormat="1" applyFont="1" applyFill="1" applyBorder="1" applyAlignment="1">
      <alignment horizontal="right" vertical="center"/>
    </xf>
    <xf numFmtId="37" fontId="70" fillId="0" borderId="90" xfId="1" applyNumberFormat="1" applyFont="1" applyFill="1" applyBorder="1" applyAlignment="1">
      <alignment horizontal="right" vertical="center"/>
    </xf>
    <xf numFmtId="37" fontId="70" fillId="0" borderId="91" xfId="1" applyNumberFormat="1" applyFont="1" applyFill="1" applyBorder="1" applyAlignment="1">
      <alignment horizontal="right" vertical="center"/>
    </xf>
    <xf numFmtId="37" fontId="70" fillId="0" borderId="92" xfId="1" applyNumberFormat="1" applyFont="1" applyFill="1" applyBorder="1" applyAlignment="1">
      <alignment horizontal="right" vertical="center"/>
    </xf>
    <xf numFmtId="37" fontId="70" fillId="0" borderId="93" xfId="1" applyNumberFormat="1" applyFont="1" applyFill="1" applyBorder="1" applyAlignment="1">
      <alignment horizontal="right" vertical="center"/>
    </xf>
    <xf numFmtId="37" fontId="70" fillId="0" borderId="94" xfId="1" applyNumberFormat="1" applyFont="1" applyFill="1" applyBorder="1" applyAlignment="1">
      <alignment horizontal="right" vertical="center"/>
    </xf>
    <xf numFmtId="37" fontId="70" fillId="0" borderId="75" xfId="1" applyNumberFormat="1" applyFont="1" applyFill="1" applyBorder="1" applyAlignment="1">
      <alignment horizontal="right" vertical="center"/>
    </xf>
    <xf numFmtId="37" fontId="70" fillId="0" borderId="95" xfId="1" applyNumberFormat="1" applyFont="1" applyFill="1" applyBorder="1" applyAlignment="1">
      <alignment horizontal="right" vertical="center"/>
    </xf>
    <xf numFmtId="37" fontId="70" fillId="0" borderId="40" xfId="1" applyNumberFormat="1" applyFont="1" applyFill="1" applyBorder="1" applyAlignment="1">
      <alignment horizontal="right" vertical="center"/>
    </xf>
    <xf numFmtId="37" fontId="70" fillId="0" borderId="20" xfId="1" applyNumberFormat="1" applyFont="1" applyFill="1" applyBorder="1" applyAlignment="1">
      <alignment horizontal="right" vertical="center"/>
    </xf>
    <xf numFmtId="37" fontId="6" fillId="0" borderId="39" xfId="0" applyNumberFormat="1" applyFont="1" applyBorder="1" applyAlignment="1"/>
    <xf numFmtId="0" fontId="63" fillId="0" borderId="8" xfId="0" applyNumberFormat="1" applyFont="1" applyBorder="1" applyAlignment="1"/>
    <xf numFmtId="0" fontId="63" fillId="0" borderId="0" xfId="0" applyNumberFormat="1" applyFont="1" applyBorder="1" applyAlignment="1"/>
    <xf numFmtId="0" fontId="63" fillId="0" borderId="39" xfId="0" applyNumberFormat="1" applyFont="1" applyBorder="1" applyAlignment="1"/>
    <xf numFmtId="0" fontId="63" fillId="0" borderId="0" xfId="0" applyNumberFormat="1" applyFont="1" applyAlignment="1"/>
    <xf numFmtId="0" fontId="46" fillId="0" borderId="0" xfId="10" applyFont="1"/>
    <xf numFmtId="0" fontId="0" fillId="0" borderId="0" xfId="0" applyAlignment="1"/>
    <xf numFmtId="0" fontId="19" fillId="0" borderId="0" xfId="10"/>
    <xf numFmtId="0" fontId="16" fillId="0" borderId="0" xfId="10" applyFont="1"/>
    <xf numFmtId="0" fontId="21" fillId="0" borderId="0" xfId="10" applyFont="1"/>
    <xf numFmtId="0" fontId="9" fillId="0" borderId="0" xfId="10" applyFont="1"/>
    <xf numFmtId="0" fontId="9" fillId="0" borderId="0" xfId="10" applyFont="1" applyFill="1" applyAlignment="1">
      <alignment vertical="center"/>
    </xf>
    <xf numFmtId="0" fontId="21" fillId="0" borderId="0" xfId="10" applyFont="1" applyFill="1" applyBorder="1" applyAlignment="1">
      <alignment horizontal="centerContinuous"/>
    </xf>
    <xf numFmtId="0" fontId="9" fillId="0" borderId="8" xfId="10" applyFont="1" applyFill="1" applyBorder="1" applyAlignment="1">
      <alignment horizontal="center"/>
    </xf>
    <xf numFmtId="0" fontId="9" fillId="0" borderId="39" xfId="10" applyFont="1" applyFill="1" applyBorder="1" applyAlignment="1">
      <alignment horizontal="center"/>
    </xf>
    <xf numFmtId="0" fontId="9" fillId="0" borderId="0" xfId="10" applyFont="1" applyFill="1"/>
    <xf numFmtId="0" fontId="9" fillId="0" borderId="0" xfId="10" applyFont="1" applyFill="1" applyBorder="1" applyAlignment="1">
      <alignment horizontal="center"/>
    </xf>
    <xf numFmtId="0" fontId="9" fillId="0" borderId="7" xfId="10" applyFont="1" applyFill="1" applyBorder="1" applyAlignment="1">
      <alignment horizontal="center" wrapText="1"/>
    </xf>
    <xf numFmtId="0" fontId="9" fillId="0" borderId="4" xfId="10" applyFont="1" applyFill="1" applyBorder="1" applyAlignment="1">
      <alignment horizontal="center" wrapText="1"/>
    </xf>
    <xf numFmtId="0" fontId="73" fillId="0" borderId="0" xfId="10" applyFont="1" applyFill="1" applyBorder="1" applyAlignment="1">
      <alignment horizontal="center"/>
    </xf>
    <xf numFmtId="0" fontId="9" fillId="0" borderId="2" xfId="10" applyFont="1" applyBorder="1"/>
    <xf numFmtId="37" fontId="9" fillId="0" borderId="8" xfId="10" applyNumberFormat="1" applyFont="1" applyBorder="1"/>
    <xf numFmtId="37" fontId="9" fillId="0" borderId="39" xfId="10" applyNumberFormat="1" applyFont="1" applyBorder="1"/>
    <xf numFmtId="3" fontId="9" fillId="0" borderId="0" xfId="10" applyNumberFormat="1" applyFont="1"/>
    <xf numFmtId="37" fontId="9" fillId="0" borderId="0" xfId="10" applyNumberFormat="1" applyFont="1" applyBorder="1"/>
    <xf numFmtId="37" fontId="9" fillId="0" borderId="68" xfId="10" applyNumberFormat="1" applyFont="1" applyBorder="1"/>
    <xf numFmtId="0" fontId="9" fillId="0" borderId="0" xfId="10" applyFont="1" applyBorder="1"/>
    <xf numFmtId="0" fontId="21" fillId="0" borderId="6" xfId="10" applyFont="1" applyBorder="1"/>
    <xf numFmtId="0" fontId="9" fillId="0" borderId="6" xfId="0" applyFont="1" applyBorder="1"/>
    <xf numFmtId="0" fontId="9" fillId="0" borderId="6" xfId="0" applyFont="1" applyBorder="1" applyAlignment="1">
      <alignment wrapText="1"/>
    </xf>
    <xf numFmtId="0" fontId="9" fillId="0" borderId="6" xfId="10" applyFont="1" applyBorder="1"/>
    <xf numFmtId="37" fontId="9" fillId="0" borderId="7" xfId="1" applyNumberFormat="1" applyFont="1" applyBorder="1"/>
    <xf numFmtId="37" fontId="9" fillId="0" borderId="4" xfId="1" applyNumberFormat="1" applyFont="1" applyBorder="1"/>
    <xf numFmtId="37" fontId="9" fillId="0" borderId="3" xfId="1" applyNumberFormat="1" applyFont="1" applyBorder="1"/>
    <xf numFmtId="167" fontId="9" fillId="0" borderId="0" xfId="1" applyNumberFormat="1" applyFont="1" applyBorder="1"/>
    <xf numFmtId="0" fontId="21" fillId="0" borderId="5" xfId="10" applyFont="1" applyBorder="1"/>
    <xf numFmtId="37" fontId="21" fillId="0" borderId="7" xfId="1" applyNumberFormat="1" applyFont="1" applyBorder="1"/>
    <xf numFmtId="37" fontId="21" fillId="0" borderId="4" xfId="1" applyNumberFormat="1" applyFont="1" applyBorder="1"/>
    <xf numFmtId="167" fontId="21" fillId="0" borderId="0" xfId="1" applyNumberFormat="1" applyFont="1" applyBorder="1"/>
    <xf numFmtId="170" fontId="9" fillId="0" borderId="0" xfId="10" applyNumberFormat="1" applyFont="1"/>
    <xf numFmtId="0" fontId="21" fillId="0" borderId="6" xfId="10" applyFont="1" applyBorder="1" applyAlignment="1">
      <alignment wrapText="1"/>
    </xf>
    <xf numFmtId="37" fontId="9" fillId="0" borderId="0" xfId="10" applyNumberFormat="1" applyFont="1"/>
    <xf numFmtId="37" fontId="9" fillId="0" borderId="8" xfId="10" applyNumberFormat="1" applyFont="1" applyBorder="1" applyAlignment="1"/>
    <xf numFmtId="37" fontId="9" fillId="0" borderId="39" xfId="10" applyNumberFormat="1" applyFont="1" applyBorder="1" applyAlignment="1"/>
    <xf numFmtId="37" fontId="9" fillId="0" borderId="8" xfId="1" applyNumberFormat="1" applyFont="1" applyBorder="1"/>
    <xf numFmtId="37" fontId="9" fillId="0" borderId="6" xfId="1" applyNumberFormat="1" applyFont="1" applyBorder="1"/>
    <xf numFmtId="37" fontId="9" fillId="0" borderId="4" xfId="10" applyNumberFormat="1" applyFont="1" applyBorder="1"/>
    <xf numFmtId="37" fontId="21" fillId="0" borderId="8" xfId="1" applyNumberFormat="1" applyFont="1" applyBorder="1"/>
    <xf numFmtId="37" fontId="21" fillId="0" borderId="6" xfId="1" applyNumberFormat="1" applyFont="1" applyBorder="1"/>
    <xf numFmtId="37" fontId="21" fillId="0" borderId="37" xfId="1" applyNumberFormat="1" applyFont="1" applyBorder="1"/>
    <xf numFmtId="37" fontId="21" fillId="0" borderId="3" xfId="1" applyNumberFormat="1" applyFont="1" applyBorder="1"/>
    <xf numFmtId="0" fontId="9" fillId="0" borderId="0" xfId="10" applyNumberFormat="1" applyFont="1"/>
    <xf numFmtId="37" fontId="9" fillId="0" borderId="96" xfId="10" applyNumberFormat="1" applyFont="1" applyBorder="1"/>
    <xf numFmtId="0" fontId="21" fillId="0" borderId="97" xfId="10" applyFont="1" applyBorder="1" applyAlignment="1">
      <alignment horizontal="left"/>
    </xf>
    <xf numFmtId="0" fontId="21" fillId="0" borderId="98" xfId="10" applyFont="1" applyBorder="1" applyAlignment="1">
      <alignment horizontal="left"/>
    </xf>
    <xf numFmtId="167" fontId="21" fillId="0" borderId="0" xfId="10" applyNumberFormat="1" applyFont="1" applyBorder="1" applyAlignment="1">
      <alignment horizontal="left"/>
    </xf>
    <xf numFmtId="168" fontId="21" fillId="0" borderId="0" xfId="3" applyNumberFormat="1" applyFont="1" applyBorder="1" applyAlignment="1">
      <alignment horizontal="left"/>
    </xf>
    <xf numFmtId="0" fontId="74" fillId="0" borderId="0" xfId="10" applyFont="1" applyAlignment="1">
      <alignment horizontal="left"/>
    </xf>
    <xf numFmtId="0" fontId="74" fillId="0" borderId="0" xfId="10" applyFont="1" applyBorder="1" applyAlignment="1">
      <alignment horizontal="left"/>
    </xf>
    <xf numFmtId="0" fontId="21" fillId="0" borderId="0" xfId="10" applyFont="1" applyBorder="1" applyAlignment="1">
      <alignment horizontal="left"/>
    </xf>
    <xf numFmtId="5" fontId="6" fillId="0" borderId="0" xfId="3" applyNumberFormat="1" applyFont="1" applyFill="1" applyBorder="1" applyAlignment="1">
      <alignment vertical="top"/>
    </xf>
    <xf numFmtId="0" fontId="6" fillId="0" borderId="0" xfId="7" applyFont="1" applyFill="1" applyBorder="1" applyAlignment="1">
      <alignment horizontal="center" vertical="top" wrapText="1"/>
    </xf>
    <xf numFmtId="7" fontId="6" fillId="0" borderId="0" xfId="3" applyNumberFormat="1" applyFont="1" applyFill="1" applyBorder="1" applyAlignment="1">
      <alignment vertical="top"/>
    </xf>
    <xf numFmtId="0" fontId="7" fillId="2" borderId="15" xfId="0" applyNumberFormat="1" applyFont="1" applyFill="1" applyBorder="1" applyAlignment="1">
      <alignment horizontal="left" indent="1"/>
    </xf>
    <xf numFmtId="0" fontId="26" fillId="0" borderId="69" xfId="0" applyNumberFormat="1" applyFont="1" applyFill="1" applyBorder="1" applyAlignment="1">
      <alignment horizontal="left" indent="2"/>
    </xf>
    <xf numFmtId="37" fontId="26" fillId="0" borderId="69" xfId="0" applyNumberFormat="1" applyFont="1" applyFill="1" applyBorder="1" applyAlignment="1"/>
    <xf numFmtId="37" fontId="26" fillId="0" borderId="101" xfId="0" applyNumberFormat="1" applyFont="1" applyFill="1" applyBorder="1" applyAlignment="1"/>
    <xf numFmtId="0" fontId="26" fillId="0" borderId="103" xfId="0" applyNumberFormat="1" applyFont="1" applyFill="1" applyBorder="1" applyAlignment="1">
      <alignment horizontal="left" indent="2"/>
    </xf>
    <xf numFmtId="37" fontId="26" fillId="0" borderId="66" xfId="0" applyNumberFormat="1" applyFont="1" applyFill="1" applyBorder="1" applyAlignment="1"/>
    <xf numFmtId="37" fontId="26" fillId="0" borderId="104" xfId="0" applyNumberFormat="1" applyFont="1" applyFill="1" applyBorder="1" applyAlignment="1"/>
    <xf numFmtId="37" fontId="26" fillId="0" borderId="105" xfId="0" applyNumberFormat="1" applyFont="1" applyFill="1" applyBorder="1" applyAlignment="1"/>
    <xf numFmtId="0" fontId="69" fillId="0" borderId="86" xfId="8" applyFont="1" applyFill="1" applyBorder="1" applyAlignment="1">
      <alignment horizontal="left" vertical="center"/>
    </xf>
    <xf numFmtId="0" fontId="69" fillId="0" borderId="46" xfId="8" applyFont="1" applyFill="1" applyBorder="1" applyAlignment="1">
      <alignment vertical="center"/>
    </xf>
    <xf numFmtId="1" fontId="6" fillId="0" borderId="17" xfId="0" applyNumberFormat="1" applyFont="1" applyBorder="1" applyAlignment="1">
      <alignment horizontal="right"/>
    </xf>
    <xf numFmtId="3" fontId="6" fillId="0" borderId="49" xfId="0" applyNumberFormat="1" applyFont="1" applyBorder="1" applyAlignment="1"/>
    <xf numFmtId="37" fontId="7" fillId="2" borderId="20" xfId="0" applyNumberFormat="1" applyFont="1" applyFill="1" applyBorder="1" applyAlignment="1"/>
    <xf numFmtId="37" fontId="7" fillId="2" borderId="13" xfId="0" applyNumberFormat="1" applyFont="1" applyFill="1" applyBorder="1" applyAlignment="1"/>
    <xf numFmtId="3" fontId="14" fillId="0" borderId="0" xfId="0" applyNumberFormat="1" applyFont="1" applyAlignment="1"/>
    <xf numFmtId="165" fontId="14" fillId="0" borderId="0" xfId="0" applyNumberFormat="1" applyFont="1" applyAlignment="1"/>
    <xf numFmtId="3" fontId="29" fillId="0" borderId="0" xfId="0" applyNumberFormat="1" applyFont="1" applyAlignment="1"/>
    <xf numFmtId="165" fontId="14" fillId="0" borderId="0" xfId="0" applyNumberFormat="1" applyFont="1" applyFill="1" applyAlignment="1"/>
    <xf numFmtId="165" fontId="43" fillId="0" borderId="0" xfId="0" applyNumberFormat="1" applyFont="1" applyAlignment="1"/>
    <xf numFmtId="0" fontId="0" fillId="0" borderId="0" xfId="0" applyBorder="1" applyAlignment="1">
      <alignment vertical="top" wrapText="1"/>
    </xf>
    <xf numFmtId="37" fontId="6" fillId="0" borderId="5" xfId="0" applyNumberFormat="1" applyFont="1" applyFill="1" applyBorder="1" applyAlignment="1"/>
    <xf numFmtId="5" fontId="16" fillId="0" borderId="5" xfId="0" applyNumberFormat="1" applyFont="1" applyBorder="1" applyAlignment="1"/>
    <xf numFmtId="37" fontId="6" fillId="0" borderId="41" xfId="0" applyNumberFormat="1" applyFont="1" applyBorder="1" applyAlignment="1"/>
    <xf numFmtId="5" fontId="6" fillId="0" borderId="5" xfId="0" applyNumberFormat="1" applyFont="1" applyBorder="1" applyAlignment="1"/>
    <xf numFmtId="0" fontId="16" fillId="0" borderId="110" xfId="0" applyNumberFormat="1" applyFont="1" applyBorder="1" applyAlignment="1">
      <alignment horizontal="center"/>
    </xf>
    <xf numFmtId="37" fontId="16" fillId="0" borderId="37" xfId="0" applyNumberFormat="1" applyFont="1" applyBorder="1" applyAlignment="1"/>
    <xf numFmtId="37" fontId="16" fillId="0" borderId="40" xfId="0" applyNumberFormat="1" applyFont="1" applyBorder="1" applyAlignment="1"/>
    <xf numFmtId="37" fontId="6" fillId="0" borderId="46" xfId="0" applyNumberFormat="1" applyFont="1" applyBorder="1" applyAlignment="1"/>
    <xf numFmtId="37" fontId="6" fillId="0" borderId="47" xfId="0" applyNumberFormat="1" applyFont="1" applyBorder="1" applyAlignment="1"/>
    <xf numFmtId="5" fontId="7" fillId="2" borderId="47" xfId="0" applyNumberFormat="1" applyFont="1" applyFill="1" applyBorder="1" applyAlignment="1"/>
    <xf numFmtId="5" fontId="7" fillId="2" borderId="48" xfId="0" applyNumberFormat="1" applyFont="1" applyFill="1" applyBorder="1" applyAlignment="1"/>
    <xf numFmtId="0" fontId="0" fillId="0" borderId="0" xfId="0"/>
    <xf numFmtId="0" fontId="0" fillId="0" borderId="0" xfId="0" applyBorder="1" applyAlignment="1">
      <alignment horizontal="center"/>
    </xf>
    <xf numFmtId="0" fontId="36" fillId="0" borderId="0" xfId="0" applyFont="1" applyBorder="1" applyAlignment="1">
      <alignment horizontal="center" vertical="top"/>
    </xf>
    <xf numFmtId="0" fontId="0" fillId="0" borderId="0" xfId="0" applyBorder="1" applyAlignment="1">
      <alignment horizontal="center" vertical="top"/>
    </xf>
    <xf numFmtId="0" fontId="36" fillId="0" borderId="0" xfId="0" applyFont="1" applyBorder="1" applyAlignment="1">
      <alignment horizontal="center"/>
    </xf>
    <xf numFmtId="0" fontId="6" fillId="0" borderId="106" xfId="0" applyNumberFormat="1" applyFont="1" applyBorder="1" applyAlignment="1">
      <alignment horizontal="left"/>
    </xf>
    <xf numFmtId="37" fontId="3" fillId="0" borderId="12" xfId="0" applyNumberFormat="1" applyFont="1" applyBorder="1"/>
    <xf numFmtId="37" fontId="21" fillId="0" borderId="99" xfId="10" applyNumberFormat="1" applyFont="1" applyBorder="1" applyAlignment="1">
      <alignment horizontal="right"/>
    </xf>
    <xf numFmtId="5" fontId="21" fillId="0" borderId="100" xfId="3" applyNumberFormat="1" applyFont="1" applyBorder="1" applyAlignment="1">
      <alignment horizontal="right"/>
    </xf>
    <xf numFmtId="0" fontId="42" fillId="0" borderId="0" xfId="0" applyFont="1" applyBorder="1" applyAlignment="1">
      <alignment horizontal="right"/>
    </xf>
    <xf numFmtId="0" fontId="42" fillId="0" borderId="0" xfId="0" applyFont="1" applyBorder="1" applyAlignment="1">
      <alignment horizontal="right" vertical="top"/>
    </xf>
    <xf numFmtId="0" fontId="3" fillId="0" borderId="66" xfId="0" applyNumberFormat="1" applyFont="1" applyBorder="1" applyAlignment="1">
      <alignment horizontal="left"/>
    </xf>
    <xf numFmtId="0" fontId="3" fillId="0" borderId="13" xfId="0" applyNumberFormat="1" applyFont="1" applyBorder="1" applyAlignment="1">
      <alignment horizontal="left"/>
    </xf>
    <xf numFmtId="0" fontId="3" fillId="0" borderId="46" xfId="0" applyNumberFormat="1" applyFont="1" applyBorder="1" applyAlignment="1">
      <alignment horizontal="left"/>
    </xf>
    <xf numFmtId="0" fontId="15" fillId="0" borderId="0" xfId="12"/>
    <xf numFmtId="0" fontId="14" fillId="0" borderId="0" xfId="5"/>
    <xf numFmtId="0" fontId="29" fillId="0" borderId="0" xfId="5" applyFont="1"/>
    <xf numFmtId="0" fontId="14" fillId="0" borderId="0" xfId="5" applyAlignment="1">
      <alignment horizontal="center"/>
    </xf>
    <xf numFmtId="0" fontId="43" fillId="0" borderId="0" xfId="5" applyFont="1" applyAlignment="1">
      <alignment horizontal="center"/>
    </xf>
    <xf numFmtId="0" fontId="14" fillId="0" borderId="0" xfId="5" applyFill="1" applyBorder="1" applyAlignment="1">
      <alignment horizontal="center" vertical="top" wrapText="1"/>
    </xf>
    <xf numFmtId="0" fontId="14" fillId="0" borderId="0" xfId="5" applyFill="1" applyBorder="1" applyAlignment="1">
      <alignment vertical="top" wrapText="1"/>
    </xf>
    <xf numFmtId="0" fontId="22" fillId="0" borderId="0" xfId="5" applyFont="1" applyFill="1" applyAlignment="1">
      <alignment horizontal="center"/>
    </xf>
    <xf numFmtId="0" fontId="22" fillId="0" borderId="0" xfId="5" applyFont="1" applyFill="1" applyAlignment="1">
      <alignment horizontal="centerContinuous"/>
    </xf>
    <xf numFmtId="0" fontId="14" fillId="0" borderId="0" xfId="5" applyBorder="1"/>
    <xf numFmtId="3" fontId="51" fillId="2" borderId="0" xfId="5" applyNumberFormat="1" applyFont="1" applyFill="1" applyBorder="1" applyAlignment="1"/>
    <xf numFmtId="3" fontId="5" fillId="2" borderId="0" xfId="5" applyNumberFormat="1" applyFont="1" applyFill="1" applyBorder="1" applyAlignment="1">
      <alignment horizontal="center"/>
    </xf>
    <xf numFmtId="3" fontId="5" fillId="2" borderId="0" xfId="5" applyNumberFormat="1" applyFont="1" applyFill="1" applyBorder="1" applyAlignment="1"/>
    <xf numFmtId="3" fontId="47" fillId="2" borderId="0" xfId="5" applyNumberFormat="1" applyFont="1" applyFill="1" applyAlignment="1"/>
    <xf numFmtId="5" fontId="24" fillId="2" borderId="45" xfId="5" applyNumberFormat="1" applyFont="1" applyFill="1" applyBorder="1" applyAlignment="1">
      <alignment horizontal="center"/>
    </xf>
    <xf numFmtId="37" fontId="24" fillId="2" borderId="42" xfId="5" applyNumberFormat="1" applyFont="1" applyFill="1" applyBorder="1" applyAlignment="1"/>
    <xf numFmtId="5" fontId="24" fillId="2" borderId="43" xfId="5" applyNumberFormat="1" applyFont="1" applyFill="1" applyBorder="1" applyAlignment="1">
      <alignment horizontal="center"/>
    </xf>
    <xf numFmtId="170" fontId="24" fillId="2" borderId="44" xfId="5" applyNumberFormat="1" applyFont="1" applyFill="1" applyBorder="1" applyAlignment="1"/>
    <xf numFmtId="170" fontId="24" fillId="2" borderId="42" xfId="5" applyNumberFormat="1" applyFont="1" applyFill="1" applyBorder="1" applyAlignment="1"/>
    <xf numFmtId="0" fontId="34" fillId="2" borderId="58" xfId="5" applyNumberFormat="1" applyFont="1" applyFill="1" applyBorder="1" applyAlignment="1">
      <alignment horizontal="left"/>
    </xf>
    <xf numFmtId="0" fontId="77" fillId="2" borderId="58" xfId="5" applyNumberFormat="1" applyFont="1" applyFill="1" applyBorder="1" applyAlignment="1">
      <alignment horizontal="left"/>
    </xf>
    <xf numFmtId="37" fontId="23" fillId="2" borderId="25" xfId="5" applyNumberFormat="1" applyFont="1" applyFill="1" applyBorder="1" applyAlignment="1">
      <alignment horizontal="center"/>
    </xf>
    <xf numFmtId="37" fontId="23" fillId="2" borderId="21" xfId="5" applyNumberFormat="1" applyFont="1" applyFill="1" applyBorder="1" applyAlignment="1"/>
    <xf numFmtId="37" fontId="23" fillId="2" borderId="24" xfId="5" applyNumberFormat="1" applyFont="1" applyFill="1" applyBorder="1" applyAlignment="1">
      <alignment horizontal="center"/>
    </xf>
    <xf numFmtId="37" fontId="23" fillId="2" borderId="23" xfId="5" applyNumberFormat="1" applyFont="1" applyFill="1" applyBorder="1" applyAlignment="1"/>
    <xf numFmtId="37" fontId="23" fillId="2" borderId="22" xfId="5" applyNumberFormat="1" applyFont="1" applyFill="1" applyBorder="1" applyAlignment="1">
      <alignment horizontal="center"/>
    </xf>
    <xf numFmtId="0" fontId="77" fillId="2" borderId="21" xfId="5" applyNumberFormat="1" applyFont="1" applyFill="1" applyBorder="1" applyAlignment="1">
      <alignment horizontal="left"/>
    </xf>
    <xf numFmtId="37" fontId="23" fillId="2" borderId="54" xfId="5" applyNumberFormat="1" applyFont="1" applyFill="1" applyBorder="1" applyAlignment="1">
      <alignment horizontal="center"/>
    </xf>
    <xf numFmtId="37" fontId="23" fillId="2" borderId="30" xfId="5" applyNumberFormat="1" applyFont="1" applyFill="1" applyBorder="1" applyAlignment="1">
      <alignment horizontal="center"/>
    </xf>
    <xf numFmtId="37" fontId="23" fillId="2" borderId="36" xfId="5" applyNumberFormat="1" applyFont="1" applyFill="1" applyBorder="1" applyAlignment="1">
      <alignment horizontal="center"/>
    </xf>
    <xf numFmtId="37" fontId="23" fillId="2" borderId="26" xfId="5" applyNumberFormat="1" applyFont="1" applyFill="1" applyBorder="1" applyAlignment="1"/>
    <xf numFmtId="37" fontId="23" fillId="2" borderId="0" xfId="5" applyNumberFormat="1" applyFont="1" applyFill="1" applyAlignment="1"/>
    <xf numFmtId="37" fontId="23" fillId="2" borderId="35" xfId="5" applyNumberFormat="1" applyFont="1" applyFill="1" applyBorder="1" applyAlignment="1">
      <alignment horizontal="center"/>
    </xf>
    <xf numFmtId="0" fontId="77" fillId="2" borderId="26" xfId="5" applyNumberFormat="1" applyFont="1" applyFill="1" applyBorder="1" applyAlignment="1">
      <alignment horizontal="left"/>
    </xf>
    <xf numFmtId="37" fontId="23" fillId="2" borderId="34" xfId="5" applyNumberFormat="1" applyFont="1" applyFill="1" applyBorder="1" applyAlignment="1">
      <alignment horizontal="center"/>
    </xf>
    <xf numFmtId="37" fontId="23" fillId="2" borderId="32" xfId="5" applyNumberFormat="1" applyFont="1" applyFill="1" applyBorder="1" applyAlignment="1"/>
    <xf numFmtId="37" fontId="23" fillId="2" borderId="33" xfId="5" applyNumberFormat="1" applyFont="1" applyFill="1" applyBorder="1" applyAlignment="1">
      <alignment horizontal="center"/>
    </xf>
    <xf numFmtId="0" fontId="77" fillId="2" borderId="57" xfId="5" applyNumberFormat="1" applyFont="1" applyFill="1" applyBorder="1" applyAlignment="1">
      <alignment horizontal="left"/>
    </xf>
    <xf numFmtId="37" fontId="23" fillId="2" borderId="31" xfId="5" applyNumberFormat="1" applyFont="1" applyFill="1" applyBorder="1" applyAlignment="1">
      <alignment horizontal="center"/>
    </xf>
    <xf numFmtId="37" fontId="23" fillId="2" borderId="0" xfId="5" applyNumberFormat="1" applyFont="1" applyFill="1" applyBorder="1" applyAlignment="1"/>
    <xf numFmtId="0" fontId="72" fillId="0" borderId="6" xfId="5" applyNumberFormat="1" applyFont="1" applyBorder="1"/>
    <xf numFmtId="0" fontId="24" fillId="2" borderId="62" xfId="5" applyNumberFormat="1" applyFont="1" applyFill="1" applyBorder="1" applyAlignment="1">
      <alignment horizontal="center"/>
    </xf>
    <xf numFmtId="0" fontId="24" fillId="2" borderId="59" xfId="5" applyNumberFormat="1" applyFont="1" applyFill="1" applyBorder="1" applyAlignment="1">
      <alignment horizontal="right"/>
    </xf>
    <xf numFmtId="0" fontId="24" fillId="2" borderId="60" xfId="5" applyNumberFormat="1" applyFont="1" applyFill="1" applyBorder="1" applyAlignment="1">
      <alignment horizontal="center"/>
    </xf>
    <xf numFmtId="0" fontId="24" fillId="2" borderId="61" xfId="5" applyNumberFormat="1" applyFont="1" applyFill="1" applyBorder="1" applyAlignment="1">
      <alignment horizontal="right"/>
    </xf>
    <xf numFmtId="3" fontId="7" fillId="2" borderId="0" xfId="5" applyNumberFormat="1" applyFont="1" applyFill="1" applyBorder="1" applyAlignment="1">
      <alignment horizontal="center"/>
    </xf>
    <xf numFmtId="3" fontId="7" fillId="2" borderId="0" xfId="5" applyNumberFormat="1" applyFont="1" applyFill="1" applyAlignment="1"/>
    <xf numFmtId="3" fontId="7" fillId="2" borderId="0" xfId="5" applyNumberFormat="1" applyFont="1" applyFill="1" applyAlignment="1">
      <alignment horizontal="center"/>
    </xf>
    <xf numFmtId="0" fontId="17" fillId="0" borderId="0" xfId="5" applyNumberFormat="1" applyFont="1" applyAlignment="1"/>
    <xf numFmtId="0" fontId="0" fillId="0" borderId="0" xfId="0" applyBorder="1" applyAlignment="1">
      <alignment horizontal="center" vertical="top"/>
    </xf>
    <xf numFmtId="0" fontId="30" fillId="0" borderId="0" xfId="0" applyFont="1" applyBorder="1" applyAlignment="1">
      <alignment vertical="top" wrapText="1"/>
    </xf>
    <xf numFmtId="0" fontId="0" fillId="0" borderId="0" xfId="0" applyAlignment="1">
      <alignment horizontal="left" vertical="top" wrapText="1"/>
    </xf>
    <xf numFmtId="37" fontId="23" fillId="2" borderId="42" xfId="5" applyNumberFormat="1" applyFont="1" applyFill="1" applyBorder="1" applyAlignment="1"/>
    <xf numFmtId="3" fontId="16" fillId="0" borderId="17" xfId="0" applyNumberFormat="1" applyFont="1" applyBorder="1" applyAlignment="1">
      <alignment horizontal="right"/>
    </xf>
    <xf numFmtId="3" fontId="6" fillId="0" borderId="9" xfId="0" applyNumberFormat="1" applyFont="1" applyBorder="1" applyAlignment="1">
      <alignment horizontal="right"/>
    </xf>
    <xf numFmtId="0" fontId="0" fillId="0" borderId="70" xfId="0" applyNumberFormat="1" applyBorder="1" applyAlignment="1">
      <alignment horizontal="left" indent="4"/>
    </xf>
    <xf numFmtId="0" fontId="3" fillId="0" borderId="13" xfId="0" applyNumberFormat="1" applyFont="1" applyFill="1" applyBorder="1" applyAlignment="1">
      <alignment horizontal="left"/>
    </xf>
    <xf numFmtId="37" fontId="9" fillId="0" borderId="13" xfId="0" applyNumberFormat="1" applyFont="1" applyBorder="1"/>
    <xf numFmtId="37" fontId="9" fillId="0" borderId="11" xfId="0" applyNumberFormat="1" applyFont="1" applyBorder="1"/>
    <xf numFmtId="37" fontId="9" fillId="0" borderId="12" xfId="0" applyNumberFormat="1" applyFont="1" applyBorder="1"/>
    <xf numFmtId="37" fontId="9" fillId="0" borderId="7" xfId="0" applyNumberFormat="1" applyFont="1" applyBorder="1"/>
    <xf numFmtId="37" fontId="9" fillId="0" borderId="3" xfId="0" applyNumberFormat="1" applyFont="1" applyBorder="1"/>
    <xf numFmtId="37" fontId="9" fillId="0" borderId="4" xfId="0" applyNumberFormat="1" applyFont="1" applyBorder="1"/>
    <xf numFmtId="37" fontId="9" fillId="0" borderId="10" xfId="0" applyNumberFormat="1" applyFont="1" applyBorder="1"/>
    <xf numFmtId="0" fontId="15" fillId="0" borderId="40" xfId="9" applyFont="1" applyBorder="1"/>
    <xf numFmtId="37" fontId="27" fillId="2" borderId="142" xfId="0" applyNumberFormat="1" applyFont="1" applyFill="1" applyBorder="1" applyAlignment="1"/>
    <xf numFmtId="37" fontId="27" fillId="2" borderId="141" xfId="0" applyNumberFormat="1" applyFont="1" applyFill="1" applyBorder="1" applyAlignment="1"/>
    <xf numFmtId="5" fontId="23" fillId="2" borderId="106" xfId="0" applyNumberFormat="1" applyFont="1" applyFill="1" applyBorder="1" applyAlignment="1"/>
    <xf numFmtId="5" fontId="24" fillId="2" borderId="20" xfId="0" applyNumberFormat="1" applyFont="1" applyFill="1" applyBorder="1" applyAlignment="1"/>
    <xf numFmtId="5" fontId="23" fillId="2" borderId="143" xfId="0" applyNumberFormat="1" applyFont="1" applyFill="1" applyBorder="1" applyAlignment="1"/>
    <xf numFmtId="5" fontId="23" fillId="2" borderId="144" xfId="0" applyNumberFormat="1" applyFont="1" applyFill="1" applyBorder="1" applyAlignment="1"/>
    <xf numFmtId="165" fontId="6" fillId="0" borderId="0" xfId="0" applyNumberFormat="1" applyFont="1" applyFill="1"/>
    <xf numFmtId="165" fontId="7" fillId="0" borderId="0" xfId="0" applyNumberFormat="1" applyFont="1" applyFill="1" applyAlignment="1"/>
    <xf numFmtId="5" fontId="26" fillId="2" borderId="106" xfId="0" applyNumberFormat="1" applyFont="1" applyFill="1" applyBorder="1" applyAlignment="1"/>
    <xf numFmtId="37" fontId="26" fillId="0" borderId="144" xfId="0" applyNumberFormat="1" applyFont="1" applyFill="1" applyBorder="1" applyAlignment="1"/>
    <xf numFmtId="37" fontId="6" fillId="0" borderId="48" xfId="0" applyNumberFormat="1" applyFont="1" applyBorder="1" applyAlignment="1"/>
    <xf numFmtId="3" fontId="14" fillId="0" borderId="0" xfId="0" applyNumberFormat="1" applyFont="1" applyFill="1" applyAlignment="1"/>
    <xf numFmtId="0" fontId="20" fillId="0" borderId="0" xfId="5" applyFont="1" applyFill="1" applyBorder="1" applyAlignment="1">
      <alignment horizontal="center"/>
    </xf>
    <xf numFmtId="37" fontId="23" fillId="2" borderId="39" xfId="5" applyNumberFormat="1" applyFont="1" applyFill="1" applyBorder="1" applyAlignment="1">
      <alignment horizontal="center"/>
    </xf>
    <xf numFmtId="5" fontId="24" fillId="2" borderId="145" xfId="5" applyNumberFormat="1" applyFont="1" applyFill="1" applyBorder="1" applyAlignment="1">
      <alignment horizontal="center"/>
    </xf>
    <xf numFmtId="37" fontId="23" fillId="2" borderId="43" xfId="5" applyNumberFormat="1" applyFont="1" applyFill="1" applyBorder="1" applyAlignment="1">
      <alignment horizontal="center"/>
    </xf>
    <xf numFmtId="37" fontId="23" fillId="2" borderId="45" xfId="5" applyNumberFormat="1" applyFont="1" applyFill="1" applyBorder="1" applyAlignment="1">
      <alignment horizontal="center"/>
    </xf>
    <xf numFmtId="0" fontId="17" fillId="0" borderId="0" xfId="0" applyNumberFormat="1" applyFont="1" applyAlignment="1"/>
    <xf numFmtId="0" fontId="56" fillId="0" borderId="0" xfId="0" applyNumberFormat="1" applyFont="1" applyAlignment="1"/>
    <xf numFmtId="0" fontId="16" fillId="0" borderId="108" xfId="0" applyNumberFormat="1" applyFont="1" applyBorder="1" applyAlignment="1"/>
    <xf numFmtId="0" fontId="0" fillId="0" borderId="109" xfId="0" applyNumberFormat="1" applyBorder="1" applyAlignment="1"/>
    <xf numFmtId="3" fontId="6" fillId="0" borderId="0" xfId="0" applyNumberFormat="1" applyFont="1" applyAlignment="1">
      <alignment horizontal="center"/>
    </xf>
    <xf numFmtId="3" fontId="9" fillId="0" borderId="0" xfId="0" applyNumberFormat="1" applyFont="1" applyAlignment="1">
      <alignment horizontal="center"/>
    </xf>
    <xf numFmtId="3" fontId="32" fillId="0" borderId="0" xfId="0" applyNumberFormat="1" applyFont="1" applyAlignment="1">
      <alignment horizontal="center"/>
    </xf>
    <xf numFmtId="165" fontId="16" fillId="0" borderId="2" xfId="0" applyNumberFormat="1" applyFont="1" applyBorder="1" applyAlignment="1">
      <alignment horizontal="right"/>
    </xf>
    <xf numFmtId="0" fontId="0" fillId="0" borderId="110" xfId="0" applyBorder="1" applyAlignment="1"/>
    <xf numFmtId="165" fontId="16" fillId="0" borderId="2" xfId="0" applyNumberFormat="1" applyFont="1" applyBorder="1" applyAlignment="1">
      <alignment horizontal="center"/>
    </xf>
    <xf numFmtId="0" fontId="31" fillId="0" borderId="0" xfId="0" applyNumberFormat="1" applyFont="1" applyAlignment="1">
      <alignment horizontal="center"/>
    </xf>
    <xf numFmtId="0" fontId="0" fillId="0" borderId="0" xfId="0" applyNumberFormat="1" applyAlignment="1">
      <alignment horizontal="center"/>
    </xf>
    <xf numFmtId="0" fontId="32" fillId="0" borderId="0" xfId="0" applyNumberFormat="1" applyFont="1" applyAlignment="1">
      <alignment horizontal="center"/>
    </xf>
    <xf numFmtId="0" fontId="0" fillId="0" borderId="0" xfId="0" applyNumberFormat="1" applyBorder="1" applyAlignment="1">
      <alignment horizontal="center"/>
    </xf>
    <xf numFmtId="165" fontId="16" fillId="0" borderId="37" xfId="0" applyNumberFormat="1" applyFont="1" applyBorder="1" applyAlignment="1">
      <alignment horizontal="center"/>
    </xf>
    <xf numFmtId="165" fontId="16" fillId="0" borderId="40" xfId="0" applyNumberFormat="1" applyFont="1" applyBorder="1" applyAlignment="1">
      <alignment horizontal="center"/>
    </xf>
    <xf numFmtId="165" fontId="16" fillId="0" borderId="20" xfId="0" applyNumberFormat="1" applyFont="1" applyBorder="1" applyAlignment="1">
      <alignment horizontal="center"/>
    </xf>
    <xf numFmtId="0" fontId="6" fillId="0" borderId="56" xfId="0" applyNumberFormat="1" applyFont="1" applyBorder="1" applyAlignment="1"/>
    <xf numFmtId="0" fontId="0" fillId="0" borderId="113" xfId="0" applyNumberFormat="1" applyBorder="1" applyAlignment="1"/>
    <xf numFmtId="3" fontId="9" fillId="0" borderId="39" xfId="0" applyNumberFormat="1" applyFont="1" applyBorder="1" applyAlignment="1">
      <alignment horizontal="center"/>
    </xf>
    <xf numFmtId="3" fontId="9" fillId="0" borderId="64" xfId="0" applyNumberFormat="1" applyFont="1" applyBorder="1" applyAlignment="1">
      <alignment horizontal="center"/>
    </xf>
    <xf numFmtId="3" fontId="9" fillId="0" borderId="65" xfId="0" applyNumberFormat="1" applyFont="1" applyBorder="1" applyAlignment="1">
      <alignment horizontal="center"/>
    </xf>
    <xf numFmtId="0" fontId="3" fillId="0" borderId="55" xfId="0" applyNumberFormat="1" applyFont="1" applyBorder="1" applyAlignment="1"/>
    <xf numFmtId="0" fontId="0" fillId="0" borderId="114" xfId="0" applyNumberFormat="1" applyBorder="1" applyAlignment="1"/>
    <xf numFmtId="165" fontId="16" fillId="0" borderId="2" xfId="0" applyNumberFormat="1" applyFont="1" applyBorder="1" applyAlignment="1">
      <alignment horizontal="center" wrapText="1"/>
    </xf>
    <xf numFmtId="0" fontId="0" fillId="0" borderId="110" xfId="0" applyBorder="1" applyAlignment="1">
      <alignment horizontal="center" wrapText="1"/>
    </xf>
    <xf numFmtId="0" fontId="16" fillId="0" borderId="111" xfId="0" applyNumberFormat="1" applyFont="1" applyBorder="1" applyAlignment="1">
      <alignment horizontal="left" indent="2"/>
    </xf>
    <xf numFmtId="0" fontId="0" fillId="0" borderId="112" xfId="0" applyNumberFormat="1" applyBorder="1" applyAlignment="1">
      <alignment horizontal="left" indent="2"/>
    </xf>
    <xf numFmtId="0" fontId="6" fillId="0" borderId="11" xfId="0" applyNumberFormat="1" applyFont="1" applyBorder="1" applyAlignment="1">
      <alignment horizontal="left"/>
    </xf>
    <xf numFmtId="0" fontId="6" fillId="0" borderId="12" xfId="0" applyNumberFormat="1" applyFont="1" applyBorder="1" applyAlignment="1">
      <alignment horizontal="left"/>
    </xf>
    <xf numFmtId="0" fontId="6" fillId="0" borderId="40" xfId="0" applyNumberFormat="1" applyFont="1" applyBorder="1" applyAlignment="1">
      <alignment horizontal="left"/>
    </xf>
    <xf numFmtId="0" fontId="6" fillId="0" borderId="20" xfId="0" applyNumberFormat="1" applyFont="1" applyBorder="1" applyAlignment="1">
      <alignment horizontal="left"/>
    </xf>
    <xf numFmtId="0" fontId="16" fillId="0" borderId="115" xfId="0" applyNumberFormat="1" applyFont="1" applyBorder="1" applyAlignment="1">
      <alignment horizontal="left" indent="2"/>
    </xf>
    <xf numFmtId="0" fontId="0" fillId="0" borderId="116" xfId="0" applyNumberFormat="1" applyBorder="1" applyAlignment="1">
      <alignment horizontal="left" indent="2"/>
    </xf>
    <xf numFmtId="0" fontId="3" fillId="0" borderId="11" xfId="0" applyNumberFormat="1" applyFont="1" applyBorder="1" applyAlignment="1"/>
    <xf numFmtId="0" fontId="6" fillId="0" borderId="11" xfId="0" applyNumberFormat="1" applyFont="1" applyBorder="1" applyAlignment="1"/>
    <xf numFmtId="0" fontId="3" fillId="0" borderId="70" xfId="0" applyNumberFormat="1" applyFont="1" applyBorder="1" applyAlignment="1"/>
    <xf numFmtId="0" fontId="6" fillId="0" borderId="70" xfId="0" applyNumberFormat="1" applyFont="1" applyBorder="1" applyAlignment="1"/>
    <xf numFmtId="0" fontId="6" fillId="0" borderId="117" xfId="0" applyNumberFormat="1" applyFont="1" applyBorder="1" applyAlignment="1">
      <alignment horizontal="center"/>
    </xf>
    <xf numFmtId="0" fontId="6" fillId="0" borderId="107" xfId="0" applyNumberFormat="1" applyFont="1" applyBorder="1" applyAlignment="1">
      <alignment horizontal="center"/>
    </xf>
    <xf numFmtId="0" fontId="6" fillId="0" borderId="3" xfId="0" applyNumberFormat="1" applyFont="1" applyBorder="1" applyAlignment="1">
      <alignment horizontal="left"/>
    </xf>
    <xf numFmtId="0" fontId="6" fillId="0" borderId="4" xfId="0" applyNumberFormat="1" applyFont="1" applyBorder="1" applyAlignment="1">
      <alignment horizontal="left"/>
    </xf>
    <xf numFmtId="0" fontId="6" fillId="0" borderId="101" xfId="0" applyNumberFormat="1" applyFont="1" applyBorder="1" applyAlignment="1">
      <alignment horizontal="center"/>
    </xf>
    <xf numFmtId="0" fontId="6" fillId="0" borderId="102" xfId="0" applyNumberFormat="1" applyFont="1" applyBorder="1" applyAlignment="1">
      <alignment horizontal="center"/>
    </xf>
    <xf numFmtId="0" fontId="16" fillId="0" borderId="68" xfId="0" applyNumberFormat="1" applyFont="1" applyBorder="1" applyAlignment="1"/>
    <xf numFmtId="0" fontId="54" fillId="0" borderId="117" xfId="0" applyNumberFormat="1" applyFont="1" applyBorder="1" applyAlignment="1"/>
    <xf numFmtId="0" fontId="54" fillId="0" borderId="8" xfId="0" applyNumberFormat="1" applyFont="1" applyBorder="1" applyAlignment="1"/>
    <xf numFmtId="0" fontId="54" fillId="0" borderId="0" xfId="0" applyNumberFormat="1" applyFont="1" applyBorder="1" applyAlignment="1"/>
    <xf numFmtId="0" fontId="54" fillId="0" borderId="63" xfId="0" applyNumberFormat="1" applyFont="1" applyBorder="1" applyAlignment="1"/>
    <xf numFmtId="0" fontId="54" fillId="0" borderId="64" xfId="0" applyNumberFormat="1" applyFont="1" applyBorder="1" applyAlignment="1"/>
    <xf numFmtId="0" fontId="3" fillId="0" borderId="37" xfId="0" applyNumberFormat="1" applyFont="1" applyBorder="1" applyAlignment="1"/>
    <xf numFmtId="0" fontId="0" fillId="0" borderId="40" xfId="0" applyNumberFormat="1" applyBorder="1" applyAlignment="1"/>
    <xf numFmtId="0" fontId="0" fillId="0" borderId="0" xfId="0"/>
    <xf numFmtId="0" fontId="6" fillId="0" borderId="13" xfId="0" applyNumberFormat="1" applyFont="1" applyBorder="1" applyAlignment="1">
      <alignment horizontal="left" indent="4"/>
    </xf>
    <xf numFmtId="0" fontId="0" fillId="0" borderId="70" xfId="0" applyNumberFormat="1" applyBorder="1" applyAlignment="1">
      <alignment horizontal="left" indent="4"/>
    </xf>
    <xf numFmtId="0" fontId="3" fillId="0" borderId="13" xfId="0" applyNumberFormat="1" applyFont="1" applyBorder="1" applyAlignment="1">
      <alignment horizontal="left" indent="2"/>
    </xf>
    <xf numFmtId="0" fontId="0" fillId="0" borderId="70" xfId="0" applyNumberFormat="1" applyBorder="1" applyAlignment="1">
      <alignment horizontal="left" indent="2"/>
    </xf>
    <xf numFmtId="0" fontId="3" fillId="0" borderId="13" xfId="0" applyNumberFormat="1" applyFont="1" applyBorder="1" applyAlignment="1">
      <alignment horizontal="left" indent="4"/>
    </xf>
    <xf numFmtId="0" fontId="16" fillId="0" borderId="13" xfId="0" applyNumberFormat="1" applyFont="1" applyBorder="1" applyAlignment="1">
      <alignment horizontal="left"/>
    </xf>
    <xf numFmtId="0" fontId="16" fillId="0" borderId="70" xfId="0" applyNumberFormat="1" applyFont="1" applyBorder="1" applyAlignment="1">
      <alignment horizontal="left"/>
    </xf>
    <xf numFmtId="0" fontId="16" fillId="0" borderId="106" xfId="0" applyNumberFormat="1" applyFont="1" applyBorder="1" applyAlignment="1">
      <alignment horizontal="left"/>
    </xf>
    <xf numFmtId="0" fontId="6" fillId="0" borderId="13" xfId="0" applyNumberFormat="1" applyFont="1" applyBorder="1" applyAlignment="1"/>
    <xf numFmtId="0" fontId="0" fillId="0" borderId="70" xfId="0" applyNumberFormat="1" applyBorder="1" applyAlignment="1"/>
    <xf numFmtId="0" fontId="16" fillId="0" borderId="37" xfId="0" applyNumberFormat="1" applyFont="1" applyBorder="1" applyAlignment="1"/>
    <xf numFmtId="0" fontId="6" fillId="0" borderId="13" xfId="0" applyNumberFormat="1" applyFont="1" applyBorder="1" applyAlignment="1">
      <alignment horizontal="left" indent="2"/>
    </xf>
    <xf numFmtId="0" fontId="3" fillId="0" borderId="13" xfId="0" applyNumberFormat="1" applyFont="1" applyFill="1" applyBorder="1" applyAlignment="1">
      <alignment horizontal="left" indent="4"/>
    </xf>
    <xf numFmtId="0" fontId="6" fillId="0" borderId="68" xfId="0" applyNumberFormat="1" applyFont="1" applyBorder="1" applyAlignment="1">
      <alignment horizontal="center" vertical="center" wrapText="1"/>
    </xf>
    <xf numFmtId="0" fontId="54" fillId="0" borderId="117" xfId="0" applyNumberFormat="1" applyFont="1" applyBorder="1" applyAlignment="1">
      <alignment horizontal="center" vertical="center" wrapText="1"/>
    </xf>
    <xf numFmtId="0" fontId="54" fillId="0" borderId="107" xfId="0" applyNumberFormat="1" applyFont="1" applyBorder="1" applyAlignment="1">
      <alignment horizontal="center" vertical="center" wrapText="1"/>
    </xf>
    <xf numFmtId="0" fontId="54" fillId="0" borderId="7" xfId="0" applyNumberFormat="1" applyFont="1" applyBorder="1" applyAlignment="1">
      <alignment horizontal="center" vertical="center" wrapText="1"/>
    </xf>
    <xf numFmtId="0" fontId="54" fillId="0" borderId="3" xfId="0" applyNumberFormat="1" applyFont="1" applyBorder="1" applyAlignment="1">
      <alignment horizontal="center" vertical="center" wrapText="1"/>
    </xf>
    <xf numFmtId="0" fontId="54" fillId="0" borderId="4" xfId="0" applyNumberFormat="1" applyFont="1" applyBorder="1" applyAlignment="1">
      <alignment horizontal="center" vertical="center" wrapText="1"/>
    </xf>
    <xf numFmtId="0" fontId="3" fillId="0" borderId="68" xfId="0" applyNumberFormat="1" applyFont="1" applyBorder="1" applyAlignment="1">
      <alignment horizontal="center" vertical="center" wrapText="1"/>
    </xf>
    <xf numFmtId="0" fontId="54" fillId="0" borderId="117" xfId="0" applyNumberFormat="1" applyFont="1" applyBorder="1" applyAlignment="1">
      <alignment vertical="center"/>
    </xf>
    <xf numFmtId="0" fontId="54" fillId="0" borderId="107" xfId="0" applyNumberFormat="1" applyFont="1" applyBorder="1" applyAlignment="1">
      <alignment vertical="center"/>
    </xf>
    <xf numFmtId="0" fontId="54" fillId="0" borderId="7" xfId="0" applyNumberFormat="1" applyFont="1" applyBorder="1" applyAlignment="1">
      <alignment vertical="center"/>
    </xf>
    <xf numFmtId="0" fontId="54" fillId="0" borderId="3" xfId="0" applyNumberFormat="1" applyFont="1" applyBorder="1" applyAlignment="1">
      <alignment vertical="center"/>
    </xf>
    <xf numFmtId="0" fontId="54" fillId="0" borderId="4" xfId="0" applyNumberFormat="1" applyFont="1" applyBorder="1" applyAlignment="1">
      <alignment vertical="center"/>
    </xf>
    <xf numFmtId="0" fontId="54" fillId="0" borderId="117" xfId="0" applyNumberFormat="1" applyFont="1" applyBorder="1" applyAlignment="1">
      <alignment vertical="center" wrapText="1"/>
    </xf>
    <xf numFmtId="0" fontId="54" fillId="0" borderId="7" xfId="0" applyNumberFormat="1" applyFont="1" applyBorder="1" applyAlignment="1">
      <alignment vertical="center" wrapText="1"/>
    </xf>
    <xf numFmtId="0" fontId="54" fillId="0" borderId="3" xfId="0" applyNumberFormat="1" applyFont="1" applyBorder="1" applyAlignment="1">
      <alignment vertical="center" wrapText="1"/>
    </xf>
    <xf numFmtId="0" fontId="21" fillId="0" borderId="2" xfId="9" applyFont="1" applyBorder="1" applyAlignment="1">
      <alignment wrapText="1"/>
    </xf>
    <xf numFmtId="0" fontId="0" fillId="0" borderId="5" xfId="0" applyBorder="1" applyAlignment="1">
      <alignment wrapText="1"/>
    </xf>
    <xf numFmtId="0" fontId="21" fillId="0" borderId="37" xfId="9" applyFont="1" applyBorder="1" applyAlignment="1">
      <alignment horizontal="center"/>
    </xf>
    <xf numFmtId="0" fontId="0" fillId="0" borderId="40" xfId="0" applyBorder="1" applyAlignment="1">
      <alignment horizontal="center"/>
    </xf>
    <xf numFmtId="0" fontId="0" fillId="0" borderId="20" xfId="0" applyBorder="1" applyAlignment="1">
      <alignment horizontal="center"/>
    </xf>
    <xf numFmtId="0" fontId="21" fillId="0" borderId="2" xfId="9" applyFont="1" applyBorder="1" applyAlignment="1">
      <alignment horizontal="center" wrapText="1"/>
    </xf>
    <xf numFmtId="0" fontId="0" fillId="0" borderId="5" xfId="0" applyBorder="1" applyAlignment="1">
      <alignment horizontal="center" wrapText="1"/>
    </xf>
    <xf numFmtId="0" fontId="45" fillId="0" borderId="7" xfId="9" applyFont="1" applyBorder="1" applyAlignment="1">
      <alignment horizontal="center"/>
    </xf>
    <xf numFmtId="0" fontId="43" fillId="0" borderId="3" xfId="0" applyFont="1" applyBorder="1" applyAlignment="1">
      <alignment horizontal="center"/>
    </xf>
    <xf numFmtId="0" fontId="43" fillId="0" borderId="4" xfId="0" applyFont="1" applyBorder="1" applyAlignment="1">
      <alignment horizontal="center"/>
    </xf>
    <xf numFmtId="3" fontId="17" fillId="0" borderId="0" xfId="0" applyNumberFormat="1" applyFont="1" applyAlignment="1"/>
    <xf numFmtId="0" fontId="56" fillId="0" borderId="0" xfId="0" applyFont="1" applyAlignment="1"/>
    <xf numFmtId="0" fontId="31" fillId="0" borderId="0" xfId="9" applyFont="1" applyAlignment="1">
      <alignment horizontal="center"/>
    </xf>
    <xf numFmtId="0" fontId="55" fillId="0" borderId="0" xfId="0" applyFont="1" applyAlignment="1">
      <alignment horizontal="center"/>
    </xf>
    <xf numFmtId="3" fontId="32" fillId="0" borderId="0" xfId="9" applyNumberFormat="1" applyFont="1" applyAlignment="1">
      <alignment horizontal="center"/>
    </xf>
    <xf numFmtId="0" fontId="55" fillId="0" borderId="0" xfId="0" applyFont="1" applyBorder="1" applyAlignment="1">
      <alignment horizontal="center"/>
    </xf>
    <xf numFmtId="0" fontId="32" fillId="0" borderId="0" xfId="9" applyFont="1" applyAlignment="1">
      <alignment horizontal="center"/>
    </xf>
    <xf numFmtId="3" fontId="17" fillId="0" borderId="0" xfId="0" applyNumberFormat="1" applyFont="1" applyAlignment="1">
      <alignment horizontal="center"/>
    </xf>
    <xf numFmtId="0" fontId="19" fillId="0" borderId="0" xfId="9" applyAlignment="1">
      <alignment horizontal="center"/>
    </xf>
    <xf numFmtId="0" fontId="15" fillId="0" borderId="0" xfId="9" applyFont="1" applyAlignment="1">
      <alignment horizontal="center"/>
    </xf>
    <xf numFmtId="0" fontId="19" fillId="0" borderId="3" xfId="9" applyBorder="1" applyAlignment="1">
      <alignment horizontal="center"/>
    </xf>
    <xf numFmtId="0" fontId="75"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wrapText="1"/>
    </xf>
    <xf numFmtId="0" fontId="21" fillId="0" borderId="37" xfId="10" applyFont="1" applyFill="1" applyBorder="1" applyAlignment="1">
      <alignment horizontal="center"/>
    </xf>
    <xf numFmtId="0" fontId="21" fillId="0" borderId="117" xfId="10" applyFont="1" applyFill="1" applyBorder="1" applyAlignment="1"/>
    <xf numFmtId="0" fontId="9" fillId="0" borderId="3" xfId="10" applyFont="1" applyFill="1" applyBorder="1" applyAlignment="1"/>
    <xf numFmtId="0" fontId="64" fillId="0" borderId="118" xfId="10" applyFont="1" applyFill="1" applyBorder="1" applyAlignment="1">
      <alignment horizontal="center" vertical="center" wrapText="1"/>
    </xf>
    <xf numFmtId="0" fontId="0" fillId="0" borderId="119"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1" fontId="21" fillId="0" borderId="118" xfId="10" applyNumberFormat="1" applyFont="1" applyFill="1" applyBorder="1" applyAlignment="1">
      <alignment horizontal="center" vertical="center" wrapText="1"/>
    </xf>
    <xf numFmtId="1" fontId="21" fillId="0" borderId="120" xfId="10" applyNumberFormat="1" applyFont="1" applyFill="1" applyBorder="1" applyAlignment="1">
      <alignment horizontal="center" vertical="center" wrapText="1"/>
    </xf>
    <xf numFmtId="0" fontId="0" fillId="0" borderId="121" xfId="0" applyBorder="1" applyAlignment="1">
      <alignment horizontal="center" vertical="center" wrapText="1"/>
    </xf>
    <xf numFmtId="0" fontId="0" fillId="0" borderId="122" xfId="0" applyBorder="1" applyAlignment="1">
      <alignment horizontal="center" vertical="center" wrapText="1"/>
    </xf>
    <xf numFmtId="0" fontId="21" fillId="0" borderId="7" xfId="10" applyFont="1" applyFill="1" applyBorder="1" applyAlignment="1">
      <alignment horizontal="center"/>
    </xf>
    <xf numFmtId="0" fontId="21" fillId="0" borderId="4" xfId="10" applyFont="1" applyFill="1" applyBorder="1" applyAlignment="1">
      <alignment horizontal="center"/>
    </xf>
    <xf numFmtId="0" fontId="17" fillId="0" borderId="0" xfId="10" applyFont="1" applyAlignment="1"/>
    <xf numFmtId="0" fontId="72" fillId="0" borderId="0" xfId="0" applyFont="1" applyBorder="1" applyAlignment="1"/>
    <xf numFmtId="0" fontId="16" fillId="0" borderId="0" xfId="10" applyFont="1" applyAlignment="1">
      <alignment horizontal="center"/>
    </xf>
    <xf numFmtId="0" fontId="0" fillId="0" borderId="0" xfId="0" applyBorder="1" applyAlignment="1">
      <alignment horizontal="center"/>
    </xf>
    <xf numFmtId="3" fontId="16" fillId="0" borderId="0" xfId="10" applyNumberFormat="1" applyFont="1" applyAlignment="1">
      <alignment horizontal="center"/>
    </xf>
    <xf numFmtId="0" fontId="9" fillId="0" borderId="0" xfId="10" applyFont="1" applyAlignment="1">
      <alignment horizontal="center"/>
    </xf>
    <xf numFmtId="0" fontId="0" fillId="0" borderId="7" xfId="0" applyBorder="1" applyAlignment="1">
      <alignment vertical="center" wrapText="1"/>
    </xf>
    <xf numFmtId="0" fontId="0" fillId="0" borderId="4" xfId="0" applyBorder="1" applyAlignment="1">
      <alignment vertical="center" wrapText="1"/>
    </xf>
    <xf numFmtId="0" fontId="36" fillId="0" borderId="0" xfId="0" applyFont="1" applyBorder="1" applyAlignment="1">
      <alignment horizontal="left" vertical="top" wrapText="1"/>
    </xf>
    <xf numFmtId="0" fontId="0" fillId="0" borderId="0" xfId="0" applyAlignment="1">
      <alignment horizontal="left" vertical="top" wrapText="1"/>
    </xf>
    <xf numFmtId="0" fontId="36" fillId="0" borderId="0" xfId="0" applyFont="1" applyBorder="1" applyAlignment="1">
      <alignment vertical="top" wrapText="1"/>
    </xf>
    <xf numFmtId="0" fontId="0" fillId="0" borderId="0" xfId="0" applyBorder="1" applyAlignment="1">
      <alignment vertical="top" wrapText="1"/>
    </xf>
    <xf numFmtId="0" fontId="36" fillId="0" borderId="0" xfId="0" applyFont="1" applyBorder="1" applyAlignment="1">
      <alignment horizontal="center" vertical="top"/>
    </xf>
    <xf numFmtId="0" fontId="0" fillId="0" borderId="0" xfId="0" applyBorder="1" applyAlignment="1">
      <alignment horizontal="center" vertical="top"/>
    </xf>
    <xf numFmtId="0" fontId="17" fillId="0" borderId="0" xfId="10" applyFont="1" applyAlignment="1">
      <alignment horizontal="left"/>
    </xf>
    <xf numFmtId="0" fontId="0" fillId="0" borderId="0" xfId="0" applyBorder="1" applyAlignment="1">
      <alignment horizontal="left"/>
    </xf>
    <xf numFmtId="0" fontId="36" fillId="0" borderId="0" xfId="0" applyFont="1" applyBorder="1" applyAlignment="1">
      <alignment horizontal="center"/>
    </xf>
    <xf numFmtId="0" fontId="6" fillId="0" borderId="0" xfId="10" applyFont="1" applyAlignment="1">
      <alignment horizontal="center"/>
    </xf>
    <xf numFmtId="0" fontId="6" fillId="0" borderId="0" xfId="10" applyFont="1" applyBorder="1" applyAlignment="1">
      <alignment horizontal="center"/>
    </xf>
    <xf numFmtId="0" fontId="30" fillId="0" borderId="0" xfId="0" applyFont="1" applyBorder="1" applyAlignment="1">
      <alignment vertical="top" wrapText="1"/>
    </xf>
    <xf numFmtId="0" fontId="0" fillId="0" borderId="0" xfId="0" applyAlignment="1">
      <alignment wrapText="1"/>
    </xf>
    <xf numFmtId="0" fontId="30" fillId="0" borderId="0" xfId="0" applyNumberFormat="1" applyFont="1" applyBorder="1" applyAlignment="1">
      <alignment vertical="top" wrapText="1"/>
    </xf>
    <xf numFmtId="0" fontId="14" fillId="0" borderId="0" xfId="0" applyFont="1" applyBorder="1" applyAlignment="1">
      <alignment vertical="top" wrapText="1"/>
    </xf>
    <xf numFmtId="0" fontId="40" fillId="0" borderId="0" xfId="0" applyFont="1" applyBorder="1" applyAlignment="1">
      <alignment vertical="top" wrapText="1"/>
    </xf>
    <xf numFmtId="0" fontId="30" fillId="0" borderId="0" xfId="0" applyFont="1" applyBorder="1" applyAlignment="1">
      <alignment horizontal="center" vertical="top" wrapText="1"/>
    </xf>
    <xf numFmtId="0" fontId="30" fillId="0" borderId="3" xfId="0" applyFont="1" applyBorder="1" applyAlignment="1">
      <alignment horizontal="center" vertical="top" wrapText="1"/>
    </xf>
    <xf numFmtId="165" fontId="6" fillId="0" borderId="0" xfId="0" applyNumberFormat="1" applyFont="1" applyAlignment="1">
      <alignment horizontal="center"/>
    </xf>
    <xf numFmtId="165" fontId="9" fillId="0" borderId="0" xfId="0" applyNumberFormat="1" applyFont="1" applyAlignment="1">
      <alignment horizontal="center"/>
    </xf>
    <xf numFmtId="0" fontId="6" fillId="0" borderId="0" xfId="0" applyFont="1" applyBorder="1" applyAlignment="1">
      <alignment horizontal="center"/>
    </xf>
    <xf numFmtId="165" fontId="10" fillId="0" borderId="0" xfId="0" applyNumberFormat="1" applyFont="1" applyAlignment="1">
      <alignment horizontal="center"/>
    </xf>
    <xf numFmtId="0" fontId="6" fillId="0" borderId="0" xfId="0" applyFont="1" applyAlignment="1">
      <alignment horizontal="center"/>
    </xf>
    <xf numFmtId="165" fontId="12" fillId="0" borderId="0" xfId="0" applyNumberFormat="1" applyFont="1" applyAlignment="1">
      <alignment horizontal="center"/>
    </xf>
    <xf numFmtId="0" fontId="16" fillId="0" borderId="68" xfId="0" applyNumberFormat="1" applyFont="1" applyBorder="1" applyAlignment="1">
      <alignment horizontal="center" vertical="center" wrapText="1"/>
    </xf>
    <xf numFmtId="0" fontId="6" fillId="0" borderId="117" xfId="0" applyNumberFormat="1" applyFont="1" applyBorder="1" applyAlignment="1">
      <alignment horizontal="center" vertical="center" wrapText="1"/>
    </xf>
    <xf numFmtId="0" fontId="6" fillId="0" borderId="107" xfId="0" applyNumberFormat="1" applyFont="1" applyBorder="1" applyAlignment="1">
      <alignment horizontal="center" vertical="center" wrapText="1"/>
    </xf>
    <xf numFmtId="0" fontId="6" fillId="0" borderId="8" xfId="0" applyNumberFormat="1" applyFont="1" applyBorder="1" applyAlignment="1">
      <alignment horizontal="center" vertical="center" wrapText="1"/>
    </xf>
    <xf numFmtId="0" fontId="6" fillId="0" borderId="0" xfId="0" applyNumberFormat="1" applyFont="1" applyBorder="1" applyAlignment="1">
      <alignment horizontal="center" vertical="center" wrapText="1"/>
    </xf>
    <xf numFmtId="0" fontId="6" fillId="0" borderId="39" xfId="0" applyNumberFormat="1" applyFont="1" applyBorder="1" applyAlignment="1">
      <alignment horizontal="center" vertical="center" wrapText="1"/>
    </xf>
    <xf numFmtId="0" fontId="16" fillId="0" borderId="68" xfId="0" applyNumberFormat="1" applyFont="1" applyBorder="1" applyAlignment="1">
      <alignment horizontal="center"/>
    </xf>
    <xf numFmtId="0" fontId="16" fillId="0" borderId="8" xfId="0" applyNumberFormat="1" applyFont="1" applyBorder="1" applyAlignment="1">
      <alignment horizontal="center"/>
    </xf>
    <xf numFmtId="0" fontId="16" fillId="0" borderId="63" xfId="0" applyNumberFormat="1" applyFont="1" applyBorder="1" applyAlignment="1">
      <alignment horizontal="center"/>
    </xf>
    <xf numFmtId="165" fontId="6" fillId="0" borderId="3" xfId="0" applyNumberFormat="1" applyFont="1" applyBorder="1" applyAlignment="1">
      <alignment horizontal="center"/>
    </xf>
    <xf numFmtId="0" fontId="16" fillId="0" borderId="2" xfId="0" applyNumberFormat="1" applyFont="1" applyBorder="1" applyAlignment="1">
      <alignment horizontal="center" vertical="center" wrapText="1"/>
    </xf>
    <xf numFmtId="0" fontId="16" fillId="0" borderId="6" xfId="0" applyNumberFormat="1" applyFont="1" applyBorder="1" applyAlignment="1">
      <alignment horizontal="center" vertical="center" wrapText="1"/>
    </xf>
    <xf numFmtId="0" fontId="16" fillId="0" borderId="7" xfId="0" applyNumberFormat="1" applyFont="1" applyBorder="1" applyAlignment="1">
      <alignment horizontal="left" indent="5"/>
    </xf>
    <xf numFmtId="0" fontId="16" fillId="0" borderId="4" xfId="0" applyNumberFormat="1" applyFont="1" applyBorder="1" applyAlignment="1">
      <alignment horizontal="left" indent="5"/>
    </xf>
    <xf numFmtId="0" fontId="3" fillId="0" borderId="66" xfId="0" applyNumberFormat="1" applyFont="1" applyBorder="1" applyAlignment="1">
      <alignment horizontal="left"/>
    </xf>
    <xf numFmtId="0" fontId="6" fillId="0" borderId="105" xfId="0" applyNumberFormat="1" applyFont="1" applyBorder="1" applyAlignment="1">
      <alignment horizontal="left"/>
    </xf>
    <xf numFmtId="0" fontId="3" fillId="0" borderId="13" xfId="0" applyNumberFormat="1" applyFont="1" applyBorder="1" applyAlignment="1">
      <alignment horizontal="left"/>
    </xf>
    <xf numFmtId="0" fontId="6" fillId="0" borderId="106" xfId="0" applyNumberFormat="1" applyFont="1" applyBorder="1" applyAlignment="1">
      <alignment horizontal="left"/>
    </xf>
    <xf numFmtId="165" fontId="44" fillId="0" borderId="0" xfId="0" applyNumberFormat="1" applyFont="1" applyAlignment="1">
      <alignment horizontal="center"/>
    </xf>
    <xf numFmtId="0" fontId="44" fillId="0" borderId="0" xfId="0" applyFont="1" applyBorder="1" applyAlignment="1">
      <alignment horizontal="center"/>
    </xf>
    <xf numFmtId="0" fontId="6" fillId="0" borderId="117" xfId="0" applyNumberFormat="1" applyFont="1" applyBorder="1" applyAlignment="1"/>
    <xf numFmtId="0" fontId="6" fillId="0" borderId="63" xfId="0" applyNumberFormat="1" applyFont="1" applyBorder="1" applyAlignment="1"/>
    <xf numFmtId="0" fontId="6" fillId="0" borderId="64" xfId="0" applyNumberFormat="1" applyFont="1" applyBorder="1" applyAlignment="1"/>
    <xf numFmtId="0" fontId="16" fillId="0" borderId="37" xfId="0" applyNumberFormat="1" applyFont="1" applyBorder="1" applyAlignment="1">
      <alignment horizontal="center"/>
    </xf>
    <xf numFmtId="0" fontId="6" fillId="0" borderId="40" xfId="0" applyNumberFormat="1" applyFont="1" applyBorder="1" applyAlignment="1">
      <alignment horizontal="center"/>
    </xf>
    <xf numFmtId="0" fontId="6" fillId="0" borderId="20" xfId="0" applyNumberFormat="1" applyFont="1" applyBorder="1" applyAlignment="1">
      <alignment horizontal="center"/>
    </xf>
    <xf numFmtId="0" fontId="6" fillId="0" borderId="68" xfId="0" applyNumberFormat="1" applyFont="1" applyBorder="1" applyAlignment="1">
      <alignment horizontal="center"/>
    </xf>
    <xf numFmtId="0" fontId="3" fillId="0" borderId="46" xfId="0" applyNumberFormat="1" applyFont="1" applyBorder="1" applyAlignment="1">
      <alignment horizontal="left"/>
    </xf>
    <xf numFmtId="0" fontId="6" fillId="0" borderId="48" xfId="0" applyNumberFormat="1" applyFont="1" applyBorder="1" applyAlignment="1">
      <alignment horizontal="left"/>
    </xf>
    <xf numFmtId="0" fontId="3" fillId="0" borderId="0" xfId="0" applyNumberFormat="1" applyFont="1" applyAlignment="1"/>
    <xf numFmtId="0" fontId="10" fillId="0" borderId="0" xfId="0" applyNumberFormat="1" applyFont="1" applyAlignment="1">
      <alignment horizontal="center"/>
    </xf>
    <xf numFmtId="0" fontId="6" fillId="0" borderId="0" xfId="0" applyNumberFormat="1" applyFont="1" applyAlignment="1">
      <alignment horizontal="center"/>
    </xf>
    <xf numFmtId="0" fontId="12" fillId="0" borderId="0" xfId="0" applyNumberFormat="1" applyFont="1" applyAlignment="1">
      <alignment horizontal="center"/>
    </xf>
    <xf numFmtId="0" fontId="6" fillId="0" borderId="0" xfId="0" applyNumberFormat="1" applyFont="1" applyBorder="1" applyAlignment="1">
      <alignment horizontal="center"/>
    </xf>
    <xf numFmtId="0" fontId="9" fillId="0" borderId="0" xfId="0" applyNumberFormat="1" applyFont="1" applyAlignment="1">
      <alignment horizontal="center"/>
    </xf>
    <xf numFmtId="0" fontId="26" fillId="2" borderId="134" xfId="0" applyNumberFormat="1" applyFont="1" applyFill="1" applyBorder="1" applyAlignment="1">
      <alignment horizontal="center" wrapText="1"/>
    </xf>
    <xf numFmtId="0" fontId="6" fillId="0" borderId="8" xfId="0" applyNumberFormat="1" applyFont="1" applyBorder="1" applyAlignment="1">
      <alignment wrapText="1"/>
    </xf>
    <xf numFmtId="0" fontId="6" fillId="0" borderId="111" xfId="0" applyNumberFormat="1" applyFont="1" applyBorder="1" applyAlignment="1">
      <alignment wrapText="1"/>
    </xf>
    <xf numFmtId="0" fontId="26" fillId="2" borderId="129" xfId="0" applyNumberFormat="1" applyFont="1" applyFill="1" applyBorder="1" applyAlignment="1">
      <alignment horizontal="center" vertical="center" wrapText="1"/>
    </xf>
    <xf numFmtId="0" fontId="6" fillId="0" borderId="130" xfId="0" applyNumberFormat="1" applyFont="1" applyBorder="1" applyAlignment="1">
      <alignment horizontal="center" vertical="center" wrapText="1"/>
    </xf>
    <xf numFmtId="0" fontId="26" fillId="2" borderId="124" xfId="0" applyNumberFormat="1" applyFont="1" applyFill="1" applyBorder="1" applyAlignment="1">
      <alignment horizontal="center" wrapText="1"/>
    </xf>
    <xf numFmtId="0" fontId="6" fillId="0" borderId="131" xfId="0" applyNumberFormat="1" applyFont="1" applyBorder="1" applyAlignment="1">
      <alignment horizontal="center" wrapText="1"/>
    </xf>
    <xf numFmtId="0" fontId="26" fillId="2" borderId="132" xfId="0" applyNumberFormat="1" applyFont="1" applyFill="1" applyBorder="1" applyAlignment="1">
      <alignment horizontal="center" wrapText="1"/>
    </xf>
    <xf numFmtId="0" fontId="6" fillId="0" borderId="133" xfId="0" applyNumberFormat="1" applyFont="1" applyBorder="1" applyAlignment="1">
      <alignment horizontal="center" wrapText="1"/>
    </xf>
    <xf numFmtId="0" fontId="26" fillId="2" borderId="123" xfId="0" applyNumberFormat="1" applyFont="1" applyFill="1" applyBorder="1" applyAlignment="1">
      <alignment horizontal="center" wrapText="1"/>
    </xf>
    <xf numFmtId="0" fontId="6" fillId="0" borderId="16" xfId="0" applyNumberFormat="1" applyFont="1" applyBorder="1" applyAlignment="1">
      <alignment horizontal="center" wrapText="1"/>
    </xf>
    <xf numFmtId="0" fontId="26" fillId="2" borderId="35" xfId="0" applyNumberFormat="1" applyFont="1" applyFill="1" applyBorder="1" applyAlignment="1">
      <alignment horizontal="center" wrapText="1"/>
    </xf>
    <xf numFmtId="0" fontId="6" fillId="0" borderId="33" xfId="0" applyNumberFormat="1" applyFont="1" applyBorder="1" applyAlignment="1">
      <alignment horizontal="center" wrapText="1"/>
    </xf>
    <xf numFmtId="165" fontId="43" fillId="0" borderId="117" xfId="0" applyNumberFormat="1" applyFont="1" applyBorder="1" applyAlignment="1">
      <alignment horizontal="center"/>
    </xf>
    <xf numFmtId="0" fontId="6" fillId="0" borderId="0" xfId="0" applyNumberFormat="1" applyFont="1" applyBorder="1" applyAlignment="1"/>
    <xf numFmtId="0" fontId="12" fillId="0" borderId="0" xfId="0" applyNumberFormat="1" applyFont="1" applyBorder="1" applyAlignment="1">
      <alignment horizontal="center"/>
    </xf>
    <xf numFmtId="3" fontId="17" fillId="0" borderId="0" xfId="0" applyNumberFormat="1" applyFont="1" applyBorder="1" applyAlignment="1">
      <alignment horizontal="center"/>
    </xf>
    <xf numFmtId="165" fontId="6" fillId="0" borderId="0" xfId="0" applyNumberFormat="1" applyFont="1" applyBorder="1" applyAlignment="1">
      <alignment horizontal="center"/>
    </xf>
    <xf numFmtId="165" fontId="7" fillId="2" borderId="112" xfId="0" applyNumberFormat="1" applyFont="1" applyFill="1" applyBorder="1" applyAlignment="1">
      <alignment horizontal="center"/>
    </xf>
    <xf numFmtId="0" fontId="26" fillId="2" borderId="53" xfId="0" applyNumberFormat="1" applyFont="1" applyFill="1" applyBorder="1" applyAlignment="1">
      <alignment horizontal="center" wrapText="1"/>
    </xf>
    <xf numFmtId="0" fontId="6" fillId="0" borderId="32" xfId="0" applyNumberFormat="1" applyFont="1" applyBorder="1" applyAlignment="1">
      <alignment horizontal="center" wrapText="1"/>
    </xf>
    <xf numFmtId="0" fontId="26" fillId="2" borderId="125" xfId="0" applyNumberFormat="1" applyFont="1" applyFill="1" applyBorder="1" applyAlignment="1">
      <alignment horizontal="center" wrapText="1"/>
    </xf>
    <xf numFmtId="0" fontId="26" fillId="2" borderId="126" xfId="0" applyNumberFormat="1" applyFont="1" applyFill="1" applyBorder="1" applyAlignment="1">
      <alignment horizontal="center" vertical="center"/>
    </xf>
    <xf numFmtId="0" fontId="26" fillId="2" borderId="127" xfId="0" applyNumberFormat="1" applyFont="1" applyFill="1" applyBorder="1" applyAlignment="1">
      <alignment horizontal="center" vertical="center"/>
    </xf>
    <xf numFmtId="0" fontId="26" fillId="2" borderId="128" xfId="0" applyNumberFormat="1" applyFont="1" applyFill="1" applyBorder="1" applyAlignment="1">
      <alignment horizontal="center" vertical="center"/>
    </xf>
    <xf numFmtId="0" fontId="14" fillId="0" borderId="0" xfId="5" applyFont="1" applyFill="1" applyBorder="1" applyAlignment="1">
      <alignment vertical="top" wrapText="1"/>
    </xf>
    <xf numFmtId="0" fontId="24" fillId="2" borderId="137" xfId="5" applyNumberFormat="1" applyFont="1" applyFill="1" applyBorder="1" applyAlignment="1">
      <alignment wrapText="1"/>
    </xf>
    <xf numFmtId="0" fontId="24" fillId="2" borderId="138" xfId="5" applyNumberFormat="1" applyFont="1" applyFill="1" applyBorder="1" applyAlignment="1">
      <alignment wrapText="1"/>
    </xf>
    <xf numFmtId="0" fontId="3" fillId="0" borderId="138" xfId="5" applyNumberFormat="1" applyFont="1" applyBorder="1" applyAlignment="1">
      <alignment wrapText="1"/>
    </xf>
    <xf numFmtId="0" fontId="3" fillId="0" borderId="139" xfId="5" applyNumberFormat="1" applyFont="1" applyBorder="1" applyAlignment="1">
      <alignment wrapText="1"/>
    </xf>
    <xf numFmtId="0" fontId="33" fillId="2" borderId="27" xfId="5" applyNumberFormat="1" applyFont="1" applyFill="1" applyBorder="1" applyAlignment="1">
      <alignment horizontal="center" wrapText="1"/>
    </xf>
    <xf numFmtId="0" fontId="22" fillId="0" borderId="28" xfId="5" applyNumberFormat="1" applyFont="1" applyBorder="1"/>
    <xf numFmtId="0" fontId="22" fillId="0" borderId="29" xfId="5" applyNumberFormat="1" applyFont="1" applyBorder="1" applyAlignment="1">
      <alignment wrapText="1"/>
    </xf>
    <xf numFmtId="0" fontId="33" fillId="2" borderId="26" xfId="5" applyNumberFormat="1" applyFont="1" applyFill="1" applyBorder="1" applyAlignment="1">
      <alignment horizontal="center" wrapText="1"/>
    </xf>
    <xf numFmtId="0" fontId="22" fillId="0" borderId="36" xfId="5" applyNumberFormat="1" applyFont="1" applyBorder="1" applyAlignment="1">
      <alignment wrapText="1"/>
    </xf>
    <xf numFmtId="0" fontId="22" fillId="0" borderId="135" xfId="5" applyNumberFormat="1" applyFont="1" applyBorder="1" applyAlignment="1">
      <alignment wrapText="1"/>
    </xf>
    <xf numFmtId="0" fontId="22" fillId="0" borderId="136" xfId="5" applyNumberFormat="1" applyFont="1" applyBorder="1" applyAlignment="1">
      <alignment wrapText="1"/>
    </xf>
    <xf numFmtId="0" fontId="24" fillId="2" borderId="26" xfId="5" applyNumberFormat="1" applyFont="1" applyFill="1" applyBorder="1" applyAlignment="1">
      <alignment horizontal="center" wrapText="1"/>
    </xf>
    <xf numFmtId="0" fontId="14" fillId="0" borderId="0" xfId="5" applyFont="1" applyAlignment="1">
      <alignment wrapText="1"/>
    </xf>
    <xf numFmtId="0" fontId="14" fillId="0" borderId="135" xfId="5" applyFont="1" applyBorder="1" applyAlignment="1">
      <alignment wrapText="1"/>
    </xf>
    <xf numFmtId="0" fontId="14" fillId="0" borderId="112" xfId="5" applyFont="1" applyBorder="1" applyAlignment="1">
      <alignment wrapText="1"/>
    </xf>
    <xf numFmtId="0" fontId="24" fillId="2" borderId="0" xfId="5" applyNumberFormat="1" applyFont="1" applyFill="1" applyAlignment="1">
      <alignment horizontal="center" wrapText="1"/>
    </xf>
    <xf numFmtId="3" fontId="7" fillId="2" borderId="112" xfId="5" applyNumberFormat="1" applyFont="1" applyFill="1" applyBorder="1" applyAlignment="1">
      <alignment horizontal="center"/>
    </xf>
    <xf numFmtId="3" fontId="7" fillId="2" borderId="0" xfId="5" applyNumberFormat="1" applyFont="1" applyFill="1" applyAlignment="1">
      <alignment horizontal="center"/>
    </xf>
    <xf numFmtId="3" fontId="7" fillId="2" borderId="0" xfId="5" applyNumberFormat="1" applyFont="1" applyFill="1" applyBorder="1" applyAlignment="1">
      <alignment horizontal="center"/>
    </xf>
    <xf numFmtId="0" fontId="12" fillId="0" borderId="0" xfId="5" applyNumberFormat="1" applyFont="1" applyAlignment="1">
      <alignment horizontal="center"/>
    </xf>
    <xf numFmtId="0" fontId="10" fillId="0" borderId="0" xfId="5" applyNumberFormat="1" applyFont="1" applyAlignment="1">
      <alignment horizontal="left"/>
    </xf>
    <xf numFmtId="0" fontId="9" fillId="0" borderId="0" xfId="5" applyNumberFormat="1" applyFont="1" applyAlignment="1">
      <alignment horizontal="center"/>
    </xf>
    <xf numFmtId="165" fontId="45" fillId="2" borderId="0" xfId="0" applyNumberFormat="1" applyFont="1" applyFill="1" applyAlignment="1">
      <alignment horizontal="center"/>
    </xf>
    <xf numFmtId="165" fontId="7" fillId="2" borderId="0" xfId="0" applyNumberFormat="1" applyFont="1" applyFill="1" applyAlignment="1">
      <alignment horizontal="center"/>
    </xf>
    <xf numFmtId="165" fontId="7" fillId="2" borderId="64" xfId="0" applyNumberFormat="1" applyFont="1" applyFill="1" applyBorder="1" applyAlignment="1">
      <alignment horizontal="center"/>
    </xf>
    <xf numFmtId="0" fontId="35" fillId="2" borderId="0" xfId="0" applyNumberFormat="1" applyFont="1" applyFill="1" applyAlignment="1">
      <alignment horizontal="center"/>
    </xf>
    <xf numFmtId="0" fontId="34" fillId="2" borderId="0" xfId="0" applyNumberFormat="1" applyFont="1" applyFill="1" applyAlignment="1">
      <alignment horizontal="center"/>
    </xf>
    <xf numFmtId="0" fontId="34" fillId="2" borderId="0" xfId="0" applyNumberFormat="1" applyFont="1" applyFill="1" applyAlignment="1"/>
    <xf numFmtId="0" fontId="6" fillId="0" borderId="0" xfId="0" applyNumberFormat="1" applyFont="1" applyAlignment="1"/>
    <xf numFmtId="165" fontId="33" fillId="2" borderId="0" xfId="0" applyNumberFormat="1" applyFont="1" applyFill="1" applyAlignment="1">
      <alignment horizontal="center"/>
    </xf>
    <xf numFmtId="0" fontId="24" fillId="2" borderId="118" xfId="0" applyNumberFormat="1" applyFont="1" applyFill="1" applyBorder="1" applyAlignment="1">
      <alignment horizontal="center" wrapText="1"/>
    </xf>
    <xf numFmtId="0" fontId="6" fillId="0" borderId="119" xfId="0" applyNumberFormat="1" applyFont="1" applyBorder="1" applyAlignment="1">
      <alignment horizontal="center" wrapText="1"/>
    </xf>
    <xf numFmtId="0" fontId="6" fillId="0" borderId="7" xfId="0" applyNumberFormat="1" applyFont="1" applyBorder="1" applyAlignment="1">
      <alignment horizontal="center" wrapText="1"/>
    </xf>
    <xf numFmtId="0" fontId="6" fillId="0" borderId="4" xfId="0" applyNumberFormat="1" applyFont="1" applyBorder="1" applyAlignment="1">
      <alignment horizontal="center" wrapText="1"/>
    </xf>
    <xf numFmtId="0" fontId="24" fillId="2" borderId="118" xfId="0" applyNumberFormat="1" applyFont="1" applyFill="1" applyBorder="1" applyAlignment="1">
      <alignment horizontal="center" vertical="center" wrapText="1"/>
    </xf>
    <xf numFmtId="0" fontId="6" fillId="0" borderId="119" xfId="0" applyNumberFormat="1"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24" fillId="2" borderId="140" xfId="0" applyNumberFormat="1" applyFont="1" applyFill="1" applyBorder="1" applyAlignment="1">
      <alignment wrapText="1"/>
    </xf>
    <xf numFmtId="0" fontId="6" fillId="0" borderId="6" xfId="0" applyNumberFormat="1" applyFont="1" applyBorder="1" applyAlignment="1">
      <alignment wrapText="1"/>
    </xf>
    <xf numFmtId="0" fontId="6" fillId="0" borderId="110" xfId="0" applyNumberFormat="1" applyFont="1" applyBorder="1" applyAlignment="1">
      <alignment wrapText="1"/>
    </xf>
    <xf numFmtId="0" fontId="0" fillId="0" borderId="0" xfId="0" applyNumberFormat="1" applyBorder="1" applyAlignment="1"/>
    <xf numFmtId="3" fontId="17" fillId="0" borderId="0" xfId="0" applyNumberFormat="1" applyFont="1" applyBorder="1" applyAlignment="1"/>
    <xf numFmtId="0" fontId="0" fillId="0" borderId="0" xfId="0" applyBorder="1" applyAlignment="1"/>
    <xf numFmtId="0" fontId="10" fillId="0" borderId="0" xfId="0" applyNumberFormat="1" applyFont="1" applyBorder="1" applyAlignment="1">
      <alignment horizontal="center"/>
    </xf>
    <xf numFmtId="0" fontId="26" fillId="2" borderId="37" xfId="0" applyNumberFormat="1" applyFont="1" applyFill="1" applyBorder="1" applyAlignment="1">
      <alignment horizontal="center" vertical="center" wrapText="1"/>
    </xf>
    <xf numFmtId="0" fontId="0" fillId="0" borderId="40" xfId="0" applyNumberFormat="1" applyBorder="1" applyAlignment="1">
      <alignment horizontal="center" vertical="center" wrapText="1"/>
    </xf>
    <xf numFmtId="0" fontId="26" fillId="2" borderId="37" xfId="0" applyNumberFormat="1" applyFont="1" applyFill="1" applyBorder="1" applyAlignment="1">
      <alignment horizontal="center" vertical="center"/>
    </xf>
    <xf numFmtId="0" fontId="0" fillId="0" borderId="20" xfId="0" applyNumberFormat="1" applyBorder="1" applyAlignment="1">
      <alignment horizontal="center" vertical="center"/>
    </xf>
    <xf numFmtId="0" fontId="26" fillId="2" borderId="20" xfId="0" applyNumberFormat="1" applyFont="1" applyFill="1" applyBorder="1" applyAlignment="1">
      <alignment horizontal="center" vertical="center"/>
    </xf>
    <xf numFmtId="0" fontId="21" fillId="0" borderId="37" xfId="0" applyNumberFormat="1" applyFont="1" applyBorder="1" applyAlignment="1">
      <alignment horizontal="center" vertical="center" wrapText="1"/>
    </xf>
    <xf numFmtId="0" fontId="21" fillId="0" borderId="20" xfId="0" applyNumberFormat="1" applyFont="1" applyBorder="1" applyAlignment="1">
      <alignment horizontal="center" vertical="center" wrapText="1"/>
    </xf>
    <xf numFmtId="0" fontId="7" fillId="2" borderId="68" xfId="0" applyNumberFormat="1" applyFont="1" applyFill="1" applyBorder="1" applyAlignment="1"/>
    <xf numFmtId="0" fontId="0" fillId="0" borderId="63" xfId="0" applyNumberFormat="1" applyBorder="1" applyAlignment="1"/>
    <xf numFmtId="0" fontId="9" fillId="0" borderId="0" xfId="0" applyNumberFormat="1" applyFont="1" applyBorder="1" applyAlignment="1">
      <alignment horizontal="center"/>
    </xf>
    <xf numFmtId="165" fontId="44" fillId="0" borderId="0" xfId="0" applyNumberFormat="1" applyFont="1" applyBorder="1" applyAlignment="1">
      <alignment horizontal="center"/>
    </xf>
    <xf numFmtId="0" fontId="43" fillId="0" borderId="0" xfId="0" applyFont="1" applyBorder="1" applyAlignment="1">
      <alignment horizontal="center"/>
    </xf>
    <xf numFmtId="166" fontId="9" fillId="3" borderId="0" xfId="0" applyNumberFormat="1" applyFont="1" applyFill="1" applyBorder="1" applyAlignment="1">
      <alignment vertical="top" wrapText="1"/>
    </xf>
    <xf numFmtId="0" fontId="0" fillId="0" borderId="0" xfId="0" applyAlignment="1">
      <alignment vertical="top" wrapText="1"/>
    </xf>
    <xf numFmtId="0" fontId="68" fillId="0" borderId="68" xfId="8" applyNumberFormat="1" applyFont="1" applyFill="1" applyBorder="1" applyAlignment="1" applyProtection="1"/>
    <xf numFmtId="0" fontId="68" fillId="0" borderId="117" xfId="8" applyNumberFormat="1" applyFont="1" applyFill="1" applyBorder="1" applyAlignment="1" applyProtection="1"/>
    <xf numFmtId="0" fontId="68" fillId="0" borderId="7" xfId="8" applyNumberFormat="1" applyFont="1" applyFill="1" applyBorder="1" applyAlignment="1" applyProtection="1"/>
    <xf numFmtId="0" fontId="68" fillId="0" borderId="3" xfId="8" applyNumberFormat="1" applyFont="1" applyFill="1" applyBorder="1" applyAlignment="1" applyProtection="1"/>
    <xf numFmtId="166" fontId="59" fillId="3" borderId="0" xfId="0" applyNumberFormat="1" applyFont="1" applyFill="1" applyBorder="1" applyAlignment="1">
      <alignment horizontal="center"/>
    </xf>
    <xf numFmtId="166" fontId="9" fillId="3" borderId="0" xfId="0" applyNumberFormat="1" applyFont="1" applyFill="1" applyBorder="1" applyAlignment="1">
      <alignment horizontal="left" wrapText="1"/>
    </xf>
    <xf numFmtId="0" fontId="9" fillId="3" borderId="0" xfId="0" applyFont="1" applyFill="1" applyBorder="1" applyAlignment="1">
      <alignment vertical="top" wrapText="1"/>
    </xf>
    <xf numFmtId="167" fontId="68" fillId="0" borderId="107" xfId="1" applyNumberFormat="1" applyFont="1" applyFill="1" applyBorder="1" applyAlignment="1">
      <alignment horizontal="center" vertical="top" wrapText="1"/>
    </xf>
    <xf numFmtId="167" fontId="68" fillId="0" borderId="4" xfId="1" applyNumberFormat="1" applyFont="1" applyFill="1" applyBorder="1" applyAlignment="1">
      <alignment horizontal="center" vertical="top" wrapText="1"/>
    </xf>
    <xf numFmtId="167" fontId="68" fillId="0" borderId="117" xfId="1" applyNumberFormat="1" applyFont="1" applyFill="1" applyBorder="1" applyAlignment="1">
      <alignment horizontal="center" vertical="top" wrapText="1"/>
    </xf>
    <xf numFmtId="167" fontId="68" fillId="0" borderId="3" xfId="1" applyNumberFormat="1" applyFont="1" applyFill="1" applyBorder="1" applyAlignment="1">
      <alignment horizontal="center" vertical="top" wrapText="1"/>
    </xf>
    <xf numFmtId="167" fontId="68" fillId="0" borderId="68" xfId="1" applyNumberFormat="1" applyFont="1" applyFill="1" applyBorder="1" applyAlignment="1">
      <alignment horizontal="center" vertical="top" wrapText="1"/>
    </xf>
    <xf numFmtId="167" fontId="68" fillId="0" borderId="7" xfId="1" applyNumberFormat="1" applyFont="1" applyFill="1" applyBorder="1" applyAlignment="1">
      <alignment horizontal="center" vertical="top" wrapText="1"/>
    </xf>
    <xf numFmtId="167" fontId="66" fillId="0" borderId="0" xfId="1" applyNumberFormat="1" applyFont="1" applyAlignment="1">
      <alignment horizontal="center" vertical="center"/>
    </xf>
    <xf numFmtId="0" fontId="9" fillId="0" borderId="3" xfId="8" applyNumberFormat="1" applyFont="1" applyFill="1" applyBorder="1" applyAlignment="1" applyProtection="1">
      <alignment horizontal="center"/>
    </xf>
    <xf numFmtId="167" fontId="9" fillId="0" borderId="0" xfId="1" applyNumberFormat="1" applyFont="1" applyFill="1" applyBorder="1" applyAlignment="1" applyProtection="1">
      <alignment horizontal="center"/>
    </xf>
    <xf numFmtId="166" fontId="6" fillId="0" borderId="0" xfId="8" applyNumberFormat="1" applyFont="1" applyAlignment="1">
      <alignment horizontal="center"/>
    </xf>
    <xf numFmtId="3" fontId="16" fillId="0" borderId="0" xfId="8" applyNumberFormat="1" applyFont="1" applyAlignment="1">
      <alignment horizontal="left"/>
    </xf>
    <xf numFmtId="166" fontId="16" fillId="0" borderId="0" xfId="8" applyNumberFormat="1" applyFont="1" applyAlignment="1">
      <alignment horizontal="center"/>
    </xf>
    <xf numFmtId="167" fontId="24" fillId="0" borderId="0" xfId="1" applyNumberFormat="1" applyFont="1" applyAlignment="1">
      <alignment horizontal="center" vertical="center"/>
    </xf>
    <xf numFmtId="0" fontId="67" fillId="0" borderId="3" xfId="8" applyFont="1" applyBorder="1" applyAlignment="1">
      <alignment horizontal="center" vertical="center"/>
    </xf>
    <xf numFmtId="0" fontId="0" fillId="0" borderId="0" xfId="0" applyBorder="1" applyAlignment="1">
      <alignment wrapText="1"/>
    </xf>
    <xf numFmtId="0" fontId="69" fillId="0" borderId="37" xfId="8" applyFont="1" applyFill="1" applyBorder="1" applyAlignment="1">
      <alignment horizontal="left" vertical="center"/>
    </xf>
    <xf numFmtId="0" fontId="69" fillId="0" borderId="40" xfId="8" applyFont="1" applyFill="1" applyBorder="1" applyAlignment="1">
      <alignment horizontal="left" vertical="center"/>
    </xf>
    <xf numFmtId="0" fontId="19" fillId="0" borderId="0" xfId="0" applyFont="1" applyBorder="1" applyAlignment="1">
      <alignment vertical="top" wrapText="1"/>
    </xf>
    <xf numFmtId="0" fontId="19" fillId="0" borderId="0" xfId="0" applyFont="1" applyBorder="1" applyAlignment="1">
      <alignment horizontal="center"/>
    </xf>
    <xf numFmtId="0" fontId="19" fillId="0" borderId="0" xfId="0" applyFont="1" applyBorder="1" applyAlignment="1">
      <alignment wrapText="1"/>
    </xf>
    <xf numFmtId="0" fontId="0" fillId="0" borderId="0" xfId="0" applyBorder="1"/>
    <xf numFmtId="0" fontId="16" fillId="0" borderId="0" xfId="0" applyFont="1" applyBorder="1" applyAlignment="1">
      <alignment horizontal="left"/>
    </xf>
    <xf numFmtId="3" fontId="6" fillId="0" borderId="0" xfId="0" applyNumberFormat="1" applyFont="1" applyBorder="1" applyAlignment="1">
      <alignment horizontal="center"/>
    </xf>
    <xf numFmtId="0" fontId="16" fillId="0" borderId="0" xfId="0" applyFont="1" applyBorder="1" applyAlignment="1">
      <alignment horizontal="center"/>
    </xf>
    <xf numFmtId="0" fontId="9" fillId="0" borderId="0" xfId="0" applyFont="1" applyFill="1" applyBorder="1" applyAlignment="1">
      <alignment vertical="top" wrapText="1"/>
    </xf>
    <xf numFmtId="0" fontId="0" fillId="0" borderId="0" xfId="0" applyFill="1" applyBorder="1"/>
    <xf numFmtId="166" fontId="9" fillId="0" borderId="0" xfId="0" applyNumberFormat="1" applyFont="1" applyFill="1" applyBorder="1" applyAlignment="1">
      <alignment vertical="top" wrapText="1"/>
    </xf>
    <xf numFmtId="0" fontId="6" fillId="0" borderId="0" xfId="7" applyFont="1" applyAlignment="1">
      <alignment horizontal="center" vertical="top"/>
    </xf>
    <xf numFmtId="0" fontId="6" fillId="0" borderId="0" xfId="0" applyFont="1" applyBorder="1" applyAlignment="1">
      <alignment horizontal="left"/>
    </xf>
  </cellXfs>
  <cellStyles count="13">
    <cellStyle name="Comma" xfId="1" builtinId="3"/>
    <cellStyle name="Comma 2" xfId="2"/>
    <cellStyle name="Currency" xfId="3" builtinId="4"/>
    <cellStyle name="Currency 2" xfId="4"/>
    <cellStyle name="Normal" xfId="0" builtinId="0"/>
    <cellStyle name="Normal 2" xfId="5"/>
    <cellStyle name="Normal 3" xfId="6"/>
    <cellStyle name="Normal_FY 2011 Qs for IT Requests 04-16-09" xfId="7"/>
    <cellStyle name="Normal_FY2009 Cost Mod Prototype - Update 03-05-07" xfId="8"/>
    <cellStyle name="Normal_Improve by DU" xfId="9"/>
    <cellStyle name="Normal_New org Chart USNCB" xfId="12"/>
    <cellStyle name="Normal_Rsrcs_X_ DOJ Goal  Obj" xfId="10"/>
    <cellStyle name="Percent" xfId="1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2B2B2"/>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79375</xdr:rowOff>
    </xdr:from>
    <xdr:to>
      <xdr:col>12</xdr:col>
      <xdr:colOff>342900</xdr:colOff>
      <xdr:row>36</xdr:row>
      <xdr:rowOff>133350</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47625" y="241300"/>
          <a:ext cx="7610475" cy="57213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NT\Profiles\debjones\Temporary%20Internet%20Files\OLKD\2006%20Perf%20Budget%20Cong%20Submission%20Exhibits%20Template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udget_Staff\napostolides\FY06%20Formulation\05%20OMB%20Budget%20-%20chart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naanderson\AppData\Local\Microsoft\Windows\Temporary%20Internet%20Files\Content.Outlook\8TTKQ7GB\FY%202012%20%20USNCB%20Congressional%20exhibits%2001182011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Org Chart"/>
      <sheetName val="Approp Lang"/>
      <sheetName val="Sum of Req"/>
      <sheetName val="Increases Offsets"/>
      <sheetName val="Strat Goal &amp; Obj"/>
      <sheetName val="ATB Justification"/>
      <sheetName val="2004 XWalk"/>
      <sheetName val="2005 XWalk"/>
      <sheetName val="Reimb Resources"/>
      <sheetName val="Perm Positions"/>
      <sheetName val="Summ Atty Agt"/>
      <sheetName val="Financial Analysis"/>
      <sheetName val="Sum by Grade"/>
      <sheetName val="Sum by OC"/>
      <sheetName val="Cong Reports"/>
      <sheetName val="P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Req"/>
      <sheetName val="ATB Narr"/>
      <sheetName val="2003 XWalk"/>
      <sheetName val="2004 XWalk"/>
      <sheetName val="Perm Positions"/>
      <sheetName val="Positions by Category"/>
      <sheetName val="Sum by Grade"/>
      <sheetName val="Sum by OC"/>
    </sheetNames>
    <sheetDataSet>
      <sheetData sheetId="0"/>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B. Summary of Requirements "/>
      <sheetName val="C. Increases Offsets "/>
      <sheetName val="D. Strategic Goals &amp; Objectives"/>
      <sheetName val="E. ATB Justification"/>
      <sheetName val="F. 2010 Crosswalk"/>
      <sheetName val="(G) 2011 Crosswalk"/>
      <sheetName val="H. Reimbursable Resources"/>
      <sheetName val="I. Permanent Positions"/>
      <sheetName val="K. Summary by Grade"/>
      <sheetName val="L. Summary by Object Class"/>
      <sheetName val="(M) Studies"/>
      <sheetName val="P. ATB by Decision Unit"/>
      <sheetName val="(N-2) Domestic Agent"/>
      <sheetName val="(N-3) Domestic Attorney"/>
      <sheetName val="(N-4) Domestic Prof Sup"/>
      <sheetName val="(N-5) Domestic Clerical"/>
      <sheetName val="(P) IT"/>
    </sheetNames>
    <sheetDataSet>
      <sheetData sheetId="0">
        <row r="5">
          <cell r="A5" t="str">
            <v>INTERPOL WASHINGTON</v>
          </cell>
        </row>
        <row r="6">
          <cell r="A6" t="str">
            <v>Salaries and Expenses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
  <sheetViews>
    <sheetView tabSelected="1" zoomScaleNormal="100" zoomScaleSheetLayoutView="100" workbookViewId="0">
      <selection activeCell="A4" sqref="A4:P4"/>
    </sheetView>
  </sheetViews>
  <sheetFormatPr defaultColWidth="7.109375" defaultRowHeight="12.75"/>
  <cols>
    <col min="1" max="16384" width="7.109375" style="451"/>
  </cols>
  <sheetData/>
  <pageMargins left="0.75" right="0.75" top="1" bottom="1" header="0.5" footer="0.5"/>
  <pageSetup scale="7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dimension ref="A1:V34"/>
  <sheetViews>
    <sheetView topLeftCell="A10" zoomScaleNormal="100" zoomScaleSheetLayoutView="100" workbookViewId="0">
      <selection activeCell="B24" sqref="B24"/>
    </sheetView>
  </sheetViews>
  <sheetFormatPr defaultRowHeight="15"/>
  <cols>
    <col min="1" max="1" width="57.44140625" style="452" customWidth="1"/>
    <col min="2" max="2" width="6.21875" style="452" customWidth="1"/>
    <col min="3" max="3" width="9.77734375" style="454" customWidth="1"/>
    <col min="4" max="4" width="6.21875" style="452" customWidth="1"/>
    <col min="5" max="5" width="9.77734375" style="454" customWidth="1"/>
    <col min="6" max="6" width="10.5546875" style="452" bestFit="1" customWidth="1"/>
    <col min="7" max="7" width="9.77734375" style="454" customWidth="1"/>
    <col min="8" max="8" width="0.6640625" style="453" customWidth="1"/>
    <col min="9" max="16384" width="8.88671875" style="452"/>
  </cols>
  <sheetData>
    <row r="1" spans="1:8" ht="20.25">
      <c r="A1" s="499"/>
      <c r="B1" s="497"/>
      <c r="C1" s="498"/>
      <c r="D1" s="497"/>
      <c r="E1" s="498"/>
      <c r="F1" s="497"/>
      <c r="G1" s="496"/>
      <c r="H1" s="464" t="s">
        <v>1</v>
      </c>
    </row>
    <row r="2" spans="1:8" ht="13.15" customHeight="1">
      <c r="A2" s="761"/>
      <c r="B2" s="761"/>
      <c r="C2" s="761"/>
      <c r="D2" s="761"/>
      <c r="E2" s="761"/>
      <c r="F2" s="761"/>
      <c r="G2" s="762"/>
      <c r="H2" s="464" t="s">
        <v>1</v>
      </c>
    </row>
    <row r="3" spans="1:8" ht="18.75">
      <c r="A3" s="764" t="s">
        <v>343</v>
      </c>
      <c r="B3" s="764"/>
      <c r="C3" s="764"/>
      <c r="D3" s="764"/>
      <c r="E3" s="764"/>
      <c r="F3" s="764"/>
      <c r="G3" s="764"/>
      <c r="H3" s="464" t="s">
        <v>1</v>
      </c>
    </row>
    <row r="4" spans="1:8" ht="16.5">
      <c r="A4" s="763" t="str">
        <f>+'[3]B. Summary of Requirements '!A5</f>
        <v>INTERPOL WASHINGTON</v>
      </c>
      <c r="B4" s="763"/>
      <c r="C4" s="763"/>
      <c r="D4" s="763"/>
      <c r="E4" s="763"/>
      <c r="F4" s="763"/>
      <c r="G4" s="763"/>
      <c r="H4" s="464" t="s">
        <v>1</v>
      </c>
    </row>
    <row r="5" spans="1:8" ht="16.5">
      <c r="A5" s="763" t="str">
        <f>+'[3]B. Summary of Requirements '!A6</f>
        <v>Salaries and Expenses</v>
      </c>
      <c r="B5" s="763"/>
      <c r="C5" s="763"/>
      <c r="D5" s="763"/>
      <c r="E5" s="763"/>
      <c r="F5" s="763"/>
      <c r="G5" s="763"/>
      <c r="H5" s="464" t="s">
        <v>1</v>
      </c>
    </row>
    <row r="6" spans="1:8">
      <c r="A6" s="765" t="s">
        <v>235</v>
      </c>
      <c r="B6" s="765"/>
      <c r="C6" s="765"/>
      <c r="D6" s="765"/>
      <c r="E6" s="765"/>
      <c r="F6" s="765"/>
      <c r="G6" s="765"/>
      <c r="H6" s="464" t="s">
        <v>1</v>
      </c>
    </row>
    <row r="7" spans="1:8">
      <c r="A7" s="760"/>
      <c r="B7" s="760"/>
      <c r="C7" s="760"/>
      <c r="D7" s="760"/>
      <c r="E7" s="760"/>
      <c r="F7" s="760"/>
      <c r="G7" s="760"/>
      <c r="H7" s="464" t="s">
        <v>1</v>
      </c>
    </row>
    <row r="8" spans="1:8" ht="15.75" customHeight="1">
      <c r="A8" s="744"/>
      <c r="B8" s="748" t="s">
        <v>312</v>
      </c>
      <c r="C8" s="749"/>
      <c r="D8" s="749"/>
      <c r="E8" s="749"/>
      <c r="F8" s="748" t="s">
        <v>85</v>
      </c>
      <c r="G8" s="750"/>
      <c r="H8" s="464" t="s">
        <v>1</v>
      </c>
    </row>
    <row r="9" spans="1:8" ht="15.75" customHeight="1">
      <c r="A9" s="745"/>
      <c r="B9" s="755" t="s">
        <v>329</v>
      </c>
      <c r="C9" s="756"/>
      <c r="D9" s="759" t="s">
        <v>323</v>
      </c>
      <c r="E9" s="756"/>
      <c r="F9" s="751"/>
      <c r="G9" s="752"/>
      <c r="H9" s="464"/>
    </row>
    <row r="10" spans="1:8" ht="36" customHeight="1">
      <c r="A10" s="746"/>
      <c r="B10" s="757"/>
      <c r="C10" s="758"/>
      <c r="D10" s="756"/>
      <c r="E10" s="756"/>
      <c r="F10" s="753"/>
      <c r="G10" s="754"/>
      <c r="H10" s="464" t="s">
        <v>1</v>
      </c>
    </row>
    <row r="11" spans="1:8" ht="36" customHeight="1" thickBot="1">
      <c r="A11" s="747"/>
      <c r="B11" s="493" t="s">
        <v>254</v>
      </c>
      <c r="C11" s="494" t="s">
        <v>234</v>
      </c>
      <c r="D11" s="495" t="s">
        <v>254</v>
      </c>
      <c r="E11" s="494" t="s">
        <v>234</v>
      </c>
      <c r="F11" s="493" t="s">
        <v>254</v>
      </c>
      <c r="G11" s="492" t="s">
        <v>234</v>
      </c>
      <c r="H11" s="464" t="s">
        <v>1</v>
      </c>
    </row>
    <row r="12" spans="1:8" ht="20.25">
      <c r="A12" s="491"/>
      <c r="B12" s="490"/>
      <c r="C12" s="479"/>
      <c r="D12" s="481"/>
      <c r="E12" s="479"/>
      <c r="F12" s="490"/>
      <c r="G12" s="489"/>
      <c r="H12" s="464" t="s">
        <v>1</v>
      </c>
    </row>
    <row r="13" spans="1:8" ht="20.25">
      <c r="A13" s="488" t="s">
        <v>328</v>
      </c>
      <c r="B13" s="486" t="s">
        <v>255</v>
      </c>
      <c r="C13" s="487" t="s">
        <v>255</v>
      </c>
      <c r="D13" s="486" t="s">
        <v>255</v>
      </c>
      <c r="E13" s="487" t="s">
        <v>255</v>
      </c>
      <c r="F13" s="486" t="s">
        <v>255</v>
      </c>
      <c r="G13" s="485" t="s">
        <v>255</v>
      </c>
      <c r="H13" s="464" t="s">
        <v>1</v>
      </c>
    </row>
    <row r="14" spans="1:8" ht="20.25">
      <c r="A14" s="484"/>
      <c r="B14" s="481"/>
      <c r="C14" s="483"/>
      <c r="D14" s="482"/>
      <c r="E14" s="479"/>
      <c r="F14" s="481"/>
      <c r="G14" s="480"/>
      <c r="H14" s="464" t="s">
        <v>1</v>
      </c>
    </row>
    <row r="15" spans="1:8" ht="20.25">
      <c r="A15" s="477" t="s">
        <v>65</v>
      </c>
      <c r="B15" s="473"/>
      <c r="C15" s="479"/>
      <c r="D15" s="475"/>
      <c r="E15" s="474"/>
      <c r="F15" s="473" t="s">
        <v>255</v>
      </c>
      <c r="G15" s="472" t="s">
        <v>255</v>
      </c>
      <c r="H15" s="464" t="s">
        <v>1</v>
      </c>
    </row>
    <row r="16" spans="1:8" ht="20.25">
      <c r="A16" s="477" t="s">
        <v>70</v>
      </c>
      <c r="B16" s="473"/>
      <c r="C16" s="478"/>
      <c r="D16" s="475"/>
      <c r="E16" s="474"/>
      <c r="F16" s="473" t="s">
        <v>255</v>
      </c>
      <c r="G16" s="472" t="s">
        <v>255</v>
      </c>
      <c r="H16" s="464" t="s">
        <v>1</v>
      </c>
    </row>
    <row r="17" spans="1:22" ht="20.25">
      <c r="A17" s="477" t="s">
        <v>66</v>
      </c>
      <c r="B17" s="473"/>
      <c r="C17" s="476"/>
      <c r="D17" s="475"/>
      <c r="E17" s="474"/>
      <c r="F17" s="473" t="s">
        <v>255</v>
      </c>
      <c r="G17" s="472" t="s">
        <v>255</v>
      </c>
      <c r="H17" s="464" t="s">
        <v>1</v>
      </c>
    </row>
    <row r="18" spans="1:22" ht="20.25">
      <c r="A18" s="477" t="s">
        <v>71</v>
      </c>
      <c r="B18" s="473"/>
      <c r="C18" s="476"/>
      <c r="D18" s="475"/>
      <c r="E18" s="474"/>
      <c r="F18" s="473" t="s">
        <v>255</v>
      </c>
      <c r="G18" s="472" t="s">
        <v>255</v>
      </c>
      <c r="H18" s="464" t="s">
        <v>1</v>
      </c>
    </row>
    <row r="19" spans="1:22" ht="20.25">
      <c r="A19" s="477" t="s">
        <v>72</v>
      </c>
      <c r="B19" s="473"/>
      <c r="C19" s="476"/>
      <c r="D19" s="475"/>
      <c r="E19" s="474"/>
      <c r="F19" s="473" t="s">
        <v>255</v>
      </c>
      <c r="G19" s="472" t="s">
        <v>255</v>
      </c>
      <c r="H19" s="464" t="s">
        <v>1</v>
      </c>
    </row>
    <row r="20" spans="1:22" ht="20.25">
      <c r="A20" s="477" t="s">
        <v>67</v>
      </c>
      <c r="B20" s="473"/>
      <c r="C20" s="476"/>
      <c r="D20" s="475"/>
      <c r="E20" s="474"/>
      <c r="F20" s="473" t="s">
        <v>255</v>
      </c>
      <c r="G20" s="472" t="s">
        <v>255</v>
      </c>
      <c r="H20" s="464" t="s">
        <v>1</v>
      </c>
    </row>
    <row r="21" spans="1:22" ht="20.25">
      <c r="A21" s="477" t="s">
        <v>73</v>
      </c>
      <c r="B21" s="473"/>
      <c r="C21" s="476"/>
      <c r="D21" s="475"/>
      <c r="E21" s="474"/>
      <c r="F21" s="473" t="s">
        <v>255</v>
      </c>
      <c r="G21" s="472" t="s">
        <v>255</v>
      </c>
      <c r="H21" s="464" t="s">
        <v>1</v>
      </c>
    </row>
    <row r="22" spans="1:22" ht="20.25">
      <c r="A22" s="477" t="s">
        <v>74</v>
      </c>
      <c r="B22" s="473"/>
      <c r="C22" s="476"/>
      <c r="D22" s="475"/>
      <c r="E22" s="474"/>
      <c r="F22" s="473" t="s">
        <v>255</v>
      </c>
      <c r="G22" s="472" t="s">
        <v>255</v>
      </c>
      <c r="H22" s="464" t="s">
        <v>1</v>
      </c>
    </row>
    <row r="23" spans="1:22" ht="20.25">
      <c r="A23" s="477" t="s">
        <v>69</v>
      </c>
      <c r="B23" s="473"/>
      <c r="C23" s="476"/>
      <c r="D23" s="475"/>
      <c r="E23" s="474"/>
      <c r="F23" s="473" t="s">
        <v>255</v>
      </c>
      <c r="G23" s="472" t="s">
        <v>255</v>
      </c>
      <c r="H23" s="464" t="s">
        <v>1</v>
      </c>
    </row>
    <row r="24" spans="1:22" ht="20.25">
      <c r="A24" s="477" t="s">
        <v>75</v>
      </c>
      <c r="B24" s="473"/>
      <c r="C24" s="476"/>
      <c r="D24" s="475"/>
      <c r="E24" s="474"/>
      <c r="F24" s="473" t="s">
        <v>255</v>
      </c>
      <c r="G24" s="472" t="s">
        <v>255</v>
      </c>
      <c r="H24" s="464" t="s">
        <v>1</v>
      </c>
    </row>
    <row r="25" spans="1:22" ht="20.25">
      <c r="A25" s="477" t="s">
        <v>77</v>
      </c>
      <c r="B25" s="473"/>
      <c r="C25" s="476"/>
      <c r="D25" s="475"/>
      <c r="E25" s="474"/>
      <c r="F25" s="473" t="s">
        <v>255</v>
      </c>
      <c r="G25" s="472" t="s">
        <v>255</v>
      </c>
      <c r="H25" s="464" t="s">
        <v>1</v>
      </c>
    </row>
    <row r="26" spans="1:22" ht="20.25">
      <c r="A26" s="477" t="s">
        <v>76</v>
      </c>
      <c r="B26" s="473"/>
      <c r="C26" s="476">
        <v>-15</v>
      </c>
      <c r="D26" s="475"/>
      <c r="E26" s="529"/>
      <c r="F26" s="473">
        <f>SUM(D26,B26)</f>
        <v>0</v>
      </c>
      <c r="G26" s="472">
        <f>SUM(C26,E26)</f>
        <v>-15</v>
      </c>
      <c r="H26" s="464" t="s">
        <v>1</v>
      </c>
    </row>
    <row r="27" spans="1:22" ht="21" thickBot="1">
      <c r="A27" s="471" t="s">
        <v>68</v>
      </c>
      <c r="B27" s="469" t="s">
        <v>255</v>
      </c>
      <c r="C27" s="467" t="s">
        <v>255</v>
      </c>
      <c r="D27" s="468" t="s">
        <v>255</v>
      </c>
      <c r="E27" s="531">
        <v>-11</v>
      </c>
      <c r="F27" s="503">
        <f>SUM(F12:F26)</f>
        <v>0</v>
      </c>
      <c r="G27" s="532">
        <f>SUM(B27:E27)</f>
        <v>-11</v>
      </c>
      <c r="H27" s="464" t="s">
        <v>19</v>
      </c>
    </row>
    <row r="28" spans="1:22" ht="21" thickBot="1">
      <c r="A28" s="470" t="s">
        <v>249</v>
      </c>
      <c r="B28" s="469">
        <f>SUM(B13:B27)</f>
        <v>0</v>
      </c>
      <c r="C28" s="467">
        <f>SUM(C13:C27)</f>
        <v>-15</v>
      </c>
      <c r="D28" s="468">
        <f>SUM(D13:D27)</f>
        <v>0</v>
      </c>
      <c r="E28" s="530">
        <f>SUM(E13:E27)</f>
        <v>-11</v>
      </c>
      <c r="F28" s="466">
        <f>SUM(F13:F27)</f>
        <v>0</v>
      </c>
      <c r="G28" s="465">
        <f>SUM(G13:G27)</f>
        <v>-26</v>
      </c>
      <c r="H28" s="464" t="s">
        <v>19</v>
      </c>
    </row>
    <row r="29" spans="1:22">
      <c r="A29" s="463"/>
      <c r="B29" s="463"/>
      <c r="C29" s="462"/>
      <c r="D29" s="463"/>
      <c r="E29" s="462"/>
      <c r="F29" s="463"/>
      <c r="G29" s="462"/>
      <c r="H29" s="461"/>
      <c r="I29" s="460"/>
      <c r="J29" s="460"/>
      <c r="K29" s="460"/>
      <c r="L29" s="460"/>
      <c r="M29" s="460"/>
      <c r="N29" s="460"/>
      <c r="O29" s="460"/>
      <c r="P29" s="460"/>
      <c r="Q29" s="460"/>
      <c r="R29" s="460"/>
      <c r="S29" s="460"/>
      <c r="T29" s="460"/>
      <c r="U29" s="460"/>
      <c r="V29" s="460"/>
    </row>
    <row r="30" spans="1:22" ht="18.75">
      <c r="A30" s="528"/>
      <c r="B30" s="528"/>
      <c r="C30" s="528"/>
      <c r="D30" s="528"/>
      <c r="E30" s="528"/>
      <c r="F30" s="459"/>
      <c r="G30" s="458"/>
    </row>
    <row r="31" spans="1:22" ht="141.75" customHeight="1">
      <c r="A31" s="743"/>
      <c r="B31" s="743"/>
      <c r="C31" s="743"/>
      <c r="D31" s="743"/>
      <c r="E31" s="743"/>
      <c r="F31" s="457"/>
      <c r="G31" s="456"/>
    </row>
    <row r="34" spans="7:7" s="452" customFormat="1">
      <c r="G34" s="455"/>
    </row>
  </sheetData>
  <mergeCells count="12">
    <mergeCell ref="A7:G7"/>
    <mergeCell ref="A2:G2"/>
    <mergeCell ref="A4:G4"/>
    <mergeCell ref="A3:G3"/>
    <mergeCell ref="A5:G5"/>
    <mergeCell ref="A6:G6"/>
    <mergeCell ref="A31:E31"/>
    <mergeCell ref="A8:A11"/>
    <mergeCell ref="B8:E8"/>
    <mergeCell ref="F8:G10"/>
    <mergeCell ref="B9:C10"/>
    <mergeCell ref="D9:E10"/>
  </mergeCells>
  <printOptions horizontalCentered="1"/>
  <pageMargins left="0.25" right="0.25" top="0.5" bottom="0.5" header="0.5" footer="0.5"/>
  <pageSetup scale="80" fitToHeight="0" orientation="landscape" r:id="rId1"/>
  <headerFooter alignWithMargins="0">
    <oddFooter xml:space="preserve">&amp;C&amp;"Times New Roman,Regular"&amp;14Exhibit J - Financial Analysis of Program Changes&amp;12
</oddFooter>
  </headerFooter>
</worksheet>
</file>

<file path=xl/worksheets/sheet11.xml><?xml version="1.0" encoding="utf-8"?>
<worksheet xmlns="http://schemas.openxmlformats.org/spreadsheetml/2006/main" xmlns:r="http://schemas.openxmlformats.org/officeDocument/2006/relationships">
  <sheetPr codeName="Sheet16"/>
  <dimension ref="A1:J23"/>
  <sheetViews>
    <sheetView showGridLines="0" showOutlineSymbols="0" zoomScaleNormal="100" zoomScaleSheetLayoutView="75" workbookViewId="0">
      <pane xSplit="1" ySplit="11" topLeftCell="B12" activePane="bottomRight" state="frozen"/>
      <selection activeCell="A4" sqref="A4:P4"/>
      <selection pane="topRight" activeCell="A4" sqref="A4:P4"/>
      <selection pane="bottomLeft" activeCell="A4" sqref="A4:P4"/>
      <selection pane="bottomRight" activeCell="B30" sqref="B30"/>
    </sheetView>
  </sheetViews>
  <sheetFormatPr defaultColWidth="9.6640625" defaultRowHeight="15.75"/>
  <cols>
    <col min="1" max="1" width="57" style="7" customWidth="1"/>
    <col min="2" max="2" width="8.33203125" style="7" customWidth="1"/>
    <col min="3" max="3" width="12.109375" style="7" customWidth="1"/>
    <col min="4" max="4" width="8.77734375" style="7" customWidth="1"/>
    <col min="5" max="5" width="9.77734375" style="7" customWidth="1"/>
    <col min="6" max="6" width="9.21875" style="7" customWidth="1"/>
    <col min="7" max="7" width="9.77734375" style="7" customWidth="1"/>
    <col min="8" max="8" width="7.77734375" style="7" customWidth="1"/>
    <col min="9" max="9" width="11.77734375" style="7" bestFit="1" customWidth="1"/>
    <col min="10" max="10" width="1.21875" style="57" customWidth="1"/>
    <col min="11" max="16384" width="9.6640625" style="7"/>
  </cols>
  <sheetData>
    <row r="1" spans="1:10" ht="20.25">
      <c r="A1" s="771" t="s">
        <v>206</v>
      </c>
      <c r="B1" s="772"/>
      <c r="C1" s="772"/>
      <c r="D1" s="772"/>
      <c r="E1" s="772"/>
      <c r="F1" s="772"/>
      <c r="G1" s="772"/>
      <c r="H1" s="772"/>
      <c r="I1" s="772"/>
      <c r="J1" s="283" t="s">
        <v>1</v>
      </c>
    </row>
    <row r="2" spans="1:10" ht="18.75">
      <c r="A2" s="773"/>
      <c r="B2" s="773"/>
      <c r="C2" s="773"/>
      <c r="D2" s="773"/>
      <c r="E2" s="773"/>
      <c r="F2" s="773"/>
      <c r="G2" s="773"/>
      <c r="H2" s="773"/>
      <c r="I2" s="773"/>
      <c r="J2" s="283" t="s">
        <v>1</v>
      </c>
    </row>
    <row r="3" spans="1:10">
      <c r="A3" s="767"/>
      <c r="B3" s="767"/>
      <c r="C3" s="767"/>
      <c r="D3" s="767"/>
      <c r="E3" s="767"/>
      <c r="F3" s="767"/>
      <c r="G3" s="767"/>
      <c r="H3" s="767"/>
      <c r="I3" s="767"/>
      <c r="J3" s="283" t="s">
        <v>1</v>
      </c>
    </row>
    <row r="4" spans="1:10" ht="20.25">
      <c r="A4" s="770" t="s">
        <v>263</v>
      </c>
      <c r="B4" s="714"/>
      <c r="C4" s="714"/>
      <c r="D4" s="714"/>
      <c r="E4" s="714"/>
      <c r="F4" s="714"/>
      <c r="G4" s="714"/>
      <c r="H4" s="714"/>
      <c r="I4" s="714"/>
      <c r="J4" s="283" t="s">
        <v>1</v>
      </c>
    </row>
    <row r="5" spans="1:10" ht="18.75">
      <c r="A5" s="769" t="str">
        <f>+'B. Summary of Requirements '!A5</f>
        <v>INTERPOL WASHINGTON</v>
      </c>
      <c r="B5" s="716"/>
      <c r="C5" s="716"/>
      <c r="D5" s="716"/>
      <c r="E5" s="716"/>
      <c r="F5" s="716"/>
      <c r="G5" s="716"/>
      <c r="H5" s="716"/>
      <c r="I5" s="716"/>
      <c r="J5" s="283" t="s">
        <v>1</v>
      </c>
    </row>
    <row r="6" spans="1:10" ht="18.75">
      <c r="A6" s="769" t="str">
        <f>+'B. Summary of Requirements '!A6</f>
        <v>Salaries and Expenses</v>
      </c>
      <c r="B6" s="714"/>
      <c r="C6" s="714"/>
      <c r="D6" s="714"/>
      <c r="E6" s="714"/>
      <c r="F6" s="714"/>
      <c r="G6" s="714"/>
      <c r="H6" s="714"/>
      <c r="I6" s="714"/>
      <c r="J6" s="283" t="s">
        <v>1</v>
      </c>
    </row>
    <row r="7" spans="1:10">
      <c r="A7" s="767"/>
      <c r="B7" s="767"/>
      <c r="C7" s="767"/>
      <c r="D7" s="767"/>
      <c r="E7" s="767"/>
      <c r="F7" s="767"/>
      <c r="G7" s="767"/>
      <c r="H7" s="767"/>
      <c r="I7" s="767"/>
      <c r="J7" s="283" t="s">
        <v>1</v>
      </c>
    </row>
    <row r="8" spans="1:10" ht="16.5" thickBot="1">
      <c r="A8" s="768" t="s">
        <v>255</v>
      </c>
      <c r="B8" s="768"/>
      <c r="C8" s="768"/>
      <c r="D8" s="768"/>
      <c r="E8" s="768"/>
      <c r="F8" s="768"/>
      <c r="G8" s="768"/>
      <c r="H8" s="768"/>
      <c r="I8" s="768"/>
      <c r="J8" s="283" t="s">
        <v>1</v>
      </c>
    </row>
    <row r="9" spans="1:10">
      <c r="A9" s="782" t="s">
        <v>43</v>
      </c>
      <c r="B9" s="774" t="s">
        <v>15</v>
      </c>
      <c r="C9" s="775"/>
      <c r="D9" s="778" t="s">
        <v>335</v>
      </c>
      <c r="E9" s="779"/>
      <c r="F9" s="778" t="s">
        <v>31</v>
      </c>
      <c r="G9" s="779"/>
      <c r="H9" s="778" t="s">
        <v>33</v>
      </c>
      <c r="I9" s="779"/>
      <c r="J9" s="283" t="s">
        <v>1</v>
      </c>
    </row>
    <row r="10" spans="1:10" ht="30.75" customHeight="1">
      <c r="A10" s="783"/>
      <c r="B10" s="776"/>
      <c r="C10" s="777"/>
      <c r="D10" s="780"/>
      <c r="E10" s="781"/>
      <c r="F10" s="780"/>
      <c r="G10" s="781"/>
      <c r="H10" s="780"/>
      <c r="I10" s="781"/>
      <c r="J10" s="283" t="s">
        <v>1</v>
      </c>
    </row>
    <row r="11" spans="1:10" ht="16.5" thickBot="1">
      <c r="A11" s="784"/>
      <c r="B11" s="139" t="s">
        <v>254</v>
      </c>
      <c r="C11" s="140" t="s">
        <v>256</v>
      </c>
      <c r="D11" s="139" t="s">
        <v>254</v>
      </c>
      <c r="E11" s="140" t="s">
        <v>256</v>
      </c>
      <c r="F11" s="139" t="s">
        <v>254</v>
      </c>
      <c r="G11" s="140" t="s">
        <v>256</v>
      </c>
      <c r="H11" s="139" t="s">
        <v>254</v>
      </c>
      <c r="I11" s="141" t="s">
        <v>256</v>
      </c>
      <c r="J11" s="283" t="s">
        <v>1</v>
      </c>
    </row>
    <row r="12" spans="1:10">
      <c r="A12" s="135" t="s">
        <v>198</v>
      </c>
      <c r="B12" s="80">
        <v>2</v>
      </c>
      <c r="C12" s="81"/>
      <c r="D12" s="80">
        <v>3</v>
      </c>
      <c r="E12" s="81"/>
      <c r="F12" s="80">
        <v>3</v>
      </c>
      <c r="G12" s="81"/>
      <c r="H12" s="80">
        <f t="shared" ref="H12:H17" si="0">F12-B12</f>
        <v>1</v>
      </c>
      <c r="I12" s="518"/>
      <c r="J12" s="283" t="s">
        <v>1</v>
      </c>
    </row>
    <row r="13" spans="1:10">
      <c r="A13" s="135" t="s">
        <v>197</v>
      </c>
      <c r="B13" s="80">
        <v>4</v>
      </c>
      <c r="C13" s="81"/>
      <c r="D13" s="80">
        <v>4</v>
      </c>
      <c r="E13" s="81"/>
      <c r="F13" s="80">
        <v>4</v>
      </c>
      <c r="G13" s="81"/>
      <c r="H13" s="80">
        <f t="shared" si="0"/>
        <v>0</v>
      </c>
      <c r="I13" s="518"/>
      <c r="J13" s="283" t="s">
        <v>1</v>
      </c>
    </row>
    <row r="14" spans="1:10">
      <c r="A14" s="135" t="s">
        <v>196</v>
      </c>
      <c r="B14" s="80">
        <v>13</v>
      </c>
      <c r="C14" s="81"/>
      <c r="D14" s="80">
        <v>12</v>
      </c>
      <c r="E14" s="81"/>
      <c r="F14" s="80">
        <v>12</v>
      </c>
      <c r="G14" s="81"/>
      <c r="H14" s="80">
        <f t="shared" si="0"/>
        <v>-1</v>
      </c>
      <c r="I14" s="518"/>
      <c r="J14" s="283" t="s">
        <v>1</v>
      </c>
    </row>
    <row r="15" spans="1:10">
      <c r="A15" s="135" t="s">
        <v>195</v>
      </c>
      <c r="B15" s="80">
        <v>26</v>
      </c>
      <c r="C15" s="81"/>
      <c r="D15" s="80">
        <v>26</v>
      </c>
      <c r="E15" s="81"/>
      <c r="F15" s="80">
        <v>26</v>
      </c>
      <c r="G15" s="81"/>
      <c r="H15" s="80">
        <f t="shared" si="0"/>
        <v>0</v>
      </c>
      <c r="I15" s="518"/>
      <c r="J15" s="283" t="s">
        <v>1</v>
      </c>
    </row>
    <row r="16" spans="1:10">
      <c r="A16" s="135" t="s">
        <v>194</v>
      </c>
      <c r="B16" s="80">
        <v>27</v>
      </c>
      <c r="C16" s="81"/>
      <c r="D16" s="80">
        <v>27</v>
      </c>
      <c r="E16" s="81"/>
      <c r="F16" s="80">
        <v>27</v>
      </c>
      <c r="G16" s="81"/>
      <c r="H16" s="80">
        <f>F16-B16</f>
        <v>0</v>
      </c>
      <c r="I16" s="518"/>
      <c r="J16" s="283" t="s">
        <v>1</v>
      </c>
    </row>
    <row r="17" spans="1:10">
      <c r="A17" s="135" t="s">
        <v>193</v>
      </c>
      <c r="B17" s="80">
        <v>5</v>
      </c>
      <c r="C17" s="81"/>
      <c r="D17" s="80">
        <v>5</v>
      </c>
      <c r="E17" s="81"/>
      <c r="F17" s="80">
        <v>5</v>
      </c>
      <c r="G17" s="81"/>
      <c r="H17" s="80">
        <f t="shared" si="0"/>
        <v>0</v>
      </c>
      <c r="I17" s="518"/>
      <c r="J17" s="283" t="s">
        <v>1</v>
      </c>
    </row>
    <row r="18" spans="1:10">
      <c r="A18" s="136" t="s">
        <v>64</v>
      </c>
      <c r="B18" s="82">
        <f>SUM(B12:B17)</f>
        <v>77</v>
      </c>
      <c r="C18" s="114"/>
      <c r="D18" s="82">
        <f>SUM(D12:D17)</f>
        <v>77</v>
      </c>
      <c r="E18" s="114"/>
      <c r="F18" s="82">
        <f>SUM(F12:F17)</f>
        <v>77</v>
      </c>
      <c r="G18" s="114"/>
      <c r="H18" s="82">
        <f>SUM(H12:H17)</f>
        <v>0</v>
      </c>
      <c r="I18" s="519"/>
      <c r="J18" s="283" t="s">
        <v>1</v>
      </c>
    </row>
    <row r="19" spans="1:10">
      <c r="A19" s="137" t="s">
        <v>11</v>
      </c>
      <c r="B19" s="83"/>
      <c r="C19" s="48">
        <v>0</v>
      </c>
      <c r="D19" s="83"/>
      <c r="E19" s="48">
        <f>C19*1.014</f>
        <v>0</v>
      </c>
      <c r="F19" s="87"/>
      <c r="G19" s="48">
        <f>E19*1.023</f>
        <v>0</v>
      </c>
      <c r="H19" s="83"/>
      <c r="I19" s="520"/>
      <c r="J19" s="283" t="s">
        <v>1</v>
      </c>
    </row>
    <row r="20" spans="1:10">
      <c r="A20" s="137" t="s">
        <v>78</v>
      </c>
      <c r="B20" s="84"/>
      <c r="C20" s="48">
        <v>74250</v>
      </c>
      <c r="D20" s="83"/>
      <c r="E20" s="48">
        <v>74250</v>
      </c>
      <c r="F20" s="87"/>
      <c r="G20" s="48">
        <v>74250</v>
      </c>
      <c r="H20" s="83"/>
      <c r="I20" s="518"/>
      <c r="J20" s="283" t="s">
        <v>1</v>
      </c>
    </row>
    <row r="21" spans="1:10" ht="16.5" thickBot="1">
      <c r="A21" s="138" t="s">
        <v>79</v>
      </c>
      <c r="B21" s="85"/>
      <c r="C21" s="117">
        <v>12</v>
      </c>
      <c r="D21" s="86"/>
      <c r="E21" s="117">
        <v>12</v>
      </c>
      <c r="F21" s="86"/>
      <c r="G21" s="117">
        <v>12</v>
      </c>
      <c r="H21" s="86"/>
      <c r="I21" s="521"/>
      <c r="J21" s="283" t="s">
        <v>19</v>
      </c>
    </row>
    <row r="22" spans="1:10">
      <c r="A22" s="766"/>
      <c r="B22" s="702"/>
      <c r="C22" s="702"/>
      <c r="D22" s="702"/>
      <c r="E22" s="702"/>
      <c r="F22" s="702"/>
      <c r="G22" s="702"/>
      <c r="H22" s="702"/>
      <c r="I22" s="702"/>
      <c r="J22" s="702"/>
    </row>
    <row r="23" spans="1:10">
      <c r="A23" s="13"/>
      <c r="B23" s="13"/>
      <c r="C23" s="13"/>
      <c r="D23" s="13"/>
      <c r="E23" s="13"/>
      <c r="F23" s="13"/>
      <c r="G23" s="13"/>
      <c r="H23" s="13"/>
      <c r="I23" s="13"/>
      <c r="J23" s="284"/>
    </row>
  </sheetData>
  <mergeCells count="14">
    <mergeCell ref="A4:I4"/>
    <mergeCell ref="A1:I1"/>
    <mergeCell ref="A2:I2"/>
    <mergeCell ref="A3:I3"/>
    <mergeCell ref="B9:C10"/>
    <mergeCell ref="D9:E10"/>
    <mergeCell ref="F9:G10"/>
    <mergeCell ref="H9:I10"/>
    <mergeCell ref="A9:A11"/>
    <mergeCell ref="A22:J22"/>
    <mergeCell ref="A7:I7"/>
    <mergeCell ref="A8:I8"/>
    <mergeCell ref="A6:I6"/>
    <mergeCell ref="A5:I5"/>
  </mergeCells>
  <phoneticPr fontId="0" type="noConversion"/>
  <printOptions horizontalCentered="1"/>
  <pageMargins left="0.5" right="0.5" top="0.5" bottom="0.55000000000000004" header="0" footer="0"/>
  <pageSetup scale="67" orientation="landscape" horizontalDpi="300" verticalDpi="300" r:id="rId1"/>
  <headerFooter alignWithMargins="0">
    <oddFooter>&amp;C&amp;"Times New Roman,Regular"Exhibit K - Summary of Requirements by Grade</oddFooter>
  </headerFooter>
</worksheet>
</file>

<file path=xl/worksheets/sheet12.xml><?xml version="1.0" encoding="utf-8"?>
<worksheet xmlns="http://schemas.openxmlformats.org/spreadsheetml/2006/main" xmlns:r="http://schemas.openxmlformats.org/officeDocument/2006/relationships">
  <sheetPr codeName="Sheet17"/>
  <dimension ref="A1:O187"/>
  <sheetViews>
    <sheetView zoomScaleNormal="100" zoomScaleSheetLayoutView="75" workbookViewId="0">
      <pane xSplit="1" ySplit="9" topLeftCell="B10" activePane="bottomRight" state="frozen"/>
      <selection activeCell="O11" sqref="O11"/>
      <selection pane="topRight" activeCell="O11" sqref="O11"/>
      <selection pane="bottomLeft" activeCell="O11" sqref="O11"/>
      <selection pane="bottomRight" activeCell="N32" sqref="N32"/>
    </sheetView>
  </sheetViews>
  <sheetFormatPr defaultRowHeight="15.75"/>
  <cols>
    <col min="1" max="1" width="62.6640625" style="3" customWidth="1"/>
    <col min="2" max="2" width="8.88671875" style="3"/>
    <col min="3" max="3" width="10.109375" style="3" customWidth="1"/>
    <col min="4" max="4" width="8.88671875" style="3"/>
    <col min="5" max="5" width="10.6640625" style="3" customWidth="1"/>
    <col min="6" max="6" width="8.88671875" style="3"/>
    <col min="7" max="7" width="10.5546875" style="3" bestFit="1" customWidth="1"/>
    <col min="8" max="8" width="8.88671875" style="3"/>
    <col min="9" max="9" width="10.33203125" style="3" customWidth="1"/>
    <col min="10" max="12" width="0" style="3" hidden="1" customWidth="1"/>
    <col min="13" max="13" width="1" style="55" customWidth="1"/>
    <col min="15" max="16384" width="8.88671875" style="3"/>
  </cols>
  <sheetData>
    <row r="1" spans="1:13" ht="19.149999999999999" customHeight="1">
      <c r="A1" s="533" t="s">
        <v>205</v>
      </c>
      <c r="B1" s="785"/>
      <c r="C1" s="785"/>
      <c r="D1" s="785"/>
      <c r="E1" s="785"/>
      <c r="F1" s="785"/>
      <c r="G1" s="785"/>
      <c r="H1" s="785"/>
      <c r="I1" s="785"/>
      <c r="M1" s="54" t="s">
        <v>1</v>
      </c>
    </row>
    <row r="2" spans="1:13" ht="19.149999999999999" customHeight="1">
      <c r="A2" s="786"/>
      <c r="B2" s="787"/>
      <c r="C2" s="787"/>
      <c r="D2" s="787"/>
      <c r="E2" s="787"/>
      <c r="F2" s="787"/>
      <c r="G2" s="787"/>
      <c r="H2" s="787"/>
      <c r="I2" s="787"/>
      <c r="M2" s="54" t="s">
        <v>1</v>
      </c>
    </row>
    <row r="3" spans="1:13" ht="18.75">
      <c r="A3" s="788" t="s">
        <v>83</v>
      </c>
      <c r="B3" s="785"/>
      <c r="C3" s="785"/>
      <c r="D3" s="785"/>
      <c r="E3" s="785"/>
      <c r="F3" s="785"/>
      <c r="G3" s="785"/>
      <c r="H3" s="785"/>
      <c r="I3" s="785"/>
      <c r="M3" s="54" t="s">
        <v>1</v>
      </c>
    </row>
    <row r="4" spans="1:13" ht="16.5">
      <c r="A4" s="733" t="str">
        <f>+'B. Summary of Requirements '!A5</f>
        <v>INTERPOL WASHINGTON</v>
      </c>
      <c r="B4" s="785"/>
      <c r="C4" s="785"/>
      <c r="D4" s="785"/>
      <c r="E4" s="785"/>
      <c r="F4" s="785"/>
      <c r="G4" s="785"/>
      <c r="H4" s="785"/>
      <c r="I4" s="785"/>
      <c r="M4" s="54" t="s">
        <v>1</v>
      </c>
    </row>
    <row r="5" spans="1:13" ht="16.5">
      <c r="A5" s="733" t="str">
        <f>+'B. Summary of Requirements '!A6</f>
        <v>Salaries and Expenses</v>
      </c>
      <c r="B5" s="785"/>
      <c r="C5" s="785"/>
      <c r="D5" s="785"/>
      <c r="E5" s="785"/>
      <c r="F5" s="785"/>
      <c r="G5" s="785"/>
      <c r="H5" s="785"/>
      <c r="I5" s="785"/>
      <c r="M5" s="54" t="s">
        <v>1</v>
      </c>
    </row>
    <row r="6" spans="1:13">
      <c r="A6" s="798" t="s">
        <v>235</v>
      </c>
      <c r="B6" s="785"/>
      <c r="C6" s="785"/>
      <c r="D6" s="785"/>
      <c r="E6" s="785"/>
      <c r="F6" s="785"/>
      <c r="G6" s="785"/>
      <c r="H6" s="785"/>
      <c r="I6" s="785"/>
      <c r="M6" s="54" t="s">
        <v>1</v>
      </c>
    </row>
    <row r="7" spans="1:13" ht="11.25" customHeight="1">
      <c r="A7" s="692"/>
      <c r="B7" s="692"/>
      <c r="C7" s="692"/>
      <c r="D7" s="692"/>
      <c r="E7" s="692"/>
      <c r="F7" s="692"/>
      <c r="G7" s="692"/>
      <c r="H7" s="692"/>
      <c r="I7" s="692"/>
      <c r="M7" s="54" t="s">
        <v>1</v>
      </c>
    </row>
    <row r="8" spans="1:13" ht="44.25" customHeight="1">
      <c r="A8" s="796" t="s">
        <v>80</v>
      </c>
      <c r="B8" s="789" t="s">
        <v>299</v>
      </c>
      <c r="C8" s="790"/>
      <c r="D8" s="794" t="s">
        <v>336</v>
      </c>
      <c r="E8" s="795"/>
      <c r="F8" s="791" t="s">
        <v>31</v>
      </c>
      <c r="G8" s="793"/>
      <c r="H8" s="791" t="s">
        <v>298</v>
      </c>
      <c r="I8" s="792"/>
      <c r="J8" s="7"/>
      <c r="M8" s="54" t="s">
        <v>1</v>
      </c>
    </row>
    <row r="9" spans="1:13" ht="25.5" customHeight="1" thickBot="1">
      <c r="A9" s="797"/>
      <c r="B9" s="150" t="s">
        <v>38</v>
      </c>
      <c r="C9" s="151" t="s">
        <v>256</v>
      </c>
      <c r="D9" s="150" t="s">
        <v>38</v>
      </c>
      <c r="E9" s="151" t="s">
        <v>256</v>
      </c>
      <c r="F9" s="150" t="s">
        <v>38</v>
      </c>
      <c r="G9" s="151" t="s">
        <v>256</v>
      </c>
      <c r="H9" s="150" t="s">
        <v>38</v>
      </c>
      <c r="I9" s="152" t="s">
        <v>256</v>
      </c>
      <c r="J9" s="7"/>
      <c r="M9" s="54" t="s">
        <v>1</v>
      </c>
    </row>
    <row r="10" spans="1:13">
      <c r="A10" s="142" t="s">
        <v>9</v>
      </c>
      <c r="B10" s="88">
        <v>72</v>
      </c>
      <c r="C10" s="208">
        <v>5020</v>
      </c>
      <c r="D10" s="88">
        <v>72</v>
      </c>
      <c r="E10" s="208">
        <v>6037</v>
      </c>
      <c r="F10" s="88">
        <v>78</v>
      </c>
      <c r="G10" s="208">
        <v>6862</v>
      </c>
      <c r="H10" s="88">
        <f t="shared" ref="H10:H15" si="0">F10-B10</f>
        <v>6</v>
      </c>
      <c r="I10" s="209">
        <f t="shared" ref="I10:I15" si="1">G10-C10</f>
        <v>1842</v>
      </c>
      <c r="J10" s="7"/>
      <c r="M10" s="54" t="s">
        <v>1</v>
      </c>
    </row>
    <row r="11" spans="1:13">
      <c r="A11" s="143" t="s">
        <v>63</v>
      </c>
      <c r="B11" s="88"/>
      <c r="C11" s="89">
        <v>0</v>
      </c>
      <c r="D11" s="88"/>
      <c r="E11" s="89"/>
      <c r="F11" s="88"/>
      <c r="G11" s="89">
        <v>0</v>
      </c>
      <c r="H11" s="88">
        <f t="shared" si="0"/>
        <v>0</v>
      </c>
      <c r="I11" s="78">
        <f t="shared" si="1"/>
        <v>0</v>
      </c>
      <c r="J11" s="17" t="s">
        <v>36</v>
      </c>
      <c r="K11" s="3" t="s">
        <v>37</v>
      </c>
      <c r="M11" s="54" t="s">
        <v>1</v>
      </c>
    </row>
    <row r="12" spans="1:13">
      <c r="A12" s="143" t="s">
        <v>45</v>
      </c>
      <c r="B12" s="419">
        <v>1</v>
      </c>
      <c r="C12" s="89">
        <v>257</v>
      </c>
      <c r="D12" s="419">
        <v>1</v>
      </c>
      <c r="E12" s="89">
        <v>167</v>
      </c>
      <c r="F12" s="419">
        <v>1</v>
      </c>
      <c r="G12" s="89">
        <v>188</v>
      </c>
      <c r="H12" s="88">
        <f t="shared" si="0"/>
        <v>0</v>
      </c>
      <c r="I12" s="78">
        <f t="shared" si="1"/>
        <v>-69</v>
      </c>
      <c r="J12" s="7">
        <v>93</v>
      </c>
      <c r="M12" s="54" t="s">
        <v>1</v>
      </c>
    </row>
    <row r="13" spans="1:13">
      <c r="A13" s="144" t="s">
        <v>47</v>
      </c>
      <c r="B13" s="94"/>
      <c r="C13" s="95">
        <v>0</v>
      </c>
      <c r="D13" s="94"/>
      <c r="E13" s="95">
        <v>0</v>
      </c>
      <c r="F13" s="94"/>
      <c r="G13" s="95">
        <v>0</v>
      </c>
      <c r="H13" s="88">
        <f t="shared" si="0"/>
        <v>0</v>
      </c>
      <c r="I13" s="78">
        <f t="shared" si="1"/>
        <v>0</v>
      </c>
      <c r="J13" s="7"/>
      <c r="M13" s="54" t="s">
        <v>1</v>
      </c>
    </row>
    <row r="14" spans="1:13">
      <c r="A14" s="144" t="s">
        <v>46</v>
      </c>
      <c r="B14" s="94"/>
      <c r="C14" s="95">
        <v>0</v>
      </c>
      <c r="D14" s="94"/>
      <c r="E14" s="95">
        <v>0</v>
      </c>
      <c r="F14" s="94"/>
      <c r="G14" s="95">
        <v>0</v>
      </c>
      <c r="H14" s="88">
        <f t="shared" si="0"/>
        <v>0</v>
      </c>
      <c r="I14" s="96">
        <f t="shared" si="1"/>
        <v>0</v>
      </c>
      <c r="J14" s="7"/>
      <c r="M14" s="54" t="s">
        <v>1</v>
      </c>
    </row>
    <row r="15" spans="1:13">
      <c r="A15" s="145" t="s">
        <v>48</v>
      </c>
      <c r="B15" s="97"/>
      <c r="C15" s="98">
        <v>0</v>
      </c>
      <c r="D15" s="97"/>
      <c r="E15" s="98">
        <v>0</v>
      </c>
      <c r="F15" s="97"/>
      <c r="G15" s="98">
        <v>0</v>
      </c>
      <c r="H15" s="97">
        <f t="shared" si="0"/>
        <v>0</v>
      </c>
      <c r="I15" s="99">
        <f t="shared" si="1"/>
        <v>0</v>
      </c>
      <c r="J15" s="7"/>
      <c r="M15" s="54" t="s">
        <v>1</v>
      </c>
    </row>
    <row r="16" spans="1:13">
      <c r="A16" s="146" t="s">
        <v>10</v>
      </c>
      <c r="B16" s="100">
        <f>+B10+B11+B12+B15</f>
        <v>73</v>
      </c>
      <c r="C16" s="101">
        <f>+C10+C11+C12+C14+C15</f>
        <v>5277</v>
      </c>
      <c r="D16" s="100">
        <f>+D10+D11+D12+D15</f>
        <v>73</v>
      </c>
      <c r="E16" s="101">
        <f t="shared" ref="E16:I16" si="2">+E10+E11+E12+E15</f>
        <v>6204</v>
      </c>
      <c r="F16" s="100">
        <f t="shared" si="2"/>
        <v>79</v>
      </c>
      <c r="G16" s="418">
        <f t="shared" si="2"/>
        <v>7050</v>
      </c>
      <c r="H16" s="101">
        <f>+H10+H11+H12+H15</f>
        <v>6</v>
      </c>
      <c r="I16" s="418">
        <f t="shared" si="2"/>
        <v>1773</v>
      </c>
      <c r="J16" s="21">
        <f>697+630+957+2333</f>
        <v>4617</v>
      </c>
      <c r="K16" s="3">
        <f>2451-93</f>
        <v>2358</v>
      </c>
      <c r="L16" s="3">
        <f>+E16-G16</f>
        <v>-846</v>
      </c>
      <c r="M16" s="54" t="s">
        <v>1</v>
      </c>
    </row>
    <row r="17" spans="1:15">
      <c r="A17" s="143" t="s">
        <v>81</v>
      </c>
      <c r="B17" s="88"/>
      <c r="C17" s="89"/>
      <c r="D17" s="88"/>
      <c r="E17" s="89"/>
      <c r="F17" s="88"/>
      <c r="G17" s="89"/>
      <c r="H17" s="88"/>
      <c r="I17" s="78"/>
      <c r="J17" s="7"/>
      <c r="M17" s="54" t="s">
        <v>1</v>
      </c>
    </row>
    <row r="18" spans="1:15">
      <c r="A18" s="147" t="s">
        <v>50</v>
      </c>
      <c r="B18" s="88"/>
      <c r="C18" s="89">
        <v>1450</v>
      </c>
      <c r="D18" s="88"/>
      <c r="E18" s="89">
        <v>1649</v>
      </c>
      <c r="F18" s="88"/>
      <c r="G18" s="89">
        <v>1897</v>
      </c>
      <c r="H18" s="88"/>
      <c r="I18" s="78">
        <f t="shared" ref="I18:I34" si="3">G18-C18</f>
        <v>447</v>
      </c>
      <c r="J18" s="7">
        <v>359</v>
      </c>
      <c r="K18" s="3">
        <f>1171+93</f>
        <v>1264</v>
      </c>
      <c r="L18" s="3">
        <f t="shared" ref="L18:L35" si="4">+E18-G18</f>
        <v>-248</v>
      </c>
      <c r="M18" s="54" t="s">
        <v>1</v>
      </c>
    </row>
    <row r="19" spans="1:15">
      <c r="A19" s="147" t="s">
        <v>51</v>
      </c>
      <c r="B19" s="88"/>
      <c r="C19" s="89">
        <v>371</v>
      </c>
      <c r="D19" s="88"/>
      <c r="E19" s="89">
        <v>184</v>
      </c>
      <c r="F19" s="88"/>
      <c r="G19" s="89">
        <v>184</v>
      </c>
      <c r="H19" s="88"/>
      <c r="I19" s="78">
        <f t="shared" si="3"/>
        <v>-187</v>
      </c>
      <c r="J19" s="7"/>
      <c r="K19" s="3">
        <v>110</v>
      </c>
      <c r="L19" s="3">
        <f t="shared" si="4"/>
        <v>0</v>
      </c>
      <c r="M19" s="54" t="s">
        <v>1</v>
      </c>
    </row>
    <row r="20" spans="1:15">
      <c r="A20" s="147" t="s">
        <v>52</v>
      </c>
      <c r="B20" s="88"/>
      <c r="C20" s="89">
        <v>58</v>
      </c>
      <c r="D20" s="88"/>
      <c r="E20" s="89">
        <v>49</v>
      </c>
      <c r="F20" s="88"/>
      <c r="G20" s="89">
        <v>49</v>
      </c>
      <c r="H20" s="88"/>
      <c r="I20" s="78">
        <f t="shared" si="3"/>
        <v>-9</v>
      </c>
      <c r="J20" s="7"/>
      <c r="K20" s="3">
        <v>0</v>
      </c>
      <c r="L20" s="3">
        <f t="shared" si="4"/>
        <v>0</v>
      </c>
      <c r="M20" s="54" t="s">
        <v>1</v>
      </c>
    </row>
    <row r="21" spans="1:15">
      <c r="A21" s="147" t="s">
        <v>202</v>
      </c>
      <c r="B21" s="88"/>
      <c r="C21" s="89">
        <v>1958</v>
      </c>
      <c r="D21" s="88"/>
      <c r="E21" s="89">
        <v>3383</v>
      </c>
      <c r="F21" s="88"/>
      <c r="G21" s="89">
        <v>4480</v>
      </c>
      <c r="H21" s="88"/>
      <c r="I21" s="78">
        <f t="shared" si="3"/>
        <v>2522</v>
      </c>
      <c r="J21" s="7">
        <f>4220-576</f>
        <v>3644</v>
      </c>
      <c r="L21" s="3">
        <f t="shared" si="4"/>
        <v>-1097</v>
      </c>
      <c r="M21" s="54" t="s">
        <v>1</v>
      </c>
    </row>
    <row r="22" spans="1:15">
      <c r="A22" s="147" t="s">
        <v>26</v>
      </c>
      <c r="B22" s="88"/>
      <c r="C22" s="89">
        <v>126</v>
      </c>
      <c r="D22" s="88"/>
      <c r="E22" s="89">
        <v>175</v>
      </c>
      <c r="F22" s="88"/>
      <c r="G22" s="89">
        <v>175</v>
      </c>
      <c r="H22" s="88"/>
      <c r="I22" s="78">
        <f t="shared" si="3"/>
        <v>49</v>
      </c>
      <c r="J22" s="7"/>
      <c r="L22" s="3">
        <f t="shared" si="4"/>
        <v>0</v>
      </c>
      <c r="M22" s="54" t="s">
        <v>1</v>
      </c>
    </row>
    <row r="23" spans="1:15">
      <c r="A23" s="147" t="s">
        <v>53</v>
      </c>
      <c r="B23" s="88"/>
      <c r="C23" s="89">
        <v>404</v>
      </c>
      <c r="D23" s="88"/>
      <c r="E23" s="89">
        <v>185</v>
      </c>
      <c r="F23" s="88"/>
      <c r="G23" s="89">
        <v>185</v>
      </c>
      <c r="H23" s="88"/>
      <c r="I23" s="78">
        <f t="shared" si="3"/>
        <v>-219</v>
      </c>
      <c r="J23" s="7">
        <v>332</v>
      </c>
      <c r="K23" s="3">
        <v>175</v>
      </c>
      <c r="L23" s="3">
        <f t="shared" si="4"/>
        <v>0</v>
      </c>
      <c r="M23" s="54" t="s">
        <v>1</v>
      </c>
    </row>
    <row r="24" spans="1:15">
      <c r="A24" s="147" t="s">
        <v>54</v>
      </c>
      <c r="B24" s="88"/>
      <c r="C24" s="89">
        <v>4</v>
      </c>
      <c r="D24" s="88"/>
      <c r="E24" s="89">
        <v>2</v>
      </c>
      <c r="F24" s="88"/>
      <c r="G24" s="89">
        <v>2</v>
      </c>
      <c r="H24" s="88"/>
      <c r="I24" s="78">
        <f t="shared" si="3"/>
        <v>-2</v>
      </c>
      <c r="J24" s="7"/>
      <c r="L24" s="3">
        <f t="shared" si="4"/>
        <v>0</v>
      </c>
      <c r="M24" s="54" t="s">
        <v>1</v>
      </c>
    </row>
    <row r="25" spans="1:15">
      <c r="A25" s="147" t="s">
        <v>55</v>
      </c>
      <c r="B25" s="88"/>
      <c r="C25" s="89">
        <v>0</v>
      </c>
      <c r="D25" s="88"/>
      <c r="E25" s="89">
        <v>0</v>
      </c>
      <c r="F25" s="88"/>
      <c r="G25" s="89">
        <v>0</v>
      </c>
      <c r="H25" s="88"/>
      <c r="I25" s="78">
        <f t="shared" si="3"/>
        <v>0</v>
      </c>
      <c r="J25" s="7"/>
      <c r="K25" s="3">
        <v>14918</v>
      </c>
      <c r="L25" s="3">
        <f t="shared" si="4"/>
        <v>0</v>
      </c>
      <c r="M25" s="54" t="s">
        <v>1</v>
      </c>
    </row>
    <row r="26" spans="1:15">
      <c r="A26" s="147" t="s">
        <v>56</v>
      </c>
      <c r="B26" s="88"/>
      <c r="C26" s="89">
        <v>3574</v>
      </c>
      <c r="D26" s="88"/>
      <c r="E26" s="89">
        <v>2678</v>
      </c>
      <c r="F26" s="88"/>
      <c r="G26" s="89">
        <v>2678</v>
      </c>
      <c r="H26" s="88"/>
      <c r="I26" s="78">
        <f t="shared" si="3"/>
        <v>-896</v>
      </c>
      <c r="J26" s="7">
        <v>276</v>
      </c>
      <c r="K26" s="3">
        <v>14853</v>
      </c>
      <c r="L26" s="3">
        <f t="shared" si="4"/>
        <v>0</v>
      </c>
      <c r="M26" s="54" t="s">
        <v>1</v>
      </c>
    </row>
    <row r="27" spans="1:15">
      <c r="A27" s="147" t="s">
        <v>0</v>
      </c>
      <c r="B27" s="88"/>
      <c r="C27" s="89">
        <v>3328</v>
      </c>
      <c r="D27" s="88"/>
      <c r="E27" s="89">
        <v>1251</v>
      </c>
      <c r="F27" s="88"/>
      <c r="G27" s="89">
        <v>1225</v>
      </c>
      <c r="H27" s="88"/>
      <c r="I27" s="78">
        <f t="shared" si="3"/>
        <v>-2103</v>
      </c>
      <c r="J27" s="7"/>
      <c r="K27" s="3">
        <v>135</v>
      </c>
      <c r="L27" s="3">
        <f t="shared" si="4"/>
        <v>26</v>
      </c>
      <c r="M27" s="54" t="s">
        <v>1</v>
      </c>
    </row>
    <row r="28" spans="1:15">
      <c r="A28" s="147" t="s">
        <v>203</v>
      </c>
      <c r="B28" s="88"/>
      <c r="C28" s="89">
        <v>17</v>
      </c>
      <c r="D28" s="88"/>
      <c r="E28" s="89">
        <v>1</v>
      </c>
      <c r="F28" s="88"/>
      <c r="G28" s="89">
        <v>1</v>
      </c>
      <c r="H28" s="88"/>
      <c r="I28" s="78">
        <f t="shared" si="3"/>
        <v>-16</v>
      </c>
      <c r="J28" s="7"/>
      <c r="L28" s="3">
        <f t="shared" si="4"/>
        <v>0</v>
      </c>
      <c r="M28" s="54" t="s">
        <v>1</v>
      </c>
      <c r="O28" s="21"/>
    </row>
    <row r="29" spans="1:15">
      <c r="A29" s="147" t="s">
        <v>324</v>
      </c>
      <c r="B29" s="88"/>
      <c r="C29" s="89">
        <v>7</v>
      </c>
      <c r="D29" s="88"/>
      <c r="E29" s="89">
        <v>5</v>
      </c>
      <c r="F29" s="88"/>
      <c r="G29" s="89">
        <v>5</v>
      </c>
      <c r="H29" s="88"/>
      <c r="I29" s="78">
        <f t="shared" si="3"/>
        <v>-2</v>
      </c>
      <c r="J29" s="7"/>
      <c r="L29" s="3">
        <f t="shared" si="4"/>
        <v>0</v>
      </c>
      <c r="M29" s="54" t="s">
        <v>1</v>
      </c>
    </row>
    <row r="30" spans="1:15">
      <c r="A30" s="147" t="s">
        <v>209</v>
      </c>
      <c r="B30" s="88"/>
      <c r="C30" s="89">
        <v>5</v>
      </c>
      <c r="D30" s="88"/>
      <c r="E30" s="89">
        <v>11</v>
      </c>
      <c r="F30" s="88"/>
      <c r="G30" s="89">
        <v>11</v>
      </c>
      <c r="H30" s="88"/>
      <c r="I30" s="78">
        <f t="shared" si="3"/>
        <v>6</v>
      </c>
      <c r="J30" s="7"/>
      <c r="K30" s="3">
        <v>10</v>
      </c>
      <c r="L30" s="3">
        <f t="shared" si="4"/>
        <v>0</v>
      </c>
      <c r="M30" s="54" t="s">
        <v>1</v>
      </c>
      <c r="O30" s="21"/>
    </row>
    <row r="31" spans="1:15">
      <c r="A31" s="147" t="s">
        <v>57</v>
      </c>
      <c r="B31" s="88"/>
      <c r="C31" s="89">
        <v>97</v>
      </c>
      <c r="D31" s="88"/>
      <c r="E31" s="89">
        <v>40</v>
      </c>
      <c r="F31" s="88"/>
      <c r="G31" s="89">
        <v>25</v>
      </c>
      <c r="H31" s="88"/>
      <c r="I31" s="78">
        <f t="shared" si="3"/>
        <v>-72</v>
      </c>
      <c r="J31" s="7"/>
      <c r="K31" s="3">
        <v>85</v>
      </c>
      <c r="L31" s="3">
        <f t="shared" si="4"/>
        <v>15</v>
      </c>
      <c r="M31" s="54" t="s">
        <v>1</v>
      </c>
      <c r="O31" s="21"/>
    </row>
    <row r="32" spans="1:15">
      <c r="A32" s="147" t="s">
        <v>58</v>
      </c>
      <c r="B32" s="88"/>
      <c r="C32" s="89">
        <v>1127</v>
      </c>
      <c r="D32" s="88"/>
      <c r="E32" s="89">
        <v>709</v>
      </c>
      <c r="F32" s="88"/>
      <c r="G32" s="89">
        <v>698</v>
      </c>
      <c r="H32" s="88"/>
      <c r="I32" s="78">
        <f t="shared" si="3"/>
        <v>-429</v>
      </c>
      <c r="J32" s="7"/>
      <c r="K32" s="3">
        <v>37758</v>
      </c>
      <c r="L32" s="3">
        <f t="shared" si="4"/>
        <v>11</v>
      </c>
      <c r="M32" s="54" t="s">
        <v>1</v>
      </c>
      <c r="N32" s="437"/>
    </row>
    <row r="33" spans="1:14">
      <c r="A33" s="147" t="s">
        <v>326</v>
      </c>
      <c r="B33" s="88"/>
      <c r="C33" s="89">
        <v>2255</v>
      </c>
      <c r="D33" s="88"/>
      <c r="E33" s="89">
        <v>0</v>
      </c>
      <c r="F33" s="88"/>
      <c r="G33" s="89">
        <v>0</v>
      </c>
      <c r="H33" s="88"/>
      <c r="I33" s="78">
        <f t="shared" si="3"/>
        <v>-2255</v>
      </c>
      <c r="J33" s="7"/>
      <c r="K33" s="3">
        <v>37758</v>
      </c>
      <c r="L33" s="3">
        <f t="shared" ref="L33" si="5">+E33-G33</f>
        <v>0</v>
      </c>
      <c r="M33" s="54" t="s">
        <v>1</v>
      </c>
      <c r="N33" s="437"/>
    </row>
    <row r="34" spans="1:14">
      <c r="A34" s="147" t="s">
        <v>325</v>
      </c>
      <c r="B34" s="88"/>
      <c r="C34" s="89">
        <v>10002</v>
      </c>
      <c r="D34" s="88"/>
      <c r="E34" s="89">
        <v>13565</v>
      </c>
      <c r="F34" s="88"/>
      <c r="G34" s="89">
        <v>14791</v>
      </c>
      <c r="H34" s="88"/>
      <c r="I34" s="78">
        <f t="shared" si="3"/>
        <v>4789</v>
      </c>
      <c r="J34" s="7"/>
      <c r="K34" s="3">
        <v>37758</v>
      </c>
      <c r="L34" s="3">
        <f t="shared" si="4"/>
        <v>-1226</v>
      </c>
      <c r="M34" s="54" t="s">
        <v>1</v>
      </c>
    </row>
    <row r="35" spans="1:14">
      <c r="A35" s="148" t="s">
        <v>59</v>
      </c>
      <c r="B35" s="52"/>
      <c r="C35" s="36">
        <f>SUM(C16:C34)</f>
        <v>30060</v>
      </c>
      <c r="D35" s="52"/>
      <c r="E35" s="36">
        <f>SUM(E16:E34)</f>
        <v>30091</v>
      </c>
      <c r="F35" s="52"/>
      <c r="G35" s="36">
        <f>SUM(G16:G34)</f>
        <v>33456</v>
      </c>
      <c r="H35" s="52"/>
      <c r="I35" s="524">
        <f>SUM(I16:I34)</f>
        <v>3396</v>
      </c>
      <c r="J35" s="7">
        <f>SUM(J12:J34)</f>
        <v>9321</v>
      </c>
      <c r="K35" s="3">
        <f>SUM(K16:K34)</f>
        <v>147182</v>
      </c>
      <c r="L35" s="3">
        <f t="shared" si="4"/>
        <v>-3365</v>
      </c>
      <c r="M35" s="54" t="s">
        <v>1</v>
      </c>
    </row>
    <row r="36" spans="1:14" ht="16.899999999999999" customHeight="1">
      <c r="A36" s="149" t="s">
        <v>60</v>
      </c>
      <c r="B36" s="91"/>
      <c r="C36" s="92">
        <v>-5</v>
      </c>
      <c r="D36" s="91"/>
      <c r="E36" s="92">
        <v>-5</v>
      </c>
      <c r="F36" s="91"/>
      <c r="G36" s="92"/>
      <c r="H36" s="91"/>
      <c r="I36" s="93"/>
      <c r="J36" s="7"/>
      <c r="M36" s="54" t="s">
        <v>1</v>
      </c>
    </row>
    <row r="37" spans="1:14">
      <c r="A37" s="149" t="s">
        <v>61</v>
      </c>
      <c r="B37" s="91"/>
      <c r="C37" s="92">
        <v>36</v>
      </c>
      <c r="D37" s="91"/>
      <c r="E37" s="92">
        <v>5</v>
      </c>
      <c r="F37" s="91"/>
      <c r="G37" s="92">
        <v>0</v>
      </c>
      <c r="H37" s="91"/>
      <c r="I37" s="35">
        <v>0</v>
      </c>
      <c r="J37" s="7"/>
      <c r="M37" s="54" t="s">
        <v>1</v>
      </c>
    </row>
    <row r="38" spans="1:14">
      <c r="A38" s="149" t="s">
        <v>62</v>
      </c>
      <c r="B38" s="91"/>
      <c r="C38" s="92">
        <v>0</v>
      </c>
      <c r="D38" s="91"/>
      <c r="E38" s="92"/>
      <c r="F38" s="91"/>
      <c r="G38" s="92"/>
      <c r="H38" s="91"/>
      <c r="I38" s="93"/>
      <c r="J38" s="7"/>
      <c r="M38" s="54" t="s">
        <v>1</v>
      </c>
    </row>
    <row r="39" spans="1:14" ht="16.5" thickBot="1">
      <c r="A39" s="407" t="s">
        <v>2</v>
      </c>
      <c r="B39" s="408"/>
      <c r="C39" s="409">
        <f>SUM(C35:C38)</f>
        <v>30091</v>
      </c>
      <c r="D39" s="408"/>
      <c r="E39" s="409">
        <f>SUM(E35:E38)</f>
        <v>30091</v>
      </c>
      <c r="F39" s="408"/>
      <c r="G39" s="409">
        <f>SUM(G35:G38)</f>
        <v>33456</v>
      </c>
      <c r="H39" s="408"/>
      <c r="I39" s="525">
        <f>SUM(I35:I38)</f>
        <v>3396</v>
      </c>
      <c r="J39" s="7"/>
      <c r="M39" s="54" t="s">
        <v>1</v>
      </c>
    </row>
    <row r="40" spans="1:14">
      <c r="A40" s="410"/>
      <c r="B40" s="411"/>
      <c r="C40" s="412"/>
      <c r="D40" s="411"/>
      <c r="E40" s="412"/>
      <c r="F40" s="411"/>
      <c r="G40" s="412"/>
      <c r="H40" s="411"/>
      <c r="I40" s="413"/>
      <c r="J40" s="7"/>
      <c r="M40" s="54"/>
    </row>
    <row r="41" spans="1:14">
      <c r="A41" s="406" t="s">
        <v>246</v>
      </c>
      <c r="B41" s="88"/>
      <c r="C41" s="89"/>
      <c r="D41" s="88"/>
      <c r="E41" s="89"/>
      <c r="F41" s="88"/>
      <c r="G41" s="89"/>
      <c r="H41" s="88"/>
      <c r="I41" s="78"/>
      <c r="J41" s="7"/>
      <c r="M41" s="54" t="s">
        <v>1</v>
      </c>
    </row>
    <row r="42" spans="1:14">
      <c r="A42" s="147" t="s">
        <v>49</v>
      </c>
      <c r="B42" s="90">
        <v>0</v>
      </c>
      <c r="C42" s="208">
        <v>0</v>
      </c>
      <c r="D42" s="90">
        <v>0</v>
      </c>
      <c r="E42" s="208">
        <v>0</v>
      </c>
      <c r="F42" s="90">
        <v>0</v>
      </c>
      <c r="G42" s="208">
        <v>0</v>
      </c>
      <c r="H42" s="91">
        <f>F42+B42</f>
        <v>0</v>
      </c>
      <c r="I42" s="209">
        <f>E42+G42</f>
        <v>0</v>
      </c>
      <c r="J42" s="7"/>
      <c r="M42" s="54" t="s">
        <v>1</v>
      </c>
    </row>
    <row r="43" spans="1:14">
      <c r="A43" s="143" t="s">
        <v>3</v>
      </c>
      <c r="B43" s="88"/>
      <c r="C43" s="208">
        <v>0</v>
      </c>
      <c r="D43" s="88"/>
      <c r="E43" s="208">
        <v>0</v>
      </c>
      <c r="F43" s="88"/>
      <c r="G43" s="208">
        <v>0</v>
      </c>
      <c r="H43" s="91"/>
      <c r="I43" s="209">
        <f>E43+G43</f>
        <v>0</v>
      </c>
      <c r="J43" s="7"/>
      <c r="M43" s="54" t="s">
        <v>1</v>
      </c>
    </row>
    <row r="44" spans="1:14">
      <c r="A44" s="145" t="s">
        <v>4</v>
      </c>
      <c r="B44" s="111"/>
      <c r="C44" s="435">
        <v>0</v>
      </c>
      <c r="D44" s="111"/>
      <c r="E44" s="435">
        <v>0</v>
      </c>
      <c r="F44" s="111"/>
      <c r="G44" s="435">
        <v>0</v>
      </c>
      <c r="H44" s="112"/>
      <c r="I44" s="436">
        <f>E44+G44</f>
        <v>0</v>
      </c>
      <c r="J44" s="7"/>
      <c r="M44" s="54" t="s">
        <v>1</v>
      </c>
    </row>
    <row r="45" spans="1:14">
      <c r="A45" s="46"/>
      <c r="B45" s="43"/>
      <c r="C45" s="43"/>
      <c r="D45" s="43"/>
      <c r="E45" s="43"/>
      <c r="F45" s="43"/>
      <c r="G45" s="43"/>
      <c r="H45" s="43"/>
      <c r="I45" s="43"/>
      <c r="J45" s="7"/>
      <c r="M45" s="54" t="s">
        <v>19</v>
      </c>
    </row>
    <row r="46" spans="1:14">
      <c r="A46" s="799"/>
      <c r="B46" s="800"/>
      <c r="C46" s="800"/>
      <c r="D46" s="800"/>
      <c r="E46" s="800"/>
      <c r="F46" s="800"/>
      <c r="G46" s="800"/>
      <c r="H46" s="800"/>
      <c r="I46" s="800"/>
      <c r="J46" s="800"/>
      <c r="K46" s="800"/>
      <c r="L46" s="800"/>
      <c r="M46" s="800"/>
    </row>
    <row r="47" spans="1:14">
      <c r="H47" s="15"/>
      <c r="I47" s="15"/>
      <c r="J47" s="7"/>
    </row>
    <row r="48" spans="1:14">
      <c r="A48" s="522"/>
      <c r="B48" s="522"/>
      <c r="C48" s="522"/>
      <c r="D48" s="522"/>
      <c r="E48" s="522"/>
      <c r="F48" s="522"/>
      <c r="G48" s="522"/>
      <c r="H48" s="523"/>
      <c r="I48" s="523"/>
      <c r="J48" s="7"/>
    </row>
    <row r="49" spans="1:10">
      <c r="A49" s="522"/>
      <c r="B49" s="522"/>
      <c r="C49" s="522"/>
      <c r="D49" s="522"/>
      <c r="E49" s="522"/>
      <c r="F49" s="522"/>
      <c r="G49" s="522"/>
      <c r="H49" s="523"/>
      <c r="I49" s="523"/>
      <c r="J49" s="7"/>
    </row>
    <row r="50" spans="1:10" ht="65.45" customHeight="1">
      <c r="A50" s="522"/>
      <c r="B50" s="636"/>
      <c r="C50" s="636"/>
      <c r="D50" s="636"/>
      <c r="E50" s="636"/>
      <c r="F50" s="636"/>
      <c r="G50" s="636"/>
      <c r="H50" s="636"/>
      <c r="I50" s="636"/>
      <c r="J50" s="7"/>
    </row>
    <row r="51" spans="1:10">
      <c r="H51" s="13"/>
      <c r="I51" s="13"/>
      <c r="J51" s="7"/>
    </row>
    <row r="52" spans="1:10">
      <c r="H52" s="13"/>
      <c r="I52" s="50"/>
      <c r="J52" s="7"/>
    </row>
    <row r="53" spans="1:10">
      <c r="H53" s="13"/>
      <c r="I53" s="13"/>
      <c r="J53" s="7"/>
    </row>
    <row r="54" spans="1:10">
      <c r="H54" s="13"/>
      <c r="I54" s="13"/>
      <c r="J54" s="7"/>
    </row>
    <row r="55" spans="1:10">
      <c r="H55" s="13"/>
      <c r="I55" s="13"/>
      <c r="J55" s="7"/>
    </row>
    <row r="56" spans="1:10">
      <c r="H56" s="13"/>
      <c r="I56" s="13"/>
      <c r="J56" s="7"/>
    </row>
    <row r="57" spans="1:10">
      <c r="H57" s="13"/>
      <c r="I57" s="13"/>
      <c r="J57" s="7"/>
    </row>
    <row r="58" spans="1:10">
      <c r="H58" s="13"/>
      <c r="I58" s="13"/>
      <c r="J58" s="7"/>
    </row>
    <row r="59" spans="1:10">
      <c r="H59" s="13"/>
      <c r="I59" s="13"/>
      <c r="J59" s="7"/>
    </row>
    <row r="60" spans="1:10">
      <c r="H60" s="13"/>
      <c r="I60" s="13"/>
      <c r="J60" s="7"/>
    </row>
    <row r="61" spans="1:10">
      <c r="H61" s="13"/>
      <c r="I61" s="13"/>
      <c r="J61" s="7"/>
    </row>
    <row r="62" spans="1:10">
      <c r="H62" s="13"/>
      <c r="I62" s="13"/>
      <c r="J62" s="7"/>
    </row>
    <row r="63" spans="1:10">
      <c r="H63" s="13"/>
      <c r="I63" s="14"/>
      <c r="J63" s="7"/>
    </row>
    <row r="64" spans="1:10">
      <c r="H64" s="13"/>
      <c r="I64" s="14"/>
      <c r="J64" s="7"/>
    </row>
    <row r="65" spans="8:10">
      <c r="H65" s="13"/>
      <c r="I65" s="13"/>
      <c r="J65" s="7"/>
    </row>
    <row r="66" spans="8:10">
      <c r="H66" s="13"/>
      <c r="I66" s="13"/>
      <c r="J66" s="7"/>
    </row>
    <row r="67" spans="8:10">
      <c r="H67" s="13"/>
      <c r="I67" s="13"/>
      <c r="J67" s="7"/>
    </row>
    <row r="68" spans="8:10">
      <c r="H68" s="13"/>
      <c r="I68" s="13"/>
      <c r="J68" s="7"/>
    </row>
    <row r="69" spans="8:10">
      <c r="H69" s="13"/>
      <c r="I69" s="13"/>
      <c r="J69" s="7"/>
    </row>
    <row r="70" spans="8:10">
      <c r="H70" s="13"/>
      <c r="I70" s="13"/>
      <c r="J70" s="7"/>
    </row>
    <row r="71" spans="8:10">
      <c r="H71" s="13"/>
      <c r="I71" s="13"/>
      <c r="J71" s="7"/>
    </row>
    <row r="72" spans="8:10">
      <c r="H72" s="13"/>
      <c r="I72" s="13"/>
      <c r="J72" s="7"/>
    </row>
    <row r="73" spans="8:10">
      <c r="H73" s="13"/>
      <c r="I73" s="13"/>
      <c r="J73" s="7"/>
    </row>
    <row r="74" spans="8:10">
      <c r="H74" s="13"/>
      <c r="I74" s="13"/>
      <c r="J74" s="7"/>
    </row>
    <row r="75" spans="8:10">
      <c r="H75" s="13"/>
      <c r="I75" s="13"/>
      <c r="J75" s="7"/>
    </row>
    <row r="76" spans="8:10">
      <c r="H76" s="13"/>
      <c r="I76" s="13"/>
      <c r="J76" s="7"/>
    </row>
    <row r="77" spans="8:10">
      <c r="H77" s="13"/>
      <c r="I77" s="13"/>
      <c r="J77" s="7"/>
    </row>
    <row r="78" spans="8:10">
      <c r="H78" s="16"/>
      <c r="I78" s="13"/>
      <c r="J78" s="7"/>
    </row>
    <row r="79" spans="8:10">
      <c r="H79" s="7"/>
      <c r="I79" s="7"/>
      <c r="J79" s="7"/>
    </row>
    <row r="80" spans="8:10">
      <c r="H80" s="6"/>
      <c r="I80" s="6"/>
      <c r="J80" s="7"/>
    </row>
    <row r="81" spans="8:10">
      <c r="H81" s="6"/>
      <c r="I81" s="6"/>
      <c r="J81" s="7"/>
    </row>
    <row r="82" spans="8:10">
      <c r="H82" s="6"/>
      <c r="I82" s="6"/>
      <c r="J82" s="7"/>
    </row>
    <row r="83" spans="8:10">
      <c r="H83" s="6"/>
      <c r="I83" s="6"/>
      <c r="J83" s="7"/>
    </row>
    <row r="84" spans="8:10">
      <c r="J84" s="7"/>
    </row>
    <row r="85" spans="8:10">
      <c r="J85" s="7"/>
    </row>
    <row r="187" spans="1:1">
      <c r="A187" s="3" t="s">
        <v>200</v>
      </c>
    </row>
  </sheetData>
  <mergeCells count="14">
    <mergeCell ref="B50:I50"/>
    <mergeCell ref="A7:I7"/>
    <mergeCell ref="A5:I5"/>
    <mergeCell ref="A8:A9"/>
    <mergeCell ref="A6:I6"/>
    <mergeCell ref="A46:M46"/>
    <mergeCell ref="A1:I1"/>
    <mergeCell ref="A2:I2"/>
    <mergeCell ref="A3:I3"/>
    <mergeCell ref="A4:I4"/>
    <mergeCell ref="B8:C8"/>
    <mergeCell ref="H8:I8"/>
    <mergeCell ref="F8:G8"/>
    <mergeCell ref="D8:E8"/>
  </mergeCells>
  <phoneticPr fontId="0" type="noConversion"/>
  <printOptions horizontalCentered="1"/>
  <pageMargins left="0.5" right="0.5" top="0.5" bottom="0.25" header="0.5" footer="0.5"/>
  <pageSetup scale="70" orientation="landscape" r:id="rId1"/>
  <headerFooter alignWithMargins="0">
    <oddFooter>&amp;C&amp;"Times New Roman,Regular"Exhibit L - Summary of Requirements by Object Class</oddFooter>
  </headerFooter>
</worksheet>
</file>

<file path=xl/worksheets/sheet13.xml><?xml version="1.0" encoding="utf-8"?>
<worksheet xmlns="http://schemas.openxmlformats.org/spreadsheetml/2006/main" xmlns:r="http://schemas.openxmlformats.org/officeDocument/2006/relationships">
  <sheetPr codeName="Sheet1"/>
  <dimension ref="A1:R80"/>
  <sheetViews>
    <sheetView view="pageBreakPreview" zoomScale="95" zoomScaleNormal="100" zoomScaleSheetLayoutView="95" workbookViewId="0">
      <selection activeCell="B17" sqref="B17"/>
    </sheetView>
  </sheetViews>
  <sheetFormatPr defaultRowHeight="12.75"/>
  <cols>
    <col min="1" max="1" width="10.6640625" style="182" customWidth="1"/>
    <col min="2" max="2" width="37.77734375" style="182" customWidth="1"/>
    <col min="3" max="10" width="9.88671875" style="184" customWidth="1"/>
    <col min="11" max="16384" width="8.88671875" style="182"/>
  </cols>
  <sheetData>
    <row r="1" spans="1:11" s="198" customFormat="1" ht="15.75">
      <c r="A1" s="820" t="s">
        <v>94</v>
      </c>
      <c r="B1" s="820"/>
      <c r="C1" s="820"/>
      <c r="D1" s="820"/>
      <c r="E1" s="820"/>
      <c r="F1" s="820"/>
      <c r="G1" s="820"/>
      <c r="H1" s="820"/>
      <c r="I1" s="820"/>
      <c r="J1" s="820"/>
      <c r="K1" s="181" t="s">
        <v>1</v>
      </c>
    </row>
    <row r="2" spans="1:11" s="198" customFormat="1" ht="15.75">
      <c r="A2" s="819"/>
      <c r="B2" s="819"/>
      <c r="C2" s="819"/>
      <c r="D2" s="819"/>
      <c r="E2" s="819"/>
      <c r="F2" s="819"/>
      <c r="G2" s="819"/>
      <c r="H2" s="819"/>
      <c r="I2" s="819"/>
      <c r="J2" s="819"/>
    </row>
    <row r="3" spans="1:11" s="198" customFormat="1" ht="15.75">
      <c r="A3" s="821" t="s">
        <v>192</v>
      </c>
      <c r="B3" s="821"/>
      <c r="C3" s="821"/>
      <c r="D3" s="821"/>
      <c r="E3" s="821"/>
      <c r="F3" s="821"/>
      <c r="G3" s="821"/>
      <c r="H3" s="821"/>
      <c r="I3" s="821"/>
      <c r="J3" s="821"/>
      <c r="K3" s="181" t="s">
        <v>1</v>
      </c>
    </row>
    <row r="4" spans="1:11" s="198" customFormat="1" ht="15.75">
      <c r="A4" s="821" t="s">
        <v>236</v>
      </c>
      <c r="B4" s="821"/>
      <c r="C4" s="821"/>
      <c r="D4" s="821"/>
      <c r="E4" s="821"/>
      <c r="F4" s="821"/>
      <c r="G4" s="821"/>
      <c r="H4" s="821"/>
      <c r="I4" s="821"/>
      <c r="J4" s="821"/>
      <c r="K4" s="181" t="s">
        <v>1</v>
      </c>
    </row>
    <row r="5" spans="1:11" s="198" customFormat="1" ht="15.75">
      <c r="A5" s="819" t="s">
        <v>235</v>
      </c>
      <c r="B5" s="819"/>
      <c r="C5" s="819"/>
      <c r="D5" s="819"/>
      <c r="E5" s="819"/>
      <c r="F5" s="819"/>
      <c r="G5" s="819"/>
      <c r="H5" s="819"/>
      <c r="I5" s="819"/>
      <c r="J5" s="819"/>
      <c r="K5" s="181" t="s">
        <v>1</v>
      </c>
    </row>
    <row r="6" spans="1:11" s="198" customFormat="1" ht="15.75">
      <c r="A6" s="819"/>
      <c r="B6" s="819"/>
      <c r="C6" s="819"/>
      <c r="D6" s="819"/>
      <c r="E6" s="819"/>
      <c r="F6" s="819"/>
      <c r="G6" s="819"/>
      <c r="H6" s="819"/>
      <c r="I6" s="819"/>
      <c r="J6" s="819"/>
    </row>
    <row r="7" spans="1:11">
      <c r="A7" s="816"/>
      <c r="B7" s="816"/>
      <c r="C7" s="816"/>
      <c r="D7" s="816"/>
      <c r="E7" s="816"/>
      <c r="F7" s="816"/>
      <c r="G7" s="816"/>
      <c r="H7" s="816"/>
      <c r="I7" s="816"/>
      <c r="J7" s="816"/>
    </row>
    <row r="8" spans="1:11">
      <c r="A8" s="286" t="s">
        <v>95</v>
      </c>
      <c r="B8" s="285"/>
      <c r="C8" s="818"/>
      <c r="D8" s="818"/>
      <c r="E8" s="818"/>
      <c r="F8" s="818"/>
      <c r="G8" s="818"/>
      <c r="H8" s="818"/>
      <c r="I8" s="818"/>
      <c r="J8" s="818"/>
      <c r="K8" s="181" t="s">
        <v>1</v>
      </c>
    </row>
    <row r="9" spans="1:11">
      <c r="A9" s="286" t="s">
        <v>96</v>
      </c>
      <c r="B9" s="287" t="s">
        <v>165</v>
      </c>
      <c r="C9" s="818"/>
      <c r="D9" s="818"/>
      <c r="E9" s="818"/>
      <c r="F9" s="818"/>
      <c r="G9" s="818"/>
      <c r="H9" s="818"/>
      <c r="I9" s="818"/>
      <c r="J9" s="818"/>
      <c r="K9" s="181" t="s">
        <v>1</v>
      </c>
    </row>
    <row r="10" spans="1:11">
      <c r="A10" s="286" t="s">
        <v>97</v>
      </c>
      <c r="B10" s="287" t="s">
        <v>98</v>
      </c>
      <c r="C10" s="818"/>
      <c r="D10" s="818"/>
      <c r="E10" s="818"/>
      <c r="F10" s="818"/>
      <c r="G10" s="818"/>
      <c r="H10" s="818"/>
      <c r="I10" s="818"/>
      <c r="J10" s="818"/>
      <c r="K10" s="181" t="s">
        <v>1</v>
      </c>
    </row>
    <row r="11" spans="1:11">
      <c r="A11" s="817"/>
      <c r="B11" s="817"/>
      <c r="C11" s="817"/>
      <c r="D11" s="817"/>
      <c r="E11" s="817"/>
      <c r="F11" s="817"/>
      <c r="G11" s="817"/>
      <c r="H11" s="817"/>
      <c r="I11" s="817"/>
      <c r="J11" s="817"/>
    </row>
    <row r="12" spans="1:11" ht="18" customHeight="1">
      <c r="A12" s="803" t="s">
        <v>99</v>
      </c>
      <c r="B12" s="804"/>
      <c r="C12" s="814" t="s">
        <v>285</v>
      </c>
      <c r="D12" s="812" t="s">
        <v>282</v>
      </c>
      <c r="E12" s="812" t="s">
        <v>100</v>
      </c>
      <c r="F12" s="812" t="s">
        <v>101</v>
      </c>
      <c r="G12" s="812" t="s">
        <v>283</v>
      </c>
      <c r="H12" s="812" t="s">
        <v>284</v>
      </c>
      <c r="I12" s="812" t="s">
        <v>100</v>
      </c>
      <c r="J12" s="810" t="s">
        <v>286</v>
      </c>
      <c r="K12" s="181" t="s">
        <v>1</v>
      </c>
    </row>
    <row r="13" spans="1:11">
      <c r="A13" s="805"/>
      <c r="B13" s="806"/>
      <c r="C13" s="815"/>
      <c r="D13" s="813"/>
      <c r="E13" s="813"/>
      <c r="F13" s="813"/>
      <c r="G13" s="813"/>
      <c r="H13" s="813"/>
      <c r="I13" s="813"/>
      <c r="J13" s="811"/>
      <c r="K13" s="181" t="s">
        <v>1</v>
      </c>
    </row>
    <row r="14" spans="1:11">
      <c r="A14" s="302" t="s">
        <v>102</v>
      </c>
      <c r="B14" s="303"/>
      <c r="C14" s="329"/>
      <c r="D14" s="329"/>
      <c r="E14" s="329"/>
      <c r="F14" s="329"/>
      <c r="G14" s="329"/>
      <c r="H14" s="329"/>
      <c r="I14" s="329"/>
      <c r="J14" s="330"/>
      <c r="K14" s="181" t="s">
        <v>1</v>
      </c>
    </row>
    <row r="15" spans="1:11">
      <c r="A15" s="304" t="s">
        <v>103</v>
      </c>
      <c r="B15" s="289" t="s">
        <v>104</v>
      </c>
      <c r="C15" s="331"/>
      <c r="D15" s="331"/>
      <c r="E15" s="331"/>
      <c r="F15" s="331"/>
      <c r="G15" s="331"/>
      <c r="H15" s="331"/>
      <c r="I15" s="331"/>
      <c r="J15" s="332"/>
      <c r="K15" s="181" t="s">
        <v>1</v>
      </c>
    </row>
    <row r="16" spans="1:11">
      <c r="A16" s="294" t="s">
        <v>105</v>
      </c>
      <c r="B16" s="293" t="s">
        <v>106</v>
      </c>
      <c r="C16" s="333"/>
      <c r="D16" s="333"/>
      <c r="E16" s="333"/>
      <c r="F16" s="333"/>
      <c r="G16" s="333"/>
      <c r="H16" s="333"/>
      <c r="I16" s="333"/>
      <c r="J16" s="334"/>
      <c r="K16" s="181" t="s">
        <v>1</v>
      </c>
    </row>
    <row r="17" spans="1:11">
      <c r="A17" s="294" t="s">
        <v>105</v>
      </c>
      <c r="B17" s="293" t="s">
        <v>107</v>
      </c>
      <c r="C17" s="333"/>
      <c r="D17" s="333"/>
      <c r="E17" s="333"/>
      <c r="F17" s="333"/>
      <c r="G17" s="333"/>
      <c r="H17" s="333"/>
      <c r="I17" s="333"/>
      <c r="J17" s="334"/>
      <c r="K17" s="181" t="s">
        <v>1</v>
      </c>
    </row>
    <row r="18" spans="1:11">
      <c r="A18" s="294" t="s">
        <v>105</v>
      </c>
      <c r="B18" s="293" t="s">
        <v>108</v>
      </c>
      <c r="C18" s="333"/>
      <c r="D18" s="333"/>
      <c r="E18" s="333"/>
      <c r="F18" s="333"/>
      <c r="G18" s="333"/>
      <c r="H18" s="333"/>
      <c r="I18" s="333"/>
      <c r="J18" s="334"/>
      <c r="K18" s="181" t="s">
        <v>1</v>
      </c>
    </row>
    <row r="19" spans="1:11">
      <c r="A19" s="294" t="s">
        <v>105</v>
      </c>
      <c r="B19" s="293" t="s">
        <v>109</v>
      </c>
      <c r="C19" s="333"/>
      <c r="D19" s="333"/>
      <c r="E19" s="333"/>
      <c r="F19" s="333"/>
      <c r="G19" s="333"/>
      <c r="H19" s="333"/>
      <c r="I19" s="333"/>
      <c r="J19" s="334"/>
      <c r="K19" s="181" t="s">
        <v>1</v>
      </c>
    </row>
    <row r="20" spans="1:11">
      <c r="A20" s="294" t="s">
        <v>111</v>
      </c>
      <c r="B20" s="293" t="s">
        <v>110</v>
      </c>
      <c r="C20" s="333"/>
      <c r="D20" s="335"/>
      <c r="E20" s="335"/>
      <c r="F20" s="335"/>
      <c r="G20" s="335"/>
      <c r="H20" s="335"/>
      <c r="I20" s="335"/>
      <c r="J20" s="336"/>
      <c r="K20" s="181" t="s">
        <v>1</v>
      </c>
    </row>
    <row r="21" spans="1:11">
      <c r="A21" s="302" t="s">
        <v>112</v>
      </c>
      <c r="B21" s="303"/>
      <c r="C21" s="329"/>
      <c r="D21" s="329"/>
      <c r="E21" s="329"/>
      <c r="F21" s="329"/>
      <c r="G21" s="329"/>
      <c r="H21" s="329"/>
      <c r="I21" s="329"/>
      <c r="J21" s="330"/>
      <c r="K21" s="181" t="s">
        <v>1</v>
      </c>
    </row>
    <row r="22" spans="1:11">
      <c r="A22" s="304" t="s">
        <v>113</v>
      </c>
      <c r="B22" s="305" t="s">
        <v>114</v>
      </c>
      <c r="C22" s="331"/>
      <c r="D22" s="331"/>
      <c r="E22" s="331"/>
      <c r="F22" s="331"/>
      <c r="G22" s="331"/>
      <c r="H22" s="331"/>
      <c r="I22" s="331"/>
      <c r="J22" s="332"/>
      <c r="K22" s="181" t="s">
        <v>1</v>
      </c>
    </row>
    <row r="23" spans="1:11">
      <c r="A23" s="294">
        <v>22</v>
      </c>
      <c r="B23" s="293" t="s">
        <v>115</v>
      </c>
      <c r="C23" s="333"/>
      <c r="D23" s="333"/>
      <c r="E23" s="333"/>
      <c r="F23" s="333"/>
      <c r="G23" s="333"/>
      <c r="H23" s="333"/>
      <c r="I23" s="333"/>
      <c r="J23" s="334"/>
      <c r="K23" s="181" t="s">
        <v>1</v>
      </c>
    </row>
    <row r="24" spans="1:11">
      <c r="A24" s="294" t="s">
        <v>170</v>
      </c>
      <c r="B24" s="293" t="s">
        <v>171</v>
      </c>
      <c r="C24" s="333"/>
      <c r="D24" s="333"/>
      <c r="E24" s="333"/>
      <c r="F24" s="333"/>
      <c r="G24" s="333"/>
      <c r="H24" s="333"/>
      <c r="I24" s="333"/>
      <c r="J24" s="334"/>
      <c r="K24" s="181" t="s">
        <v>1</v>
      </c>
    </row>
    <row r="25" spans="1:11">
      <c r="A25" s="294" t="s">
        <v>116</v>
      </c>
      <c r="B25" s="293" t="s">
        <v>117</v>
      </c>
      <c r="C25" s="333"/>
      <c r="D25" s="333"/>
      <c r="E25" s="333"/>
      <c r="F25" s="333"/>
      <c r="G25" s="333"/>
      <c r="H25" s="333"/>
      <c r="I25" s="333"/>
      <c r="J25" s="334"/>
      <c r="K25" s="181" t="s">
        <v>1</v>
      </c>
    </row>
    <row r="26" spans="1:11">
      <c r="A26" s="294" t="s">
        <v>118</v>
      </c>
      <c r="B26" s="293" t="s">
        <v>119</v>
      </c>
      <c r="C26" s="333"/>
      <c r="D26" s="333"/>
      <c r="E26" s="333"/>
      <c r="F26" s="333"/>
      <c r="G26" s="333"/>
      <c r="H26" s="333"/>
      <c r="I26" s="333"/>
      <c r="J26" s="334"/>
      <c r="K26" s="181" t="s">
        <v>1</v>
      </c>
    </row>
    <row r="27" spans="1:11">
      <c r="A27" s="294" t="s">
        <v>118</v>
      </c>
      <c r="B27" s="293" t="s">
        <v>120</v>
      </c>
      <c r="C27" s="333"/>
      <c r="D27" s="333"/>
      <c r="E27" s="333"/>
      <c r="F27" s="333"/>
      <c r="G27" s="333"/>
      <c r="H27" s="333"/>
      <c r="I27" s="333"/>
      <c r="J27" s="334"/>
      <c r="K27" s="181" t="s">
        <v>1</v>
      </c>
    </row>
    <row r="28" spans="1:11">
      <c r="A28" s="294" t="s">
        <v>118</v>
      </c>
      <c r="B28" s="293" t="s">
        <v>121</v>
      </c>
      <c r="C28" s="333"/>
      <c r="D28" s="333"/>
      <c r="E28" s="333"/>
      <c r="F28" s="333"/>
      <c r="G28" s="333"/>
      <c r="H28" s="333"/>
      <c r="I28" s="333"/>
      <c r="J28" s="334"/>
      <c r="K28" s="181" t="s">
        <v>1</v>
      </c>
    </row>
    <row r="29" spans="1:11">
      <c r="A29" s="294">
        <v>25.3</v>
      </c>
      <c r="B29" s="293" t="s">
        <v>122</v>
      </c>
      <c r="C29" s="333"/>
      <c r="D29" s="333"/>
      <c r="E29" s="333"/>
      <c r="F29" s="333"/>
      <c r="G29" s="333"/>
      <c r="H29" s="333"/>
      <c r="I29" s="333"/>
      <c r="J29" s="334"/>
      <c r="K29" s="181" t="s">
        <v>1</v>
      </c>
    </row>
    <row r="30" spans="1:11">
      <c r="A30" s="290">
        <v>25.3</v>
      </c>
      <c r="B30" s="291" t="s">
        <v>123</v>
      </c>
      <c r="C30" s="333"/>
      <c r="D30" s="333"/>
      <c r="E30" s="333"/>
      <c r="F30" s="333"/>
      <c r="G30" s="333"/>
      <c r="H30" s="333"/>
      <c r="I30" s="333"/>
      <c r="J30" s="334"/>
      <c r="K30" s="181" t="s">
        <v>1</v>
      </c>
    </row>
    <row r="31" spans="1:11">
      <c r="A31" s="290">
        <v>25.3</v>
      </c>
      <c r="B31" s="291" t="s">
        <v>124</v>
      </c>
      <c r="C31" s="333"/>
      <c r="D31" s="333"/>
      <c r="E31" s="333"/>
      <c r="F31" s="333"/>
      <c r="G31" s="333"/>
      <c r="H31" s="333"/>
      <c r="I31" s="333"/>
      <c r="J31" s="334"/>
      <c r="K31" s="181" t="s">
        <v>1</v>
      </c>
    </row>
    <row r="32" spans="1:11">
      <c r="A32" s="290">
        <v>25.3</v>
      </c>
      <c r="B32" s="291" t="s">
        <v>125</v>
      </c>
      <c r="C32" s="333"/>
      <c r="D32" s="333"/>
      <c r="E32" s="333"/>
      <c r="F32" s="333"/>
      <c r="G32" s="333"/>
      <c r="H32" s="333"/>
      <c r="I32" s="333"/>
      <c r="J32" s="334"/>
      <c r="K32" s="181" t="s">
        <v>1</v>
      </c>
    </row>
    <row r="33" spans="1:11">
      <c r="A33" s="290">
        <v>25.3</v>
      </c>
      <c r="B33" s="291" t="s">
        <v>126</v>
      </c>
      <c r="C33" s="333"/>
      <c r="D33" s="333"/>
      <c r="E33" s="333"/>
      <c r="F33" s="333"/>
      <c r="G33" s="333"/>
      <c r="H33" s="333"/>
      <c r="I33" s="333"/>
      <c r="J33" s="334"/>
      <c r="K33" s="181" t="s">
        <v>1</v>
      </c>
    </row>
    <row r="34" spans="1:11">
      <c r="A34" s="294">
        <v>25.2</v>
      </c>
      <c r="B34" s="293" t="s">
        <v>184</v>
      </c>
      <c r="C34" s="333"/>
      <c r="D34" s="333"/>
      <c r="E34" s="333"/>
      <c r="F34" s="333"/>
      <c r="G34" s="333"/>
      <c r="H34" s="333"/>
      <c r="I34" s="333"/>
      <c r="J34" s="334"/>
      <c r="K34" s="181" t="s">
        <v>1</v>
      </c>
    </row>
    <row r="35" spans="1:11">
      <c r="A35" s="294">
        <v>25.6</v>
      </c>
      <c r="B35" s="293" t="s">
        <v>128</v>
      </c>
      <c r="C35" s="333"/>
      <c r="D35" s="333"/>
      <c r="E35" s="333"/>
      <c r="F35" s="333"/>
      <c r="G35" s="333"/>
      <c r="H35" s="333"/>
      <c r="I35" s="333"/>
      <c r="J35" s="334"/>
      <c r="K35" s="181" t="s">
        <v>1</v>
      </c>
    </row>
    <row r="36" spans="1:11">
      <c r="A36" s="294">
        <v>25.6</v>
      </c>
      <c r="B36" s="293" t="s">
        <v>129</v>
      </c>
      <c r="C36" s="333"/>
      <c r="D36" s="333"/>
      <c r="E36" s="333"/>
      <c r="F36" s="333"/>
      <c r="G36" s="333"/>
      <c r="H36" s="333"/>
      <c r="I36" s="333"/>
      <c r="J36" s="334"/>
      <c r="K36" s="181" t="s">
        <v>1</v>
      </c>
    </row>
    <row r="37" spans="1:11">
      <c r="A37" s="294">
        <v>25.2</v>
      </c>
      <c r="B37" s="293" t="s">
        <v>130</v>
      </c>
      <c r="C37" s="333"/>
      <c r="D37" s="333"/>
      <c r="E37" s="333"/>
      <c r="F37" s="333"/>
      <c r="G37" s="333"/>
      <c r="H37" s="333"/>
      <c r="I37" s="333"/>
      <c r="J37" s="334"/>
      <c r="K37" s="181" t="s">
        <v>1</v>
      </c>
    </row>
    <row r="38" spans="1:11">
      <c r="A38" s="294">
        <v>25.2</v>
      </c>
      <c r="B38" s="293" t="s">
        <v>132</v>
      </c>
      <c r="C38" s="333"/>
      <c r="D38" s="333"/>
      <c r="E38" s="333"/>
      <c r="F38" s="333"/>
      <c r="G38" s="333"/>
      <c r="H38" s="333"/>
      <c r="I38" s="333"/>
      <c r="J38" s="334"/>
      <c r="K38" s="181" t="s">
        <v>1</v>
      </c>
    </row>
    <row r="39" spans="1:11">
      <c r="A39" s="294" t="s">
        <v>127</v>
      </c>
      <c r="B39" s="293" t="s">
        <v>185</v>
      </c>
      <c r="C39" s="333"/>
      <c r="D39" s="333"/>
      <c r="E39" s="333"/>
      <c r="F39" s="333"/>
      <c r="G39" s="333"/>
      <c r="H39" s="333"/>
      <c r="I39" s="333"/>
      <c r="J39" s="334"/>
      <c r="K39" s="181" t="s">
        <v>1</v>
      </c>
    </row>
    <row r="40" spans="1:11">
      <c r="A40" s="294" t="s">
        <v>134</v>
      </c>
      <c r="B40" s="293" t="s">
        <v>135</v>
      </c>
      <c r="C40" s="333"/>
      <c r="D40" s="333"/>
      <c r="E40" s="333"/>
      <c r="F40" s="333"/>
      <c r="G40" s="333"/>
      <c r="H40" s="333"/>
      <c r="I40" s="333"/>
      <c r="J40" s="334"/>
      <c r="K40" s="181" t="s">
        <v>1</v>
      </c>
    </row>
    <row r="41" spans="1:11">
      <c r="A41" s="294" t="s">
        <v>134</v>
      </c>
      <c r="B41" s="293" t="s">
        <v>136</v>
      </c>
      <c r="C41" s="333"/>
      <c r="D41" s="333"/>
      <c r="E41" s="333"/>
      <c r="F41" s="333"/>
      <c r="G41" s="333"/>
      <c r="H41" s="333"/>
      <c r="I41" s="333"/>
      <c r="J41" s="334"/>
      <c r="K41" s="181" t="s">
        <v>1</v>
      </c>
    </row>
    <row r="42" spans="1:11">
      <c r="A42" s="294" t="s">
        <v>134</v>
      </c>
      <c r="B42" s="293" t="s">
        <v>137</v>
      </c>
      <c r="C42" s="333"/>
      <c r="D42" s="333"/>
      <c r="E42" s="333"/>
      <c r="F42" s="333"/>
      <c r="G42" s="333"/>
      <c r="H42" s="333"/>
      <c r="I42" s="333"/>
      <c r="J42" s="334"/>
      <c r="K42" s="181" t="s">
        <v>1</v>
      </c>
    </row>
    <row r="43" spans="1:11">
      <c r="A43" s="294" t="s">
        <v>134</v>
      </c>
      <c r="B43" s="293" t="s">
        <v>138</v>
      </c>
      <c r="C43" s="333"/>
      <c r="D43" s="333"/>
      <c r="E43" s="333"/>
      <c r="F43" s="333"/>
      <c r="G43" s="333"/>
      <c r="H43" s="333"/>
      <c r="I43" s="333"/>
      <c r="J43" s="334"/>
      <c r="K43" s="181" t="s">
        <v>1</v>
      </c>
    </row>
    <row r="44" spans="1:11">
      <c r="A44" s="300" t="s">
        <v>134</v>
      </c>
      <c r="B44" s="301" t="s">
        <v>139</v>
      </c>
      <c r="C44" s="337"/>
      <c r="D44" s="337"/>
      <c r="E44" s="337"/>
      <c r="F44" s="337"/>
      <c r="G44" s="337"/>
      <c r="H44" s="337"/>
      <c r="I44" s="337"/>
      <c r="J44" s="338"/>
      <c r="K44" s="181" t="s">
        <v>1</v>
      </c>
    </row>
    <row r="45" spans="1:11">
      <c r="A45" s="302" t="s">
        <v>140</v>
      </c>
      <c r="B45" s="303"/>
      <c r="C45" s="329"/>
      <c r="D45" s="329"/>
      <c r="E45" s="329"/>
      <c r="F45" s="329"/>
      <c r="G45" s="329"/>
      <c r="H45" s="329"/>
      <c r="I45" s="329"/>
      <c r="J45" s="330"/>
      <c r="K45" s="181" t="s">
        <v>1</v>
      </c>
    </row>
    <row r="46" spans="1:11">
      <c r="A46" s="294" t="s">
        <v>141</v>
      </c>
      <c r="B46" s="305" t="s">
        <v>179</v>
      </c>
      <c r="C46" s="331"/>
      <c r="D46" s="331"/>
      <c r="E46" s="331"/>
      <c r="F46" s="331"/>
      <c r="G46" s="331"/>
      <c r="H46" s="331"/>
      <c r="I46" s="331"/>
      <c r="J46" s="332"/>
      <c r="K46" s="181" t="s">
        <v>1</v>
      </c>
    </row>
    <row r="47" spans="1:11">
      <c r="A47" s="294" t="s">
        <v>141</v>
      </c>
      <c r="B47" s="293" t="s">
        <v>142</v>
      </c>
      <c r="C47" s="339"/>
      <c r="D47" s="339"/>
      <c r="E47" s="339"/>
      <c r="F47" s="339"/>
      <c r="G47" s="339"/>
      <c r="H47" s="339"/>
      <c r="I47" s="339"/>
      <c r="J47" s="340"/>
      <c r="K47" s="181" t="s">
        <v>1</v>
      </c>
    </row>
    <row r="48" spans="1:11">
      <c r="A48" s="290" t="s">
        <v>141</v>
      </c>
      <c r="B48" s="291" t="s">
        <v>143</v>
      </c>
      <c r="C48" s="319"/>
      <c r="D48" s="319"/>
      <c r="E48" s="319"/>
      <c r="F48" s="319"/>
      <c r="G48" s="319"/>
      <c r="H48" s="319"/>
      <c r="I48" s="319"/>
      <c r="J48" s="320"/>
      <c r="K48" s="181" t="s">
        <v>1</v>
      </c>
    </row>
    <row r="49" spans="1:11">
      <c r="A49" s="290" t="s">
        <v>141</v>
      </c>
      <c r="B49" s="291" t="s">
        <v>144</v>
      </c>
      <c r="C49" s="319"/>
      <c r="D49" s="319"/>
      <c r="E49" s="319"/>
      <c r="F49" s="319"/>
      <c r="G49" s="319"/>
      <c r="H49" s="319"/>
      <c r="I49" s="319"/>
      <c r="J49" s="320"/>
      <c r="K49" s="181" t="s">
        <v>1</v>
      </c>
    </row>
    <row r="50" spans="1:11">
      <c r="A50" s="294">
        <v>25.2</v>
      </c>
      <c r="B50" s="293" t="s">
        <v>145</v>
      </c>
      <c r="C50" s="339"/>
      <c r="D50" s="339"/>
      <c r="E50" s="339"/>
      <c r="F50" s="339"/>
      <c r="G50" s="339"/>
      <c r="H50" s="339"/>
      <c r="I50" s="339"/>
      <c r="J50" s="340"/>
      <c r="K50" s="181" t="s">
        <v>1</v>
      </c>
    </row>
    <row r="51" spans="1:11">
      <c r="A51" s="294" t="s">
        <v>141</v>
      </c>
      <c r="B51" s="293" t="s">
        <v>146</v>
      </c>
      <c r="C51" s="333"/>
      <c r="D51" s="333"/>
      <c r="E51" s="333"/>
      <c r="F51" s="333"/>
      <c r="G51" s="333"/>
      <c r="H51" s="333"/>
      <c r="I51" s="333"/>
      <c r="J51" s="334"/>
      <c r="K51" s="181" t="s">
        <v>1</v>
      </c>
    </row>
    <row r="52" spans="1:11">
      <c r="A52" s="294" t="s">
        <v>141</v>
      </c>
      <c r="B52" s="293" t="s">
        <v>147</v>
      </c>
      <c r="C52" s="333"/>
      <c r="D52" s="333"/>
      <c r="E52" s="333"/>
      <c r="F52" s="333"/>
      <c r="G52" s="333"/>
      <c r="H52" s="333"/>
      <c r="I52" s="333"/>
      <c r="J52" s="334"/>
      <c r="K52" s="181" t="s">
        <v>1</v>
      </c>
    </row>
    <row r="53" spans="1:11">
      <c r="A53" s="294" t="s">
        <v>141</v>
      </c>
      <c r="B53" s="293" t="s">
        <v>148</v>
      </c>
      <c r="C53" s="333"/>
      <c r="D53" s="333"/>
      <c r="E53" s="333"/>
      <c r="F53" s="333"/>
      <c r="G53" s="333"/>
      <c r="H53" s="333"/>
      <c r="I53" s="333"/>
      <c r="J53" s="334"/>
      <c r="K53" s="181" t="s">
        <v>1</v>
      </c>
    </row>
    <row r="54" spans="1:11">
      <c r="A54" s="294" t="s">
        <v>141</v>
      </c>
      <c r="B54" s="293" t="s">
        <v>149</v>
      </c>
      <c r="C54" s="333"/>
      <c r="D54" s="333"/>
      <c r="E54" s="333"/>
      <c r="F54" s="333"/>
      <c r="G54" s="333"/>
      <c r="H54" s="333"/>
      <c r="I54" s="333"/>
      <c r="J54" s="334"/>
      <c r="K54" s="181" t="s">
        <v>1</v>
      </c>
    </row>
    <row r="55" spans="1:11">
      <c r="A55" s="294" t="s">
        <v>141</v>
      </c>
      <c r="B55" s="293" t="s">
        <v>150</v>
      </c>
      <c r="C55" s="333"/>
      <c r="D55" s="333"/>
      <c r="E55" s="333"/>
      <c r="F55" s="333"/>
      <c r="G55" s="333"/>
      <c r="H55" s="333"/>
      <c r="I55" s="333"/>
      <c r="J55" s="334"/>
      <c r="K55" s="181" t="s">
        <v>1</v>
      </c>
    </row>
    <row r="56" spans="1:11">
      <c r="A56" s="294" t="s">
        <v>141</v>
      </c>
      <c r="B56" s="293" t="s">
        <v>151</v>
      </c>
      <c r="C56" s="333"/>
      <c r="D56" s="333"/>
      <c r="E56" s="333"/>
      <c r="F56" s="333"/>
      <c r="G56" s="333"/>
      <c r="H56" s="333"/>
      <c r="I56" s="333"/>
      <c r="J56" s="334"/>
      <c r="K56" s="181" t="s">
        <v>1</v>
      </c>
    </row>
    <row r="57" spans="1:11">
      <c r="A57" s="294" t="s">
        <v>141</v>
      </c>
      <c r="B57" s="293" t="s">
        <v>152</v>
      </c>
      <c r="C57" s="333"/>
      <c r="D57" s="333"/>
      <c r="E57" s="333"/>
      <c r="F57" s="333"/>
      <c r="G57" s="333"/>
      <c r="H57" s="333"/>
      <c r="I57" s="333"/>
      <c r="J57" s="334"/>
      <c r="K57" s="181" t="s">
        <v>1</v>
      </c>
    </row>
    <row r="58" spans="1:11">
      <c r="A58" s="294" t="s">
        <v>141</v>
      </c>
      <c r="B58" s="293" t="s">
        <v>186</v>
      </c>
      <c r="C58" s="333"/>
      <c r="D58" s="333"/>
      <c r="E58" s="333"/>
      <c r="F58" s="333"/>
      <c r="G58" s="333"/>
      <c r="H58" s="333"/>
      <c r="I58" s="333"/>
      <c r="J58" s="334"/>
      <c r="K58" s="181" t="s">
        <v>1</v>
      </c>
    </row>
    <row r="59" spans="1:11">
      <c r="A59" s="306" t="s">
        <v>181</v>
      </c>
      <c r="B59" s="307" t="s">
        <v>182</v>
      </c>
      <c r="C59" s="335"/>
      <c r="D59" s="335"/>
      <c r="E59" s="335"/>
      <c r="F59" s="335"/>
      <c r="G59" s="335"/>
      <c r="H59" s="335"/>
      <c r="I59" s="335"/>
      <c r="J59" s="336"/>
      <c r="K59" s="181" t="s">
        <v>1</v>
      </c>
    </row>
    <row r="60" spans="1:11">
      <c r="A60" s="302" t="s">
        <v>153</v>
      </c>
      <c r="B60" s="308"/>
      <c r="C60" s="341"/>
      <c r="D60" s="341"/>
      <c r="E60" s="341"/>
      <c r="F60" s="341"/>
      <c r="G60" s="341"/>
      <c r="H60" s="341"/>
      <c r="I60" s="341"/>
      <c r="J60" s="342"/>
      <c r="K60" s="181" t="s">
        <v>1</v>
      </c>
    </row>
    <row r="61" spans="1:11">
      <c r="A61" s="309" t="s">
        <v>154</v>
      </c>
      <c r="B61" s="310" t="s">
        <v>187</v>
      </c>
      <c r="C61" s="339"/>
      <c r="D61" s="339"/>
      <c r="E61" s="339"/>
      <c r="F61" s="339"/>
      <c r="G61" s="339"/>
      <c r="H61" s="339"/>
      <c r="I61" s="339"/>
      <c r="J61" s="340"/>
      <c r="K61" s="181" t="s">
        <v>1</v>
      </c>
    </row>
    <row r="62" spans="1:11">
      <c r="A62" s="309" t="s">
        <v>154</v>
      </c>
      <c r="B62" s="310" t="s">
        <v>155</v>
      </c>
      <c r="C62" s="339"/>
      <c r="D62" s="339"/>
      <c r="E62" s="339"/>
      <c r="F62" s="339"/>
      <c r="G62" s="339"/>
      <c r="H62" s="339"/>
      <c r="I62" s="339"/>
      <c r="J62" s="340"/>
      <c r="K62" s="181" t="s">
        <v>1</v>
      </c>
    </row>
    <row r="63" spans="1:11">
      <c r="A63" s="309" t="s">
        <v>154</v>
      </c>
      <c r="B63" s="307" t="s">
        <v>156</v>
      </c>
      <c r="C63" s="339"/>
      <c r="D63" s="339"/>
      <c r="E63" s="339"/>
      <c r="F63" s="339"/>
      <c r="G63" s="339"/>
      <c r="H63" s="339"/>
      <c r="I63" s="339"/>
      <c r="J63" s="340"/>
      <c r="K63" s="181" t="s">
        <v>1</v>
      </c>
    </row>
    <row r="64" spans="1:11">
      <c r="A64" s="309" t="s">
        <v>154</v>
      </c>
      <c r="B64" s="293" t="s">
        <v>157</v>
      </c>
      <c r="C64" s="333"/>
      <c r="D64" s="333"/>
      <c r="E64" s="333"/>
      <c r="F64" s="333"/>
      <c r="G64" s="333"/>
      <c r="H64" s="333"/>
      <c r="I64" s="333"/>
      <c r="J64" s="334"/>
      <c r="K64" s="181" t="s">
        <v>1</v>
      </c>
    </row>
    <row r="65" spans="1:18">
      <c r="A65" s="309" t="s">
        <v>154</v>
      </c>
      <c r="B65" s="293" t="s">
        <v>158</v>
      </c>
      <c r="C65" s="333"/>
      <c r="D65" s="333"/>
      <c r="E65" s="333"/>
      <c r="F65" s="333"/>
      <c r="G65" s="333"/>
      <c r="H65" s="333"/>
      <c r="I65" s="333"/>
      <c r="J65" s="334"/>
      <c r="K65" s="181" t="s">
        <v>1</v>
      </c>
    </row>
    <row r="66" spans="1:18">
      <c r="A66" s="311" t="s">
        <v>154</v>
      </c>
      <c r="B66" s="307" t="s">
        <v>159</v>
      </c>
      <c r="C66" s="335"/>
      <c r="D66" s="335"/>
      <c r="E66" s="335"/>
      <c r="F66" s="335"/>
      <c r="G66" s="335"/>
      <c r="H66" s="335"/>
      <c r="I66" s="335"/>
      <c r="J66" s="336"/>
      <c r="K66" s="181" t="s">
        <v>1</v>
      </c>
    </row>
    <row r="67" spans="1:18">
      <c r="A67" s="300" t="s">
        <v>154</v>
      </c>
      <c r="B67" s="301" t="s">
        <v>160</v>
      </c>
      <c r="C67" s="337"/>
      <c r="D67" s="337"/>
      <c r="E67" s="337"/>
      <c r="F67" s="337"/>
      <c r="G67" s="337"/>
      <c r="H67" s="337"/>
      <c r="I67" s="337"/>
      <c r="J67" s="338"/>
      <c r="K67" s="181" t="s">
        <v>1</v>
      </c>
    </row>
    <row r="68" spans="1:18">
      <c r="A68" s="302"/>
      <c r="B68" s="312" t="s">
        <v>161</v>
      </c>
      <c r="C68" s="341"/>
      <c r="D68" s="341"/>
      <c r="E68" s="341"/>
      <c r="F68" s="341"/>
      <c r="G68" s="341"/>
      <c r="H68" s="341"/>
      <c r="I68" s="341"/>
      <c r="J68" s="342"/>
      <c r="K68" s="185" t="s">
        <v>19</v>
      </c>
    </row>
    <row r="69" spans="1:18">
      <c r="A69" s="285"/>
      <c r="B69" s="285"/>
      <c r="C69" s="328"/>
      <c r="D69" s="328"/>
      <c r="E69" s="328"/>
      <c r="F69" s="328"/>
      <c r="G69" s="328"/>
      <c r="H69" s="328"/>
      <c r="I69" s="328"/>
      <c r="J69" s="328"/>
    </row>
    <row r="70" spans="1:18">
      <c r="B70" s="191"/>
      <c r="C70" s="199"/>
      <c r="D70" s="199"/>
      <c r="E70" s="199"/>
      <c r="F70" s="199"/>
      <c r="G70" s="199"/>
      <c r="H70" s="199"/>
      <c r="I70" s="199"/>
      <c r="J70" s="199"/>
      <c r="K70" s="191"/>
      <c r="L70" s="191"/>
      <c r="M70" s="191"/>
      <c r="N70" s="191"/>
      <c r="O70" s="191"/>
      <c r="P70" s="191"/>
      <c r="Q70" s="191"/>
      <c r="R70" s="191"/>
    </row>
    <row r="71" spans="1:18" ht="15.75">
      <c r="A71" s="807" t="s">
        <v>252</v>
      </c>
      <c r="B71" s="654"/>
      <c r="C71" s="654"/>
      <c r="D71" s="654"/>
      <c r="E71" s="654"/>
      <c r="F71" s="654"/>
      <c r="G71" s="654"/>
      <c r="H71" s="654"/>
      <c r="I71" s="654"/>
      <c r="J71" s="654"/>
      <c r="K71" s="186"/>
      <c r="L71" s="186"/>
      <c r="M71" s="186"/>
      <c r="N71" s="186"/>
      <c r="O71" s="186"/>
      <c r="P71" s="186"/>
      <c r="Q71" s="186"/>
      <c r="R71" s="186"/>
    </row>
    <row r="72" spans="1:18" ht="16.5" customHeight="1">
      <c r="A72" s="808" t="s">
        <v>162</v>
      </c>
      <c r="B72" s="787"/>
      <c r="C72" s="787"/>
      <c r="D72" s="787"/>
      <c r="E72" s="787"/>
      <c r="F72" s="787"/>
      <c r="G72" s="787"/>
      <c r="H72" s="787"/>
      <c r="I72" s="787"/>
      <c r="J72" s="787"/>
      <c r="K72" s="200"/>
      <c r="L72" s="200"/>
      <c r="M72" s="200"/>
      <c r="N72" s="200"/>
      <c r="O72" s="200"/>
      <c r="P72" s="200"/>
      <c r="Q72" s="200"/>
      <c r="R72" s="200"/>
    </row>
    <row r="73" spans="1:18" ht="13.5">
      <c r="A73" s="187"/>
      <c r="B73" s="186"/>
      <c r="C73" s="186"/>
      <c r="D73" s="186"/>
      <c r="E73" s="186"/>
      <c r="F73" s="186"/>
      <c r="G73" s="186"/>
      <c r="H73" s="186"/>
      <c r="I73" s="186"/>
      <c r="J73" s="186"/>
      <c r="K73" s="186"/>
      <c r="L73" s="186"/>
      <c r="M73" s="186"/>
      <c r="N73" s="186"/>
      <c r="O73" s="186"/>
      <c r="P73" s="186"/>
      <c r="Q73" s="186"/>
      <c r="R73" s="186"/>
    </row>
    <row r="74" spans="1:18" ht="18.75" customHeight="1">
      <c r="A74" s="809" t="s">
        <v>163</v>
      </c>
      <c r="B74" s="787"/>
      <c r="C74" s="787"/>
      <c r="D74" s="787"/>
      <c r="E74" s="787"/>
      <c r="F74" s="787"/>
      <c r="G74" s="787"/>
      <c r="H74" s="787"/>
      <c r="I74" s="787"/>
      <c r="J74" s="787"/>
      <c r="K74" s="200"/>
      <c r="L74" s="200"/>
      <c r="M74" s="200"/>
      <c r="N74" s="200"/>
      <c r="O74" s="200"/>
      <c r="P74" s="200"/>
      <c r="Q74" s="200"/>
      <c r="R74" s="200"/>
    </row>
    <row r="75" spans="1:18">
      <c r="A75" s="189"/>
      <c r="B75" s="190"/>
      <c r="C75" s="190"/>
      <c r="D75" s="190"/>
      <c r="E75" s="190"/>
      <c r="F75" s="190"/>
      <c r="G75" s="190"/>
      <c r="H75" s="190"/>
      <c r="I75" s="190"/>
      <c r="J75" s="190"/>
      <c r="K75" s="190"/>
      <c r="L75" s="190"/>
      <c r="M75" s="190"/>
      <c r="N75" s="190"/>
      <c r="O75" s="190"/>
      <c r="P75" s="190"/>
      <c r="Q75" s="190"/>
      <c r="R75" s="190"/>
    </row>
    <row r="76" spans="1:18" ht="15">
      <c r="A76" s="801" t="s">
        <v>164</v>
      </c>
      <c r="B76" s="802"/>
      <c r="C76" s="802"/>
      <c r="D76" s="802"/>
      <c r="E76" s="802"/>
      <c r="F76" s="802"/>
      <c r="G76" s="802"/>
      <c r="H76" s="802"/>
      <c r="I76" s="802"/>
      <c r="J76" s="802"/>
      <c r="K76" s="188"/>
      <c r="L76" s="188"/>
      <c r="M76" s="188"/>
      <c r="N76" s="188"/>
      <c r="O76" s="188"/>
      <c r="P76" s="188"/>
      <c r="Q76" s="188"/>
      <c r="R76" s="188"/>
    </row>
    <row r="77" spans="1:18">
      <c r="A77" s="201"/>
      <c r="B77" s="202"/>
      <c r="C77" s="202"/>
      <c r="D77" s="202"/>
      <c r="E77" s="202"/>
      <c r="F77" s="202"/>
      <c r="G77" s="202"/>
      <c r="H77" s="202"/>
      <c r="I77" s="202"/>
      <c r="J77" s="202"/>
      <c r="K77" s="202"/>
      <c r="L77" s="202"/>
      <c r="M77" s="202"/>
      <c r="N77" s="202"/>
      <c r="O77" s="202"/>
      <c r="P77" s="202"/>
      <c r="Q77" s="202"/>
      <c r="R77" s="202"/>
    </row>
    <row r="78" spans="1:18">
      <c r="A78" s="191"/>
      <c r="B78" s="191"/>
      <c r="C78" s="199"/>
      <c r="D78" s="199"/>
      <c r="E78" s="199"/>
      <c r="F78" s="199"/>
      <c r="G78" s="199"/>
      <c r="H78" s="199"/>
      <c r="I78" s="199"/>
      <c r="J78" s="199"/>
    </row>
    <row r="80" spans="1:18">
      <c r="C80" s="203"/>
      <c r="D80" s="203"/>
    </row>
  </sheetData>
  <mergeCells count="24">
    <mergeCell ref="A6:J6"/>
    <mergeCell ref="A1:J1"/>
    <mergeCell ref="A2:J2"/>
    <mergeCell ref="A3:J3"/>
    <mergeCell ref="A4:J4"/>
    <mergeCell ref="A5:J5"/>
    <mergeCell ref="A7:J7"/>
    <mergeCell ref="A11:J11"/>
    <mergeCell ref="C10:J10"/>
    <mergeCell ref="C9:J9"/>
    <mergeCell ref="C8:J8"/>
    <mergeCell ref="A76:J76"/>
    <mergeCell ref="A12:B13"/>
    <mergeCell ref="A71:J71"/>
    <mergeCell ref="A72:J72"/>
    <mergeCell ref="A74:J74"/>
    <mergeCell ref="J12:J13"/>
    <mergeCell ref="E12:E13"/>
    <mergeCell ref="F12:F13"/>
    <mergeCell ref="G12:G13"/>
    <mergeCell ref="C12:C13"/>
    <mergeCell ref="D12:D13"/>
    <mergeCell ref="H12:H13"/>
    <mergeCell ref="I12:I13"/>
  </mergeCells>
  <phoneticPr fontId="41" type="noConversion"/>
  <printOptions horizontalCentered="1"/>
  <pageMargins left="0.75" right="0.75" top="0.3" bottom="1" header="0.1" footer="0.5"/>
  <pageSetup scale="75" fitToHeight="2" orientation="landscape" cellComments="asDisplayed" r:id="rId1"/>
  <headerFooter alignWithMargins="0">
    <oddFooter>&amp;C&amp;11Exhibit N:  Modular Cost for New Positions</oddFooter>
  </headerFooter>
  <rowBreaks count="1" manualBreakCount="1">
    <brk id="44" max="9" man="1"/>
  </rowBreaks>
  <legacyDrawing r:id="rId2"/>
</worksheet>
</file>

<file path=xl/worksheets/sheet14.xml><?xml version="1.0" encoding="utf-8"?>
<worksheet xmlns="http://schemas.openxmlformats.org/spreadsheetml/2006/main" xmlns:r="http://schemas.openxmlformats.org/officeDocument/2006/relationships">
  <sheetPr codeName="Sheet5"/>
  <dimension ref="A1:R60"/>
  <sheetViews>
    <sheetView view="pageBreakPreview" zoomScaleNormal="100" zoomScaleSheetLayoutView="100" workbookViewId="0">
      <selection activeCell="B17" sqref="B17"/>
    </sheetView>
  </sheetViews>
  <sheetFormatPr defaultRowHeight="12.75"/>
  <cols>
    <col min="1" max="1" width="10.6640625" style="182" customWidth="1"/>
    <col min="2" max="2" width="38" style="182" customWidth="1"/>
    <col min="3" max="8" width="9.88671875" style="184" customWidth="1"/>
    <col min="9" max="16384" width="8.88671875" style="182"/>
  </cols>
  <sheetData>
    <row r="1" spans="1:10" ht="15.75">
      <c r="A1" s="820" t="s">
        <v>94</v>
      </c>
      <c r="B1" s="820"/>
      <c r="C1" s="820"/>
      <c r="D1" s="820"/>
      <c r="E1" s="820"/>
      <c r="F1" s="820"/>
      <c r="G1" s="820"/>
      <c r="H1" s="820"/>
      <c r="I1" s="181" t="s">
        <v>1</v>
      </c>
      <c r="J1" s="180"/>
    </row>
    <row r="2" spans="1:10" ht="15.75">
      <c r="A2" s="819"/>
      <c r="B2" s="819"/>
      <c r="C2" s="819"/>
      <c r="D2" s="819"/>
      <c r="E2" s="819"/>
      <c r="F2" s="819"/>
      <c r="G2" s="819"/>
      <c r="H2" s="819"/>
      <c r="I2" s="180"/>
      <c r="J2" s="180"/>
    </row>
    <row r="3" spans="1:10" ht="15.75">
      <c r="A3" s="821" t="s">
        <v>192</v>
      </c>
      <c r="B3" s="821"/>
      <c r="C3" s="821"/>
      <c r="D3" s="821"/>
      <c r="E3" s="821"/>
      <c r="F3" s="821"/>
      <c r="G3" s="821"/>
      <c r="H3" s="821"/>
      <c r="I3" s="181" t="s">
        <v>1</v>
      </c>
      <c r="J3" s="183"/>
    </row>
    <row r="4" spans="1:10" ht="15.75">
      <c r="A4" s="821" t="s">
        <v>236</v>
      </c>
      <c r="B4" s="821"/>
      <c r="C4" s="821"/>
      <c r="D4" s="821"/>
      <c r="E4" s="821"/>
      <c r="F4" s="821"/>
      <c r="G4" s="821"/>
      <c r="H4" s="821"/>
      <c r="I4" s="181" t="s">
        <v>1</v>
      </c>
      <c r="J4" s="183"/>
    </row>
    <row r="5" spans="1:10" ht="15.75">
      <c r="A5" s="819" t="s">
        <v>235</v>
      </c>
      <c r="B5" s="819"/>
      <c r="C5" s="819"/>
      <c r="D5" s="819"/>
      <c r="E5" s="819"/>
      <c r="F5" s="819"/>
      <c r="G5" s="819"/>
      <c r="H5" s="819"/>
      <c r="I5" s="181" t="s">
        <v>1</v>
      </c>
      <c r="J5" s="183"/>
    </row>
    <row r="6" spans="1:10" ht="15.75">
      <c r="A6" s="822"/>
      <c r="B6" s="822"/>
      <c r="C6" s="822"/>
      <c r="D6" s="822"/>
      <c r="E6" s="822"/>
      <c r="F6" s="822"/>
      <c r="G6" s="822"/>
      <c r="H6" s="822"/>
    </row>
    <row r="7" spans="1:10">
      <c r="A7" s="816"/>
      <c r="B7" s="816"/>
      <c r="C7" s="816"/>
      <c r="D7" s="816"/>
      <c r="E7" s="816"/>
      <c r="F7" s="816"/>
      <c r="G7" s="816"/>
      <c r="H7" s="816"/>
    </row>
    <row r="8" spans="1:10">
      <c r="A8" s="286" t="s">
        <v>95</v>
      </c>
      <c r="B8" s="285"/>
      <c r="C8" s="818"/>
      <c r="D8" s="818"/>
      <c r="E8" s="818"/>
      <c r="F8" s="818"/>
      <c r="G8" s="818"/>
      <c r="H8" s="818"/>
      <c r="I8" s="181" t="s">
        <v>1</v>
      </c>
    </row>
    <row r="9" spans="1:10">
      <c r="A9" s="286" t="s">
        <v>96</v>
      </c>
      <c r="B9" s="287" t="s">
        <v>165</v>
      </c>
      <c r="C9" s="818"/>
      <c r="D9" s="818"/>
      <c r="E9" s="818"/>
      <c r="F9" s="818"/>
      <c r="G9" s="818"/>
      <c r="H9" s="818"/>
      <c r="I9" s="181" t="s">
        <v>1</v>
      </c>
    </row>
    <row r="10" spans="1:10">
      <c r="A10" s="286" t="s">
        <v>97</v>
      </c>
      <c r="B10" s="287" t="s">
        <v>166</v>
      </c>
      <c r="C10" s="818"/>
      <c r="D10" s="818"/>
      <c r="E10" s="818"/>
      <c r="F10" s="818"/>
      <c r="G10" s="818"/>
      <c r="H10" s="818"/>
      <c r="I10" s="181" t="s">
        <v>1</v>
      </c>
    </row>
    <row r="11" spans="1:10">
      <c r="A11" s="823"/>
      <c r="B11" s="823"/>
      <c r="C11" s="823"/>
      <c r="D11" s="823"/>
      <c r="E11" s="823"/>
      <c r="F11" s="823"/>
      <c r="G11" s="823"/>
      <c r="H11" s="823"/>
    </row>
    <row r="12" spans="1:10" ht="12.75" customHeight="1">
      <c r="A12" s="803" t="s">
        <v>99</v>
      </c>
      <c r="B12" s="804"/>
      <c r="C12" s="814" t="s">
        <v>287</v>
      </c>
      <c r="D12" s="812" t="s">
        <v>282</v>
      </c>
      <c r="E12" s="812" t="s">
        <v>100</v>
      </c>
      <c r="F12" s="812" t="s">
        <v>101</v>
      </c>
      <c r="G12" s="812" t="s">
        <v>283</v>
      </c>
      <c r="H12" s="810" t="s">
        <v>288</v>
      </c>
      <c r="I12" s="181" t="s">
        <v>1</v>
      </c>
    </row>
    <row r="13" spans="1:10" ht="12.75" customHeight="1">
      <c r="A13" s="805"/>
      <c r="B13" s="806"/>
      <c r="C13" s="815"/>
      <c r="D13" s="813"/>
      <c r="E13" s="813"/>
      <c r="F13" s="813"/>
      <c r="G13" s="813"/>
      <c r="H13" s="811"/>
      <c r="I13" s="181" t="s">
        <v>1</v>
      </c>
    </row>
    <row r="14" spans="1:10">
      <c r="A14" s="825" t="s">
        <v>102</v>
      </c>
      <c r="B14" s="826"/>
      <c r="C14" s="315"/>
      <c r="D14" s="315"/>
      <c r="E14" s="315"/>
      <c r="F14" s="315"/>
      <c r="G14" s="315"/>
      <c r="H14" s="316"/>
      <c r="I14" s="181" t="s">
        <v>1</v>
      </c>
    </row>
    <row r="15" spans="1:10">
      <c r="A15" s="297" t="s">
        <v>103</v>
      </c>
      <c r="B15" s="289" t="s">
        <v>104</v>
      </c>
      <c r="C15" s="317"/>
      <c r="D15" s="317"/>
      <c r="E15" s="317"/>
      <c r="F15" s="317"/>
      <c r="G15" s="317"/>
      <c r="H15" s="318"/>
      <c r="I15" s="181" t="s">
        <v>1</v>
      </c>
    </row>
    <row r="16" spans="1:10">
      <c r="A16" s="298" t="s">
        <v>105</v>
      </c>
      <c r="B16" s="291" t="s">
        <v>167</v>
      </c>
      <c r="C16" s="319"/>
      <c r="D16" s="319"/>
      <c r="E16" s="319"/>
      <c r="F16" s="319"/>
      <c r="G16" s="319"/>
      <c r="H16" s="320"/>
      <c r="I16" s="181" t="s">
        <v>1</v>
      </c>
    </row>
    <row r="17" spans="1:9">
      <c r="A17" s="298" t="s">
        <v>105</v>
      </c>
      <c r="B17" s="291" t="s">
        <v>109</v>
      </c>
      <c r="C17" s="319"/>
      <c r="D17" s="319"/>
      <c r="E17" s="319"/>
      <c r="F17" s="319"/>
      <c r="G17" s="319"/>
      <c r="H17" s="320"/>
      <c r="I17" s="181" t="s">
        <v>1</v>
      </c>
    </row>
    <row r="18" spans="1:9">
      <c r="A18" s="298" t="s">
        <v>111</v>
      </c>
      <c r="B18" s="291" t="s">
        <v>110</v>
      </c>
      <c r="C18" s="319"/>
      <c r="D18" s="319"/>
      <c r="E18" s="319"/>
      <c r="F18" s="319"/>
      <c r="G18" s="319"/>
      <c r="H18" s="320"/>
      <c r="I18" s="181" t="s">
        <v>1</v>
      </c>
    </row>
    <row r="19" spans="1:9">
      <c r="A19" s="298" t="s">
        <v>111</v>
      </c>
      <c r="B19" s="291" t="s">
        <v>168</v>
      </c>
      <c r="C19" s="319"/>
      <c r="D19" s="319"/>
      <c r="E19" s="319"/>
      <c r="F19" s="319"/>
      <c r="G19" s="319"/>
      <c r="H19" s="320"/>
      <c r="I19" s="181" t="s">
        <v>1</v>
      </c>
    </row>
    <row r="20" spans="1:9">
      <c r="A20" s="825" t="s">
        <v>112</v>
      </c>
      <c r="B20" s="826"/>
      <c r="C20" s="315"/>
      <c r="D20" s="315"/>
      <c r="E20" s="315"/>
      <c r="F20" s="315"/>
      <c r="G20" s="315"/>
      <c r="H20" s="316"/>
      <c r="I20" s="181" t="s">
        <v>1</v>
      </c>
    </row>
    <row r="21" spans="1:9">
      <c r="A21" s="298" t="s">
        <v>113</v>
      </c>
      <c r="B21" s="291" t="s">
        <v>114</v>
      </c>
      <c r="C21" s="319"/>
      <c r="D21" s="319"/>
      <c r="E21" s="319"/>
      <c r="F21" s="319"/>
      <c r="G21" s="319"/>
      <c r="H21" s="320"/>
      <c r="I21" s="181" t="s">
        <v>1</v>
      </c>
    </row>
    <row r="22" spans="1:9">
      <c r="A22" s="298" t="s">
        <v>169</v>
      </c>
      <c r="B22" s="291" t="s">
        <v>115</v>
      </c>
      <c r="C22" s="319"/>
      <c r="D22" s="319"/>
      <c r="E22" s="319"/>
      <c r="F22" s="319"/>
      <c r="G22" s="319"/>
      <c r="H22" s="320"/>
      <c r="I22" s="181" t="s">
        <v>1</v>
      </c>
    </row>
    <row r="23" spans="1:9">
      <c r="A23" s="298" t="s">
        <v>170</v>
      </c>
      <c r="B23" s="291" t="s">
        <v>171</v>
      </c>
      <c r="C23" s="319"/>
      <c r="D23" s="319"/>
      <c r="E23" s="319"/>
      <c r="F23" s="319"/>
      <c r="G23" s="319"/>
      <c r="H23" s="320"/>
      <c r="I23" s="181" t="s">
        <v>1</v>
      </c>
    </row>
    <row r="24" spans="1:9">
      <c r="A24" s="290">
        <v>23.2</v>
      </c>
      <c r="B24" s="291" t="s">
        <v>172</v>
      </c>
      <c r="C24" s="319"/>
      <c r="D24" s="319"/>
      <c r="E24" s="319"/>
      <c r="F24" s="319"/>
      <c r="G24" s="319"/>
      <c r="H24" s="320"/>
      <c r="I24" s="181" t="s">
        <v>1</v>
      </c>
    </row>
    <row r="25" spans="1:9">
      <c r="A25" s="298" t="s">
        <v>118</v>
      </c>
      <c r="B25" s="291" t="s">
        <v>119</v>
      </c>
      <c r="C25" s="319"/>
      <c r="D25" s="319"/>
      <c r="E25" s="319"/>
      <c r="F25" s="319"/>
      <c r="G25" s="319"/>
      <c r="H25" s="320"/>
      <c r="I25" s="181" t="s">
        <v>1</v>
      </c>
    </row>
    <row r="26" spans="1:9">
      <c r="A26" s="298" t="s">
        <v>118</v>
      </c>
      <c r="B26" s="291" t="s">
        <v>120</v>
      </c>
      <c r="C26" s="319"/>
      <c r="D26" s="319"/>
      <c r="E26" s="319"/>
      <c r="F26" s="319"/>
      <c r="G26" s="319"/>
      <c r="H26" s="320"/>
      <c r="I26" s="181" t="s">
        <v>1</v>
      </c>
    </row>
    <row r="27" spans="1:9">
      <c r="A27" s="298" t="s">
        <v>118</v>
      </c>
      <c r="B27" s="291" t="s">
        <v>121</v>
      </c>
      <c r="C27" s="319"/>
      <c r="D27" s="319"/>
      <c r="E27" s="319"/>
      <c r="F27" s="319"/>
      <c r="G27" s="319"/>
      <c r="H27" s="320"/>
      <c r="I27" s="181" t="s">
        <v>1</v>
      </c>
    </row>
    <row r="28" spans="1:9">
      <c r="A28" s="298" t="s">
        <v>118</v>
      </c>
      <c r="B28" s="291" t="s">
        <v>173</v>
      </c>
      <c r="C28" s="319"/>
      <c r="D28" s="319"/>
      <c r="E28" s="319"/>
      <c r="F28" s="319"/>
      <c r="G28" s="319"/>
      <c r="H28" s="320"/>
      <c r="I28" s="181" t="s">
        <v>1</v>
      </c>
    </row>
    <row r="29" spans="1:9">
      <c r="A29" s="298" t="s">
        <v>118</v>
      </c>
      <c r="B29" s="291" t="s">
        <v>174</v>
      </c>
      <c r="C29" s="319"/>
      <c r="D29" s="319"/>
      <c r="E29" s="319"/>
      <c r="F29" s="319"/>
      <c r="G29" s="319"/>
      <c r="H29" s="320"/>
      <c r="I29" s="181" t="s">
        <v>1</v>
      </c>
    </row>
    <row r="30" spans="1:9">
      <c r="A30" s="298" t="s">
        <v>175</v>
      </c>
      <c r="B30" s="291" t="s">
        <v>176</v>
      </c>
      <c r="C30" s="319"/>
      <c r="D30" s="319"/>
      <c r="E30" s="319"/>
      <c r="F30" s="319"/>
      <c r="G30" s="319"/>
      <c r="H30" s="320"/>
      <c r="I30" s="181" t="s">
        <v>1</v>
      </c>
    </row>
    <row r="31" spans="1:9">
      <c r="A31" s="290">
        <v>25.3</v>
      </c>
      <c r="B31" s="291" t="s">
        <v>122</v>
      </c>
      <c r="C31" s="319"/>
      <c r="D31" s="319"/>
      <c r="E31" s="319"/>
      <c r="F31" s="319"/>
      <c r="G31" s="319"/>
      <c r="H31" s="320"/>
      <c r="I31" s="181" t="s">
        <v>1</v>
      </c>
    </row>
    <row r="32" spans="1:9">
      <c r="A32" s="298" t="s">
        <v>131</v>
      </c>
      <c r="B32" s="291" t="s">
        <v>177</v>
      </c>
      <c r="C32" s="319"/>
      <c r="D32" s="319"/>
      <c r="E32" s="319"/>
      <c r="F32" s="319"/>
      <c r="G32" s="319"/>
      <c r="H32" s="320"/>
      <c r="I32" s="181" t="s">
        <v>1</v>
      </c>
    </row>
    <row r="33" spans="1:9">
      <c r="A33" s="290">
        <v>25.3</v>
      </c>
      <c r="B33" s="291" t="s">
        <v>123</v>
      </c>
      <c r="C33" s="319"/>
      <c r="D33" s="319"/>
      <c r="E33" s="319"/>
      <c r="F33" s="319"/>
      <c r="G33" s="319"/>
      <c r="H33" s="320"/>
      <c r="I33" s="181" t="s">
        <v>1</v>
      </c>
    </row>
    <row r="34" spans="1:9">
      <c r="A34" s="290">
        <v>25.3</v>
      </c>
      <c r="B34" s="291" t="s">
        <v>124</v>
      </c>
      <c r="C34" s="319"/>
      <c r="D34" s="319"/>
      <c r="E34" s="319"/>
      <c r="F34" s="319"/>
      <c r="G34" s="319"/>
      <c r="H34" s="320"/>
      <c r="I34" s="181" t="s">
        <v>1</v>
      </c>
    </row>
    <row r="35" spans="1:9">
      <c r="A35" s="290">
        <v>25.3</v>
      </c>
      <c r="B35" s="291" t="s">
        <v>125</v>
      </c>
      <c r="C35" s="319"/>
      <c r="D35" s="319"/>
      <c r="E35" s="319"/>
      <c r="F35" s="319"/>
      <c r="G35" s="319"/>
      <c r="H35" s="320"/>
      <c r="I35" s="181" t="s">
        <v>1</v>
      </c>
    </row>
    <row r="36" spans="1:9">
      <c r="A36" s="290">
        <v>25.3</v>
      </c>
      <c r="B36" s="291" t="s">
        <v>126</v>
      </c>
      <c r="C36" s="319"/>
      <c r="D36" s="319"/>
      <c r="E36" s="319"/>
      <c r="F36" s="319"/>
      <c r="G36" s="319"/>
      <c r="H36" s="320"/>
      <c r="I36" s="181" t="s">
        <v>1</v>
      </c>
    </row>
    <row r="37" spans="1:9">
      <c r="A37" s="298" t="s">
        <v>131</v>
      </c>
      <c r="B37" s="291" t="s">
        <v>132</v>
      </c>
      <c r="C37" s="319"/>
      <c r="D37" s="319"/>
      <c r="E37" s="319"/>
      <c r="F37" s="319"/>
      <c r="G37" s="319"/>
      <c r="H37" s="320"/>
      <c r="I37" s="181" t="s">
        <v>1</v>
      </c>
    </row>
    <row r="38" spans="1:9">
      <c r="A38" s="290">
        <v>25.3</v>
      </c>
      <c r="B38" s="291" t="s">
        <v>178</v>
      </c>
      <c r="C38" s="319"/>
      <c r="D38" s="319"/>
      <c r="E38" s="319"/>
      <c r="F38" s="319"/>
      <c r="G38" s="319"/>
      <c r="H38" s="320"/>
      <c r="I38" s="181" t="s">
        <v>1</v>
      </c>
    </row>
    <row r="39" spans="1:9">
      <c r="A39" s="290">
        <v>25.6</v>
      </c>
      <c r="B39" s="291" t="s">
        <v>133</v>
      </c>
      <c r="C39" s="319"/>
      <c r="D39" s="319"/>
      <c r="E39" s="319"/>
      <c r="F39" s="319"/>
      <c r="G39" s="319"/>
      <c r="H39" s="320"/>
      <c r="I39" s="181" t="s">
        <v>1</v>
      </c>
    </row>
    <row r="40" spans="1:9">
      <c r="A40" s="415" t="s">
        <v>134</v>
      </c>
      <c r="B40" s="414" t="s">
        <v>135</v>
      </c>
      <c r="C40" s="324"/>
      <c r="D40" s="324"/>
      <c r="E40" s="324"/>
      <c r="F40" s="324"/>
      <c r="G40" s="324"/>
      <c r="H40" s="325"/>
      <c r="I40" s="181" t="s">
        <v>1</v>
      </c>
    </row>
    <row r="41" spans="1:9">
      <c r="A41" s="825" t="s">
        <v>140</v>
      </c>
      <c r="B41" s="826"/>
      <c r="C41" s="315"/>
      <c r="D41" s="315"/>
      <c r="E41" s="315"/>
      <c r="F41" s="315"/>
      <c r="G41" s="315"/>
      <c r="H41" s="316"/>
      <c r="I41" s="181" t="s">
        <v>1</v>
      </c>
    </row>
    <row r="42" spans="1:9">
      <c r="A42" s="298" t="s">
        <v>141</v>
      </c>
      <c r="B42" s="291" t="s">
        <v>179</v>
      </c>
      <c r="C42" s="319"/>
      <c r="D42" s="319"/>
      <c r="E42" s="319"/>
      <c r="F42" s="319"/>
      <c r="G42" s="319"/>
      <c r="H42" s="320"/>
      <c r="I42" s="181" t="s">
        <v>1</v>
      </c>
    </row>
    <row r="43" spans="1:9">
      <c r="A43" s="294" t="s">
        <v>141</v>
      </c>
      <c r="B43" s="293" t="s">
        <v>146</v>
      </c>
      <c r="C43" s="319"/>
      <c r="D43" s="319"/>
      <c r="E43" s="319"/>
      <c r="F43" s="319"/>
      <c r="G43" s="319"/>
      <c r="H43" s="320"/>
      <c r="I43" s="181" t="s">
        <v>1</v>
      </c>
    </row>
    <row r="44" spans="1:9">
      <c r="A44" s="294" t="s">
        <v>141</v>
      </c>
      <c r="B44" s="293" t="s">
        <v>147</v>
      </c>
      <c r="C44" s="319"/>
      <c r="D44" s="319"/>
      <c r="E44" s="319"/>
      <c r="F44" s="319"/>
      <c r="G44" s="319"/>
      <c r="H44" s="320"/>
      <c r="I44" s="181" t="s">
        <v>1</v>
      </c>
    </row>
    <row r="45" spans="1:9">
      <c r="A45" s="294" t="s">
        <v>141</v>
      </c>
      <c r="B45" s="293" t="s">
        <v>148</v>
      </c>
      <c r="C45" s="319"/>
      <c r="D45" s="319"/>
      <c r="E45" s="319"/>
      <c r="F45" s="319"/>
      <c r="G45" s="319"/>
      <c r="H45" s="320"/>
      <c r="I45" s="181" t="s">
        <v>1</v>
      </c>
    </row>
    <row r="46" spans="1:9">
      <c r="A46" s="294" t="s">
        <v>141</v>
      </c>
      <c r="B46" s="293" t="s">
        <v>149</v>
      </c>
      <c r="C46" s="319"/>
      <c r="D46" s="319"/>
      <c r="E46" s="319"/>
      <c r="F46" s="319"/>
      <c r="G46" s="319"/>
      <c r="H46" s="320"/>
      <c r="I46" s="181" t="s">
        <v>1</v>
      </c>
    </row>
    <row r="47" spans="1:9">
      <c r="A47" s="294" t="s">
        <v>141</v>
      </c>
      <c r="B47" s="293" t="s">
        <v>150</v>
      </c>
      <c r="C47" s="319"/>
      <c r="D47" s="319"/>
      <c r="E47" s="319"/>
      <c r="F47" s="319"/>
      <c r="G47" s="319"/>
      <c r="H47" s="320"/>
      <c r="I47" s="181" t="s">
        <v>1</v>
      </c>
    </row>
    <row r="48" spans="1:9">
      <c r="A48" s="298" t="s">
        <v>141</v>
      </c>
      <c r="B48" s="291" t="s">
        <v>180</v>
      </c>
      <c r="C48" s="319"/>
      <c r="D48" s="319"/>
      <c r="E48" s="319"/>
      <c r="F48" s="319"/>
      <c r="G48" s="319"/>
      <c r="H48" s="320"/>
      <c r="I48" s="181" t="s">
        <v>1</v>
      </c>
    </row>
    <row r="49" spans="1:18">
      <c r="A49" s="298" t="s">
        <v>181</v>
      </c>
      <c r="B49" s="291" t="s">
        <v>182</v>
      </c>
      <c r="C49" s="319"/>
      <c r="D49" s="319"/>
      <c r="E49" s="321"/>
      <c r="F49" s="321"/>
      <c r="G49" s="319"/>
      <c r="H49" s="320"/>
      <c r="I49" s="181" t="s">
        <v>1</v>
      </c>
    </row>
    <row r="50" spans="1:18">
      <c r="A50" s="825" t="s">
        <v>153</v>
      </c>
      <c r="B50" s="826"/>
      <c r="C50" s="315"/>
      <c r="D50" s="315"/>
      <c r="E50" s="315"/>
      <c r="F50" s="315"/>
      <c r="G50" s="315"/>
      <c r="H50" s="316"/>
      <c r="I50" s="181" t="s">
        <v>1</v>
      </c>
    </row>
    <row r="51" spans="1:18">
      <c r="A51" s="299" t="s">
        <v>154</v>
      </c>
      <c r="B51" s="295" t="s">
        <v>183</v>
      </c>
      <c r="C51" s="321"/>
      <c r="D51" s="321"/>
      <c r="E51" s="321"/>
      <c r="F51" s="321"/>
      <c r="G51" s="321"/>
      <c r="H51" s="323"/>
      <c r="I51" s="181" t="s">
        <v>1</v>
      </c>
    </row>
    <row r="52" spans="1:18">
      <c r="A52" s="300" t="s">
        <v>154</v>
      </c>
      <c r="B52" s="301" t="s">
        <v>160</v>
      </c>
      <c r="C52" s="324"/>
      <c r="D52" s="324"/>
      <c r="E52" s="324"/>
      <c r="F52" s="324"/>
      <c r="G52" s="324"/>
      <c r="H52" s="325"/>
      <c r="I52" s="181" t="s">
        <v>1</v>
      </c>
    </row>
    <row r="53" spans="1:18">
      <c r="A53" s="296"/>
      <c r="B53" s="288" t="s">
        <v>161</v>
      </c>
      <c r="C53" s="315"/>
      <c r="D53" s="315"/>
      <c r="E53" s="315"/>
      <c r="F53" s="315"/>
      <c r="G53" s="315"/>
      <c r="H53" s="316"/>
      <c r="I53" s="185" t="s">
        <v>19</v>
      </c>
    </row>
    <row r="55" spans="1:18" s="191" customFormat="1" ht="15.75">
      <c r="A55" s="807" t="s">
        <v>252</v>
      </c>
      <c r="B55" s="654"/>
      <c r="C55" s="654"/>
      <c r="D55" s="654"/>
      <c r="E55" s="654"/>
      <c r="F55" s="654"/>
      <c r="G55" s="654"/>
      <c r="H55" s="654"/>
      <c r="I55" s="186"/>
      <c r="J55" s="186"/>
      <c r="K55" s="186"/>
      <c r="L55" s="186"/>
      <c r="M55" s="186"/>
      <c r="N55" s="186"/>
      <c r="O55" s="186"/>
      <c r="P55" s="186"/>
      <c r="Q55" s="186"/>
      <c r="R55" s="186"/>
    </row>
    <row r="56" spans="1:18" s="191" customFormat="1" ht="15">
      <c r="A56" s="808" t="s">
        <v>162</v>
      </c>
      <c r="B56" s="824"/>
      <c r="C56" s="824"/>
      <c r="D56" s="824"/>
      <c r="E56" s="824"/>
      <c r="F56" s="824"/>
      <c r="G56" s="824"/>
      <c r="H56" s="824"/>
      <c r="I56" s="192"/>
      <c r="J56" s="192"/>
      <c r="K56" s="192"/>
      <c r="L56" s="192"/>
      <c r="M56" s="192"/>
      <c r="N56" s="192"/>
      <c r="O56" s="192"/>
      <c r="P56" s="192"/>
      <c r="Q56" s="192"/>
      <c r="R56" s="192"/>
    </row>
    <row r="57" spans="1:18" s="191" customFormat="1" ht="13.5">
      <c r="A57" s="193"/>
      <c r="B57" s="194"/>
      <c r="C57" s="194"/>
      <c r="D57" s="194"/>
      <c r="E57" s="194"/>
      <c r="F57" s="194"/>
      <c r="G57" s="194"/>
      <c r="H57" s="194"/>
      <c r="I57" s="194"/>
      <c r="J57" s="194"/>
      <c r="K57" s="194"/>
      <c r="L57" s="194"/>
      <c r="M57" s="194"/>
      <c r="N57" s="194"/>
      <c r="O57" s="194"/>
      <c r="P57" s="194"/>
      <c r="Q57" s="194"/>
      <c r="R57" s="194"/>
    </row>
    <row r="58" spans="1:18" s="191" customFormat="1" ht="30.75" customHeight="1">
      <c r="A58" s="809" t="s">
        <v>163</v>
      </c>
      <c r="B58" s="824"/>
      <c r="C58" s="824"/>
      <c r="D58" s="824"/>
      <c r="E58" s="824"/>
      <c r="F58" s="824"/>
      <c r="G58" s="824"/>
      <c r="H58" s="824"/>
      <c r="I58" s="192"/>
      <c r="J58" s="192"/>
      <c r="K58" s="192"/>
      <c r="L58" s="192"/>
      <c r="M58" s="192"/>
      <c r="N58" s="192"/>
      <c r="O58" s="192"/>
      <c r="P58" s="192"/>
      <c r="Q58" s="192"/>
      <c r="R58" s="192"/>
    </row>
    <row r="59" spans="1:18" s="191" customFormat="1">
      <c r="A59" s="195"/>
      <c r="B59" s="196"/>
      <c r="C59" s="196"/>
      <c r="D59" s="196"/>
      <c r="E59" s="196"/>
      <c r="F59" s="196"/>
      <c r="G59" s="196"/>
      <c r="H59" s="196"/>
      <c r="I59" s="196"/>
      <c r="J59" s="196"/>
      <c r="K59" s="196"/>
      <c r="L59" s="196"/>
      <c r="M59" s="196"/>
      <c r="N59" s="196"/>
      <c r="O59" s="196"/>
      <c r="P59" s="196"/>
      <c r="Q59" s="196"/>
      <c r="R59" s="196"/>
    </row>
    <row r="60" spans="1:18" s="191" customFormat="1" ht="26.25" customHeight="1">
      <c r="A60" s="801" t="s">
        <v>164</v>
      </c>
      <c r="B60" s="824"/>
      <c r="C60" s="824"/>
      <c r="D60" s="824"/>
      <c r="E60" s="824"/>
      <c r="F60" s="824"/>
      <c r="G60" s="824"/>
      <c r="H60" s="824"/>
      <c r="I60" s="197"/>
      <c r="J60" s="197"/>
      <c r="K60" s="197"/>
      <c r="L60" s="197"/>
      <c r="M60" s="197"/>
      <c r="N60" s="197"/>
      <c r="O60" s="197"/>
      <c r="P60" s="197"/>
      <c r="Q60" s="197"/>
      <c r="R60" s="197"/>
    </row>
  </sheetData>
  <mergeCells count="26">
    <mergeCell ref="A56:H56"/>
    <mergeCell ref="A58:H58"/>
    <mergeCell ref="A60:H60"/>
    <mergeCell ref="A12:B13"/>
    <mergeCell ref="A55:H55"/>
    <mergeCell ref="A20:B20"/>
    <mergeCell ref="A14:B14"/>
    <mergeCell ref="A41:B41"/>
    <mergeCell ref="A50:B50"/>
    <mergeCell ref="D12:D13"/>
    <mergeCell ref="C12:C13"/>
    <mergeCell ref="E12:E13"/>
    <mergeCell ref="A3:H3"/>
    <mergeCell ref="A1:H1"/>
    <mergeCell ref="A2:H2"/>
    <mergeCell ref="A4:H4"/>
    <mergeCell ref="F12:F13"/>
    <mergeCell ref="G12:G13"/>
    <mergeCell ref="H12:H13"/>
    <mergeCell ref="A5:H5"/>
    <mergeCell ref="A6:H6"/>
    <mergeCell ref="A7:H7"/>
    <mergeCell ref="A11:H11"/>
    <mergeCell ref="C8:H8"/>
    <mergeCell ref="C9:H9"/>
    <mergeCell ref="C10:H10"/>
  </mergeCells>
  <phoneticPr fontId="41" type="noConversion"/>
  <printOptions horizontalCentered="1"/>
  <pageMargins left="0.75" right="0.75" top="0.3" bottom="1" header="0.1" footer="0.5"/>
  <pageSetup scale="94" fitToHeight="2" orientation="landscape" cellComments="asDisplayed" r:id="rId1"/>
  <headerFooter alignWithMargins="0">
    <oddFooter>&amp;C&amp;11Exhibit N:  Modular Cost for New Positions</oddFooter>
  </headerFooter>
  <rowBreaks count="1" manualBreakCount="1">
    <brk id="40" max="7" man="1"/>
  </rowBreaks>
  <legacyDrawing r:id="rId2"/>
</worksheet>
</file>

<file path=xl/worksheets/sheet15.xml><?xml version="1.0" encoding="utf-8"?>
<worksheet xmlns="http://schemas.openxmlformats.org/spreadsheetml/2006/main" xmlns:r="http://schemas.openxmlformats.org/officeDocument/2006/relationships">
  <sheetPr codeName="Sheet7"/>
  <dimension ref="A1:R61"/>
  <sheetViews>
    <sheetView view="pageBreakPreview" zoomScale="95" zoomScaleNormal="100" zoomScaleSheetLayoutView="95" workbookViewId="0">
      <selection activeCell="B17" sqref="B17"/>
    </sheetView>
  </sheetViews>
  <sheetFormatPr defaultRowHeight="12.75"/>
  <cols>
    <col min="1" max="1" width="10.6640625" style="182" customWidth="1"/>
    <col min="2" max="2" width="38.5546875" style="182" customWidth="1"/>
    <col min="3" max="10" width="9.88671875" style="184" customWidth="1"/>
    <col min="11" max="16384" width="8.88671875" style="182"/>
  </cols>
  <sheetData>
    <row r="1" spans="1:11" ht="15.75">
      <c r="A1" s="820" t="s">
        <v>94</v>
      </c>
      <c r="B1" s="820"/>
      <c r="C1" s="820"/>
      <c r="D1" s="820"/>
      <c r="E1" s="820"/>
      <c r="F1" s="820"/>
      <c r="G1" s="820"/>
      <c r="H1" s="820"/>
      <c r="I1" s="820"/>
      <c r="J1" s="820"/>
      <c r="K1" s="181" t="s">
        <v>1</v>
      </c>
    </row>
    <row r="2" spans="1:11" ht="15.75">
      <c r="A2" s="819"/>
      <c r="B2" s="819"/>
      <c r="C2" s="819"/>
      <c r="D2" s="819"/>
      <c r="E2" s="819"/>
      <c r="F2" s="819"/>
      <c r="G2" s="819"/>
      <c r="H2" s="819"/>
      <c r="I2" s="819"/>
      <c r="J2" s="819"/>
    </row>
    <row r="3" spans="1:11" ht="15.75">
      <c r="A3" s="821" t="s">
        <v>192</v>
      </c>
      <c r="B3" s="821"/>
      <c r="C3" s="821"/>
      <c r="D3" s="821"/>
      <c r="E3" s="821"/>
      <c r="F3" s="821"/>
      <c r="G3" s="821"/>
      <c r="H3" s="821"/>
      <c r="I3" s="821"/>
      <c r="J3" s="821"/>
      <c r="K3" s="181" t="s">
        <v>1</v>
      </c>
    </row>
    <row r="4" spans="1:11" ht="15.75">
      <c r="A4" s="821" t="s">
        <v>236</v>
      </c>
      <c r="B4" s="821"/>
      <c r="C4" s="821"/>
      <c r="D4" s="821"/>
      <c r="E4" s="821"/>
      <c r="F4" s="821"/>
      <c r="G4" s="821"/>
      <c r="H4" s="821"/>
      <c r="I4" s="821"/>
      <c r="J4" s="821"/>
      <c r="K4" s="181" t="s">
        <v>1</v>
      </c>
    </row>
    <row r="5" spans="1:11" ht="15.75">
      <c r="A5" s="819" t="s">
        <v>235</v>
      </c>
      <c r="B5" s="819"/>
      <c r="C5" s="819"/>
      <c r="D5" s="819"/>
      <c r="E5" s="819"/>
      <c r="F5" s="819"/>
      <c r="G5" s="819"/>
      <c r="H5" s="819"/>
      <c r="I5" s="819"/>
      <c r="J5" s="819"/>
      <c r="K5" s="181" t="s">
        <v>1</v>
      </c>
    </row>
    <row r="6" spans="1:11" ht="15.75">
      <c r="A6" s="819"/>
      <c r="B6" s="819"/>
      <c r="C6" s="819"/>
      <c r="D6" s="819"/>
      <c r="E6" s="819"/>
      <c r="F6" s="819"/>
      <c r="G6" s="819"/>
      <c r="H6" s="819"/>
      <c r="I6" s="819"/>
      <c r="J6" s="819"/>
    </row>
    <row r="7" spans="1:11">
      <c r="A7" s="816"/>
      <c r="B7" s="816"/>
      <c r="C7" s="816"/>
      <c r="D7" s="816"/>
      <c r="E7" s="816"/>
      <c r="F7" s="816"/>
      <c r="G7" s="816"/>
      <c r="H7" s="816"/>
      <c r="I7" s="816"/>
      <c r="J7" s="816"/>
    </row>
    <row r="8" spans="1:11">
      <c r="A8" s="286" t="s">
        <v>95</v>
      </c>
      <c r="B8" s="285"/>
      <c r="C8" s="818"/>
      <c r="D8" s="818"/>
      <c r="E8" s="818"/>
      <c r="F8" s="818"/>
      <c r="G8" s="818"/>
      <c r="H8" s="818"/>
      <c r="I8" s="818"/>
      <c r="J8" s="818"/>
      <c r="K8" s="181" t="s">
        <v>1</v>
      </c>
    </row>
    <row r="9" spans="1:11">
      <c r="A9" s="286" t="s">
        <v>96</v>
      </c>
      <c r="B9" s="287" t="s">
        <v>165</v>
      </c>
      <c r="C9" s="818"/>
      <c r="D9" s="818"/>
      <c r="E9" s="818"/>
      <c r="F9" s="818"/>
      <c r="G9" s="818"/>
      <c r="H9" s="818"/>
      <c r="I9" s="818"/>
      <c r="J9" s="818"/>
      <c r="K9" s="181" t="s">
        <v>1</v>
      </c>
    </row>
    <row r="10" spans="1:11">
      <c r="A10" s="286" t="s">
        <v>97</v>
      </c>
      <c r="B10" s="287" t="s">
        <v>188</v>
      </c>
      <c r="C10" s="818"/>
      <c r="D10" s="818"/>
      <c r="E10" s="818"/>
      <c r="F10" s="818"/>
      <c r="G10" s="818"/>
      <c r="H10" s="818"/>
      <c r="I10" s="818"/>
      <c r="J10" s="818"/>
      <c r="K10" s="181" t="s">
        <v>1</v>
      </c>
    </row>
    <row r="11" spans="1:11">
      <c r="A11" s="823"/>
      <c r="B11" s="823"/>
      <c r="C11" s="823"/>
      <c r="D11" s="823"/>
      <c r="E11" s="823"/>
      <c r="F11" s="823"/>
      <c r="G11" s="823"/>
      <c r="H11" s="823"/>
      <c r="I11" s="823"/>
      <c r="J11" s="823"/>
    </row>
    <row r="12" spans="1:11" ht="12.75" customHeight="1">
      <c r="A12" s="803" t="s">
        <v>99</v>
      </c>
      <c r="B12" s="804"/>
      <c r="C12" s="814" t="s">
        <v>285</v>
      </c>
      <c r="D12" s="812" t="s">
        <v>282</v>
      </c>
      <c r="E12" s="812" t="s">
        <v>100</v>
      </c>
      <c r="F12" s="812" t="s">
        <v>101</v>
      </c>
      <c r="G12" s="812" t="s">
        <v>283</v>
      </c>
      <c r="H12" s="812" t="s">
        <v>284</v>
      </c>
      <c r="I12" s="812" t="s">
        <v>100</v>
      </c>
      <c r="J12" s="810" t="s">
        <v>286</v>
      </c>
      <c r="K12" s="181" t="s">
        <v>1</v>
      </c>
    </row>
    <row r="13" spans="1:11" ht="12.75" customHeight="1">
      <c r="A13" s="805"/>
      <c r="B13" s="806"/>
      <c r="C13" s="815"/>
      <c r="D13" s="813"/>
      <c r="E13" s="813"/>
      <c r="F13" s="813"/>
      <c r="G13" s="813"/>
      <c r="H13" s="813"/>
      <c r="I13" s="813"/>
      <c r="J13" s="811"/>
      <c r="K13" s="181" t="s">
        <v>1</v>
      </c>
    </row>
    <row r="14" spans="1:11">
      <c r="A14" s="296" t="s">
        <v>102</v>
      </c>
      <c r="B14" s="288"/>
      <c r="C14" s="315"/>
      <c r="D14" s="315"/>
      <c r="E14" s="315"/>
      <c r="F14" s="315"/>
      <c r="G14" s="315"/>
      <c r="H14" s="315"/>
      <c r="I14" s="315"/>
      <c r="J14" s="316"/>
      <c r="K14" s="181" t="s">
        <v>1</v>
      </c>
    </row>
    <row r="15" spans="1:11">
      <c r="A15" s="297" t="s">
        <v>103</v>
      </c>
      <c r="B15" s="289" t="s">
        <v>104</v>
      </c>
      <c r="C15" s="317"/>
      <c r="D15" s="317"/>
      <c r="E15" s="317"/>
      <c r="F15" s="317"/>
      <c r="G15" s="317"/>
      <c r="H15" s="317"/>
      <c r="I15" s="317"/>
      <c r="J15" s="318"/>
      <c r="K15" s="181" t="s">
        <v>1</v>
      </c>
    </row>
    <row r="16" spans="1:11">
      <c r="A16" s="298" t="s">
        <v>105</v>
      </c>
      <c r="B16" s="291" t="s">
        <v>167</v>
      </c>
      <c r="C16" s="319"/>
      <c r="D16" s="319"/>
      <c r="E16" s="319"/>
      <c r="F16" s="319"/>
      <c r="G16" s="319"/>
      <c r="H16" s="319"/>
      <c r="I16" s="319"/>
      <c r="J16" s="320"/>
      <c r="K16" s="181" t="s">
        <v>1</v>
      </c>
    </row>
    <row r="17" spans="1:11">
      <c r="A17" s="298" t="s">
        <v>105</v>
      </c>
      <c r="B17" s="291" t="s">
        <v>109</v>
      </c>
      <c r="C17" s="319"/>
      <c r="D17" s="319"/>
      <c r="E17" s="319"/>
      <c r="F17" s="319"/>
      <c r="G17" s="319"/>
      <c r="H17" s="319"/>
      <c r="I17" s="319"/>
      <c r="J17" s="320"/>
      <c r="K17" s="181" t="s">
        <v>1</v>
      </c>
    </row>
    <row r="18" spans="1:11">
      <c r="A18" s="298" t="s">
        <v>111</v>
      </c>
      <c r="B18" s="291" t="s">
        <v>110</v>
      </c>
      <c r="C18" s="319"/>
      <c r="D18" s="319"/>
      <c r="E18" s="319"/>
      <c r="F18" s="319"/>
      <c r="G18" s="319"/>
      <c r="H18" s="319"/>
      <c r="I18" s="319"/>
      <c r="J18" s="320"/>
      <c r="K18" s="181" t="s">
        <v>1</v>
      </c>
    </row>
    <row r="19" spans="1:11">
      <c r="A19" s="298" t="s">
        <v>111</v>
      </c>
      <c r="B19" s="291" t="s">
        <v>168</v>
      </c>
      <c r="C19" s="319"/>
      <c r="D19" s="319"/>
      <c r="E19" s="319"/>
      <c r="F19" s="319"/>
      <c r="G19" s="319"/>
      <c r="H19" s="319"/>
      <c r="I19" s="319"/>
      <c r="J19" s="320"/>
      <c r="K19" s="181" t="s">
        <v>1</v>
      </c>
    </row>
    <row r="20" spans="1:11">
      <c r="A20" s="296" t="s">
        <v>112</v>
      </c>
      <c r="B20" s="288"/>
      <c r="C20" s="315"/>
      <c r="D20" s="315"/>
      <c r="E20" s="315"/>
      <c r="F20" s="315"/>
      <c r="G20" s="315"/>
      <c r="H20" s="315"/>
      <c r="I20" s="315"/>
      <c r="J20" s="316"/>
      <c r="K20" s="181" t="s">
        <v>1</v>
      </c>
    </row>
    <row r="21" spans="1:11">
      <c r="A21" s="298" t="s">
        <v>113</v>
      </c>
      <c r="B21" s="291" t="s">
        <v>114</v>
      </c>
      <c r="C21" s="319"/>
      <c r="D21" s="319"/>
      <c r="E21" s="319"/>
      <c r="F21" s="319"/>
      <c r="G21" s="319"/>
      <c r="H21" s="319"/>
      <c r="I21" s="319"/>
      <c r="J21" s="320"/>
      <c r="K21" s="181" t="s">
        <v>1</v>
      </c>
    </row>
    <row r="22" spans="1:11">
      <c r="A22" s="298" t="s">
        <v>169</v>
      </c>
      <c r="B22" s="291" t="s">
        <v>115</v>
      </c>
      <c r="C22" s="319"/>
      <c r="D22" s="319"/>
      <c r="E22" s="319"/>
      <c r="F22" s="319"/>
      <c r="G22" s="319"/>
      <c r="H22" s="319"/>
      <c r="I22" s="319"/>
      <c r="J22" s="320"/>
      <c r="K22" s="181" t="s">
        <v>1</v>
      </c>
    </row>
    <row r="23" spans="1:11">
      <c r="A23" s="298" t="s">
        <v>170</v>
      </c>
      <c r="B23" s="291" t="s">
        <v>171</v>
      </c>
      <c r="C23" s="319"/>
      <c r="D23" s="319"/>
      <c r="E23" s="319"/>
      <c r="F23" s="319"/>
      <c r="G23" s="319"/>
      <c r="H23" s="319"/>
      <c r="I23" s="319"/>
      <c r="J23" s="320"/>
      <c r="K23" s="181" t="s">
        <v>1</v>
      </c>
    </row>
    <row r="24" spans="1:11">
      <c r="A24" s="290">
        <v>23.2</v>
      </c>
      <c r="B24" s="291" t="s">
        <v>172</v>
      </c>
      <c r="C24" s="319"/>
      <c r="D24" s="319"/>
      <c r="E24" s="319"/>
      <c r="F24" s="319"/>
      <c r="G24" s="319"/>
      <c r="H24" s="319"/>
      <c r="I24" s="319"/>
      <c r="J24" s="320"/>
      <c r="K24" s="181" t="s">
        <v>1</v>
      </c>
    </row>
    <row r="25" spans="1:11">
      <c r="A25" s="298" t="s">
        <v>118</v>
      </c>
      <c r="B25" s="291" t="s">
        <v>119</v>
      </c>
      <c r="C25" s="319"/>
      <c r="D25" s="319"/>
      <c r="E25" s="319"/>
      <c r="F25" s="319"/>
      <c r="G25" s="319"/>
      <c r="H25" s="319"/>
      <c r="I25" s="319"/>
      <c r="J25" s="320"/>
      <c r="K25" s="181" t="s">
        <v>1</v>
      </c>
    </row>
    <row r="26" spans="1:11">
      <c r="A26" s="298" t="s">
        <v>118</v>
      </c>
      <c r="B26" s="291" t="s">
        <v>120</v>
      </c>
      <c r="C26" s="319"/>
      <c r="D26" s="319"/>
      <c r="E26" s="319"/>
      <c r="F26" s="319"/>
      <c r="G26" s="319"/>
      <c r="H26" s="319"/>
      <c r="I26" s="319"/>
      <c r="J26" s="320"/>
      <c r="K26" s="181" t="s">
        <v>1</v>
      </c>
    </row>
    <row r="27" spans="1:11">
      <c r="A27" s="298" t="s">
        <v>118</v>
      </c>
      <c r="B27" s="291" t="s">
        <v>121</v>
      </c>
      <c r="C27" s="319"/>
      <c r="D27" s="319"/>
      <c r="E27" s="319"/>
      <c r="F27" s="319"/>
      <c r="G27" s="319"/>
      <c r="H27" s="319"/>
      <c r="I27" s="319"/>
      <c r="J27" s="320"/>
      <c r="K27" s="181" t="s">
        <v>1</v>
      </c>
    </row>
    <row r="28" spans="1:11">
      <c r="A28" s="298" t="s">
        <v>118</v>
      </c>
      <c r="B28" s="291" t="s">
        <v>173</v>
      </c>
      <c r="C28" s="319"/>
      <c r="D28" s="319"/>
      <c r="E28" s="319"/>
      <c r="F28" s="319"/>
      <c r="G28" s="319"/>
      <c r="H28" s="319"/>
      <c r="I28" s="322"/>
      <c r="J28" s="320"/>
      <c r="K28" s="181" t="s">
        <v>1</v>
      </c>
    </row>
    <row r="29" spans="1:11">
      <c r="A29" s="298" t="s">
        <v>118</v>
      </c>
      <c r="B29" s="291" t="s">
        <v>174</v>
      </c>
      <c r="C29" s="319"/>
      <c r="D29" s="319"/>
      <c r="E29" s="319"/>
      <c r="F29" s="319"/>
      <c r="G29" s="319"/>
      <c r="H29" s="319"/>
      <c r="I29" s="322"/>
      <c r="J29" s="320"/>
      <c r="K29" s="181" t="s">
        <v>1</v>
      </c>
    </row>
    <row r="30" spans="1:11">
      <c r="A30" s="298" t="s">
        <v>175</v>
      </c>
      <c r="B30" s="291" t="s">
        <v>176</v>
      </c>
      <c r="C30" s="319"/>
      <c r="D30" s="319"/>
      <c r="E30" s="319"/>
      <c r="F30" s="319"/>
      <c r="G30" s="319"/>
      <c r="H30" s="319"/>
      <c r="I30" s="319"/>
      <c r="J30" s="320"/>
      <c r="K30" s="181" t="s">
        <v>1</v>
      </c>
    </row>
    <row r="31" spans="1:11">
      <c r="A31" s="290">
        <v>25.3</v>
      </c>
      <c r="B31" s="291" t="s">
        <v>122</v>
      </c>
      <c r="C31" s="319"/>
      <c r="D31" s="319"/>
      <c r="E31" s="319"/>
      <c r="F31" s="319"/>
      <c r="G31" s="319"/>
      <c r="H31" s="319"/>
      <c r="I31" s="319"/>
      <c r="J31" s="320"/>
      <c r="K31" s="181" t="s">
        <v>1</v>
      </c>
    </row>
    <row r="32" spans="1:11">
      <c r="A32" s="290">
        <v>25.3</v>
      </c>
      <c r="B32" s="291" t="s">
        <v>123</v>
      </c>
      <c r="C32" s="319"/>
      <c r="D32" s="319"/>
      <c r="E32" s="319"/>
      <c r="F32" s="319"/>
      <c r="G32" s="319"/>
      <c r="H32" s="319"/>
      <c r="I32" s="319"/>
      <c r="J32" s="320"/>
      <c r="K32" s="181" t="s">
        <v>1</v>
      </c>
    </row>
    <row r="33" spans="1:11">
      <c r="A33" s="290">
        <v>25.3</v>
      </c>
      <c r="B33" s="291" t="s">
        <v>124</v>
      </c>
      <c r="C33" s="319"/>
      <c r="D33" s="319"/>
      <c r="E33" s="319"/>
      <c r="F33" s="319"/>
      <c r="G33" s="319"/>
      <c r="H33" s="319"/>
      <c r="I33" s="319"/>
      <c r="J33" s="320"/>
      <c r="K33" s="181" t="s">
        <v>1</v>
      </c>
    </row>
    <row r="34" spans="1:11">
      <c r="A34" s="290">
        <v>25.3</v>
      </c>
      <c r="B34" s="291" t="s">
        <v>125</v>
      </c>
      <c r="C34" s="319"/>
      <c r="D34" s="319"/>
      <c r="E34" s="319"/>
      <c r="F34" s="319"/>
      <c r="G34" s="319"/>
      <c r="H34" s="319"/>
      <c r="I34" s="319"/>
      <c r="J34" s="320"/>
      <c r="K34" s="181" t="s">
        <v>1</v>
      </c>
    </row>
    <row r="35" spans="1:11">
      <c r="A35" s="290">
        <v>25.3</v>
      </c>
      <c r="B35" s="291" t="s">
        <v>126</v>
      </c>
      <c r="C35" s="319"/>
      <c r="D35" s="319"/>
      <c r="E35" s="319"/>
      <c r="F35" s="319"/>
      <c r="G35" s="319"/>
      <c r="H35" s="319"/>
      <c r="I35" s="319"/>
      <c r="J35" s="320"/>
      <c r="K35" s="181" t="s">
        <v>1</v>
      </c>
    </row>
    <row r="36" spans="1:11">
      <c r="A36" s="298" t="s">
        <v>131</v>
      </c>
      <c r="B36" s="291" t="s">
        <v>132</v>
      </c>
      <c r="C36" s="319"/>
      <c r="D36" s="319"/>
      <c r="E36" s="319"/>
      <c r="F36" s="319"/>
      <c r="G36" s="319"/>
      <c r="H36" s="319"/>
      <c r="I36" s="319"/>
      <c r="J36" s="320"/>
      <c r="K36" s="181" t="s">
        <v>1</v>
      </c>
    </row>
    <row r="37" spans="1:11">
      <c r="A37" s="290">
        <v>25.3</v>
      </c>
      <c r="B37" s="291" t="s">
        <v>178</v>
      </c>
      <c r="C37" s="319"/>
      <c r="D37" s="319"/>
      <c r="E37" s="319"/>
      <c r="F37" s="319"/>
      <c r="G37" s="319"/>
      <c r="H37" s="319"/>
      <c r="I37" s="319"/>
      <c r="J37" s="320"/>
      <c r="K37" s="181" t="s">
        <v>1</v>
      </c>
    </row>
    <row r="38" spans="1:11">
      <c r="A38" s="298" t="s">
        <v>127</v>
      </c>
      <c r="B38" s="291" t="s">
        <v>133</v>
      </c>
      <c r="C38" s="319"/>
      <c r="D38" s="319"/>
      <c r="E38" s="319"/>
      <c r="F38" s="319"/>
      <c r="G38" s="319"/>
      <c r="H38" s="319"/>
      <c r="I38" s="319"/>
      <c r="J38" s="320"/>
      <c r="K38" s="181" t="s">
        <v>1</v>
      </c>
    </row>
    <row r="39" spans="1:11">
      <c r="A39" s="415" t="s">
        <v>134</v>
      </c>
      <c r="B39" s="414" t="s">
        <v>135</v>
      </c>
      <c r="C39" s="324"/>
      <c r="D39" s="324"/>
      <c r="E39" s="324"/>
      <c r="F39" s="324"/>
      <c r="G39" s="324"/>
      <c r="H39" s="324"/>
      <c r="I39" s="324"/>
      <c r="J39" s="325"/>
      <c r="K39" s="181" t="s">
        <v>1</v>
      </c>
    </row>
    <row r="40" spans="1:11">
      <c r="A40" s="296" t="s">
        <v>140</v>
      </c>
      <c r="B40" s="288"/>
      <c r="C40" s="315"/>
      <c r="D40" s="315"/>
      <c r="E40" s="315"/>
      <c r="F40" s="315"/>
      <c r="G40" s="315"/>
      <c r="H40" s="315"/>
      <c r="I40" s="315"/>
      <c r="J40" s="316"/>
      <c r="K40" s="181" t="s">
        <v>1</v>
      </c>
    </row>
    <row r="41" spans="1:11">
      <c r="A41" s="298" t="s">
        <v>141</v>
      </c>
      <c r="B41" s="291" t="s">
        <v>179</v>
      </c>
      <c r="C41" s="319"/>
      <c r="D41" s="319"/>
      <c r="E41" s="319"/>
      <c r="F41" s="319"/>
      <c r="G41" s="319"/>
      <c r="H41" s="319"/>
      <c r="I41" s="319"/>
      <c r="J41" s="320"/>
      <c r="K41" s="181" t="s">
        <v>1</v>
      </c>
    </row>
    <row r="42" spans="1:11">
      <c r="A42" s="294" t="s">
        <v>141</v>
      </c>
      <c r="B42" s="293" t="s">
        <v>146</v>
      </c>
      <c r="C42" s="319"/>
      <c r="D42" s="319"/>
      <c r="E42" s="319"/>
      <c r="F42" s="319"/>
      <c r="G42" s="319"/>
      <c r="H42" s="319"/>
      <c r="I42" s="319"/>
      <c r="J42" s="320"/>
      <c r="K42" s="181" t="s">
        <v>1</v>
      </c>
    </row>
    <row r="43" spans="1:11">
      <c r="A43" s="294" t="s">
        <v>141</v>
      </c>
      <c r="B43" s="293" t="s">
        <v>147</v>
      </c>
      <c r="C43" s="319"/>
      <c r="D43" s="319"/>
      <c r="E43" s="319"/>
      <c r="F43" s="319"/>
      <c r="G43" s="319"/>
      <c r="H43" s="319"/>
      <c r="I43" s="319"/>
      <c r="J43" s="320"/>
      <c r="K43" s="181" t="s">
        <v>1</v>
      </c>
    </row>
    <row r="44" spans="1:11">
      <c r="A44" s="294" t="s">
        <v>141</v>
      </c>
      <c r="B44" s="293" t="s">
        <v>148</v>
      </c>
      <c r="C44" s="319"/>
      <c r="D44" s="319"/>
      <c r="E44" s="319"/>
      <c r="F44" s="319"/>
      <c r="G44" s="319"/>
      <c r="H44" s="319"/>
      <c r="I44" s="319"/>
      <c r="J44" s="320"/>
      <c r="K44" s="181" t="s">
        <v>1</v>
      </c>
    </row>
    <row r="45" spans="1:11">
      <c r="A45" s="294" t="s">
        <v>141</v>
      </c>
      <c r="B45" s="293" t="s">
        <v>149</v>
      </c>
      <c r="C45" s="319"/>
      <c r="D45" s="319"/>
      <c r="E45" s="319"/>
      <c r="F45" s="319"/>
      <c r="G45" s="319"/>
      <c r="H45" s="319"/>
      <c r="I45" s="319"/>
      <c r="J45" s="320"/>
      <c r="K45" s="181" t="s">
        <v>1</v>
      </c>
    </row>
    <row r="46" spans="1:11">
      <c r="A46" s="294" t="s">
        <v>141</v>
      </c>
      <c r="B46" s="293" t="s">
        <v>150</v>
      </c>
      <c r="C46" s="319"/>
      <c r="D46" s="319"/>
      <c r="E46" s="319"/>
      <c r="F46" s="319"/>
      <c r="G46" s="319"/>
      <c r="H46" s="319"/>
      <c r="I46" s="319"/>
      <c r="J46" s="320"/>
      <c r="K46" s="181" t="s">
        <v>1</v>
      </c>
    </row>
    <row r="47" spans="1:11">
      <c r="A47" s="292">
        <v>31</v>
      </c>
      <c r="B47" s="291" t="s">
        <v>151</v>
      </c>
      <c r="C47" s="319"/>
      <c r="D47" s="319"/>
      <c r="E47" s="321"/>
      <c r="F47" s="321"/>
      <c r="G47" s="319"/>
      <c r="H47" s="319"/>
      <c r="I47" s="319"/>
      <c r="J47" s="320"/>
      <c r="K47" s="181" t="s">
        <v>1</v>
      </c>
    </row>
    <row r="48" spans="1:11">
      <c r="A48" s="298" t="s">
        <v>181</v>
      </c>
      <c r="B48" s="291" t="s">
        <v>182</v>
      </c>
      <c r="C48" s="319"/>
      <c r="D48" s="319"/>
      <c r="E48" s="321"/>
      <c r="F48" s="321"/>
      <c r="G48" s="319"/>
      <c r="H48" s="319"/>
      <c r="I48" s="319"/>
      <c r="J48" s="320"/>
      <c r="K48" s="181" t="s">
        <v>1</v>
      </c>
    </row>
    <row r="49" spans="1:18">
      <c r="A49" s="296" t="s">
        <v>153</v>
      </c>
      <c r="B49" s="288"/>
      <c r="C49" s="315"/>
      <c r="D49" s="315"/>
      <c r="E49" s="315"/>
      <c r="F49" s="315"/>
      <c r="G49" s="315"/>
      <c r="H49" s="315"/>
      <c r="I49" s="315"/>
      <c r="J49" s="316"/>
      <c r="K49" s="181" t="s">
        <v>1</v>
      </c>
    </row>
    <row r="50" spans="1:18">
      <c r="A50" s="299" t="s">
        <v>154</v>
      </c>
      <c r="B50" s="295" t="s">
        <v>189</v>
      </c>
      <c r="C50" s="321"/>
      <c r="D50" s="321"/>
      <c r="E50" s="321"/>
      <c r="F50" s="321"/>
      <c r="G50" s="321"/>
      <c r="H50" s="321"/>
      <c r="I50" s="321"/>
      <c r="J50" s="323"/>
      <c r="K50" s="181" t="s">
        <v>1</v>
      </c>
    </row>
    <row r="51" spans="1:18" s="204" customFormat="1">
      <c r="A51" s="300" t="s">
        <v>154</v>
      </c>
      <c r="B51" s="301" t="s">
        <v>160</v>
      </c>
      <c r="C51" s="324"/>
      <c r="D51" s="324"/>
      <c r="E51" s="324"/>
      <c r="F51" s="324"/>
      <c r="G51" s="324"/>
      <c r="H51" s="324"/>
      <c r="I51" s="324"/>
      <c r="J51" s="325"/>
      <c r="K51" s="181" t="s">
        <v>1</v>
      </c>
    </row>
    <row r="52" spans="1:18">
      <c r="A52" s="313"/>
      <c r="B52" s="314" t="s">
        <v>161</v>
      </c>
      <c r="C52" s="326"/>
      <c r="D52" s="326"/>
      <c r="E52" s="326"/>
      <c r="F52" s="326"/>
      <c r="G52" s="326"/>
      <c r="H52" s="326"/>
      <c r="I52" s="326"/>
      <c r="J52" s="327"/>
      <c r="K52" s="185" t="s">
        <v>19</v>
      </c>
    </row>
    <row r="53" spans="1:18">
      <c r="A53" s="285"/>
      <c r="B53" s="285"/>
      <c r="C53" s="328"/>
      <c r="D53" s="328"/>
      <c r="E53" s="328"/>
      <c r="F53" s="328"/>
      <c r="G53" s="328"/>
      <c r="H53" s="328"/>
      <c r="I53" s="328"/>
      <c r="J53" s="328"/>
    </row>
    <row r="55" spans="1:18" ht="18.75">
      <c r="A55" s="807" t="s">
        <v>252</v>
      </c>
      <c r="B55" s="828"/>
      <c r="C55" s="828"/>
      <c r="D55" s="828"/>
      <c r="E55" s="828"/>
      <c r="F55" s="828"/>
      <c r="G55" s="828"/>
      <c r="H55" s="828"/>
      <c r="I55" s="828"/>
      <c r="J55" s="828"/>
      <c r="K55" s="205"/>
      <c r="L55" s="205"/>
      <c r="M55" s="205"/>
      <c r="N55" s="205"/>
      <c r="O55" s="205"/>
      <c r="P55" s="205"/>
      <c r="Q55" s="205"/>
      <c r="R55" s="205"/>
    </row>
    <row r="56" spans="1:18" ht="9.75" customHeight="1">
      <c r="A56" s="808" t="s">
        <v>162</v>
      </c>
      <c r="B56" s="829"/>
      <c r="C56" s="829"/>
      <c r="D56" s="829"/>
      <c r="E56" s="829"/>
      <c r="F56" s="829"/>
      <c r="G56" s="829"/>
      <c r="H56" s="829"/>
      <c r="I56" s="829"/>
      <c r="J56" s="829"/>
      <c r="K56" s="192"/>
      <c r="L56" s="192"/>
      <c r="M56" s="192"/>
      <c r="N56" s="192"/>
      <c r="O56" s="192"/>
      <c r="P56" s="192"/>
      <c r="Q56" s="192"/>
      <c r="R56" s="192"/>
    </row>
    <row r="57" spans="1:18" ht="11.25" customHeight="1">
      <c r="A57" s="187"/>
      <c r="B57" s="186"/>
      <c r="C57" s="186"/>
      <c r="D57" s="186"/>
      <c r="E57" s="186"/>
      <c r="F57" s="186"/>
      <c r="G57" s="186"/>
      <c r="H57" s="186"/>
      <c r="I57" s="186"/>
      <c r="J57" s="186"/>
      <c r="K57" s="205"/>
      <c r="L57" s="205"/>
      <c r="M57" s="205"/>
      <c r="N57" s="205"/>
      <c r="O57" s="205"/>
      <c r="P57" s="205"/>
      <c r="Q57" s="205"/>
      <c r="R57" s="205"/>
    </row>
    <row r="58" spans="1:18" ht="14.25" customHeight="1">
      <c r="A58" s="809" t="s">
        <v>163</v>
      </c>
      <c r="B58" s="662"/>
      <c r="C58" s="662"/>
      <c r="D58" s="662"/>
      <c r="E58" s="662"/>
      <c r="F58" s="662"/>
      <c r="G58" s="662"/>
      <c r="H58" s="662"/>
      <c r="I58" s="662"/>
      <c r="J58" s="662"/>
      <c r="K58" s="47"/>
      <c r="L58" s="47"/>
      <c r="M58" s="47"/>
      <c r="N58" s="47"/>
      <c r="O58" s="47"/>
      <c r="P58" s="47"/>
      <c r="Q58" s="47"/>
      <c r="R58" s="47"/>
    </row>
    <row r="59" spans="1:18" ht="16.5" customHeight="1">
      <c r="A59" s="189"/>
      <c r="B59" s="190"/>
      <c r="C59" s="190"/>
      <c r="D59" s="190"/>
      <c r="E59" s="190"/>
      <c r="F59" s="190"/>
      <c r="G59" s="190"/>
      <c r="H59" s="190"/>
      <c r="I59" s="190"/>
      <c r="J59" s="190"/>
      <c r="K59" s="206"/>
      <c r="L59" s="206"/>
      <c r="M59" s="206"/>
      <c r="N59" s="206"/>
      <c r="O59" s="206"/>
      <c r="P59" s="206"/>
      <c r="Q59" s="206"/>
      <c r="R59" s="206"/>
    </row>
    <row r="60" spans="1:18" ht="16.5" customHeight="1">
      <c r="A60" s="801" t="s">
        <v>164</v>
      </c>
      <c r="B60" s="827"/>
      <c r="C60" s="827"/>
      <c r="D60" s="827"/>
      <c r="E60" s="827"/>
      <c r="F60" s="827"/>
      <c r="G60" s="827"/>
      <c r="H60" s="827"/>
      <c r="I60" s="827"/>
      <c r="J60" s="827"/>
      <c r="K60" s="47"/>
      <c r="L60" s="47"/>
      <c r="M60" s="47"/>
      <c r="N60" s="47"/>
      <c r="O60" s="47"/>
      <c r="P60" s="47"/>
      <c r="Q60" s="47"/>
      <c r="R60" s="47"/>
    </row>
    <row r="61" spans="1:18" ht="26.25" customHeight="1"/>
  </sheetData>
  <mergeCells count="24">
    <mergeCell ref="A60:J60"/>
    <mergeCell ref="A12:B13"/>
    <mergeCell ref="A55:J55"/>
    <mergeCell ref="A56:J56"/>
    <mergeCell ref="A58:J58"/>
    <mergeCell ref="J12:J13"/>
    <mergeCell ref="A5:J5"/>
    <mergeCell ref="A6:J6"/>
    <mergeCell ref="A7:J7"/>
    <mergeCell ref="C8:J8"/>
    <mergeCell ref="A1:J1"/>
    <mergeCell ref="A2:J2"/>
    <mergeCell ref="A3:J3"/>
    <mergeCell ref="A4:J4"/>
    <mergeCell ref="C9:J9"/>
    <mergeCell ref="C10:J10"/>
    <mergeCell ref="A11:J11"/>
    <mergeCell ref="D12:D13"/>
    <mergeCell ref="E12:E13"/>
    <mergeCell ref="F12:F13"/>
    <mergeCell ref="G12:G13"/>
    <mergeCell ref="C12:C13"/>
    <mergeCell ref="H12:H13"/>
    <mergeCell ref="I12:I13"/>
  </mergeCells>
  <phoneticPr fontId="41" type="noConversion"/>
  <printOptions horizontalCentered="1"/>
  <pageMargins left="0.75" right="0.75" top="0.3" bottom="1" header="0.1" footer="0.5"/>
  <pageSetup scale="79" fitToHeight="2" orientation="landscape" cellComments="asDisplayed" r:id="rId1"/>
  <headerFooter alignWithMargins="0">
    <oddFooter>&amp;C&amp;11Exhibit N:  Modular Cost for New Positions</oddFooter>
  </headerFooter>
  <rowBreaks count="1" manualBreakCount="1">
    <brk id="39" max="9" man="1"/>
  </rowBreaks>
  <legacyDrawing r:id="rId2"/>
</worksheet>
</file>

<file path=xl/worksheets/sheet16.xml><?xml version="1.0" encoding="utf-8"?>
<worksheet xmlns="http://schemas.openxmlformats.org/spreadsheetml/2006/main" xmlns:r="http://schemas.openxmlformats.org/officeDocument/2006/relationships">
  <sheetPr codeName="Sheet8"/>
  <dimension ref="A1:R60"/>
  <sheetViews>
    <sheetView view="pageBreakPreview" zoomScaleNormal="100" zoomScaleSheetLayoutView="100" workbookViewId="0">
      <selection activeCell="B17" sqref="B17"/>
    </sheetView>
  </sheetViews>
  <sheetFormatPr defaultRowHeight="12.75"/>
  <cols>
    <col min="1" max="1" width="10.6640625" style="182" customWidth="1"/>
    <col min="2" max="2" width="38.33203125" style="182" customWidth="1"/>
    <col min="3" max="3" width="9.5546875" style="184" customWidth="1"/>
    <col min="4" max="8" width="9.88671875" style="184" customWidth="1"/>
    <col min="9" max="16384" width="8.88671875" style="182"/>
  </cols>
  <sheetData>
    <row r="1" spans="1:10" ht="15.75">
      <c r="A1" s="820" t="s">
        <v>94</v>
      </c>
      <c r="B1" s="820"/>
      <c r="C1" s="820"/>
      <c r="D1" s="820"/>
      <c r="E1" s="820"/>
      <c r="F1" s="820"/>
      <c r="G1" s="820"/>
      <c r="H1" s="820"/>
      <c r="I1" s="207" t="s">
        <v>1</v>
      </c>
      <c r="J1" s="180"/>
    </row>
    <row r="2" spans="1:10" ht="15.75">
      <c r="A2" s="819"/>
      <c r="B2" s="819"/>
      <c r="C2" s="819"/>
      <c r="D2" s="819"/>
      <c r="E2" s="819"/>
      <c r="F2" s="819"/>
      <c r="G2" s="819"/>
      <c r="H2" s="819"/>
      <c r="I2" s="180"/>
      <c r="J2" s="180"/>
    </row>
    <row r="3" spans="1:10" ht="15.75">
      <c r="A3" s="821" t="s">
        <v>192</v>
      </c>
      <c r="B3" s="821"/>
      <c r="C3" s="821"/>
      <c r="D3" s="821"/>
      <c r="E3" s="821"/>
      <c r="F3" s="821"/>
      <c r="G3" s="821"/>
      <c r="H3" s="821"/>
      <c r="I3" s="207" t="s">
        <v>1</v>
      </c>
      <c r="J3" s="183"/>
    </row>
    <row r="4" spans="1:10" ht="15.75">
      <c r="A4" s="821" t="s">
        <v>236</v>
      </c>
      <c r="B4" s="821"/>
      <c r="C4" s="821"/>
      <c r="D4" s="821"/>
      <c r="E4" s="821"/>
      <c r="F4" s="821"/>
      <c r="G4" s="821"/>
      <c r="H4" s="821"/>
      <c r="I4" s="207" t="s">
        <v>1</v>
      </c>
      <c r="J4" s="183"/>
    </row>
    <row r="5" spans="1:10" ht="15.75">
      <c r="A5" s="819" t="s">
        <v>235</v>
      </c>
      <c r="B5" s="819"/>
      <c r="C5" s="819"/>
      <c r="D5" s="819"/>
      <c r="E5" s="819"/>
      <c r="F5" s="819"/>
      <c r="G5" s="819"/>
      <c r="H5" s="819"/>
      <c r="I5" s="207" t="s">
        <v>1</v>
      </c>
      <c r="J5" s="183"/>
    </row>
    <row r="6" spans="1:10" ht="15.75">
      <c r="A6" s="822"/>
      <c r="B6" s="822"/>
      <c r="C6" s="822"/>
      <c r="D6" s="822"/>
      <c r="E6" s="822"/>
      <c r="F6" s="822"/>
      <c r="G6" s="822"/>
      <c r="H6" s="822"/>
    </row>
    <row r="7" spans="1:10">
      <c r="A7" s="816"/>
      <c r="B7" s="816"/>
      <c r="C7" s="816"/>
      <c r="D7" s="816"/>
      <c r="E7" s="816"/>
      <c r="F7" s="816"/>
      <c r="G7" s="816"/>
      <c r="H7" s="816"/>
    </row>
    <row r="8" spans="1:10">
      <c r="A8" s="286" t="s">
        <v>95</v>
      </c>
      <c r="B8" s="285"/>
      <c r="C8" s="818"/>
      <c r="D8" s="818"/>
      <c r="E8" s="818"/>
      <c r="F8" s="818"/>
      <c r="G8" s="818"/>
      <c r="H8" s="818"/>
      <c r="I8" s="207" t="s">
        <v>1</v>
      </c>
    </row>
    <row r="9" spans="1:10">
      <c r="A9" s="286" t="s">
        <v>96</v>
      </c>
      <c r="B9" s="287" t="s">
        <v>165</v>
      </c>
      <c r="C9" s="818"/>
      <c r="D9" s="818"/>
      <c r="E9" s="818"/>
      <c r="F9" s="818"/>
      <c r="G9" s="818"/>
      <c r="H9" s="818"/>
      <c r="I9" s="207" t="s">
        <v>1</v>
      </c>
    </row>
    <row r="10" spans="1:10">
      <c r="A10" s="286" t="s">
        <v>97</v>
      </c>
      <c r="B10" s="287" t="s">
        <v>190</v>
      </c>
      <c r="C10" s="818"/>
      <c r="D10" s="818"/>
      <c r="E10" s="818"/>
      <c r="F10" s="818"/>
      <c r="G10" s="818"/>
      <c r="H10" s="818"/>
      <c r="I10" s="207" t="s">
        <v>1</v>
      </c>
    </row>
    <row r="11" spans="1:10">
      <c r="A11" s="823"/>
      <c r="B11" s="823"/>
      <c r="C11" s="823"/>
      <c r="D11" s="823"/>
      <c r="E11" s="823"/>
      <c r="F11" s="823"/>
      <c r="G11" s="823"/>
      <c r="H11" s="823"/>
    </row>
    <row r="12" spans="1:10" ht="12.75" customHeight="1">
      <c r="A12" s="803" t="s">
        <v>99</v>
      </c>
      <c r="B12" s="804"/>
      <c r="C12" s="814" t="s">
        <v>289</v>
      </c>
      <c r="D12" s="812" t="s">
        <v>282</v>
      </c>
      <c r="E12" s="812" t="s">
        <v>100</v>
      </c>
      <c r="F12" s="812" t="s">
        <v>101</v>
      </c>
      <c r="G12" s="812" t="s">
        <v>283</v>
      </c>
      <c r="H12" s="810" t="s">
        <v>290</v>
      </c>
      <c r="I12" s="207" t="s">
        <v>1</v>
      </c>
    </row>
    <row r="13" spans="1:10" ht="12.75" customHeight="1">
      <c r="A13" s="805"/>
      <c r="B13" s="806"/>
      <c r="C13" s="815"/>
      <c r="D13" s="813"/>
      <c r="E13" s="813"/>
      <c r="F13" s="813"/>
      <c r="G13" s="813"/>
      <c r="H13" s="811"/>
      <c r="I13" s="207" t="s">
        <v>1</v>
      </c>
    </row>
    <row r="14" spans="1:10">
      <c r="A14" s="296" t="s">
        <v>102</v>
      </c>
      <c r="B14" s="288"/>
      <c r="C14" s="315"/>
      <c r="D14" s="315"/>
      <c r="E14" s="315"/>
      <c r="F14" s="315"/>
      <c r="G14" s="315"/>
      <c r="H14" s="316"/>
      <c r="I14" s="207" t="s">
        <v>1</v>
      </c>
    </row>
    <row r="15" spans="1:10">
      <c r="A15" s="297" t="s">
        <v>103</v>
      </c>
      <c r="B15" s="289" t="s">
        <v>104</v>
      </c>
      <c r="C15" s="317"/>
      <c r="D15" s="317"/>
      <c r="E15" s="317"/>
      <c r="F15" s="317"/>
      <c r="G15" s="317"/>
      <c r="H15" s="318"/>
      <c r="I15" s="207" t="s">
        <v>1</v>
      </c>
    </row>
    <row r="16" spans="1:10">
      <c r="A16" s="298" t="s">
        <v>105</v>
      </c>
      <c r="B16" s="291" t="s">
        <v>167</v>
      </c>
      <c r="C16" s="319"/>
      <c r="D16" s="319"/>
      <c r="E16" s="319"/>
      <c r="F16" s="319"/>
      <c r="G16" s="319"/>
      <c r="H16" s="320"/>
      <c r="I16" s="207" t="s">
        <v>1</v>
      </c>
    </row>
    <row r="17" spans="1:9">
      <c r="A17" s="298" t="s">
        <v>105</v>
      </c>
      <c r="B17" s="291" t="s">
        <v>109</v>
      </c>
      <c r="C17" s="319"/>
      <c r="D17" s="319"/>
      <c r="E17" s="319"/>
      <c r="F17" s="319"/>
      <c r="G17" s="319"/>
      <c r="H17" s="320"/>
      <c r="I17" s="207" t="s">
        <v>1</v>
      </c>
    </row>
    <row r="18" spans="1:9">
      <c r="A18" s="298" t="s">
        <v>111</v>
      </c>
      <c r="B18" s="291" t="s">
        <v>110</v>
      </c>
      <c r="C18" s="319"/>
      <c r="D18" s="319"/>
      <c r="E18" s="319"/>
      <c r="F18" s="319"/>
      <c r="G18" s="319"/>
      <c r="H18" s="320"/>
      <c r="I18" s="207" t="s">
        <v>1</v>
      </c>
    </row>
    <row r="19" spans="1:9">
      <c r="A19" s="298" t="s">
        <v>111</v>
      </c>
      <c r="B19" s="291" t="s">
        <v>168</v>
      </c>
      <c r="C19" s="319"/>
      <c r="D19" s="319"/>
      <c r="E19" s="319"/>
      <c r="F19" s="319"/>
      <c r="G19" s="319"/>
      <c r="H19" s="320"/>
      <c r="I19" s="207" t="s">
        <v>1</v>
      </c>
    </row>
    <row r="20" spans="1:9">
      <c r="A20" s="296" t="s">
        <v>112</v>
      </c>
      <c r="B20" s="288"/>
      <c r="C20" s="315"/>
      <c r="D20" s="315"/>
      <c r="E20" s="315"/>
      <c r="F20" s="315"/>
      <c r="G20" s="315"/>
      <c r="H20" s="316"/>
      <c r="I20" s="207" t="s">
        <v>1</v>
      </c>
    </row>
    <row r="21" spans="1:9">
      <c r="A21" s="298" t="s">
        <v>113</v>
      </c>
      <c r="B21" s="291" t="s">
        <v>114</v>
      </c>
      <c r="C21" s="319"/>
      <c r="D21" s="319"/>
      <c r="E21" s="319"/>
      <c r="F21" s="319"/>
      <c r="G21" s="319"/>
      <c r="H21" s="320"/>
      <c r="I21" s="207" t="s">
        <v>1</v>
      </c>
    </row>
    <row r="22" spans="1:9">
      <c r="A22" s="292">
        <v>22</v>
      </c>
      <c r="B22" s="291" t="s">
        <v>115</v>
      </c>
      <c r="C22" s="319"/>
      <c r="D22" s="319"/>
      <c r="E22" s="319"/>
      <c r="F22" s="319"/>
      <c r="G22" s="319"/>
      <c r="H22" s="320"/>
      <c r="I22" s="207" t="s">
        <v>1</v>
      </c>
    </row>
    <row r="23" spans="1:9">
      <c r="A23" s="298" t="s">
        <v>170</v>
      </c>
      <c r="B23" s="291" t="s">
        <v>171</v>
      </c>
      <c r="C23" s="319"/>
      <c r="D23" s="319"/>
      <c r="E23" s="319"/>
      <c r="F23" s="319"/>
      <c r="G23" s="319"/>
      <c r="H23" s="320"/>
      <c r="I23" s="207" t="s">
        <v>1</v>
      </c>
    </row>
    <row r="24" spans="1:9">
      <c r="A24" s="290">
        <v>23.2</v>
      </c>
      <c r="B24" s="291" t="s">
        <v>172</v>
      </c>
      <c r="C24" s="319"/>
      <c r="D24" s="319"/>
      <c r="E24" s="319"/>
      <c r="F24" s="319"/>
      <c r="G24" s="319"/>
      <c r="H24" s="320"/>
      <c r="I24" s="207" t="s">
        <v>1</v>
      </c>
    </row>
    <row r="25" spans="1:9">
      <c r="A25" s="298" t="s">
        <v>118</v>
      </c>
      <c r="B25" s="291" t="s">
        <v>119</v>
      </c>
      <c r="C25" s="319"/>
      <c r="D25" s="319"/>
      <c r="E25" s="319"/>
      <c r="F25" s="319"/>
      <c r="G25" s="319"/>
      <c r="H25" s="320"/>
      <c r="I25" s="207" t="s">
        <v>1</v>
      </c>
    </row>
    <row r="26" spans="1:9">
      <c r="A26" s="298" t="s">
        <v>118</v>
      </c>
      <c r="B26" s="291" t="s">
        <v>120</v>
      </c>
      <c r="C26" s="319"/>
      <c r="D26" s="319"/>
      <c r="E26" s="319"/>
      <c r="F26" s="319"/>
      <c r="G26" s="319"/>
      <c r="H26" s="320"/>
      <c r="I26" s="207" t="s">
        <v>1</v>
      </c>
    </row>
    <row r="27" spans="1:9">
      <c r="A27" s="298" t="s">
        <v>118</v>
      </c>
      <c r="B27" s="291" t="s">
        <v>121</v>
      </c>
      <c r="C27" s="319"/>
      <c r="D27" s="319"/>
      <c r="E27" s="319"/>
      <c r="F27" s="319"/>
      <c r="G27" s="319"/>
      <c r="H27" s="320"/>
      <c r="I27" s="207" t="s">
        <v>1</v>
      </c>
    </row>
    <row r="28" spans="1:9">
      <c r="A28" s="298" t="s">
        <v>118</v>
      </c>
      <c r="B28" s="291" t="s">
        <v>173</v>
      </c>
      <c r="C28" s="319"/>
      <c r="D28" s="319"/>
      <c r="E28" s="319"/>
      <c r="F28" s="319"/>
      <c r="G28" s="319"/>
      <c r="H28" s="320"/>
      <c r="I28" s="207" t="s">
        <v>1</v>
      </c>
    </row>
    <row r="29" spans="1:9">
      <c r="A29" s="298" t="s">
        <v>118</v>
      </c>
      <c r="B29" s="291" t="s">
        <v>174</v>
      </c>
      <c r="C29" s="319"/>
      <c r="D29" s="319"/>
      <c r="E29" s="319"/>
      <c r="F29" s="319"/>
      <c r="G29" s="319"/>
      <c r="H29" s="320"/>
      <c r="I29" s="207" t="s">
        <v>1</v>
      </c>
    </row>
    <row r="30" spans="1:9">
      <c r="A30" s="298" t="s">
        <v>175</v>
      </c>
      <c r="B30" s="291" t="s">
        <v>176</v>
      </c>
      <c r="C30" s="319"/>
      <c r="D30" s="319"/>
      <c r="E30" s="319"/>
      <c r="F30" s="319"/>
      <c r="G30" s="319"/>
      <c r="H30" s="320"/>
      <c r="I30" s="207" t="s">
        <v>1</v>
      </c>
    </row>
    <row r="31" spans="1:9">
      <c r="A31" s="290">
        <v>25.3</v>
      </c>
      <c r="B31" s="291" t="s">
        <v>122</v>
      </c>
      <c r="C31" s="319"/>
      <c r="D31" s="319"/>
      <c r="E31" s="319"/>
      <c r="F31" s="319"/>
      <c r="G31" s="319"/>
      <c r="H31" s="320"/>
      <c r="I31" s="207" t="s">
        <v>1</v>
      </c>
    </row>
    <row r="32" spans="1:9">
      <c r="A32" s="290">
        <v>25.3</v>
      </c>
      <c r="B32" s="291" t="s">
        <v>123</v>
      </c>
      <c r="C32" s="319"/>
      <c r="D32" s="319"/>
      <c r="E32" s="319"/>
      <c r="F32" s="319"/>
      <c r="G32" s="319"/>
      <c r="H32" s="320"/>
      <c r="I32" s="207" t="s">
        <v>1</v>
      </c>
    </row>
    <row r="33" spans="1:9">
      <c r="A33" s="290">
        <v>25.3</v>
      </c>
      <c r="B33" s="291" t="s">
        <v>124</v>
      </c>
      <c r="C33" s="319"/>
      <c r="D33" s="319"/>
      <c r="E33" s="319"/>
      <c r="F33" s="319"/>
      <c r="G33" s="319"/>
      <c r="H33" s="320"/>
      <c r="I33" s="207" t="s">
        <v>1</v>
      </c>
    </row>
    <row r="34" spans="1:9">
      <c r="A34" s="290">
        <v>25.3</v>
      </c>
      <c r="B34" s="291" t="s">
        <v>125</v>
      </c>
      <c r="C34" s="319"/>
      <c r="D34" s="319"/>
      <c r="E34" s="319"/>
      <c r="F34" s="319"/>
      <c r="G34" s="319"/>
      <c r="H34" s="320"/>
      <c r="I34" s="207" t="s">
        <v>1</v>
      </c>
    </row>
    <row r="35" spans="1:9">
      <c r="A35" s="290">
        <v>25.3</v>
      </c>
      <c r="B35" s="291" t="s">
        <v>126</v>
      </c>
      <c r="C35" s="319"/>
      <c r="D35" s="319"/>
      <c r="E35" s="319"/>
      <c r="F35" s="319"/>
      <c r="G35" s="319"/>
      <c r="H35" s="320"/>
      <c r="I35" s="207" t="s">
        <v>1</v>
      </c>
    </row>
    <row r="36" spans="1:9">
      <c r="A36" s="290">
        <v>25.3</v>
      </c>
      <c r="B36" s="291" t="s">
        <v>178</v>
      </c>
      <c r="C36" s="319"/>
      <c r="D36" s="319"/>
      <c r="E36" s="319"/>
      <c r="F36" s="319"/>
      <c r="G36" s="319"/>
      <c r="H36" s="320"/>
      <c r="I36" s="207" t="s">
        <v>1</v>
      </c>
    </row>
    <row r="37" spans="1:9">
      <c r="A37" s="298" t="s">
        <v>127</v>
      </c>
      <c r="B37" s="291" t="s">
        <v>133</v>
      </c>
      <c r="C37" s="319"/>
      <c r="D37" s="319"/>
      <c r="E37" s="319"/>
      <c r="F37" s="319"/>
      <c r="G37" s="319"/>
      <c r="H37" s="320"/>
      <c r="I37" s="207" t="s">
        <v>1</v>
      </c>
    </row>
    <row r="38" spans="1:9">
      <c r="A38" s="415" t="s">
        <v>134</v>
      </c>
      <c r="B38" s="414" t="s">
        <v>135</v>
      </c>
      <c r="C38" s="324"/>
      <c r="D38" s="324"/>
      <c r="E38" s="324"/>
      <c r="F38" s="324"/>
      <c r="G38" s="324"/>
      <c r="H38" s="325"/>
      <c r="I38" s="207" t="s">
        <v>1</v>
      </c>
    </row>
    <row r="39" spans="1:9">
      <c r="A39" s="296" t="s">
        <v>140</v>
      </c>
      <c r="B39" s="288"/>
      <c r="C39" s="315"/>
      <c r="D39" s="315"/>
      <c r="E39" s="315"/>
      <c r="F39" s="315"/>
      <c r="G39" s="315"/>
      <c r="H39" s="316"/>
      <c r="I39" s="207" t="s">
        <v>1</v>
      </c>
    </row>
    <row r="40" spans="1:9">
      <c r="A40" s="298" t="s">
        <v>141</v>
      </c>
      <c r="B40" s="291" t="s">
        <v>179</v>
      </c>
      <c r="C40" s="319"/>
      <c r="D40" s="319"/>
      <c r="E40" s="319"/>
      <c r="F40" s="319"/>
      <c r="G40" s="319"/>
      <c r="H40" s="320"/>
      <c r="I40" s="207" t="s">
        <v>1</v>
      </c>
    </row>
    <row r="41" spans="1:9">
      <c r="A41" s="294" t="s">
        <v>141</v>
      </c>
      <c r="B41" s="293" t="s">
        <v>146</v>
      </c>
      <c r="C41" s="319"/>
      <c r="D41" s="319"/>
      <c r="E41" s="319"/>
      <c r="F41" s="319"/>
      <c r="G41" s="319"/>
      <c r="H41" s="320"/>
      <c r="I41" s="207" t="s">
        <v>1</v>
      </c>
    </row>
    <row r="42" spans="1:9">
      <c r="A42" s="294" t="s">
        <v>141</v>
      </c>
      <c r="B42" s="293" t="s">
        <v>147</v>
      </c>
      <c r="C42" s="319"/>
      <c r="D42" s="319"/>
      <c r="E42" s="319"/>
      <c r="F42" s="319"/>
      <c r="G42" s="319"/>
      <c r="H42" s="320"/>
      <c r="I42" s="207" t="s">
        <v>1</v>
      </c>
    </row>
    <row r="43" spans="1:9">
      <c r="A43" s="294" t="s">
        <v>141</v>
      </c>
      <c r="B43" s="293" t="s">
        <v>191</v>
      </c>
      <c r="C43" s="319"/>
      <c r="D43" s="319"/>
      <c r="E43" s="319"/>
      <c r="F43" s="319"/>
      <c r="G43" s="319"/>
      <c r="H43" s="320"/>
      <c r="I43" s="207" t="s">
        <v>1</v>
      </c>
    </row>
    <row r="44" spans="1:9">
      <c r="A44" s="294" t="s">
        <v>141</v>
      </c>
      <c r="B44" s="293" t="s">
        <v>148</v>
      </c>
      <c r="C44" s="319"/>
      <c r="D44" s="319"/>
      <c r="E44" s="319"/>
      <c r="F44" s="319"/>
      <c r="G44" s="319"/>
      <c r="H44" s="320"/>
      <c r="I44" s="207" t="s">
        <v>1</v>
      </c>
    </row>
    <row r="45" spans="1:9">
      <c r="A45" s="294" t="s">
        <v>141</v>
      </c>
      <c r="B45" s="293" t="s">
        <v>149</v>
      </c>
      <c r="C45" s="319"/>
      <c r="D45" s="319"/>
      <c r="E45" s="319"/>
      <c r="F45" s="319"/>
      <c r="G45" s="319"/>
      <c r="H45" s="320"/>
      <c r="I45" s="207" t="s">
        <v>1</v>
      </c>
    </row>
    <row r="46" spans="1:9">
      <c r="A46" s="294" t="s">
        <v>141</v>
      </c>
      <c r="B46" s="293" t="s">
        <v>150</v>
      </c>
      <c r="C46" s="319"/>
      <c r="D46" s="319"/>
      <c r="E46" s="319"/>
      <c r="F46" s="319"/>
      <c r="G46" s="319"/>
      <c r="H46" s="320"/>
      <c r="I46" s="207" t="s">
        <v>1</v>
      </c>
    </row>
    <row r="47" spans="1:9">
      <c r="A47" s="298" t="s">
        <v>141</v>
      </c>
      <c r="B47" s="291" t="s">
        <v>151</v>
      </c>
      <c r="C47" s="319"/>
      <c r="D47" s="319"/>
      <c r="E47" s="321"/>
      <c r="F47" s="321"/>
      <c r="G47" s="319"/>
      <c r="H47" s="320"/>
      <c r="I47" s="207" t="s">
        <v>1</v>
      </c>
    </row>
    <row r="48" spans="1:9">
      <c r="A48" s="298" t="s">
        <v>181</v>
      </c>
      <c r="B48" s="291" t="s">
        <v>182</v>
      </c>
      <c r="C48" s="319"/>
      <c r="D48" s="319"/>
      <c r="E48" s="321"/>
      <c r="F48" s="321"/>
      <c r="G48" s="319"/>
      <c r="H48" s="320"/>
      <c r="I48" s="207" t="s">
        <v>1</v>
      </c>
    </row>
    <row r="49" spans="1:18">
      <c r="A49" s="296" t="s">
        <v>153</v>
      </c>
      <c r="B49" s="288"/>
      <c r="C49" s="315"/>
      <c r="D49" s="315"/>
      <c r="E49" s="315"/>
      <c r="F49" s="315"/>
      <c r="G49" s="315"/>
      <c r="H49" s="316"/>
      <c r="I49" s="207" t="s">
        <v>1</v>
      </c>
    </row>
    <row r="50" spans="1:18">
      <c r="A50" s="298" t="s">
        <v>154</v>
      </c>
      <c r="B50" s="291" t="s">
        <v>189</v>
      </c>
      <c r="C50" s="319"/>
      <c r="D50" s="319"/>
      <c r="E50" s="319"/>
      <c r="F50" s="319"/>
      <c r="G50" s="319"/>
      <c r="H50" s="320"/>
      <c r="I50" s="207" t="s">
        <v>1</v>
      </c>
    </row>
    <row r="51" spans="1:18">
      <c r="A51" s="294" t="s">
        <v>154</v>
      </c>
      <c r="B51" s="293" t="s">
        <v>160</v>
      </c>
      <c r="C51" s="319"/>
      <c r="D51" s="319"/>
      <c r="E51" s="319"/>
      <c r="F51" s="319"/>
      <c r="G51" s="319"/>
      <c r="H51" s="320"/>
      <c r="I51" s="207" t="s">
        <v>1</v>
      </c>
    </row>
    <row r="52" spans="1:18">
      <c r="A52" s="296"/>
      <c r="B52" s="288" t="s">
        <v>161</v>
      </c>
      <c r="C52" s="315"/>
      <c r="D52" s="315"/>
      <c r="E52" s="315"/>
      <c r="F52" s="315"/>
      <c r="G52" s="315"/>
      <c r="H52" s="316"/>
      <c r="I52" s="181" t="s">
        <v>19</v>
      </c>
    </row>
    <row r="55" spans="1:18" ht="15.75">
      <c r="A55" s="807" t="s">
        <v>252</v>
      </c>
      <c r="B55" s="830"/>
      <c r="C55" s="830"/>
      <c r="D55" s="830"/>
      <c r="E55" s="830"/>
      <c r="F55" s="830"/>
      <c r="G55" s="830"/>
      <c r="H55" s="830"/>
      <c r="I55" s="186"/>
      <c r="J55" s="186"/>
      <c r="K55" s="186"/>
      <c r="L55" s="186"/>
      <c r="M55" s="186"/>
      <c r="N55" s="186"/>
      <c r="O55" s="186"/>
      <c r="P55" s="186"/>
      <c r="Q55" s="186"/>
      <c r="R55" s="186"/>
    </row>
    <row r="56" spans="1:18" ht="15">
      <c r="A56" s="808" t="s">
        <v>162</v>
      </c>
      <c r="B56" s="830"/>
      <c r="C56" s="830"/>
      <c r="D56" s="830"/>
      <c r="E56" s="830"/>
      <c r="F56" s="830"/>
      <c r="G56" s="830"/>
      <c r="H56" s="830"/>
      <c r="I56" s="200"/>
      <c r="J56" s="200"/>
      <c r="K56" s="200"/>
      <c r="L56" s="200"/>
      <c r="M56" s="200"/>
      <c r="N56" s="200"/>
      <c r="O56" s="200"/>
      <c r="P56" s="200"/>
      <c r="Q56" s="200"/>
      <c r="R56" s="200"/>
    </row>
    <row r="57" spans="1:18" ht="13.5">
      <c r="A57" s="187"/>
      <c r="B57" s="186"/>
      <c r="C57" s="186"/>
      <c r="D57" s="186"/>
      <c r="E57" s="186"/>
      <c r="F57" s="186"/>
      <c r="G57" s="186"/>
      <c r="H57" s="186"/>
      <c r="I57" s="186"/>
      <c r="J57" s="186"/>
      <c r="K57" s="186"/>
      <c r="L57" s="186"/>
      <c r="M57" s="186"/>
      <c r="N57" s="186"/>
      <c r="O57" s="186"/>
      <c r="P57" s="186"/>
      <c r="Q57" s="186"/>
      <c r="R57" s="186"/>
    </row>
    <row r="58" spans="1:18" ht="30.75" customHeight="1">
      <c r="A58" s="809" t="s">
        <v>163</v>
      </c>
      <c r="B58" s="830"/>
      <c r="C58" s="830"/>
      <c r="D58" s="830"/>
      <c r="E58" s="830"/>
      <c r="F58" s="830"/>
      <c r="G58" s="830"/>
      <c r="H58" s="830"/>
      <c r="I58" s="188"/>
      <c r="J58" s="188"/>
      <c r="K58" s="188"/>
      <c r="L58" s="188"/>
      <c r="M58" s="188"/>
      <c r="N58" s="188"/>
      <c r="O58" s="188"/>
      <c r="P58" s="188"/>
      <c r="Q58" s="188"/>
      <c r="R58" s="188"/>
    </row>
    <row r="59" spans="1:18">
      <c r="A59" s="189"/>
      <c r="B59" s="190"/>
      <c r="C59" s="190"/>
      <c r="D59" s="190"/>
      <c r="E59" s="190"/>
      <c r="F59" s="190"/>
      <c r="G59" s="190"/>
      <c r="H59" s="190"/>
      <c r="I59" s="190"/>
      <c r="J59" s="190"/>
      <c r="K59" s="190"/>
      <c r="L59" s="190"/>
      <c r="M59" s="190"/>
      <c r="N59" s="190"/>
      <c r="O59" s="190"/>
      <c r="P59" s="190"/>
      <c r="Q59" s="190"/>
      <c r="R59" s="190"/>
    </row>
    <row r="60" spans="1:18" ht="29.25" customHeight="1">
      <c r="A60" s="801" t="s">
        <v>164</v>
      </c>
      <c r="B60" s="830"/>
      <c r="C60" s="830"/>
      <c r="D60" s="830"/>
      <c r="E60" s="830"/>
      <c r="F60" s="830"/>
      <c r="G60" s="830"/>
      <c r="H60" s="830"/>
      <c r="I60" s="188"/>
      <c r="J60" s="188"/>
      <c r="K60" s="188"/>
      <c r="L60" s="188"/>
      <c r="M60" s="188"/>
      <c r="N60" s="188"/>
      <c r="O60" s="188"/>
      <c r="P60" s="188"/>
      <c r="Q60" s="188"/>
      <c r="R60" s="188"/>
    </row>
  </sheetData>
  <mergeCells count="22">
    <mergeCell ref="C10:H10"/>
    <mergeCell ref="A56:H56"/>
    <mergeCell ref="A58:H58"/>
    <mergeCell ref="A60:H60"/>
    <mergeCell ref="A12:B13"/>
    <mergeCell ref="A55:H55"/>
    <mergeCell ref="A11:H11"/>
    <mergeCell ref="C12:C13"/>
    <mergeCell ref="D12:D13"/>
    <mergeCell ref="E12:E13"/>
    <mergeCell ref="G12:G13"/>
    <mergeCell ref="H12:H13"/>
    <mergeCell ref="F12:F13"/>
    <mergeCell ref="A1:H1"/>
    <mergeCell ref="A2:H2"/>
    <mergeCell ref="A3:H3"/>
    <mergeCell ref="A4:H4"/>
    <mergeCell ref="C9:H9"/>
    <mergeCell ref="A5:H5"/>
    <mergeCell ref="A6:H6"/>
    <mergeCell ref="A7:H7"/>
    <mergeCell ref="C8:H8"/>
  </mergeCells>
  <phoneticPr fontId="41" type="noConversion"/>
  <printOptions horizontalCentered="1"/>
  <pageMargins left="0.75" right="0.75" top="0.3" bottom="1" header="0.1" footer="0.5"/>
  <pageSetup scale="93" fitToHeight="2" orientation="landscape" cellComments="asDisplayed" r:id="rId1"/>
  <headerFooter alignWithMargins="0">
    <oddFooter>&amp;C&amp;11Exhibit N:  Modular Cost for New Positions</oddFooter>
  </headerFooter>
  <rowBreaks count="1" manualBreakCount="1">
    <brk id="38" max="7" man="1"/>
  </rowBreaks>
  <legacyDrawing r:id="rId2"/>
</worksheet>
</file>

<file path=xl/worksheets/sheet17.xml><?xml version="1.0" encoding="utf-8"?>
<worksheet xmlns="http://schemas.openxmlformats.org/spreadsheetml/2006/main" xmlns:r="http://schemas.openxmlformats.org/officeDocument/2006/relationships">
  <sheetPr>
    <pageSetUpPr fitToPage="1"/>
  </sheetPr>
  <dimension ref="A1:K42"/>
  <sheetViews>
    <sheetView view="pageBreakPreview" zoomScale="75" zoomScaleNormal="90" zoomScaleSheetLayoutView="75" workbookViewId="0">
      <selection activeCell="B14" sqref="B14"/>
    </sheetView>
  </sheetViews>
  <sheetFormatPr defaultColWidth="7.109375" defaultRowHeight="15.75"/>
  <cols>
    <col min="1" max="1" width="3.88671875" style="211" customWidth="1"/>
    <col min="2" max="2" width="65.6640625" style="210" customWidth="1"/>
    <col min="3" max="3" width="2.88671875" style="211" customWidth="1"/>
    <col min="4" max="4" width="11.44140625" style="211" customWidth="1"/>
    <col min="5" max="5" width="10.21875" style="211" customWidth="1"/>
    <col min="6" max="6" width="10.109375" style="211" customWidth="1"/>
    <col min="7" max="7" width="9.5546875" style="211" customWidth="1"/>
    <col min="8" max="8" width="9.33203125" style="211" customWidth="1"/>
    <col min="9" max="16384" width="7.109375" style="211"/>
  </cols>
  <sheetData>
    <row r="1" spans="1:11">
      <c r="A1" s="831" t="s">
        <v>222</v>
      </c>
      <c r="B1" s="831"/>
      <c r="C1" s="831"/>
      <c r="D1" s="831"/>
      <c r="E1" s="831"/>
      <c r="F1" s="831"/>
      <c r="G1" s="831"/>
      <c r="H1" s="831"/>
      <c r="I1" s="212" t="s">
        <v>1</v>
      </c>
    </row>
    <row r="2" spans="1:11" ht="13.5" customHeight="1">
      <c r="A2" s="833"/>
      <c r="B2" s="833"/>
      <c r="C2" s="833"/>
      <c r="D2" s="833"/>
      <c r="E2" s="833"/>
      <c r="F2" s="833"/>
      <c r="G2" s="833"/>
      <c r="H2" s="833"/>
      <c r="I2" s="212" t="s">
        <v>1</v>
      </c>
    </row>
    <row r="3" spans="1:11">
      <c r="A3" s="838" t="s">
        <v>281</v>
      </c>
      <c r="B3" s="838"/>
      <c r="C3" s="838"/>
      <c r="D3" s="838"/>
      <c r="E3" s="838"/>
      <c r="F3" s="838"/>
      <c r="G3" s="838"/>
      <c r="H3" s="838"/>
      <c r="I3" s="212" t="s">
        <v>1</v>
      </c>
    </row>
    <row r="4" spans="1:11" ht="18.75">
      <c r="A4" s="680"/>
      <c r="B4" s="680"/>
      <c r="C4" s="680"/>
      <c r="D4" s="680"/>
      <c r="E4" s="680"/>
      <c r="F4" s="680"/>
      <c r="G4" s="680"/>
      <c r="H4" s="680"/>
      <c r="I4" s="212" t="s">
        <v>1</v>
      </c>
    </row>
    <row r="5" spans="1:11" ht="16.5">
      <c r="A5" s="682"/>
      <c r="B5" s="682"/>
      <c r="C5" s="682"/>
      <c r="D5" s="682"/>
      <c r="E5" s="682"/>
      <c r="F5" s="682"/>
      <c r="G5" s="682"/>
      <c r="H5" s="682"/>
      <c r="I5" s="212" t="s">
        <v>1</v>
      </c>
    </row>
    <row r="6" spans="1:11" ht="16.5">
      <c r="A6" s="682"/>
      <c r="B6" s="682"/>
      <c r="C6" s="682"/>
      <c r="D6" s="682"/>
      <c r="E6" s="682"/>
      <c r="F6" s="682"/>
      <c r="G6" s="682"/>
      <c r="H6" s="682"/>
      <c r="I6" s="212" t="s">
        <v>1</v>
      </c>
    </row>
    <row r="7" spans="1:11">
      <c r="A7" s="832"/>
      <c r="B7" s="832"/>
      <c r="C7" s="832"/>
      <c r="D7" s="832"/>
      <c r="E7" s="832"/>
      <c r="F7" s="832"/>
      <c r="G7" s="832"/>
      <c r="H7" s="832"/>
      <c r="I7" s="212" t="s">
        <v>1</v>
      </c>
    </row>
    <row r="8" spans="1:11">
      <c r="A8" s="832"/>
      <c r="B8" s="832"/>
      <c r="C8" s="832"/>
      <c r="D8" s="832"/>
      <c r="E8" s="832"/>
      <c r="F8" s="832"/>
      <c r="G8" s="832"/>
      <c r="H8" s="832"/>
      <c r="I8" s="212" t="s">
        <v>1</v>
      </c>
    </row>
    <row r="9" spans="1:11">
      <c r="A9" s="837"/>
      <c r="B9" s="837"/>
      <c r="C9" s="837"/>
      <c r="D9" s="837"/>
      <c r="E9" s="837"/>
      <c r="F9" s="837"/>
      <c r="G9" s="837"/>
      <c r="H9" s="837"/>
      <c r="I9" s="212" t="s">
        <v>1</v>
      </c>
    </row>
    <row r="10" spans="1:11">
      <c r="A10" s="215"/>
      <c r="B10" s="216"/>
      <c r="C10" s="215"/>
      <c r="D10" s="215"/>
      <c r="E10" s="215"/>
      <c r="F10" s="215"/>
      <c r="G10" s="215"/>
      <c r="H10" s="215"/>
      <c r="I10" s="212" t="s">
        <v>1</v>
      </c>
    </row>
    <row r="11" spans="1:11">
      <c r="A11" s="215"/>
      <c r="B11" s="216"/>
      <c r="C11" s="215"/>
      <c r="D11" s="216"/>
      <c r="E11" s="215"/>
      <c r="F11" s="215"/>
      <c r="G11" s="215"/>
      <c r="H11" s="215"/>
      <c r="I11" s="212" t="s">
        <v>1</v>
      </c>
    </row>
    <row r="12" spans="1:11">
      <c r="A12" s="215"/>
      <c r="B12" s="216"/>
      <c r="C12" s="215"/>
      <c r="D12" s="216"/>
      <c r="E12" s="215"/>
      <c r="F12" s="215"/>
      <c r="G12" s="215"/>
      <c r="H12" s="215"/>
      <c r="I12" s="212" t="s">
        <v>1</v>
      </c>
    </row>
    <row r="13" spans="1:11">
      <c r="A13" s="215"/>
      <c r="B13" s="216"/>
      <c r="C13" s="215"/>
      <c r="D13" s="215"/>
      <c r="E13" s="215"/>
      <c r="F13" s="215"/>
      <c r="G13" s="215"/>
      <c r="H13" s="215"/>
      <c r="I13" s="212" t="s">
        <v>1</v>
      </c>
    </row>
    <row r="14" spans="1:11" ht="36" customHeight="1">
      <c r="A14" s="215"/>
      <c r="B14" s="215"/>
      <c r="C14" s="215"/>
      <c r="D14" s="215"/>
      <c r="E14" s="215"/>
      <c r="F14" s="215"/>
      <c r="G14" s="215"/>
      <c r="H14" s="215"/>
      <c r="I14" s="212" t="s">
        <v>1</v>
      </c>
      <c r="J14" s="213"/>
      <c r="K14" s="213"/>
    </row>
    <row r="15" spans="1:11" ht="9.9499999999999993" customHeight="1">
      <c r="A15" s="215"/>
      <c r="B15" s="215"/>
      <c r="C15" s="215"/>
      <c r="D15" s="215"/>
      <c r="E15" s="215"/>
      <c r="F15" s="215"/>
      <c r="G15" s="215"/>
      <c r="H15" s="215"/>
      <c r="I15" s="212" t="s">
        <v>1</v>
      </c>
    </row>
    <row r="16" spans="1:11" ht="36" customHeight="1">
      <c r="A16" s="215"/>
      <c r="B16" s="215"/>
      <c r="C16" s="215"/>
      <c r="D16" s="215"/>
      <c r="E16" s="215"/>
      <c r="F16" s="215"/>
      <c r="G16" s="215"/>
      <c r="H16" s="215"/>
      <c r="I16" s="212" t="s">
        <v>1</v>
      </c>
      <c r="J16" s="213"/>
      <c r="K16" s="213"/>
    </row>
    <row r="17" spans="1:9" ht="9.9499999999999993" customHeight="1">
      <c r="A17" s="215"/>
      <c r="B17" s="215"/>
      <c r="C17" s="215"/>
      <c r="D17" s="215"/>
      <c r="E17" s="215"/>
      <c r="F17" s="215"/>
      <c r="G17" s="215"/>
      <c r="H17" s="215"/>
      <c r="I17" s="212" t="s">
        <v>1</v>
      </c>
    </row>
    <row r="18" spans="1:9" ht="30.75" customHeight="1">
      <c r="A18" s="215"/>
      <c r="B18" s="215"/>
      <c r="C18" s="215"/>
      <c r="D18" s="215"/>
      <c r="E18" s="215"/>
      <c r="F18" s="215"/>
      <c r="G18" s="215"/>
      <c r="H18" s="215"/>
      <c r="I18" s="212" t="s">
        <v>1</v>
      </c>
    </row>
    <row r="19" spans="1:9">
      <c r="A19" s="215"/>
      <c r="B19" s="215"/>
      <c r="C19" s="215"/>
      <c r="D19" s="215"/>
      <c r="E19" s="215"/>
      <c r="F19" s="215"/>
      <c r="G19" s="215"/>
      <c r="H19" s="215"/>
      <c r="I19" s="212" t="s">
        <v>1</v>
      </c>
    </row>
    <row r="20" spans="1:9">
      <c r="A20" s="215"/>
      <c r="B20" s="215"/>
      <c r="C20" s="215"/>
      <c r="D20" s="215"/>
      <c r="E20" s="215"/>
      <c r="F20" s="215"/>
      <c r="G20" s="215"/>
      <c r="H20" s="215"/>
      <c r="I20" s="212" t="s">
        <v>1</v>
      </c>
    </row>
    <row r="21" spans="1:9" ht="9.9499999999999993" customHeight="1">
      <c r="A21" s="215"/>
      <c r="B21" s="215"/>
      <c r="C21" s="215"/>
      <c r="D21" s="215"/>
      <c r="E21" s="215"/>
      <c r="F21" s="215"/>
      <c r="G21" s="215"/>
      <c r="H21" s="215"/>
      <c r="I21" s="212" t="s">
        <v>1</v>
      </c>
    </row>
    <row r="22" spans="1:9">
      <c r="A22" s="215"/>
      <c r="B22" s="215"/>
      <c r="C22" s="215"/>
      <c r="D22" s="215"/>
      <c r="E22" s="215"/>
      <c r="F22" s="215"/>
      <c r="G22" s="215"/>
      <c r="H22" s="215"/>
      <c r="I22" s="212" t="s">
        <v>1</v>
      </c>
    </row>
    <row r="23" spans="1:9">
      <c r="A23" s="215"/>
      <c r="B23" s="215"/>
      <c r="C23" s="215"/>
      <c r="D23" s="215"/>
      <c r="E23" s="215"/>
      <c r="F23" s="215"/>
      <c r="G23" s="215"/>
      <c r="H23" s="215"/>
      <c r="I23" s="212" t="s">
        <v>1</v>
      </c>
    </row>
    <row r="24" spans="1:9" ht="36.75" customHeight="1">
      <c r="A24" s="215"/>
      <c r="B24" s="215"/>
      <c r="C24" s="215"/>
      <c r="D24" s="214"/>
      <c r="E24" s="215"/>
      <c r="F24" s="215"/>
      <c r="G24" s="215"/>
      <c r="H24" s="215"/>
      <c r="I24" s="212" t="s">
        <v>1</v>
      </c>
    </row>
    <row r="25" spans="1:9">
      <c r="A25" s="215"/>
      <c r="B25" s="215"/>
      <c r="C25" s="215"/>
      <c r="D25" s="403"/>
      <c r="E25" s="403"/>
      <c r="F25" s="403"/>
      <c r="G25" s="403"/>
      <c r="H25" s="215"/>
      <c r="I25" s="212" t="s">
        <v>1</v>
      </c>
    </row>
    <row r="26" spans="1:9" ht="10.5" customHeight="1">
      <c r="A26" s="215"/>
      <c r="B26" s="215"/>
      <c r="C26" s="215"/>
      <c r="D26" s="214"/>
      <c r="E26" s="215"/>
      <c r="F26" s="215"/>
      <c r="G26" s="215"/>
      <c r="H26" s="215"/>
      <c r="I26" s="212" t="s">
        <v>1</v>
      </c>
    </row>
    <row r="27" spans="1:9" ht="9.9499999999999993" customHeight="1">
      <c r="A27" s="215"/>
      <c r="B27" s="215"/>
      <c r="C27" s="215"/>
      <c r="D27" s="215"/>
      <c r="E27" s="215"/>
      <c r="F27" s="215"/>
      <c r="G27" s="215"/>
      <c r="H27" s="215"/>
      <c r="I27" s="212" t="s">
        <v>1</v>
      </c>
    </row>
    <row r="28" spans="1:9">
      <c r="A28" s="215"/>
      <c r="B28" s="215"/>
      <c r="C28" s="215"/>
      <c r="D28" s="215"/>
      <c r="E28" s="215"/>
      <c r="F28" s="215"/>
      <c r="G28" s="215"/>
      <c r="H28" s="215"/>
      <c r="I28" s="212" t="s">
        <v>1</v>
      </c>
    </row>
    <row r="29" spans="1:9">
      <c r="A29" s="215"/>
      <c r="B29" s="215"/>
      <c r="C29" s="215"/>
      <c r="D29" s="215"/>
      <c r="E29" s="215"/>
      <c r="F29" s="215"/>
      <c r="G29" s="215"/>
      <c r="H29" s="215"/>
      <c r="I29" s="212" t="s">
        <v>1</v>
      </c>
    </row>
    <row r="30" spans="1:9" ht="15.75" customHeight="1">
      <c r="A30" s="215"/>
      <c r="B30" s="215"/>
      <c r="C30" s="215"/>
      <c r="D30" s="403"/>
      <c r="E30" s="403"/>
      <c r="F30" s="215"/>
      <c r="G30" s="215"/>
      <c r="H30" s="215"/>
      <c r="I30" s="212" t="s">
        <v>1</v>
      </c>
    </row>
    <row r="31" spans="1:9" ht="9.9499999999999993" customHeight="1">
      <c r="A31" s="215"/>
      <c r="B31" s="215"/>
      <c r="C31" s="215"/>
      <c r="D31" s="215"/>
      <c r="E31" s="215"/>
      <c r="F31" s="215"/>
      <c r="G31" s="215"/>
      <c r="H31" s="215"/>
      <c r="I31" s="212" t="s">
        <v>1</v>
      </c>
    </row>
    <row r="32" spans="1:9">
      <c r="A32" s="215"/>
      <c r="B32" s="215"/>
      <c r="C32" s="215"/>
      <c r="D32" s="405"/>
      <c r="E32" s="215"/>
      <c r="F32" s="215"/>
      <c r="G32" s="215"/>
      <c r="H32" s="215"/>
      <c r="I32" s="212" t="s">
        <v>1</v>
      </c>
    </row>
    <row r="33" spans="1:9" ht="36" customHeight="1">
      <c r="A33" s="215"/>
      <c r="B33" s="213"/>
      <c r="C33" s="213"/>
      <c r="D33" s="404"/>
      <c r="E33" s="404"/>
      <c r="F33" s="215"/>
      <c r="G33" s="215"/>
      <c r="H33" s="215"/>
      <c r="I33" s="212" t="s">
        <v>19</v>
      </c>
    </row>
    <row r="34" spans="1:9">
      <c r="B34" s="217"/>
    </row>
    <row r="35" spans="1:9">
      <c r="B35" s="219"/>
    </row>
    <row r="36" spans="1:9">
      <c r="A36" s="807" t="s">
        <v>252</v>
      </c>
      <c r="B36" s="830"/>
      <c r="C36" s="830"/>
      <c r="D36" s="830"/>
      <c r="E36" s="830"/>
      <c r="F36" s="830"/>
      <c r="G36" s="830"/>
      <c r="H36" s="830"/>
    </row>
    <row r="37" spans="1:9">
      <c r="A37" s="195"/>
      <c r="B37" s="220" t="s">
        <v>223</v>
      </c>
      <c r="C37" s="221"/>
      <c r="D37" s="221"/>
      <c r="E37" s="221"/>
      <c r="F37" s="221"/>
      <c r="G37" s="221"/>
      <c r="H37" s="221"/>
    </row>
    <row r="38" spans="1:9">
      <c r="A38" s="222"/>
      <c r="B38" s="223"/>
      <c r="C38" s="223"/>
      <c r="D38" s="223"/>
      <c r="E38" s="223"/>
      <c r="F38" s="223"/>
      <c r="G38" s="223"/>
      <c r="H38" s="223"/>
    </row>
    <row r="39" spans="1:9">
      <c r="A39" s="834"/>
      <c r="B39" s="835"/>
      <c r="C39" s="835"/>
      <c r="D39" s="835"/>
      <c r="E39" s="835"/>
      <c r="F39" s="835"/>
      <c r="G39" s="835"/>
      <c r="H39" s="835"/>
    </row>
    <row r="40" spans="1:9">
      <c r="A40" s="224"/>
      <c r="B40" s="225"/>
      <c r="C40" s="225"/>
      <c r="D40" s="225"/>
      <c r="E40" s="225"/>
      <c r="F40" s="225"/>
      <c r="G40" s="225"/>
      <c r="H40" s="225"/>
    </row>
    <row r="41" spans="1:9">
      <c r="A41" s="836"/>
      <c r="B41" s="835"/>
      <c r="C41" s="835"/>
      <c r="D41" s="835"/>
      <c r="E41" s="835"/>
      <c r="F41" s="835"/>
      <c r="G41" s="835"/>
      <c r="H41" s="835"/>
    </row>
    <row r="42" spans="1:9">
      <c r="A42" s="218"/>
      <c r="B42" s="226"/>
      <c r="C42" s="218"/>
      <c r="D42" s="218"/>
      <c r="E42" s="218"/>
      <c r="F42" s="218"/>
      <c r="G42" s="218"/>
      <c r="H42" s="218"/>
    </row>
  </sheetData>
  <mergeCells count="12">
    <mergeCell ref="A39:H39"/>
    <mergeCell ref="A41:H41"/>
    <mergeCell ref="A36:H36"/>
    <mergeCell ref="A9:H9"/>
    <mergeCell ref="A3:H3"/>
    <mergeCell ref="A1:H1"/>
    <mergeCell ref="A8:H8"/>
    <mergeCell ref="A7:H7"/>
    <mergeCell ref="A4:H4"/>
    <mergeCell ref="A5:H5"/>
    <mergeCell ref="A6:H6"/>
    <mergeCell ref="A2:H2"/>
  </mergeCells>
  <phoneticPr fontId="41" type="noConversion"/>
  <printOptions horizontalCentered="1"/>
  <pageMargins left="0.5" right="0.5" top="1" bottom="1" header="0.5" footer="0.5"/>
  <pageSetup scale="86" fitToHeight="2" orientation="landscape" r:id="rId1"/>
  <headerFooter alignWithMargins="0">
    <oddFooter>&amp;CExhibit P - IT Investment Questionnaire</oddFooter>
  </headerFooter>
</worksheet>
</file>

<file path=xl/worksheets/sheet2.xml><?xml version="1.0" encoding="utf-8"?>
<worksheet xmlns="http://schemas.openxmlformats.org/spreadsheetml/2006/main" xmlns:r="http://schemas.openxmlformats.org/officeDocument/2006/relationships">
  <sheetPr codeName="Sheet4">
    <pageSetUpPr fitToPage="1"/>
  </sheetPr>
  <dimension ref="A1:Y80"/>
  <sheetViews>
    <sheetView showGridLines="0" showOutlineSymbols="0" topLeftCell="I52" zoomScaleNormal="100" zoomScaleSheetLayoutView="69" workbookViewId="0">
      <selection activeCell="K64" sqref="K64"/>
    </sheetView>
  </sheetViews>
  <sheetFormatPr defaultColWidth="9.6640625" defaultRowHeight="15.75"/>
  <cols>
    <col min="1" max="2" width="2.5546875" style="4" customWidth="1"/>
    <col min="3" max="3" width="25" style="4" customWidth="1"/>
    <col min="4" max="4" width="6.88671875" style="7" customWidth="1"/>
    <col min="5" max="5" width="6.21875" style="7" customWidth="1"/>
    <col min="6" max="6" width="10.21875" style="7" customWidth="1"/>
    <col min="7" max="7" width="8.44140625" style="7" bestFit="1" customWidth="1"/>
    <col min="8" max="8" width="6.21875" style="7" customWidth="1"/>
    <col min="9" max="9" width="9.77734375" style="7" customWidth="1"/>
    <col min="10" max="10" width="6.21875" style="7" bestFit="1" customWidth="1"/>
    <col min="11" max="11" width="5.6640625" style="7" customWidth="1"/>
    <col min="12" max="12" width="9.33203125" style="7" bestFit="1" customWidth="1"/>
    <col min="13" max="13" width="7" style="7" bestFit="1" customWidth="1"/>
    <col min="14" max="14" width="6.109375" style="7" customWidth="1"/>
    <col min="15" max="15" width="9.77734375" style="7" customWidth="1"/>
    <col min="16" max="17" width="5.6640625" style="7" customWidth="1"/>
    <col min="18" max="18" width="8.5546875" style="7" customWidth="1"/>
    <col min="19" max="19" width="6.109375" style="7" customWidth="1"/>
    <col min="20" max="20" width="5.6640625" style="7" customWidth="1"/>
    <col min="21" max="21" width="7" style="7" customWidth="1"/>
    <col min="22" max="22" width="9.5546875" style="7" customWidth="1"/>
    <col min="23" max="23" width="9.77734375" style="7" bestFit="1" customWidth="1"/>
    <col min="24" max="24" width="13.21875" style="7" bestFit="1" customWidth="1"/>
    <col min="25" max="25" width="6.5546875" style="63" customWidth="1"/>
    <col min="26" max="26" width="6.5546875" style="4" customWidth="1"/>
    <col min="27" max="27" width="7.6640625" style="4" customWidth="1"/>
    <col min="28" max="16384" width="9.6640625" style="4"/>
  </cols>
  <sheetData>
    <row r="1" spans="1:25" ht="20.25">
      <c r="A1" s="533" t="s">
        <v>306</v>
      </c>
      <c r="B1" s="534"/>
      <c r="C1" s="534"/>
      <c r="D1" s="534"/>
      <c r="E1" s="534"/>
      <c r="F1" s="534"/>
      <c r="G1" s="534"/>
      <c r="H1" s="534"/>
      <c r="I1" s="534"/>
      <c r="J1" s="534"/>
      <c r="K1" s="534"/>
      <c r="L1" s="534"/>
      <c r="M1" s="534"/>
      <c r="N1" s="534"/>
      <c r="O1" s="534"/>
      <c r="P1" s="534"/>
      <c r="Q1" s="534"/>
      <c r="R1" s="534"/>
      <c r="S1" s="534"/>
      <c r="T1" s="534"/>
      <c r="U1" s="534"/>
      <c r="V1" s="534"/>
      <c r="W1" s="534"/>
      <c r="X1" s="534"/>
      <c r="Y1" s="62" t="s">
        <v>1</v>
      </c>
    </row>
    <row r="2" spans="1:25">
      <c r="A2" s="537"/>
      <c r="B2" s="537"/>
      <c r="C2" s="537"/>
      <c r="D2" s="537"/>
      <c r="E2" s="537"/>
      <c r="F2" s="537"/>
      <c r="G2" s="537"/>
      <c r="H2" s="537"/>
      <c r="I2" s="537"/>
      <c r="J2" s="537"/>
      <c r="K2" s="537"/>
      <c r="L2" s="537"/>
      <c r="M2" s="537"/>
      <c r="N2" s="537"/>
      <c r="O2" s="537"/>
      <c r="P2" s="537"/>
      <c r="Q2" s="537"/>
      <c r="R2" s="537"/>
      <c r="S2" s="537"/>
      <c r="T2" s="537"/>
      <c r="U2" s="537"/>
      <c r="V2" s="537"/>
      <c r="W2" s="537"/>
      <c r="X2" s="537"/>
      <c r="Y2" s="62" t="s">
        <v>1</v>
      </c>
    </row>
    <row r="3" spans="1:25">
      <c r="A3" s="538"/>
      <c r="B3" s="538"/>
      <c r="C3" s="538"/>
      <c r="D3" s="538"/>
      <c r="E3" s="538"/>
      <c r="F3" s="538"/>
      <c r="G3" s="538"/>
      <c r="H3" s="538"/>
      <c r="I3" s="538"/>
      <c r="J3" s="538"/>
      <c r="K3" s="538"/>
      <c r="L3" s="538"/>
      <c r="M3" s="538"/>
      <c r="N3" s="538"/>
      <c r="O3" s="538"/>
      <c r="P3" s="538"/>
      <c r="Q3" s="538"/>
      <c r="R3" s="538"/>
      <c r="S3" s="538"/>
      <c r="T3" s="538"/>
      <c r="U3" s="538"/>
      <c r="V3" s="538"/>
      <c r="W3" s="538"/>
      <c r="X3" s="538"/>
      <c r="Y3" s="62" t="s">
        <v>1</v>
      </c>
    </row>
    <row r="4" spans="1:25" ht="22.5">
      <c r="A4" s="543" t="s">
        <v>245</v>
      </c>
      <c r="B4" s="544"/>
      <c r="C4" s="544"/>
      <c r="D4" s="544"/>
      <c r="E4" s="544"/>
      <c r="F4" s="544"/>
      <c r="G4" s="544"/>
      <c r="H4" s="544"/>
      <c r="I4" s="544"/>
      <c r="J4" s="544"/>
      <c r="K4" s="544"/>
      <c r="L4" s="544"/>
      <c r="M4" s="544"/>
      <c r="N4" s="544"/>
      <c r="O4" s="544"/>
      <c r="P4" s="544"/>
      <c r="Q4" s="544"/>
      <c r="R4" s="544"/>
      <c r="S4" s="544"/>
      <c r="T4" s="544"/>
      <c r="U4" s="544"/>
      <c r="V4" s="544"/>
      <c r="W4" s="544"/>
      <c r="X4" s="544"/>
      <c r="Y4" s="62" t="s">
        <v>1</v>
      </c>
    </row>
    <row r="5" spans="1:25" ht="23.25">
      <c r="A5" s="545" t="s">
        <v>312</v>
      </c>
      <c r="B5" s="546"/>
      <c r="C5" s="546"/>
      <c r="D5" s="546"/>
      <c r="E5" s="546"/>
      <c r="F5" s="546"/>
      <c r="G5" s="546"/>
      <c r="H5" s="546"/>
      <c r="I5" s="546"/>
      <c r="J5" s="546"/>
      <c r="K5" s="546"/>
      <c r="L5" s="546"/>
      <c r="M5" s="546"/>
      <c r="N5" s="546"/>
      <c r="O5" s="546"/>
      <c r="P5" s="546"/>
      <c r="Q5" s="546"/>
      <c r="R5" s="546"/>
      <c r="S5" s="546"/>
      <c r="T5" s="546"/>
      <c r="U5" s="546"/>
      <c r="V5" s="546"/>
      <c r="W5" s="546"/>
      <c r="X5" s="546"/>
      <c r="Y5" s="62" t="s">
        <v>1</v>
      </c>
    </row>
    <row r="6" spans="1:25" ht="23.25">
      <c r="A6" s="545" t="s">
        <v>236</v>
      </c>
      <c r="B6" s="544"/>
      <c r="C6" s="544"/>
      <c r="D6" s="544"/>
      <c r="E6" s="544"/>
      <c r="F6" s="544"/>
      <c r="G6" s="544"/>
      <c r="H6" s="544"/>
      <c r="I6" s="544"/>
      <c r="J6" s="544"/>
      <c r="K6" s="544"/>
      <c r="L6" s="544"/>
      <c r="M6" s="544"/>
      <c r="N6" s="544"/>
      <c r="O6" s="544"/>
      <c r="P6" s="544"/>
      <c r="Q6" s="544"/>
      <c r="R6" s="544"/>
      <c r="S6" s="544"/>
      <c r="T6" s="544"/>
      <c r="U6" s="544"/>
      <c r="V6" s="544"/>
      <c r="W6" s="544"/>
      <c r="X6" s="544"/>
      <c r="Y6" s="62" t="s">
        <v>1</v>
      </c>
    </row>
    <row r="7" spans="1:25" ht="23.25">
      <c r="A7" s="545" t="s">
        <v>235</v>
      </c>
      <c r="B7" s="546"/>
      <c r="C7" s="546"/>
      <c r="D7" s="546"/>
      <c r="E7" s="546"/>
      <c r="F7" s="546"/>
      <c r="G7" s="546"/>
      <c r="H7" s="546"/>
      <c r="I7" s="546"/>
      <c r="J7" s="546"/>
      <c r="K7" s="546"/>
      <c r="L7" s="546"/>
      <c r="M7" s="546"/>
      <c r="N7" s="546"/>
      <c r="O7" s="546"/>
      <c r="P7" s="546"/>
      <c r="Q7" s="546"/>
      <c r="R7" s="546"/>
      <c r="S7" s="546"/>
      <c r="T7" s="546"/>
      <c r="U7" s="546"/>
      <c r="V7" s="546"/>
      <c r="W7" s="546"/>
      <c r="X7" s="546"/>
      <c r="Y7" s="62" t="s">
        <v>1</v>
      </c>
    </row>
    <row r="8" spans="1:25" ht="23.25">
      <c r="A8" s="539"/>
      <c r="B8" s="539"/>
      <c r="C8" s="539"/>
      <c r="D8" s="539"/>
      <c r="E8" s="539"/>
      <c r="F8" s="539"/>
      <c r="G8" s="539"/>
      <c r="H8" s="539"/>
      <c r="I8" s="539"/>
      <c r="J8" s="539"/>
      <c r="K8" s="539"/>
      <c r="L8" s="539"/>
      <c r="M8" s="539"/>
      <c r="N8" s="539"/>
      <c r="O8" s="539"/>
      <c r="P8" s="539"/>
      <c r="Q8" s="539"/>
      <c r="R8" s="539"/>
      <c r="S8" s="539"/>
      <c r="T8" s="539"/>
      <c r="U8" s="539"/>
      <c r="V8" s="539"/>
      <c r="W8" s="539"/>
      <c r="X8" s="539"/>
      <c r="Y8" s="62" t="s">
        <v>1</v>
      </c>
    </row>
    <row r="9" spans="1:25" ht="23.25">
      <c r="A9" s="539"/>
      <c r="B9" s="539"/>
      <c r="C9" s="539"/>
      <c r="D9" s="539"/>
      <c r="E9" s="539"/>
      <c r="F9" s="539"/>
      <c r="G9" s="539"/>
      <c r="H9" s="539"/>
      <c r="I9" s="539"/>
      <c r="J9" s="539"/>
      <c r="K9" s="539"/>
      <c r="L9" s="539"/>
      <c r="M9" s="539"/>
      <c r="N9" s="539"/>
      <c r="O9" s="539"/>
      <c r="P9" s="539"/>
      <c r="Q9" s="539"/>
      <c r="R9" s="539"/>
      <c r="S9" s="539"/>
      <c r="T9" s="539"/>
      <c r="U9" s="539"/>
      <c r="V9" s="539"/>
      <c r="W9" s="539"/>
      <c r="X9" s="539"/>
      <c r="Y9" s="62" t="s">
        <v>1</v>
      </c>
    </row>
    <row r="10" spans="1:25" ht="23.25">
      <c r="A10" s="539"/>
      <c r="B10" s="539"/>
      <c r="C10" s="539"/>
      <c r="D10" s="539"/>
      <c r="E10" s="539"/>
      <c r="F10" s="539"/>
      <c r="G10" s="539"/>
      <c r="H10" s="539"/>
      <c r="I10" s="539"/>
      <c r="J10" s="539"/>
      <c r="K10" s="539"/>
      <c r="L10" s="539"/>
      <c r="M10" s="539"/>
      <c r="N10" s="539"/>
      <c r="O10" s="539"/>
      <c r="P10" s="539"/>
      <c r="Q10" s="539"/>
      <c r="R10" s="539"/>
      <c r="S10" s="539"/>
      <c r="T10" s="539"/>
      <c r="U10" s="539"/>
      <c r="V10" s="539"/>
      <c r="W10" s="539"/>
      <c r="X10" s="539"/>
      <c r="Y10" s="62" t="s">
        <v>1</v>
      </c>
    </row>
    <row r="11" spans="1:25">
      <c r="A11" s="538"/>
      <c r="B11" s="538"/>
      <c r="C11" s="538"/>
      <c r="D11" s="538"/>
      <c r="E11" s="538"/>
      <c r="F11" s="538"/>
      <c r="G11" s="538"/>
      <c r="H11" s="538"/>
      <c r="I11" s="538"/>
      <c r="J11" s="538"/>
      <c r="K11" s="538"/>
      <c r="L11" s="538"/>
      <c r="M11" s="538"/>
      <c r="N11" s="538"/>
      <c r="O11" s="538"/>
      <c r="P11" s="538"/>
      <c r="Q11" s="538"/>
      <c r="R11" s="538"/>
      <c r="S11" s="538"/>
      <c r="T11" s="538"/>
      <c r="U11" s="552"/>
      <c r="V11" s="547" t="s">
        <v>30</v>
      </c>
      <c r="W11" s="548"/>
      <c r="X11" s="549"/>
      <c r="Y11" s="62" t="s">
        <v>1</v>
      </c>
    </row>
    <row r="12" spans="1:25">
      <c r="A12" s="538"/>
      <c r="B12" s="538"/>
      <c r="C12" s="538"/>
      <c r="D12" s="538"/>
      <c r="E12" s="538"/>
      <c r="F12" s="538"/>
      <c r="G12" s="538"/>
      <c r="H12" s="538"/>
      <c r="I12" s="538"/>
      <c r="J12" s="538"/>
      <c r="K12" s="538"/>
      <c r="L12" s="538"/>
      <c r="M12" s="538"/>
      <c r="N12" s="538"/>
      <c r="O12" s="538"/>
      <c r="P12" s="538"/>
      <c r="Q12" s="538"/>
      <c r="R12" s="538"/>
      <c r="S12" s="538"/>
      <c r="T12" s="538"/>
      <c r="U12" s="552"/>
      <c r="V12" s="557" t="s">
        <v>16</v>
      </c>
      <c r="W12" s="542" t="s">
        <v>38</v>
      </c>
      <c r="X12" s="540" t="s">
        <v>256</v>
      </c>
      <c r="Y12" s="62" t="s">
        <v>1</v>
      </c>
    </row>
    <row r="13" spans="1:25" ht="16.5" thickBot="1">
      <c r="A13" s="553"/>
      <c r="B13" s="553"/>
      <c r="C13" s="553"/>
      <c r="D13" s="553"/>
      <c r="E13" s="553"/>
      <c r="F13" s="553"/>
      <c r="G13" s="553"/>
      <c r="H13" s="553"/>
      <c r="I13" s="553"/>
      <c r="J13" s="553"/>
      <c r="K13" s="553"/>
      <c r="L13" s="553"/>
      <c r="M13" s="553"/>
      <c r="N13" s="553"/>
      <c r="O13" s="553"/>
      <c r="P13" s="553"/>
      <c r="Q13" s="553"/>
      <c r="R13" s="553"/>
      <c r="S13" s="553"/>
      <c r="T13" s="553"/>
      <c r="U13" s="554"/>
      <c r="V13" s="558"/>
      <c r="W13" s="541"/>
      <c r="X13" s="541"/>
      <c r="Y13" s="62" t="s">
        <v>1</v>
      </c>
    </row>
    <row r="14" spans="1:25">
      <c r="A14" s="535" t="s">
        <v>91</v>
      </c>
      <c r="B14" s="536"/>
      <c r="C14" s="536"/>
      <c r="D14" s="536"/>
      <c r="E14" s="536"/>
      <c r="F14" s="536"/>
      <c r="G14" s="536"/>
      <c r="H14" s="536"/>
      <c r="I14" s="536"/>
      <c r="J14" s="536"/>
      <c r="K14" s="536"/>
      <c r="L14" s="536"/>
      <c r="M14" s="536"/>
      <c r="N14" s="536"/>
      <c r="O14" s="536"/>
      <c r="P14" s="536"/>
      <c r="Q14" s="536"/>
      <c r="R14" s="536"/>
      <c r="S14" s="536"/>
      <c r="T14" s="536"/>
      <c r="U14" s="536"/>
      <c r="V14" s="504">
        <v>77</v>
      </c>
      <c r="W14" s="504">
        <v>73</v>
      </c>
      <c r="X14" s="116">
        <v>30091</v>
      </c>
      <c r="Y14" s="62" t="s">
        <v>1</v>
      </c>
    </row>
    <row r="15" spans="1:25" ht="20.25" customHeight="1">
      <c r="A15" s="550" t="s">
        <v>210</v>
      </c>
      <c r="B15" s="551"/>
      <c r="C15" s="551"/>
      <c r="D15" s="551"/>
      <c r="E15" s="551"/>
      <c r="F15" s="551"/>
      <c r="G15" s="551"/>
      <c r="H15" s="551"/>
      <c r="I15" s="551"/>
      <c r="J15" s="551"/>
      <c r="K15" s="551"/>
      <c r="L15" s="551"/>
      <c r="M15" s="551"/>
      <c r="N15" s="551"/>
      <c r="O15" s="551"/>
      <c r="P15" s="551"/>
      <c r="Q15" s="551"/>
      <c r="R15" s="551"/>
      <c r="S15" s="551"/>
      <c r="T15" s="551"/>
      <c r="U15" s="551"/>
      <c r="V15" s="505"/>
      <c r="W15" s="505"/>
      <c r="X15" s="67"/>
      <c r="Y15" s="62" t="s">
        <v>1</v>
      </c>
    </row>
    <row r="16" spans="1:25">
      <c r="A16" s="559" t="s">
        <v>92</v>
      </c>
      <c r="B16" s="560"/>
      <c r="C16" s="560"/>
      <c r="D16" s="560"/>
      <c r="E16" s="560"/>
      <c r="F16" s="560"/>
      <c r="G16" s="560"/>
      <c r="H16" s="560"/>
      <c r="I16" s="560"/>
      <c r="J16" s="560"/>
      <c r="K16" s="560"/>
      <c r="L16" s="560"/>
      <c r="M16" s="560"/>
      <c r="N16" s="560"/>
      <c r="O16" s="560"/>
      <c r="P16" s="560"/>
      <c r="Q16" s="560"/>
      <c r="R16" s="560"/>
      <c r="S16" s="560"/>
      <c r="T16" s="560"/>
      <c r="U16" s="560"/>
      <c r="V16" s="120">
        <f>+V15+V14</f>
        <v>77</v>
      </c>
      <c r="W16" s="120">
        <f>+W15+W14</f>
        <v>73</v>
      </c>
      <c r="X16" s="68">
        <f>X15+X14</f>
        <v>30091</v>
      </c>
      <c r="Y16" s="62" t="s">
        <v>1</v>
      </c>
    </row>
    <row r="17" spans="1:25">
      <c r="A17" s="535" t="s">
        <v>300</v>
      </c>
      <c r="B17" s="536"/>
      <c r="C17" s="536"/>
      <c r="D17" s="536"/>
      <c r="E17" s="536"/>
      <c r="F17" s="536"/>
      <c r="G17" s="536"/>
      <c r="H17" s="536"/>
      <c r="I17" s="536"/>
      <c r="J17" s="536"/>
      <c r="K17" s="536"/>
      <c r="L17" s="536"/>
      <c r="M17" s="536"/>
      <c r="N17" s="536"/>
      <c r="O17" s="536"/>
      <c r="P17" s="536"/>
      <c r="Q17" s="536"/>
      <c r="R17" s="536"/>
      <c r="S17" s="536"/>
      <c r="T17" s="536"/>
      <c r="U17" s="536"/>
      <c r="V17" s="121">
        <v>77</v>
      </c>
      <c r="W17" s="121">
        <v>73</v>
      </c>
      <c r="X17" s="69">
        <v>30091</v>
      </c>
      <c r="Y17" s="62" t="s">
        <v>1</v>
      </c>
    </row>
    <row r="18" spans="1:25" ht="18.75" customHeight="1">
      <c r="A18" s="555" t="s">
        <v>301</v>
      </c>
      <c r="B18" s="556"/>
      <c r="C18" s="556"/>
      <c r="D18" s="556"/>
      <c r="E18" s="556"/>
      <c r="F18" s="556"/>
      <c r="G18" s="556"/>
      <c r="H18" s="556"/>
      <c r="I18" s="556"/>
      <c r="J18" s="556"/>
      <c r="K18" s="556"/>
      <c r="L18" s="556"/>
      <c r="M18" s="556"/>
      <c r="N18" s="556"/>
      <c r="O18" s="556"/>
      <c r="P18" s="556"/>
      <c r="Q18" s="556"/>
      <c r="R18" s="556"/>
      <c r="S18" s="556"/>
      <c r="T18" s="556"/>
      <c r="U18" s="556"/>
      <c r="V18" s="416"/>
      <c r="W18" s="416"/>
      <c r="X18" s="417"/>
      <c r="Y18" s="62" t="s">
        <v>1</v>
      </c>
    </row>
    <row r="19" spans="1:25">
      <c r="A19" s="565" t="s">
        <v>302</v>
      </c>
      <c r="B19" s="566"/>
      <c r="C19" s="566"/>
      <c r="D19" s="566"/>
      <c r="E19" s="566"/>
      <c r="F19" s="566"/>
      <c r="G19" s="566"/>
      <c r="H19" s="566"/>
      <c r="I19" s="566"/>
      <c r="J19" s="566"/>
      <c r="K19" s="566"/>
      <c r="L19" s="566"/>
      <c r="M19" s="566"/>
      <c r="N19" s="566"/>
      <c r="O19" s="566"/>
      <c r="P19" s="566"/>
      <c r="Q19" s="566"/>
      <c r="R19" s="566"/>
      <c r="S19" s="566"/>
      <c r="T19" s="566"/>
      <c r="U19" s="566"/>
      <c r="V19" s="122">
        <f>V18+V17</f>
        <v>77</v>
      </c>
      <c r="W19" s="122">
        <f>W18+W17</f>
        <v>73</v>
      </c>
      <c r="X19" s="70">
        <f>X18+X17</f>
        <v>30091</v>
      </c>
      <c r="Y19" s="62" t="s">
        <v>1</v>
      </c>
    </row>
    <row r="20" spans="1:25">
      <c r="A20" s="597" t="s">
        <v>27</v>
      </c>
      <c r="B20" s="589"/>
      <c r="C20" s="589"/>
      <c r="D20" s="589"/>
      <c r="E20" s="589"/>
      <c r="F20" s="589"/>
      <c r="G20" s="589"/>
      <c r="H20" s="589"/>
      <c r="I20" s="589"/>
      <c r="J20" s="589"/>
      <c r="K20" s="589"/>
      <c r="L20" s="589"/>
      <c r="M20" s="589"/>
      <c r="N20" s="589"/>
      <c r="O20" s="589"/>
      <c r="P20" s="589"/>
      <c r="Q20" s="589"/>
      <c r="R20" s="589"/>
      <c r="S20" s="589"/>
      <c r="T20" s="589"/>
      <c r="U20" s="589"/>
      <c r="V20" s="66"/>
      <c r="W20" s="66"/>
      <c r="X20" s="67"/>
      <c r="Y20" s="62" t="s">
        <v>1</v>
      </c>
    </row>
    <row r="21" spans="1:25">
      <c r="A21" s="598" t="s">
        <v>332</v>
      </c>
      <c r="B21" s="587"/>
      <c r="C21" s="587"/>
      <c r="D21" s="587"/>
      <c r="E21" s="587"/>
      <c r="F21" s="587"/>
      <c r="G21" s="587"/>
      <c r="H21" s="587"/>
      <c r="I21" s="587"/>
      <c r="J21" s="587"/>
      <c r="K21" s="587"/>
      <c r="L21" s="587"/>
      <c r="M21" s="587"/>
      <c r="N21" s="587"/>
      <c r="O21" s="587"/>
      <c r="P21" s="587"/>
      <c r="Q21" s="587"/>
      <c r="R21" s="587"/>
      <c r="S21" s="587"/>
      <c r="T21" s="587"/>
      <c r="U21" s="587"/>
      <c r="V21" s="66">
        <v>0</v>
      </c>
      <c r="W21" s="66">
        <v>0</v>
      </c>
      <c r="X21" s="67">
        <v>-26</v>
      </c>
      <c r="Y21" s="62" t="s">
        <v>1</v>
      </c>
    </row>
    <row r="22" spans="1:25">
      <c r="A22" s="507" t="s">
        <v>7</v>
      </c>
      <c r="B22" s="506"/>
      <c r="C22" s="506"/>
      <c r="D22" s="506"/>
      <c r="E22" s="506"/>
      <c r="F22" s="506"/>
      <c r="G22" s="506"/>
      <c r="H22" s="506"/>
      <c r="I22" s="506"/>
      <c r="J22" s="506"/>
      <c r="K22" s="506"/>
      <c r="L22" s="506"/>
      <c r="M22" s="506"/>
      <c r="N22" s="506"/>
      <c r="O22" s="506"/>
      <c r="P22" s="506"/>
      <c r="Q22" s="506"/>
      <c r="R22" s="506"/>
      <c r="S22" s="506"/>
      <c r="T22" s="506"/>
      <c r="U22" s="506"/>
      <c r="V22" s="66"/>
      <c r="W22" s="66"/>
      <c r="X22" s="67"/>
      <c r="Y22" s="62"/>
    </row>
    <row r="23" spans="1:25">
      <c r="A23" s="588" t="s">
        <v>313</v>
      </c>
      <c r="B23" s="589"/>
      <c r="C23" s="589"/>
      <c r="D23" s="589"/>
      <c r="E23" s="589"/>
      <c r="F23" s="589"/>
      <c r="G23" s="589"/>
      <c r="H23" s="589"/>
      <c r="I23" s="589"/>
      <c r="J23" s="589"/>
      <c r="K23" s="589"/>
      <c r="L23" s="589"/>
      <c r="M23" s="589"/>
      <c r="N23" s="589"/>
      <c r="O23" s="589"/>
      <c r="P23" s="589"/>
      <c r="Q23" s="589"/>
      <c r="R23" s="589"/>
      <c r="S23" s="589"/>
      <c r="T23" s="589"/>
      <c r="U23" s="589"/>
      <c r="V23" s="66"/>
      <c r="W23" s="66"/>
      <c r="X23" s="67"/>
      <c r="Y23" s="62" t="s">
        <v>1</v>
      </c>
    </row>
    <row r="24" spans="1:25">
      <c r="A24" s="598" t="s">
        <v>337</v>
      </c>
      <c r="B24" s="587"/>
      <c r="C24" s="587"/>
      <c r="D24" s="587"/>
      <c r="E24" s="587"/>
      <c r="F24" s="587"/>
      <c r="G24" s="587"/>
      <c r="H24" s="587"/>
      <c r="I24" s="587"/>
      <c r="J24" s="587"/>
      <c r="K24" s="587"/>
      <c r="L24" s="587"/>
      <c r="M24" s="587"/>
      <c r="N24" s="587"/>
      <c r="O24" s="587"/>
      <c r="P24" s="587"/>
      <c r="Q24" s="587"/>
      <c r="R24" s="587"/>
      <c r="S24" s="587"/>
      <c r="T24" s="587"/>
      <c r="U24" s="587"/>
      <c r="V24" s="66">
        <v>0</v>
      </c>
      <c r="W24" s="66">
        <v>6</v>
      </c>
      <c r="X24" s="67">
        <v>1094</v>
      </c>
      <c r="Y24" s="62" t="s">
        <v>1</v>
      </c>
    </row>
    <row r="25" spans="1:25">
      <c r="A25" s="598" t="s">
        <v>338</v>
      </c>
      <c r="B25" s="587"/>
      <c r="C25" s="587"/>
      <c r="D25" s="587"/>
      <c r="E25" s="587"/>
      <c r="F25" s="587"/>
      <c r="G25" s="587"/>
      <c r="H25" s="587"/>
      <c r="I25" s="587"/>
      <c r="J25" s="587"/>
      <c r="K25" s="587"/>
      <c r="L25" s="587"/>
      <c r="M25" s="587"/>
      <c r="N25" s="587"/>
      <c r="O25" s="587"/>
      <c r="P25" s="587"/>
      <c r="Q25" s="587"/>
      <c r="R25" s="587"/>
      <c r="S25" s="587"/>
      <c r="T25" s="587"/>
      <c r="U25" s="587"/>
      <c r="V25" s="66">
        <v>0</v>
      </c>
      <c r="W25" s="66">
        <v>0</v>
      </c>
      <c r="X25" s="67">
        <v>1097</v>
      </c>
      <c r="Y25" s="62" t="s">
        <v>1</v>
      </c>
    </row>
    <row r="26" spans="1:25">
      <c r="A26" s="598" t="s">
        <v>339</v>
      </c>
      <c r="B26" s="587"/>
      <c r="C26" s="587"/>
      <c r="D26" s="587"/>
      <c r="E26" s="587"/>
      <c r="F26" s="587"/>
      <c r="G26" s="587"/>
      <c r="H26" s="587"/>
      <c r="I26" s="587"/>
      <c r="J26" s="587"/>
      <c r="K26" s="587"/>
      <c r="L26" s="587"/>
      <c r="M26" s="587"/>
      <c r="N26" s="587"/>
      <c r="O26" s="587"/>
      <c r="P26" s="587"/>
      <c r="Q26" s="587"/>
      <c r="R26" s="587"/>
      <c r="S26" s="587"/>
      <c r="T26" s="587"/>
      <c r="U26" s="587"/>
      <c r="V26" s="66">
        <v>0</v>
      </c>
      <c r="W26" s="66">
        <v>0</v>
      </c>
      <c r="X26" s="67">
        <v>1226</v>
      </c>
      <c r="Y26" s="62" t="s">
        <v>1</v>
      </c>
    </row>
    <row r="27" spans="1:25">
      <c r="A27" s="586" t="s">
        <v>247</v>
      </c>
      <c r="B27" s="587"/>
      <c r="C27" s="587"/>
      <c r="D27" s="587"/>
      <c r="E27" s="587"/>
      <c r="F27" s="587"/>
      <c r="G27" s="587"/>
      <c r="H27" s="587"/>
      <c r="I27" s="587"/>
      <c r="J27" s="587"/>
      <c r="K27" s="587"/>
      <c r="L27" s="587"/>
      <c r="M27" s="587"/>
      <c r="N27" s="587"/>
      <c r="O27" s="587"/>
      <c r="P27" s="587"/>
      <c r="Q27" s="587"/>
      <c r="R27" s="587"/>
      <c r="S27" s="587"/>
      <c r="T27" s="587"/>
      <c r="U27" s="587"/>
      <c r="V27" s="66">
        <f>SUM(V24:V26)</f>
        <v>0</v>
      </c>
      <c r="W27" s="66">
        <f>SUM(W24:W26)</f>
        <v>6</v>
      </c>
      <c r="X27" s="66">
        <f>SUM(X24:X26)</f>
        <v>3417</v>
      </c>
      <c r="Y27" s="62" t="s">
        <v>1</v>
      </c>
    </row>
    <row r="28" spans="1:25">
      <c r="A28" s="597" t="s">
        <v>29</v>
      </c>
      <c r="B28" s="589"/>
      <c r="C28" s="589"/>
      <c r="D28" s="589"/>
      <c r="E28" s="589"/>
      <c r="F28" s="589"/>
      <c r="G28" s="589"/>
      <c r="H28" s="589"/>
      <c r="I28" s="589"/>
      <c r="J28" s="589"/>
      <c r="K28" s="589"/>
      <c r="L28" s="589"/>
      <c r="M28" s="589"/>
      <c r="N28" s="589"/>
      <c r="O28" s="589"/>
      <c r="P28" s="589"/>
      <c r="Q28" s="589"/>
      <c r="R28" s="589"/>
      <c r="S28" s="589"/>
      <c r="T28" s="589"/>
      <c r="U28" s="589"/>
      <c r="V28" s="66"/>
      <c r="W28" s="66"/>
      <c r="X28" s="67"/>
      <c r="Y28" s="62" t="s">
        <v>1</v>
      </c>
    </row>
    <row r="29" spans="1:25">
      <c r="A29" s="586" t="s">
        <v>248</v>
      </c>
      <c r="B29" s="587"/>
      <c r="C29" s="587"/>
      <c r="D29" s="587"/>
      <c r="E29" s="587"/>
      <c r="F29" s="587"/>
      <c r="G29" s="587"/>
      <c r="H29" s="587"/>
      <c r="I29" s="587"/>
      <c r="J29" s="587"/>
      <c r="K29" s="587"/>
      <c r="L29" s="587"/>
      <c r="M29" s="587"/>
      <c r="N29" s="587"/>
      <c r="O29" s="587"/>
      <c r="P29" s="587"/>
      <c r="Q29" s="587"/>
      <c r="R29" s="587"/>
      <c r="S29" s="587"/>
      <c r="T29" s="587"/>
      <c r="U29" s="587"/>
      <c r="V29" s="66">
        <f>V28</f>
        <v>0</v>
      </c>
      <c r="W29" s="66">
        <f>W28</f>
        <v>0</v>
      </c>
      <c r="X29" s="66">
        <f>SUM(X28:X28)</f>
        <v>0</v>
      </c>
      <c r="Y29" s="62" t="s">
        <v>1</v>
      </c>
    </row>
    <row r="30" spans="1:25">
      <c r="A30" s="588" t="s">
        <v>28</v>
      </c>
      <c r="B30" s="589"/>
      <c r="C30" s="589"/>
      <c r="D30" s="589"/>
      <c r="E30" s="589"/>
      <c r="F30" s="589"/>
      <c r="G30" s="589"/>
      <c r="H30" s="589"/>
      <c r="I30" s="589"/>
      <c r="J30" s="589"/>
      <c r="K30" s="589"/>
      <c r="L30" s="589"/>
      <c r="M30" s="589"/>
      <c r="N30" s="589"/>
      <c r="O30" s="589"/>
      <c r="P30" s="589"/>
      <c r="Q30" s="589"/>
      <c r="R30" s="589"/>
      <c r="S30" s="589"/>
      <c r="T30" s="589"/>
      <c r="U30" s="589"/>
      <c r="V30" s="66">
        <f>V21+V27+V29</f>
        <v>0</v>
      </c>
      <c r="W30" s="66">
        <f>W21+W27+W29</f>
        <v>6</v>
      </c>
      <c r="X30" s="66">
        <f>X21+X27+X29</f>
        <v>3391</v>
      </c>
      <c r="Y30" s="62" t="s">
        <v>1</v>
      </c>
    </row>
    <row r="31" spans="1:25">
      <c r="A31" s="591" t="s">
        <v>217</v>
      </c>
      <c r="B31" s="592"/>
      <c r="C31" s="592"/>
      <c r="D31" s="592"/>
      <c r="E31" s="592"/>
      <c r="F31" s="592"/>
      <c r="G31" s="592"/>
      <c r="H31" s="592"/>
      <c r="I31" s="592"/>
      <c r="J31" s="592"/>
      <c r="K31" s="592"/>
      <c r="L31" s="592"/>
      <c r="M31" s="592"/>
      <c r="N31" s="592"/>
      <c r="O31" s="592"/>
      <c r="P31" s="592"/>
      <c r="Q31" s="592"/>
      <c r="R31" s="592"/>
      <c r="S31" s="592"/>
      <c r="T31" s="592"/>
      <c r="U31" s="593"/>
      <c r="V31" s="113">
        <f>+V19+V30</f>
        <v>77</v>
      </c>
      <c r="W31" s="113">
        <f>W19+W30</f>
        <v>79</v>
      </c>
      <c r="X31" s="113">
        <f>X19+X30</f>
        <v>33482</v>
      </c>
      <c r="Y31" s="62" t="s">
        <v>1</v>
      </c>
    </row>
    <row r="32" spans="1:25">
      <c r="A32" s="594" t="s">
        <v>85</v>
      </c>
      <c r="B32" s="595"/>
      <c r="C32" s="595"/>
      <c r="D32" s="595"/>
      <c r="E32" s="595"/>
      <c r="F32" s="595"/>
      <c r="G32" s="595"/>
      <c r="H32" s="595"/>
      <c r="I32" s="595"/>
      <c r="J32" s="595"/>
      <c r="K32" s="595"/>
      <c r="L32" s="595"/>
      <c r="M32" s="595"/>
      <c r="N32" s="595"/>
      <c r="O32" s="595"/>
      <c r="P32" s="595"/>
      <c r="Q32" s="595"/>
      <c r="R32" s="595"/>
      <c r="S32" s="595"/>
      <c r="T32" s="595"/>
      <c r="U32" s="595"/>
      <c r="V32" s="66"/>
      <c r="W32" s="66"/>
      <c r="X32" s="67"/>
      <c r="Y32" s="62" t="s">
        <v>1</v>
      </c>
    </row>
    <row r="33" spans="1:25">
      <c r="A33" s="588" t="s">
        <v>265</v>
      </c>
      <c r="B33" s="589"/>
      <c r="C33" s="589"/>
      <c r="D33" s="589"/>
      <c r="E33" s="589"/>
      <c r="F33" s="589"/>
      <c r="G33" s="589"/>
      <c r="H33" s="589"/>
      <c r="I33" s="589"/>
      <c r="J33" s="589"/>
      <c r="K33" s="589"/>
      <c r="L33" s="589"/>
      <c r="M33" s="589"/>
      <c r="N33" s="589"/>
      <c r="O33" s="589"/>
      <c r="P33" s="589"/>
      <c r="Q33" s="589"/>
      <c r="R33" s="589"/>
      <c r="S33" s="589"/>
      <c r="T33" s="589"/>
      <c r="U33" s="589"/>
      <c r="V33" s="66"/>
      <c r="W33" s="66"/>
      <c r="X33" s="67"/>
      <c r="Y33" s="62" t="s">
        <v>1</v>
      </c>
    </row>
    <row r="34" spans="1:25">
      <c r="A34" s="590" t="s">
        <v>333</v>
      </c>
      <c r="B34" s="587"/>
      <c r="C34" s="587"/>
      <c r="D34" s="587"/>
      <c r="E34" s="587"/>
      <c r="F34" s="587"/>
      <c r="G34" s="587"/>
      <c r="H34" s="587"/>
      <c r="I34" s="587"/>
      <c r="J34" s="587"/>
      <c r="K34" s="587"/>
      <c r="L34" s="587"/>
      <c r="M34" s="587"/>
      <c r="N34" s="587"/>
      <c r="O34" s="587"/>
      <c r="P34" s="587"/>
      <c r="Q34" s="587"/>
      <c r="R34" s="587"/>
      <c r="S34" s="587"/>
      <c r="T34" s="587"/>
      <c r="U34" s="587"/>
      <c r="V34" s="66">
        <v>0</v>
      </c>
      <c r="W34" s="66">
        <v>0</v>
      </c>
      <c r="X34" s="67">
        <v>-15</v>
      </c>
      <c r="Y34" s="62" t="s">
        <v>1</v>
      </c>
    </row>
    <row r="35" spans="1:25">
      <c r="A35" s="590" t="s">
        <v>344</v>
      </c>
      <c r="B35" s="587"/>
      <c r="C35" s="587"/>
      <c r="D35" s="587"/>
      <c r="E35" s="587"/>
      <c r="F35" s="587"/>
      <c r="G35" s="587"/>
      <c r="H35" s="587"/>
      <c r="I35" s="587"/>
      <c r="J35" s="587"/>
      <c r="K35" s="587"/>
      <c r="L35" s="587"/>
      <c r="M35" s="587"/>
      <c r="N35" s="587"/>
      <c r="O35" s="587"/>
      <c r="P35" s="587"/>
      <c r="Q35" s="587"/>
      <c r="R35" s="587"/>
      <c r="S35" s="587"/>
      <c r="T35" s="587"/>
      <c r="U35" s="587"/>
      <c r="V35" s="66">
        <v>0</v>
      </c>
      <c r="W35" s="66">
        <v>0</v>
      </c>
      <c r="X35" s="66">
        <v>-11</v>
      </c>
      <c r="Y35" s="62" t="s">
        <v>1</v>
      </c>
    </row>
    <row r="36" spans="1:25" ht="18" customHeight="1">
      <c r="A36" s="597" t="s">
        <v>86</v>
      </c>
      <c r="B36" s="589"/>
      <c r="C36" s="589"/>
      <c r="D36" s="589"/>
      <c r="E36" s="589"/>
      <c r="F36" s="589"/>
      <c r="G36" s="589"/>
      <c r="H36" s="589"/>
      <c r="I36" s="589"/>
      <c r="J36" s="589"/>
      <c r="K36" s="589"/>
      <c r="L36" s="589"/>
      <c r="M36" s="589"/>
      <c r="N36" s="589"/>
      <c r="O36" s="589"/>
      <c r="P36" s="589"/>
      <c r="Q36" s="589"/>
      <c r="R36" s="589"/>
      <c r="S36" s="589"/>
      <c r="T36" s="589"/>
      <c r="U36" s="589"/>
      <c r="V36" s="72">
        <f>SUM(V34+V35)</f>
        <v>0</v>
      </c>
      <c r="W36" s="72">
        <f>SUM(W34+W35)</f>
        <v>0</v>
      </c>
      <c r="X36" s="72">
        <f>SUM(X34+X35)</f>
        <v>-26</v>
      </c>
      <c r="Y36" s="62" t="s">
        <v>1</v>
      </c>
    </row>
    <row r="37" spans="1:25" ht="18" customHeight="1">
      <c r="A37" s="596" t="s">
        <v>218</v>
      </c>
      <c r="B37" s="584"/>
      <c r="C37" s="584"/>
      <c r="D37" s="584"/>
      <c r="E37" s="584"/>
      <c r="F37" s="584"/>
      <c r="G37" s="584"/>
      <c r="H37" s="584"/>
      <c r="I37" s="584"/>
      <c r="J37" s="584"/>
      <c r="K37" s="584"/>
      <c r="L37" s="584"/>
      <c r="M37" s="584"/>
      <c r="N37" s="584"/>
      <c r="O37" s="584"/>
      <c r="P37" s="584"/>
      <c r="Q37" s="584"/>
      <c r="R37" s="584"/>
      <c r="S37" s="584"/>
      <c r="T37" s="584"/>
      <c r="U37" s="584"/>
      <c r="V37" s="73">
        <f>V31+V36</f>
        <v>77</v>
      </c>
      <c r="W37" s="73">
        <f>W31+W36</f>
        <v>79</v>
      </c>
      <c r="X37" s="73">
        <f>X31+X36</f>
        <v>33456</v>
      </c>
      <c r="Y37" s="62" t="s">
        <v>1</v>
      </c>
    </row>
    <row r="38" spans="1:25" ht="18" customHeight="1">
      <c r="A38" s="583" t="s">
        <v>297</v>
      </c>
      <c r="B38" s="584"/>
      <c r="C38" s="584"/>
      <c r="D38" s="584"/>
      <c r="E38" s="584"/>
      <c r="F38" s="584"/>
      <c r="G38" s="584"/>
      <c r="H38" s="584"/>
      <c r="I38" s="584"/>
      <c r="J38" s="584"/>
      <c r="K38" s="584"/>
      <c r="L38" s="584"/>
      <c r="M38" s="584"/>
      <c r="N38" s="584"/>
      <c r="O38" s="584"/>
      <c r="P38" s="584"/>
      <c r="Q38" s="584"/>
      <c r="R38" s="584"/>
      <c r="S38" s="584"/>
      <c r="T38" s="584"/>
      <c r="U38" s="584"/>
      <c r="V38" s="71">
        <f>V37-V16</f>
        <v>0</v>
      </c>
      <c r="W38" s="71">
        <f>W37-W16</f>
        <v>6</v>
      </c>
      <c r="X38" s="71">
        <f>X37-X16</f>
        <v>3365</v>
      </c>
      <c r="Y38" s="62" t="s">
        <v>1</v>
      </c>
    </row>
    <row r="39" spans="1:25">
      <c r="Y39" s="62" t="s">
        <v>1</v>
      </c>
    </row>
    <row r="40" spans="1:25" ht="18" customHeight="1">
      <c r="Y40" s="62" t="s">
        <v>1</v>
      </c>
    </row>
    <row r="41" spans="1:25" ht="18" customHeight="1">
      <c r="Y41" s="62" t="s">
        <v>1</v>
      </c>
    </row>
    <row r="42" spans="1:25" ht="18" customHeight="1">
      <c r="Y42" s="62" t="s">
        <v>1</v>
      </c>
    </row>
    <row r="43" spans="1:25" ht="18" customHeight="1">
      <c r="Y43" s="62" t="s">
        <v>1</v>
      </c>
    </row>
    <row r="44" spans="1:25" ht="18" customHeight="1">
      <c r="Y44" s="62" t="s">
        <v>1</v>
      </c>
    </row>
    <row r="45" spans="1:25" ht="18" customHeight="1">
      <c r="Y45" s="62" t="s">
        <v>1</v>
      </c>
    </row>
    <row r="46" spans="1:25" ht="18" customHeight="1">
      <c r="Y46" s="62" t="s">
        <v>1</v>
      </c>
    </row>
    <row r="47" spans="1:25" ht="18" customHeight="1">
      <c r="Y47" s="62" t="s">
        <v>1</v>
      </c>
    </row>
    <row r="48" spans="1:25" ht="22.5">
      <c r="A48" s="543" t="s">
        <v>245</v>
      </c>
      <c r="B48" s="544"/>
      <c r="C48" s="544"/>
      <c r="D48" s="544"/>
      <c r="E48" s="544"/>
      <c r="F48" s="544"/>
      <c r="G48" s="544"/>
      <c r="H48" s="544"/>
      <c r="I48" s="544"/>
      <c r="J48" s="544"/>
      <c r="K48" s="544"/>
      <c r="L48" s="544"/>
      <c r="M48" s="544"/>
      <c r="N48" s="544"/>
      <c r="O48" s="544"/>
      <c r="P48" s="544"/>
      <c r="Q48" s="544"/>
      <c r="R48" s="544"/>
      <c r="S48" s="544"/>
      <c r="T48" s="544"/>
      <c r="U48" s="544"/>
      <c r="V48" s="544"/>
      <c r="W48" s="544"/>
      <c r="X48" s="544"/>
      <c r="Y48" s="62" t="s">
        <v>1</v>
      </c>
    </row>
    <row r="49" spans="1:25" ht="23.25">
      <c r="A49" s="545" t="str">
        <f>A5</f>
        <v>INTERPOL WASHINGTON</v>
      </c>
      <c r="B49" s="585"/>
      <c r="C49" s="585"/>
      <c r="D49" s="585"/>
      <c r="E49" s="585"/>
      <c r="F49" s="585"/>
      <c r="G49" s="585"/>
      <c r="H49" s="585"/>
      <c r="I49" s="585"/>
      <c r="J49" s="585"/>
      <c r="K49" s="585"/>
      <c r="L49" s="585"/>
      <c r="M49" s="585"/>
      <c r="N49" s="585"/>
      <c r="O49" s="585"/>
      <c r="P49" s="585"/>
      <c r="Q49" s="585"/>
      <c r="R49" s="585"/>
      <c r="S49" s="585"/>
      <c r="T49" s="585"/>
      <c r="U49" s="585"/>
      <c r="V49" s="585"/>
      <c r="W49" s="585"/>
      <c r="X49" s="585"/>
      <c r="Y49" s="62" t="s">
        <v>1</v>
      </c>
    </row>
    <row r="50" spans="1:25" ht="23.25">
      <c r="A50" s="545" t="s">
        <v>236</v>
      </c>
      <c r="B50" s="544"/>
      <c r="C50" s="544"/>
      <c r="D50" s="544"/>
      <c r="E50" s="544"/>
      <c r="F50" s="544"/>
      <c r="G50" s="544"/>
      <c r="H50" s="544"/>
      <c r="I50" s="544"/>
      <c r="J50" s="544"/>
      <c r="K50" s="544"/>
      <c r="L50" s="544"/>
      <c r="M50" s="544"/>
      <c r="N50" s="544"/>
      <c r="O50" s="544"/>
      <c r="P50" s="544"/>
      <c r="Q50" s="544"/>
      <c r="R50" s="544"/>
      <c r="S50" s="544"/>
      <c r="T50" s="544"/>
      <c r="U50" s="544"/>
      <c r="V50" s="544"/>
      <c r="W50" s="544"/>
      <c r="X50" s="544"/>
      <c r="Y50" s="62" t="s">
        <v>1</v>
      </c>
    </row>
    <row r="51" spans="1:25" ht="23.25">
      <c r="A51" s="545" t="s">
        <v>235</v>
      </c>
      <c r="B51" s="546"/>
      <c r="C51" s="546"/>
      <c r="D51" s="546"/>
      <c r="E51" s="546"/>
      <c r="F51" s="546"/>
      <c r="G51" s="546"/>
      <c r="H51" s="546"/>
      <c r="I51" s="546"/>
      <c r="J51" s="546"/>
      <c r="K51" s="546"/>
      <c r="L51" s="546"/>
      <c r="M51" s="546"/>
      <c r="N51" s="546"/>
      <c r="O51" s="546"/>
      <c r="P51" s="546"/>
      <c r="Q51" s="546"/>
      <c r="R51" s="546"/>
      <c r="S51" s="546"/>
      <c r="T51" s="546"/>
      <c r="U51" s="546"/>
      <c r="V51" s="546"/>
      <c r="W51" s="546"/>
      <c r="X51" s="546"/>
      <c r="Y51" s="62" t="s">
        <v>1</v>
      </c>
    </row>
    <row r="52" spans="1:25" ht="18" customHeight="1">
      <c r="Y52" s="62" t="s">
        <v>1</v>
      </c>
    </row>
    <row r="53" spans="1:25" ht="18" customHeight="1">
      <c r="Y53" s="62" t="s">
        <v>1</v>
      </c>
    </row>
    <row r="54" spans="1:25" ht="18" customHeight="1">
      <c r="Y54" s="62" t="s">
        <v>1</v>
      </c>
    </row>
    <row r="55" spans="1:25" ht="18" customHeight="1">
      <c r="Y55" s="62" t="s">
        <v>1</v>
      </c>
    </row>
    <row r="56" spans="1:25" ht="18" customHeight="1">
      <c r="A56" s="41"/>
      <c r="B56" s="41"/>
      <c r="C56" s="41"/>
      <c r="D56" s="42"/>
      <c r="E56" s="42"/>
      <c r="F56" s="42"/>
      <c r="G56" s="42"/>
      <c r="H56" s="42"/>
      <c r="I56" s="42"/>
      <c r="J56" s="42"/>
      <c r="K56" s="42"/>
      <c r="L56" s="42"/>
      <c r="M56" s="42"/>
      <c r="N56" s="42"/>
      <c r="O56" s="42"/>
      <c r="P56" s="42"/>
      <c r="Q56" s="42"/>
      <c r="R56" s="42"/>
      <c r="S56" s="42"/>
      <c r="T56" s="42"/>
      <c r="U56" s="42"/>
      <c r="V56" s="42"/>
      <c r="W56" s="42"/>
      <c r="X56" s="42"/>
      <c r="Y56" s="62" t="s">
        <v>1</v>
      </c>
    </row>
    <row r="57" spans="1:25" ht="22.5" customHeight="1">
      <c r="A57" s="577" t="s">
        <v>253</v>
      </c>
      <c r="B57" s="578"/>
      <c r="C57" s="578"/>
      <c r="D57" s="599" t="s">
        <v>12</v>
      </c>
      <c r="E57" s="600"/>
      <c r="F57" s="601"/>
      <c r="G57" s="605" t="s">
        <v>303</v>
      </c>
      <c r="H57" s="606"/>
      <c r="I57" s="607"/>
      <c r="J57" s="599" t="s">
        <v>219</v>
      </c>
      <c r="K57" s="600"/>
      <c r="L57" s="601"/>
      <c r="M57" s="599" t="s">
        <v>217</v>
      </c>
      <c r="N57" s="600"/>
      <c r="O57" s="601"/>
      <c r="P57" s="599" t="s">
        <v>220</v>
      </c>
      <c r="Q57" s="611"/>
      <c r="R57" s="611"/>
      <c r="S57" s="599" t="s">
        <v>221</v>
      </c>
      <c r="T57" s="600"/>
      <c r="U57" s="600"/>
      <c r="V57" s="599" t="s">
        <v>31</v>
      </c>
      <c r="W57" s="600"/>
      <c r="X57" s="601"/>
      <c r="Y57" s="62" t="s">
        <v>1</v>
      </c>
    </row>
    <row r="58" spans="1:25" ht="27.75" customHeight="1">
      <c r="A58" s="579"/>
      <c r="B58" s="580"/>
      <c r="C58" s="580"/>
      <c r="D58" s="602"/>
      <c r="E58" s="603"/>
      <c r="F58" s="604"/>
      <c r="G58" s="608"/>
      <c r="H58" s="609"/>
      <c r="I58" s="610"/>
      <c r="J58" s="602"/>
      <c r="K58" s="603"/>
      <c r="L58" s="604"/>
      <c r="M58" s="602"/>
      <c r="N58" s="603"/>
      <c r="O58" s="604"/>
      <c r="P58" s="612"/>
      <c r="Q58" s="613"/>
      <c r="R58" s="613"/>
      <c r="S58" s="602"/>
      <c r="T58" s="603"/>
      <c r="U58" s="603"/>
      <c r="V58" s="602"/>
      <c r="W58" s="603"/>
      <c r="X58" s="604"/>
      <c r="Y58" s="62" t="s">
        <v>1</v>
      </c>
    </row>
    <row r="59" spans="1:25" ht="16.5" thickBot="1">
      <c r="A59" s="581"/>
      <c r="B59" s="582"/>
      <c r="C59" s="582"/>
      <c r="D59" s="162" t="s">
        <v>254</v>
      </c>
      <c r="E59" s="163" t="s">
        <v>38</v>
      </c>
      <c r="F59" s="164" t="s">
        <v>256</v>
      </c>
      <c r="G59" s="162" t="s">
        <v>254</v>
      </c>
      <c r="H59" s="163" t="s">
        <v>38</v>
      </c>
      <c r="I59" s="164" t="s">
        <v>256</v>
      </c>
      <c r="J59" s="162" t="s">
        <v>254</v>
      </c>
      <c r="K59" s="163" t="s">
        <v>38</v>
      </c>
      <c r="L59" s="164" t="s">
        <v>256</v>
      </c>
      <c r="M59" s="162" t="s">
        <v>254</v>
      </c>
      <c r="N59" s="163" t="s">
        <v>38</v>
      </c>
      <c r="O59" s="164" t="s">
        <v>256</v>
      </c>
      <c r="P59" s="162" t="s">
        <v>254</v>
      </c>
      <c r="Q59" s="163" t="s">
        <v>38</v>
      </c>
      <c r="R59" s="164" t="s">
        <v>256</v>
      </c>
      <c r="S59" s="162" t="s">
        <v>254</v>
      </c>
      <c r="T59" s="163" t="s">
        <v>38</v>
      </c>
      <c r="U59" s="164" t="s">
        <v>256</v>
      </c>
      <c r="V59" s="165" t="s">
        <v>254</v>
      </c>
      <c r="W59" s="163" t="s">
        <v>38</v>
      </c>
      <c r="X59" s="166" t="s">
        <v>256</v>
      </c>
      <c r="Y59" s="62" t="s">
        <v>1</v>
      </c>
    </row>
    <row r="60" spans="1:25">
      <c r="A60" s="153"/>
      <c r="B60" s="567" t="s">
        <v>312</v>
      </c>
      <c r="C60" s="568"/>
      <c r="D60" s="123">
        <v>77</v>
      </c>
      <c r="E60" s="124">
        <v>73</v>
      </c>
      <c r="F60" s="125">
        <v>30091</v>
      </c>
      <c r="G60" s="123">
        <v>77</v>
      </c>
      <c r="H60" s="124">
        <v>73</v>
      </c>
      <c r="I60" s="125">
        <v>30091</v>
      </c>
      <c r="J60" s="123">
        <v>0</v>
      </c>
      <c r="K60" s="124">
        <v>6</v>
      </c>
      <c r="L60" s="125">
        <v>3391</v>
      </c>
      <c r="M60" s="123">
        <v>77</v>
      </c>
      <c r="N60" s="124">
        <v>79</v>
      </c>
      <c r="O60" s="125">
        <v>33482</v>
      </c>
      <c r="P60" s="123">
        <v>0</v>
      </c>
      <c r="Q60" s="124">
        <v>0</v>
      </c>
      <c r="R60" s="125">
        <v>0</v>
      </c>
      <c r="S60" s="123">
        <v>0</v>
      </c>
      <c r="T60" s="124">
        <v>0</v>
      </c>
      <c r="U60" s="125">
        <v>-26</v>
      </c>
      <c r="V60" s="123">
        <f>P60+M60+S60</f>
        <v>77</v>
      </c>
      <c r="W60" s="124">
        <f>+N60+Q60+T60</f>
        <v>79</v>
      </c>
      <c r="X60" s="126">
        <f>R60+O60+U60</f>
        <v>33456</v>
      </c>
      <c r="Y60" s="62" t="s">
        <v>1</v>
      </c>
    </row>
    <row r="61" spans="1:25" hidden="1">
      <c r="A61" s="153"/>
      <c r="B61" s="567" t="s">
        <v>255</v>
      </c>
      <c r="C61" s="568"/>
      <c r="D61" s="123"/>
      <c r="E61" s="124"/>
      <c r="F61" s="127"/>
      <c r="G61" s="123"/>
      <c r="H61" s="124"/>
      <c r="I61" s="32"/>
      <c r="J61" s="123"/>
      <c r="K61" s="124"/>
      <c r="L61" s="32"/>
      <c r="M61" s="123"/>
      <c r="N61" s="124"/>
      <c r="O61" s="32"/>
      <c r="P61" s="123"/>
      <c r="Q61" s="124"/>
      <c r="R61" s="32"/>
      <c r="S61" s="123"/>
      <c r="T61" s="124"/>
      <c r="U61" s="32"/>
      <c r="V61" s="123">
        <f>P61+M61+S61</f>
        <v>0</v>
      </c>
      <c r="W61" s="124">
        <f>+N61+Q61+T61</f>
        <v>0</v>
      </c>
      <c r="X61" s="126">
        <f>R61+O61+U61</f>
        <v>0</v>
      </c>
      <c r="Y61" s="62" t="s">
        <v>1</v>
      </c>
    </row>
    <row r="62" spans="1:25" hidden="1">
      <c r="A62" s="153"/>
      <c r="B62" s="569" t="s">
        <v>255</v>
      </c>
      <c r="C62" s="570"/>
      <c r="D62" s="123"/>
      <c r="E62" s="124"/>
      <c r="F62" s="32"/>
      <c r="G62" s="123"/>
      <c r="H62" s="124"/>
      <c r="I62" s="32"/>
      <c r="J62" s="123"/>
      <c r="K62" s="124"/>
      <c r="L62" s="32"/>
      <c r="M62" s="123"/>
      <c r="N62" s="124"/>
      <c r="O62" s="32"/>
      <c r="P62" s="123"/>
      <c r="Q62" s="124"/>
      <c r="R62" s="32"/>
      <c r="S62" s="123"/>
      <c r="T62" s="124"/>
      <c r="U62" s="32"/>
      <c r="V62" s="123">
        <f>P62+M62+S62</f>
        <v>0</v>
      </c>
      <c r="W62" s="124">
        <f>+N62+Q62+T62</f>
        <v>0</v>
      </c>
      <c r="X62" s="126">
        <f>R62+O62+U62</f>
        <v>0</v>
      </c>
      <c r="Y62" s="62" t="s">
        <v>1</v>
      </c>
    </row>
    <row r="63" spans="1:25" ht="17.25" hidden="1" customHeight="1">
      <c r="A63" s="153"/>
      <c r="B63" s="569" t="s">
        <v>255</v>
      </c>
      <c r="C63" s="570"/>
      <c r="D63" s="123"/>
      <c r="E63" s="124"/>
      <c r="F63" s="32"/>
      <c r="G63" s="123"/>
      <c r="H63" s="124"/>
      <c r="I63" s="32"/>
      <c r="J63" s="123"/>
      <c r="K63" s="124"/>
      <c r="L63" s="32"/>
      <c r="M63" s="123"/>
      <c r="N63" s="124"/>
      <c r="O63" s="32"/>
      <c r="P63" s="123"/>
      <c r="Q63" s="124"/>
      <c r="R63" s="32"/>
      <c r="S63" s="123"/>
      <c r="T63" s="124"/>
      <c r="U63" s="32"/>
      <c r="V63" s="123">
        <f>P63+M63+S63</f>
        <v>0</v>
      </c>
      <c r="W63" s="124">
        <f>+N63+Q63+T63</f>
        <v>0</v>
      </c>
      <c r="X63" s="126">
        <f>R63+O63+U63</f>
        <v>0</v>
      </c>
      <c r="Y63" s="62" t="s">
        <v>1</v>
      </c>
    </row>
    <row r="64" spans="1:25">
      <c r="A64" s="155"/>
      <c r="B64" s="156"/>
      <c r="C64" s="156" t="s">
        <v>39</v>
      </c>
      <c r="D64" s="167">
        <f>SUM(D60:D63)</f>
        <v>77</v>
      </c>
      <c r="E64" s="168">
        <f>SUM(E60:E63)</f>
        <v>73</v>
      </c>
      <c r="F64" s="128">
        <f>SUM(F60:F63)</f>
        <v>30091</v>
      </c>
      <c r="G64" s="167">
        <f t="shared" ref="G64:V64" si="0">SUM(G60:G63)</f>
        <v>77</v>
      </c>
      <c r="H64" s="168">
        <f t="shared" si="0"/>
        <v>73</v>
      </c>
      <c r="I64" s="128">
        <f t="shared" si="0"/>
        <v>30091</v>
      </c>
      <c r="J64" s="167">
        <f t="shared" si="0"/>
        <v>0</v>
      </c>
      <c r="K64" s="168">
        <f t="shared" si="0"/>
        <v>6</v>
      </c>
      <c r="L64" s="128">
        <f t="shared" si="0"/>
        <v>3391</v>
      </c>
      <c r="M64" s="167">
        <f t="shared" si="0"/>
        <v>77</v>
      </c>
      <c r="N64" s="168">
        <f t="shared" si="0"/>
        <v>79</v>
      </c>
      <c r="O64" s="128">
        <f t="shared" si="0"/>
        <v>33482</v>
      </c>
      <c r="P64" s="167">
        <f t="shared" si="0"/>
        <v>0</v>
      </c>
      <c r="Q64" s="168">
        <f t="shared" si="0"/>
        <v>0</v>
      </c>
      <c r="R64" s="128">
        <f t="shared" si="0"/>
        <v>0</v>
      </c>
      <c r="S64" s="167">
        <f t="shared" si="0"/>
        <v>0</v>
      </c>
      <c r="T64" s="168">
        <f t="shared" si="0"/>
        <v>0</v>
      </c>
      <c r="U64" s="128">
        <f t="shared" si="0"/>
        <v>-26</v>
      </c>
      <c r="V64" s="167">
        <f t="shared" si="0"/>
        <v>77</v>
      </c>
      <c r="W64" s="168">
        <f>SUM(W60:W63)</f>
        <v>79</v>
      </c>
      <c r="X64" s="129">
        <f>SUM(X60:X63)</f>
        <v>33456</v>
      </c>
      <c r="Y64" s="62" t="s">
        <v>1</v>
      </c>
    </row>
    <row r="65" spans="1:25" ht="17.25" customHeight="1">
      <c r="A65" s="157"/>
      <c r="B65" s="571"/>
      <c r="C65" s="572"/>
      <c r="D65" s="169"/>
      <c r="E65" s="170"/>
      <c r="F65" s="4"/>
      <c r="G65" s="173"/>
      <c r="H65" s="174"/>
      <c r="I65" s="174"/>
      <c r="J65" s="173"/>
      <c r="K65" s="174"/>
      <c r="L65" s="174"/>
      <c r="M65" s="173"/>
      <c r="N65" s="174"/>
      <c r="O65" s="174"/>
      <c r="P65" s="173"/>
      <c r="Q65" s="174"/>
      <c r="R65" s="174"/>
      <c r="S65" s="173"/>
      <c r="T65" s="174"/>
      <c r="U65" s="174"/>
      <c r="V65" s="173"/>
      <c r="W65" s="179"/>
      <c r="X65" s="343"/>
      <c r="Y65" s="62" t="s">
        <v>1</v>
      </c>
    </row>
    <row r="66" spans="1:25">
      <c r="A66" s="155"/>
      <c r="B66" s="573" t="s">
        <v>241</v>
      </c>
      <c r="C66" s="574"/>
      <c r="D66" s="171"/>
      <c r="E66" s="172"/>
      <c r="F66" s="130"/>
      <c r="G66" s="175"/>
      <c r="H66" s="176"/>
      <c r="I66" s="176"/>
      <c r="J66" s="175"/>
      <c r="K66" s="176"/>
      <c r="L66" s="176"/>
      <c r="M66" s="175"/>
      <c r="N66" s="176"/>
      <c r="O66" s="176"/>
      <c r="P66" s="175"/>
      <c r="Q66" s="176"/>
      <c r="R66" s="176"/>
      <c r="S66" s="175"/>
      <c r="T66" s="176"/>
      <c r="U66" s="176"/>
      <c r="V66" s="175"/>
      <c r="W66" s="172">
        <f>Q66+N66</f>
        <v>0</v>
      </c>
      <c r="X66" s="270"/>
      <c r="Y66" s="62" t="s">
        <v>1</v>
      </c>
    </row>
    <row r="67" spans="1:25">
      <c r="A67" s="153"/>
      <c r="B67" s="561" t="s">
        <v>240</v>
      </c>
      <c r="C67" s="562"/>
      <c r="D67" s="123"/>
      <c r="E67" s="124">
        <f>+E64+E66</f>
        <v>73</v>
      </c>
      <c r="F67" s="32"/>
      <c r="G67" s="177"/>
      <c r="H67" s="124">
        <f>+H64+H66</f>
        <v>73</v>
      </c>
      <c r="I67" s="125"/>
      <c r="J67" s="177"/>
      <c r="K67" s="124">
        <f>+K64+K66</f>
        <v>6</v>
      </c>
      <c r="L67" s="125"/>
      <c r="M67" s="177"/>
      <c r="N67" s="124">
        <f>+N64+N66</f>
        <v>79</v>
      </c>
      <c r="O67" s="125"/>
      <c r="P67" s="177"/>
      <c r="Q67" s="124">
        <f>+Q64+Q66</f>
        <v>0</v>
      </c>
      <c r="R67" s="125"/>
      <c r="S67" s="177"/>
      <c r="T67" s="124">
        <f>+T64+T66</f>
        <v>0</v>
      </c>
      <c r="U67" s="125"/>
      <c r="V67" s="177"/>
      <c r="W67" s="124">
        <f>+W64+W66</f>
        <v>79</v>
      </c>
      <c r="X67" s="67"/>
      <c r="Y67" s="62" t="s">
        <v>1</v>
      </c>
    </row>
    <row r="68" spans="1:25">
      <c r="A68" s="158"/>
      <c r="B68" s="575"/>
      <c r="C68" s="576"/>
      <c r="D68" s="169"/>
      <c r="E68" s="170"/>
      <c r="F68" s="4"/>
      <c r="G68" s="173"/>
      <c r="H68" s="174"/>
      <c r="I68" s="174"/>
      <c r="J68" s="173"/>
      <c r="K68" s="174"/>
      <c r="L68" s="174"/>
      <c r="M68" s="173"/>
      <c r="N68" s="174"/>
      <c r="O68" s="174"/>
      <c r="P68" s="173"/>
      <c r="Q68" s="174"/>
      <c r="R68" s="174"/>
      <c r="S68" s="173"/>
      <c r="T68" s="174"/>
      <c r="U68" s="174"/>
      <c r="V68" s="173"/>
      <c r="W68" s="179"/>
      <c r="X68" s="343"/>
      <c r="Y68" s="62" t="s">
        <v>1</v>
      </c>
    </row>
    <row r="69" spans="1:25">
      <c r="A69" s="153"/>
      <c r="B69" s="561" t="s">
        <v>238</v>
      </c>
      <c r="C69" s="562"/>
      <c r="D69" s="123"/>
      <c r="E69" s="124"/>
      <c r="F69" s="32"/>
      <c r="G69" s="177"/>
      <c r="H69" s="125"/>
      <c r="I69" s="125"/>
      <c r="J69" s="177"/>
      <c r="K69" s="125"/>
      <c r="L69" s="125"/>
      <c r="M69" s="177"/>
      <c r="N69" s="125"/>
      <c r="O69" s="125"/>
      <c r="P69" s="177"/>
      <c r="Q69" s="125"/>
      <c r="R69" s="125"/>
      <c r="S69" s="177"/>
      <c r="T69" s="125"/>
      <c r="U69" s="125"/>
      <c r="V69" s="177"/>
      <c r="W69" s="125"/>
      <c r="X69" s="67"/>
      <c r="Y69" s="62" t="s">
        <v>1</v>
      </c>
    </row>
    <row r="70" spans="1:25">
      <c r="A70" s="153"/>
      <c r="B70" s="159"/>
      <c r="C70" s="154" t="s">
        <v>44</v>
      </c>
      <c r="D70" s="123"/>
      <c r="E70" s="124"/>
      <c r="F70" s="32"/>
      <c r="G70" s="177"/>
      <c r="H70" s="125"/>
      <c r="I70" s="125"/>
      <c r="J70" s="177"/>
      <c r="K70" s="124"/>
      <c r="L70" s="125"/>
      <c r="M70" s="177"/>
      <c r="N70" s="124"/>
      <c r="O70" s="125"/>
      <c r="P70" s="177"/>
      <c r="Q70" s="124"/>
      <c r="R70" s="125"/>
      <c r="S70" s="177"/>
      <c r="T70" s="124"/>
      <c r="U70" s="125"/>
      <c r="V70" s="177"/>
      <c r="W70" s="178">
        <f>Q70+N70</f>
        <v>0</v>
      </c>
      <c r="X70" s="67"/>
      <c r="Y70" s="62" t="s">
        <v>1</v>
      </c>
    </row>
    <row r="71" spans="1:25">
      <c r="A71" s="155"/>
      <c r="B71" s="160"/>
      <c r="C71" s="161" t="s">
        <v>84</v>
      </c>
      <c r="D71" s="171"/>
      <c r="E71" s="172"/>
      <c r="F71" s="130"/>
      <c r="G71" s="175"/>
      <c r="H71" s="176"/>
      <c r="I71" s="176"/>
      <c r="J71" s="175"/>
      <c r="K71" s="172"/>
      <c r="L71" s="176"/>
      <c r="M71" s="175"/>
      <c r="N71" s="172"/>
      <c r="O71" s="176"/>
      <c r="P71" s="175"/>
      <c r="Q71" s="172"/>
      <c r="R71" s="176"/>
      <c r="S71" s="175"/>
      <c r="T71" s="172"/>
      <c r="U71" s="176"/>
      <c r="V71" s="175"/>
      <c r="W71" s="172">
        <f>Q71+N71</f>
        <v>0</v>
      </c>
      <c r="X71" s="270"/>
      <c r="Y71" s="62" t="s">
        <v>1</v>
      </c>
    </row>
    <row r="72" spans="1:25">
      <c r="A72" s="155"/>
      <c r="B72" s="563" t="s">
        <v>239</v>
      </c>
      <c r="C72" s="564"/>
      <c r="D72" s="171"/>
      <c r="E72" s="172">
        <f>E71+E70+E67</f>
        <v>73</v>
      </c>
      <c r="F72" s="130"/>
      <c r="G72" s="175"/>
      <c r="H72" s="172">
        <f>H71+H70+H67</f>
        <v>73</v>
      </c>
      <c r="I72" s="176"/>
      <c r="J72" s="175"/>
      <c r="K72" s="172">
        <f>K71+K70+K67</f>
        <v>6</v>
      </c>
      <c r="L72" s="176"/>
      <c r="M72" s="175"/>
      <c r="N72" s="172">
        <f>N71+N70+N67</f>
        <v>79</v>
      </c>
      <c r="O72" s="176"/>
      <c r="P72" s="175"/>
      <c r="Q72" s="172">
        <f>Q71+Q70+Q67</f>
        <v>0</v>
      </c>
      <c r="R72" s="176"/>
      <c r="S72" s="175"/>
      <c r="T72" s="172">
        <f>T71+T70+T67</f>
        <v>0</v>
      </c>
      <c r="U72" s="176"/>
      <c r="V72" s="175"/>
      <c r="W72" s="172">
        <f>W71+W70+W67</f>
        <v>79</v>
      </c>
      <c r="X72" s="270"/>
      <c r="Y72" s="62" t="s">
        <v>19</v>
      </c>
    </row>
    <row r="73" spans="1:25">
      <c r="C73" s="5"/>
    </row>
    <row r="74" spans="1:25">
      <c r="C74" s="5"/>
    </row>
    <row r="75" spans="1:25" s="420" customFormat="1" ht="15">
      <c r="D75" s="421"/>
      <c r="E75" s="421"/>
      <c r="F75" s="421"/>
      <c r="G75" s="421"/>
      <c r="H75" s="421"/>
      <c r="I75" s="421"/>
      <c r="J75" s="421"/>
      <c r="K75" s="421"/>
      <c r="L75" s="421"/>
      <c r="M75" s="421"/>
      <c r="N75" s="421"/>
      <c r="O75" s="421"/>
      <c r="P75" s="421"/>
      <c r="Q75" s="421"/>
      <c r="R75" s="421"/>
      <c r="S75" s="421"/>
      <c r="T75" s="421"/>
      <c r="U75" s="421"/>
      <c r="V75" s="421"/>
      <c r="W75" s="421"/>
      <c r="X75" s="421"/>
      <c r="Y75" s="422"/>
    </row>
    <row r="76" spans="1:25" s="420" customFormat="1" ht="15">
      <c r="D76" s="421"/>
      <c r="E76" s="421"/>
      <c r="F76" s="421"/>
      <c r="G76" s="421"/>
      <c r="H76" s="421"/>
      <c r="I76" s="421"/>
      <c r="J76" s="421"/>
      <c r="K76" s="421"/>
      <c r="L76" s="421"/>
      <c r="M76" s="421"/>
      <c r="N76" s="421"/>
      <c r="O76" s="421"/>
      <c r="P76" s="421"/>
      <c r="Q76" s="421"/>
      <c r="R76" s="421"/>
      <c r="S76" s="421"/>
      <c r="T76" s="421"/>
      <c r="U76" s="421"/>
      <c r="V76" s="421"/>
      <c r="W76" s="421"/>
      <c r="X76" s="421"/>
      <c r="Y76" s="422"/>
    </row>
    <row r="77" spans="1:25" s="420" customFormat="1" ht="15">
      <c r="D77" s="421"/>
      <c r="E77" s="421"/>
      <c r="F77" s="421"/>
      <c r="G77" s="421"/>
      <c r="H77" s="421"/>
      <c r="I77" s="421"/>
      <c r="J77" s="421"/>
      <c r="K77" s="421"/>
      <c r="L77" s="421"/>
      <c r="M77" s="421"/>
      <c r="N77" s="421"/>
      <c r="O77" s="421"/>
      <c r="P77" s="421"/>
      <c r="Q77" s="421"/>
      <c r="R77" s="421"/>
      <c r="S77" s="421"/>
      <c r="T77" s="421"/>
      <c r="U77" s="421"/>
      <c r="V77" s="421"/>
      <c r="W77" s="421"/>
      <c r="X77" s="421"/>
      <c r="Y77" s="422"/>
    </row>
    <row r="78" spans="1:25" s="420" customFormat="1" ht="15">
      <c r="A78" s="527"/>
      <c r="B78" s="527"/>
      <c r="C78" s="527"/>
      <c r="D78" s="423"/>
      <c r="E78" s="423"/>
      <c r="F78" s="423"/>
      <c r="G78" s="423"/>
      <c r="H78" s="423"/>
      <c r="I78" s="423"/>
      <c r="J78" s="423"/>
      <c r="K78" s="423"/>
      <c r="L78" s="423"/>
      <c r="M78" s="423"/>
      <c r="N78" s="423"/>
      <c r="O78" s="423"/>
      <c r="P78" s="423"/>
      <c r="Q78" s="423"/>
      <c r="R78" s="423"/>
      <c r="S78" s="423"/>
      <c r="T78" s="423"/>
      <c r="U78" s="423"/>
      <c r="V78" s="423"/>
      <c r="W78" s="423"/>
      <c r="X78" s="423"/>
      <c r="Y78" s="422"/>
    </row>
    <row r="79" spans="1:25">
      <c r="W79" s="34"/>
      <c r="X79" s="34"/>
    </row>
    <row r="80" spans="1:25">
      <c r="K80" s="49"/>
    </row>
  </sheetData>
  <mergeCells count="61">
    <mergeCell ref="A20:U20"/>
    <mergeCell ref="A21:U21"/>
    <mergeCell ref="V57:X58"/>
    <mergeCell ref="D57:F58"/>
    <mergeCell ref="G57:I58"/>
    <mergeCell ref="J57:L58"/>
    <mergeCell ref="M57:O58"/>
    <mergeCell ref="P57:R58"/>
    <mergeCell ref="S57:U58"/>
    <mergeCell ref="A28:U28"/>
    <mergeCell ref="A25:U25"/>
    <mergeCell ref="A26:U26"/>
    <mergeCell ref="A27:U27"/>
    <mergeCell ref="A23:U23"/>
    <mergeCell ref="A24:U24"/>
    <mergeCell ref="A30:U30"/>
    <mergeCell ref="A33:U33"/>
    <mergeCell ref="A34:U34"/>
    <mergeCell ref="B67:C67"/>
    <mergeCell ref="B60:C60"/>
    <mergeCell ref="A31:U31"/>
    <mergeCell ref="A32:U32"/>
    <mergeCell ref="A37:U37"/>
    <mergeCell ref="A36:U36"/>
    <mergeCell ref="A35:U35"/>
    <mergeCell ref="B69:C69"/>
    <mergeCell ref="B72:C72"/>
    <mergeCell ref="A19:U19"/>
    <mergeCell ref="B61:C61"/>
    <mergeCell ref="B62:C62"/>
    <mergeCell ref="B65:C65"/>
    <mergeCell ref="B66:C66"/>
    <mergeCell ref="B68:C68"/>
    <mergeCell ref="A57:C59"/>
    <mergeCell ref="A38:U38"/>
    <mergeCell ref="B63:C63"/>
    <mergeCell ref="A48:X48"/>
    <mergeCell ref="A49:X49"/>
    <mergeCell ref="A50:X50"/>
    <mergeCell ref="A51:X51"/>
    <mergeCell ref="A29:U29"/>
    <mergeCell ref="A15:U15"/>
    <mergeCell ref="A10:X10"/>
    <mergeCell ref="A11:U13"/>
    <mergeCell ref="A18:U18"/>
    <mergeCell ref="V12:V13"/>
    <mergeCell ref="A17:U17"/>
    <mergeCell ref="A16:U16"/>
    <mergeCell ref="A1:X1"/>
    <mergeCell ref="A14:U14"/>
    <mergeCell ref="A2:X2"/>
    <mergeCell ref="A3:X3"/>
    <mergeCell ref="A8:X8"/>
    <mergeCell ref="A9:X9"/>
    <mergeCell ref="X12:X13"/>
    <mergeCell ref="W12:W13"/>
    <mergeCell ref="A4:X4"/>
    <mergeCell ref="A5:X5"/>
    <mergeCell ref="A6:X6"/>
    <mergeCell ref="A7:X7"/>
    <mergeCell ref="V11:X11"/>
  </mergeCells>
  <phoneticPr fontId="0" type="noConversion"/>
  <printOptions horizontalCentered="1"/>
  <pageMargins left="0.5" right="0.4" top="0.5" bottom="0.25" header="0" footer="0"/>
  <pageSetup scale="55" firstPageNumber="8" fitToHeight="0" orientation="landscape" useFirstPageNumber="1" r:id="rId1"/>
  <headerFooter alignWithMargins="0">
    <oddFooter>&amp;C&amp;"Times New Roman,Regular"Exhibit B - Summary of Requirements</oddFooter>
  </headerFooter>
  <rowBreaks count="1" manualBreakCount="1">
    <brk id="38" max="23" man="1"/>
  </rowBreaks>
  <ignoredErrors>
    <ignoredError sqref="W60:W63" formula="1"/>
  </ignoredErrors>
</worksheet>
</file>

<file path=xl/worksheets/sheet3.xml><?xml version="1.0" encoding="utf-8"?>
<worksheet xmlns="http://schemas.openxmlformats.org/spreadsheetml/2006/main" xmlns:r="http://schemas.openxmlformats.org/officeDocument/2006/relationships">
  <sheetPr codeName="Sheet6">
    <pageSetUpPr fitToPage="1"/>
  </sheetPr>
  <dimension ref="A1:H21"/>
  <sheetViews>
    <sheetView zoomScaleNormal="100" zoomScaleSheetLayoutView="75" workbookViewId="0">
      <selection activeCell="F29" sqref="F29"/>
    </sheetView>
  </sheetViews>
  <sheetFormatPr defaultColWidth="7.21875" defaultRowHeight="12.75"/>
  <cols>
    <col min="1" max="1" width="17.88671875" style="22" customWidth="1"/>
    <col min="2" max="2" width="16.88671875" style="22" customWidth="1"/>
    <col min="3" max="3" width="4.6640625" style="22" customWidth="1"/>
    <col min="4" max="4" width="7.5546875" style="22" customWidth="1"/>
    <col min="5" max="5" width="4.6640625" style="22" customWidth="1"/>
    <col min="6" max="6" width="7.21875" style="22" customWidth="1"/>
    <col min="7" max="7" width="11.33203125" style="22" customWidth="1"/>
    <col min="8" max="8" width="8.88671875" style="65" customWidth="1"/>
    <col min="9" max="16384" width="7.21875" style="22"/>
  </cols>
  <sheetData>
    <row r="1" spans="1:8" ht="20.25">
      <c r="A1" s="624" t="s">
        <v>307</v>
      </c>
      <c r="B1" s="625"/>
      <c r="C1" s="625"/>
      <c r="D1" s="625"/>
      <c r="E1" s="625"/>
      <c r="F1" s="625"/>
      <c r="G1" s="625"/>
      <c r="H1" s="64" t="s">
        <v>1</v>
      </c>
    </row>
    <row r="2" spans="1:8" ht="20.25">
      <c r="A2" s="631"/>
      <c r="B2" s="631"/>
      <c r="C2" s="631"/>
      <c r="D2" s="631"/>
      <c r="E2" s="631"/>
      <c r="F2" s="631"/>
      <c r="G2" s="631"/>
      <c r="H2" s="64" t="s">
        <v>1</v>
      </c>
    </row>
    <row r="3" spans="1:8">
      <c r="A3" s="632"/>
      <c r="B3" s="632"/>
      <c r="C3" s="632"/>
      <c r="D3" s="632"/>
      <c r="E3" s="632"/>
      <c r="F3" s="632"/>
      <c r="G3" s="632"/>
      <c r="H3" s="64" t="s">
        <v>1</v>
      </c>
    </row>
    <row r="4" spans="1:8" ht="23.25">
      <c r="A4" s="626" t="s">
        <v>208</v>
      </c>
      <c r="B4" s="627"/>
      <c r="C4" s="627"/>
      <c r="D4" s="627"/>
      <c r="E4" s="627"/>
      <c r="F4" s="627"/>
      <c r="G4" s="627"/>
      <c r="H4" s="64" t="s">
        <v>1</v>
      </c>
    </row>
    <row r="5" spans="1:8" ht="23.25">
      <c r="A5" s="628" t="str">
        <f>'B. Summary of Requirements '!A49</f>
        <v>INTERPOL WASHINGTON</v>
      </c>
      <c r="B5" s="629"/>
      <c r="C5" s="629"/>
      <c r="D5" s="629"/>
      <c r="E5" s="629"/>
      <c r="F5" s="629"/>
      <c r="G5" s="629"/>
      <c r="H5" s="64" t="s">
        <v>1</v>
      </c>
    </row>
    <row r="6" spans="1:8" ht="23.25">
      <c r="A6" s="630" t="s">
        <v>235</v>
      </c>
      <c r="B6" s="627"/>
      <c r="C6" s="627"/>
      <c r="D6" s="627"/>
      <c r="E6" s="627"/>
      <c r="F6" s="627"/>
      <c r="G6" s="627"/>
      <c r="H6" s="64" t="s">
        <v>1</v>
      </c>
    </row>
    <row r="7" spans="1:8">
      <c r="A7" s="633"/>
      <c r="B7" s="633"/>
      <c r="C7" s="633"/>
      <c r="D7" s="633"/>
      <c r="E7" s="633"/>
      <c r="F7" s="633"/>
      <c r="G7" s="633"/>
      <c r="H7" s="64" t="s">
        <v>1</v>
      </c>
    </row>
    <row r="8" spans="1:8">
      <c r="A8" s="634"/>
      <c r="B8" s="634"/>
      <c r="C8" s="634"/>
      <c r="D8" s="634"/>
      <c r="E8" s="634"/>
      <c r="F8" s="634"/>
      <c r="G8" s="634"/>
      <c r="H8" s="64" t="s">
        <v>1</v>
      </c>
    </row>
    <row r="9" spans="1:8" ht="15">
      <c r="A9" s="614" t="s">
        <v>6</v>
      </c>
      <c r="B9" s="619" t="s">
        <v>17</v>
      </c>
      <c r="C9" s="616" t="s">
        <v>312</v>
      </c>
      <c r="D9" s="617"/>
      <c r="E9" s="617"/>
      <c r="F9" s="618"/>
      <c r="G9" s="619" t="s">
        <v>345</v>
      </c>
      <c r="H9" s="64" t="s">
        <v>1</v>
      </c>
    </row>
    <row r="10" spans="1:8">
      <c r="A10" s="615"/>
      <c r="B10" s="620"/>
      <c r="C10" s="23" t="s">
        <v>254</v>
      </c>
      <c r="D10" s="23" t="s">
        <v>5</v>
      </c>
      <c r="E10" s="23" t="s">
        <v>38</v>
      </c>
      <c r="F10" s="24" t="s">
        <v>256</v>
      </c>
      <c r="G10" s="620"/>
      <c r="H10" s="64" t="s">
        <v>1</v>
      </c>
    </row>
    <row r="11" spans="1:8" ht="15.75">
      <c r="A11" s="29"/>
      <c r="B11" s="30"/>
      <c r="C11" s="131"/>
      <c r="D11" s="74"/>
      <c r="E11" s="74"/>
      <c r="F11" s="75"/>
      <c r="G11" s="443" t="s">
        <v>255</v>
      </c>
      <c r="H11" s="64" t="s">
        <v>1</v>
      </c>
    </row>
    <row r="12" spans="1:8" ht="18.75" customHeight="1">
      <c r="A12" s="29" t="s">
        <v>333</v>
      </c>
      <c r="B12" s="30" t="s">
        <v>312</v>
      </c>
      <c r="C12" s="508">
        <v>0</v>
      </c>
      <c r="D12" s="509">
        <v>0</v>
      </c>
      <c r="E12" s="509">
        <v>0</v>
      </c>
      <c r="F12" s="510">
        <v>-15</v>
      </c>
      <c r="G12" s="510">
        <f>+F12</f>
        <v>-15</v>
      </c>
      <c r="H12" s="64" t="s">
        <v>1</v>
      </c>
    </row>
    <row r="13" spans="1:8" ht="18.75" customHeight="1">
      <c r="A13" s="29" t="s">
        <v>344</v>
      </c>
      <c r="B13" s="30" t="s">
        <v>312</v>
      </c>
      <c r="C13" s="508">
        <v>0</v>
      </c>
      <c r="D13" s="509">
        <v>0</v>
      </c>
      <c r="E13" s="509">
        <v>0</v>
      </c>
      <c r="F13" s="510">
        <v>-11</v>
      </c>
      <c r="G13" s="510">
        <f>+F13</f>
        <v>-11</v>
      </c>
      <c r="H13" s="64" t="s">
        <v>1</v>
      </c>
    </row>
    <row r="14" spans="1:8" ht="18.75" customHeight="1">
      <c r="A14" s="29" t="s">
        <v>255</v>
      </c>
      <c r="B14" s="30"/>
      <c r="C14" s="508"/>
      <c r="D14" s="509"/>
      <c r="E14" s="509"/>
      <c r="F14" s="510"/>
      <c r="G14" s="510" t="s">
        <v>255</v>
      </c>
      <c r="H14" s="64" t="s">
        <v>1</v>
      </c>
    </row>
    <row r="15" spans="1:8" ht="18.75" customHeight="1">
      <c r="A15" s="25"/>
      <c r="B15" s="31"/>
      <c r="C15" s="511"/>
      <c r="D15" s="512"/>
      <c r="E15" s="512"/>
      <c r="F15" s="513"/>
      <c r="G15" s="514" t="s">
        <v>255</v>
      </c>
      <c r="H15" s="64" t="s">
        <v>1</v>
      </c>
    </row>
    <row r="16" spans="1:8" ht="18.75" customHeight="1">
      <c r="A16" s="102" t="s">
        <v>237</v>
      </c>
      <c r="B16" s="515"/>
      <c r="C16" s="103">
        <f>SUM(+C13+C12)</f>
        <v>0</v>
      </c>
      <c r="D16" s="103">
        <f t="shared" ref="D16:F16" si="0">SUM(+D13+D12)</f>
        <v>0</v>
      </c>
      <c r="E16" s="103">
        <f t="shared" si="0"/>
        <v>0</v>
      </c>
      <c r="F16" s="103">
        <f t="shared" si="0"/>
        <v>-26</v>
      </c>
      <c r="G16" s="104">
        <f>SUM(+G12+G13)</f>
        <v>-26</v>
      </c>
      <c r="H16" s="64" t="s">
        <v>19</v>
      </c>
    </row>
    <row r="17" spans="1:8" ht="18.75" customHeight="1">
      <c r="A17" s="621"/>
      <c r="B17" s="622"/>
      <c r="C17" s="622"/>
      <c r="D17" s="622"/>
      <c r="E17" s="622"/>
      <c r="F17" s="622"/>
      <c r="G17" s="623"/>
      <c r="H17" s="64"/>
    </row>
    <row r="18" spans="1:8" ht="18.75" customHeight="1">
      <c r="A18" s="37"/>
      <c r="B18" s="33"/>
      <c r="C18" s="33"/>
      <c r="D18" s="33"/>
      <c r="E18" s="33"/>
      <c r="F18" s="33"/>
      <c r="G18" s="33"/>
      <c r="H18" s="64"/>
    </row>
    <row r="19" spans="1:8" ht="18.75" customHeight="1">
      <c r="H19" s="64"/>
    </row>
    <row r="20" spans="1:8" ht="15" customHeight="1">
      <c r="A20" s="44"/>
      <c r="B20" s="45"/>
      <c r="C20" s="45"/>
      <c r="D20" s="45"/>
      <c r="E20" s="45"/>
      <c r="F20" s="45"/>
      <c r="G20" s="51"/>
    </row>
    <row r="21" spans="1:8">
      <c r="A21" s="45"/>
      <c r="B21" s="45"/>
      <c r="C21" s="45"/>
      <c r="D21" s="45"/>
      <c r="E21" s="45"/>
      <c r="F21" s="45"/>
    </row>
  </sheetData>
  <mergeCells count="13">
    <mergeCell ref="A9:A10"/>
    <mergeCell ref="C9:F9"/>
    <mergeCell ref="B9:B10"/>
    <mergeCell ref="A17:G17"/>
    <mergeCell ref="A1:G1"/>
    <mergeCell ref="A4:G4"/>
    <mergeCell ref="A5:G5"/>
    <mergeCell ref="A6:G6"/>
    <mergeCell ref="A2:G2"/>
    <mergeCell ref="A3:G3"/>
    <mergeCell ref="A7:G7"/>
    <mergeCell ref="A8:G8"/>
    <mergeCell ref="G9:G10"/>
  </mergeCells>
  <phoneticPr fontId="19" type="noConversion"/>
  <printOptions horizontalCentered="1"/>
  <pageMargins left="0.75" right="0.75" top="1" bottom="1" header="0.5" footer="0.5"/>
  <pageSetup orientation="landscape" r:id="rId1"/>
  <headerFooter alignWithMargins="0">
    <oddFooter>&amp;C&amp;"Times New Roman,Regular"Exhibit C - Program Increases/Offsets By Decision Unit</oddFooter>
  </headerFooter>
</worksheet>
</file>

<file path=xl/worksheets/sheet4.xml><?xml version="1.0" encoding="utf-8"?>
<worksheet xmlns="http://schemas.openxmlformats.org/spreadsheetml/2006/main" xmlns:r="http://schemas.openxmlformats.org/officeDocument/2006/relationships">
  <sheetPr codeName="Sheet9"/>
  <dimension ref="A1:T31"/>
  <sheetViews>
    <sheetView zoomScaleNormal="100" zoomScaleSheetLayoutView="75" workbookViewId="0">
      <selection activeCell="A4" sqref="A4:P4"/>
    </sheetView>
  </sheetViews>
  <sheetFormatPr defaultColWidth="7.21875" defaultRowHeight="12.75"/>
  <cols>
    <col min="1" max="1" width="49.5546875" style="350" customWidth="1"/>
    <col min="2" max="2" width="1.21875" style="350" customWidth="1"/>
    <col min="3" max="3" width="10.77734375" style="350" customWidth="1"/>
    <col min="4" max="4" width="11" style="350" customWidth="1"/>
    <col min="5" max="5" width="1.21875" style="350" customWidth="1"/>
    <col min="6" max="7" width="11.21875" style="350" customWidth="1"/>
    <col min="8" max="8" width="1.21875" style="350" customWidth="1"/>
    <col min="9" max="9" width="7.21875" style="350" customWidth="1"/>
    <col min="10" max="10" width="8.6640625" style="350" customWidth="1"/>
    <col min="11" max="13" width="6.77734375" style="350" customWidth="1"/>
    <col min="14" max="14" width="7.21875" style="350" customWidth="1"/>
    <col min="15" max="15" width="6.33203125" style="350" customWidth="1"/>
    <col min="16" max="16" width="8.6640625" style="350" customWidth="1"/>
    <col min="17" max="17" width="1.88671875" style="350" customWidth="1"/>
    <col min="18" max="16384" width="7.21875" style="350"/>
  </cols>
  <sheetData>
    <row r="1" spans="1:20" ht="20.25">
      <c r="A1" s="651" t="s">
        <v>308</v>
      </c>
      <c r="B1" s="652"/>
      <c r="C1" s="652"/>
      <c r="D1" s="652"/>
      <c r="E1" s="652"/>
      <c r="F1" s="652"/>
      <c r="G1" s="652"/>
      <c r="H1" s="652"/>
      <c r="I1" s="652"/>
      <c r="J1" s="652"/>
      <c r="K1" s="652"/>
      <c r="L1" s="652"/>
      <c r="M1" s="652"/>
      <c r="N1" s="652"/>
      <c r="O1" s="652"/>
      <c r="P1" s="652"/>
      <c r="Q1" s="348" t="s">
        <v>1</v>
      </c>
      <c r="R1" s="349"/>
      <c r="S1" s="349"/>
    </row>
    <row r="2" spans="1:20" ht="19.149999999999999" customHeight="1">
      <c r="A2" s="351"/>
      <c r="Q2" s="348" t="s">
        <v>1</v>
      </c>
      <c r="T2" s="348"/>
    </row>
    <row r="3" spans="1:20" ht="15.75">
      <c r="A3" s="653" t="s">
        <v>264</v>
      </c>
      <c r="B3" s="654"/>
      <c r="C3" s="654"/>
      <c r="D3" s="654"/>
      <c r="E3" s="654"/>
      <c r="F3" s="654"/>
      <c r="G3" s="654"/>
      <c r="H3" s="654"/>
      <c r="I3" s="654"/>
      <c r="J3" s="654"/>
      <c r="K3" s="654"/>
      <c r="L3" s="654"/>
      <c r="M3" s="654"/>
      <c r="N3" s="654"/>
      <c r="O3" s="654"/>
      <c r="P3" s="654"/>
      <c r="Q3" s="348" t="s">
        <v>1</v>
      </c>
      <c r="R3" s="40"/>
      <c r="S3" s="40"/>
      <c r="T3" s="348"/>
    </row>
    <row r="4" spans="1:20" ht="15.75">
      <c r="A4" s="655" t="str">
        <f>'B. Summary of Requirements '!A5:X5</f>
        <v>INTERPOL WASHINGTON</v>
      </c>
      <c r="B4" s="654"/>
      <c r="C4" s="654"/>
      <c r="D4" s="654"/>
      <c r="E4" s="654"/>
      <c r="F4" s="654"/>
      <c r="G4" s="654"/>
      <c r="H4" s="654"/>
      <c r="I4" s="654"/>
      <c r="J4" s="654"/>
      <c r="K4" s="654"/>
      <c r="L4" s="654"/>
      <c r="M4" s="654"/>
      <c r="N4" s="654"/>
      <c r="O4" s="654"/>
      <c r="P4" s="654"/>
      <c r="Q4" s="348" t="s">
        <v>1</v>
      </c>
      <c r="R4" s="38"/>
      <c r="S4" s="38"/>
    </row>
    <row r="5" spans="1:20" ht="15">
      <c r="A5" s="656" t="s">
        <v>235</v>
      </c>
      <c r="B5" s="654"/>
      <c r="C5" s="654"/>
      <c r="D5" s="654"/>
      <c r="E5" s="654"/>
      <c r="F5" s="654"/>
      <c r="G5" s="654"/>
      <c r="H5" s="654"/>
      <c r="I5" s="654"/>
      <c r="J5" s="654"/>
      <c r="K5" s="654"/>
      <c r="L5" s="654"/>
      <c r="M5" s="654"/>
      <c r="N5" s="654"/>
      <c r="O5" s="654"/>
      <c r="P5" s="654"/>
      <c r="Q5" s="348" t="s">
        <v>1</v>
      </c>
      <c r="R5" s="40"/>
      <c r="S5" s="40"/>
      <c r="T5" s="348"/>
    </row>
    <row r="6" spans="1:20">
      <c r="Q6" s="348" t="s">
        <v>1</v>
      </c>
      <c r="T6" s="348"/>
    </row>
    <row r="7" spans="1:20" ht="13.5" thickBot="1">
      <c r="Q7" s="348" t="s">
        <v>1</v>
      </c>
      <c r="T7" s="348"/>
    </row>
    <row r="8" spans="1:20" ht="37.5" customHeight="1">
      <c r="A8" s="352"/>
      <c r="B8" s="353"/>
      <c r="C8" s="641" t="s">
        <v>280</v>
      </c>
      <c r="D8" s="642"/>
      <c r="E8" s="354"/>
      <c r="F8" s="641" t="s">
        <v>304</v>
      </c>
      <c r="G8" s="642"/>
      <c r="H8" s="354"/>
      <c r="I8" s="645" t="s">
        <v>217</v>
      </c>
      <c r="J8" s="642"/>
      <c r="K8" s="646">
        <v>2012</v>
      </c>
      <c r="L8" s="647"/>
      <c r="M8" s="647"/>
      <c r="N8" s="648"/>
      <c r="O8" s="645" t="s">
        <v>31</v>
      </c>
      <c r="P8" s="642"/>
      <c r="Q8" s="348" t="s">
        <v>1</v>
      </c>
      <c r="S8" s="355"/>
      <c r="T8" s="348"/>
    </row>
    <row r="9" spans="1:20" ht="14.25" customHeight="1">
      <c r="A9" s="353"/>
      <c r="B9" s="353"/>
      <c r="C9" s="657"/>
      <c r="D9" s="658"/>
      <c r="E9" s="354"/>
      <c r="F9" s="643"/>
      <c r="G9" s="644"/>
      <c r="H9" s="354"/>
      <c r="I9" s="643"/>
      <c r="J9" s="644"/>
      <c r="K9" s="649" t="s">
        <v>257</v>
      </c>
      <c r="L9" s="650"/>
      <c r="M9" s="638" t="s">
        <v>265</v>
      </c>
      <c r="N9" s="618"/>
      <c r="O9" s="643"/>
      <c r="P9" s="644"/>
      <c r="Q9" s="348" t="s">
        <v>1</v>
      </c>
      <c r="S9" s="355"/>
      <c r="T9" s="348"/>
    </row>
    <row r="10" spans="1:20" hidden="1">
      <c r="A10" s="639" t="s">
        <v>266</v>
      </c>
      <c r="B10" s="353"/>
      <c r="C10" s="356"/>
      <c r="D10" s="357"/>
      <c r="E10" s="358"/>
      <c r="F10" s="356"/>
      <c r="G10" s="357"/>
      <c r="H10" s="358"/>
      <c r="I10" s="356"/>
      <c r="J10" s="357"/>
      <c r="K10" s="356"/>
      <c r="L10" s="357"/>
      <c r="M10" s="359"/>
      <c r="N10" s="357"/>
      <c r="O10" s="356"/>
      <c r="P10" s="357"/>
      <c r="Q10" s="348" t="s">
        <v>1</v>
      </c>
      <c r="S10" s="359"/>
      <c r="T10" s="348"/>
    </row>
    <row r="11" spans="1:20" ht="51">
      <c r="A11" s="640"/>
      <c r="B11" s="353"/>
      <c r="C11" s="360" t="s">
        <v>267</v>
      </c>
      <c r="D11" s="361" t="s">
        <v>268</v>
      </c>
      <c r="E11" s="358"/>
      <c r="F11" s="360" t="s">
        <v>267</v>
      </c>
      <c r="G11" s="361" t="s">
        <v>268</v>
      </c>
      <c r="H11" s="358"/>
      <c r="I11" s="360" t="s">
        <v>267</v>
      </c>
      <c r="J11" s="361" t="s">
        <v>268</v>
      </c>
      <c r="K11" s="360" t="s">
        <v>267</v>
      </c>
      <c r="L11" s="361" t="s">
        <v>268</v>
      </c>
      <c r="M11" s="360" t="s">
        <v>267</v>
      </c>
      <c r="N11" s="361" t="s">
        <v>268</v>
      </c>
      <c r="O11" s="360" t="s">
        <v>267</v>
      </c>
      <c r="P11" s="361" t="s">
        <v>268</v>
      </c>
      <c r="Q11" s="348" t="s">
        <v>1</v>
      </c>
      <c r="S11" s="362"/>
      <c r="T11" s="348"/>
    </row>
    <row r="12" spans="1:20">
      <c r="A12" s="363"/>
      <c r="B12" s="353"/>
      <c r="C12" s="364"/>
      <c r="D12" s="365"/>
      <c r="E12" s="366"/>
      <c r="F12" s="364"/>
      <c r="G12" s="365"/>
      <c r="H12" s="366"/>
      <c r="I12" s="364"/>
      <c r="J12" s="365"/>
      <c r="K12" s="364"/>
      <c r="L12" s="367"/>
      <c r="M12" s="368"/>
      <c r="N12" s="365"/>
      <c r="O12" s="364"/>
      <c r="P12" s="365"/>
      <c r="Q12" s="348" t="s">
        <v>1</v>
      </c>
      <c r="S12" s="369"/>
      <c r="T12" s="348"/>
    </row>
    <row r="13" spans="1:20">
      <c r="A13" s="373"/>
      <c r="B13" s="353"/>
      <c r="C13" s="364"/>
      <c r="D13" s="365"/>
      <c r="E13" s="382"/>
      <c r="F13" s="364"/>
      <c r="G13" s="365"/>
      <c r="H13" s="382"/>
      <c r="I13" s="364"/>
      <c r="J13" s="365"/>
      <c r="K13" s="364"/>
      <c r="L13" s="367"/>
      <c r="M13" s="364"/>
      <c r="N13" s="365"/>
      <c r="O13" s="364"/>
      <c r="P13" s="365"/>
      <c r="Q13" s="348" t="s">
        <v>1</v>
      </c>
      <c r="S13" s="369"/>
      <c r="T13" s="348"/>
    </row>
    <row r="14" spans="1:20" ht="25.5">
      <c r="A14" s="383" t="s">
        <v>269</v>
      </c>
      <c r="B14" s="353"/>
      <c r="C14" s="364"/>
      <c r="D14" s="365"/>
      <c r="E14" s="384"/>
      <c r="F14" s="364"/>
      <c r="G14" s="365"/>
      <c r="H14" s="384"/>
      <c r="I14" s="364"/>
      <c r="J14" s="365"/>
      <c r="K14" s="364"/>
      <c r="L14" s="367"/>
      <c r="M14" s="364"/>
      <c r="N14" s="365"/>
      <c r="O14" s="385"/>
      <c r="P14" s="386"/>
      <c r="Q14" s="348" t="s">
        <v>1</v>
      </c>
      <c r="S14" s="369"/>
      <c r="T14" s="348"/>
    </row>
    <row r="15" spans="1:20" ht="25.5">
      <c r="A15" s="372" t="s">
        <v>270</v>
      </c>
      <c r="B15" s="353"/>
      <c r="C15" s="364"/>
      <c r="D15" s="365"/>
      <c r="E15" s="384"/>
      <c r="F15" s="364"/>
      <c r="G15" s="365"/>
      <c r="H15" s="384"/>
      <c r="I15" s="364"/>
      <c r="J15" s="365"/>
      <c r="K15" s="364"/>
      <c r="L15" s="367"/>
      <c r="M15" s="364"/>
      <c r="N15" s="365"/>
      <c r="O15" s="364">
        <f t="shared" ref="O15:P22" si="0">+I15+K15+M15</f>
        <v>0</v>
      </c>
      <c r="P15" s="365">
        <f t="shared" si="0"/>
        <v>0</v>
      </c>
      <c r="Q15" s="348" t="s">
        <v>1</v>
      </c>
      <c r="S15" s="369"/>
      <c r="T15" s="348"/>
    </row>
    <row r="16" spans="1:20">
      <c r="A16" s="371" t="s">
        <v>271</v>
      </c>
      <c r="B16" s="353"/>
      <c r="C16" s="364">
        <v>59</v>
      </c>
      <c r="D16" s="365">
        <v>26482</v>
      </c>
      <c r="E16" s="384"/>
      <c r="F16" s="364">
        <v>59</v>
      </c>
      <c r="G16" s="365">
        <v>26482</v>
      </c>
      <c r="H16" s="384" t="s">
        <v>255</v>
      </c>
      <c r="I16" s="364">
        <v>59</v>
      </c>
      <c r="J16" s="365">
        <v>28779</v>
      </c>
      <c r="K16" s="364"/>
      <c r="L16" s="367"/>
      <c r="M16" s="364"/>
      <c r="N16" s="365">
        <v>-15</v>
      </c>
      <c r="O16" s="364">
        <f t="shared" si="0"/>
        <v>59</v>
      </c>
      <c r="P16" s="365">
        <f t="shared" si="0"/>
        <v>28764</v>
      </c>
      <c r="Q16" s="348" t="s">
        <v>1</v>
      </c>
      <c r="S16" s="369"/>
      <c r="T16" s="348"/>
    </row>
    <row r="17" spans="1:20">
      <c r="A17" s="371" t="s">
        <v>272</v>
      </c>
      <c r="B17" s="353"/>
      <c r="C17" s="364">
        <v>14</v>
      </c>
      <c r="D17" s="365">
        <v>3609</v>
      </c>
      <c r="E17" s="384"/>
      <c r="F17" s="364">
        <v>14</v>
      </c>
      <c r="G17" s="365">
        <v>3609</v>
      </c>
      <c r="H17" s="384"/>
      <c r="I17" s="364">
        <v>20</v>
      </c>
      <c r="J17" s="365">
        <v>4703</v>
      </c>
      <c r="K17" s="364"/>
      <c r="L17" s="367"/>
      <c r="M17" s="364"/>
      <c r="N17" s="365">
        <v>-11</v>
      </c>
      <c r="O17" s="364">
        <f t="shared" si="0"/>
        <v>20</v>
      </c>
      <c r="P17" s="365">
        <f t="shared" si="0"/>
        <v>4692</v>
      </c>
      <c r="Q17" s="348" t="s">
        <v>1</v>
      </c>
      <c r="S17" s="369"/>
      <c r="T17" s="348"/>
    </row>
    <row r="18" spans="1:20">
      <c r="A18" s="371" t="s">
        <v>273</v>
      </c>
      <c r="B18" s="353"/>
      <c r="C18" s="364"/>
      <c r="D18" s="365"/>
      <c r="E18" s="384"/>
      <c r="F18" s="364"/>
      <c r="G18" s="365"/>
      <c r="H18" s="384"/>
      <c r="I18" s="364"/>
      <c r="J18" s="365"/>
      <c r="K18" s="364"/>
      <c r="L18" s="367"/>
      <c r="M18" s="364"/>
      <c r="N18" s="365"/>
      <c r="O18" s="364">
        <f t="shared" si="0"/>
        <v>0</v>
      </c>
      <c r="P18" s="365">
        <f t="shared" si="0"/>
        <v>0</v>
      </c>
      <c r="Q18" s="348" t="s">
        <v>1</v>
      </c>
      <c r="S18" s="369"/>
      <c r="T18" s="348"/>
    </row>
    <row r="19" spans="1:20" ht="25.5">
      <c r="A19" s="372" t="s">
        <v>274</v>
      </c>
      <c r="B19" s="353"/>
      <c r="C19" s="364"/>
      <c r="D19" s="365"/>
      <c r="E19" s="384"/>
      <c r="F19" s="364"/>
      <c r="G19" s="365"/>
      <c r="H19" s="384"/>
      <c r="I19" s="364"/>
      <c r="J19" s="365"/>
      <c r="K19" s="364"/>
      <c r="L19" s="367"/>
      <c r="M19" s="364"/>
      <c r="N19" s="365"/>
      <c r="O19" s="364">
        <f t="shared" si="0"/>
        <v>0</v>
      </c>
      <c r="P19" s="365">
        <f t="shared" si="0"/>
        <v>0</v>
      </c>
      <c r="Q19" s="348" t="s">
        <v>1</v>
      </c>
      <c r="S19" s="369"/>
      <c r="T19" s="348"/>
    </row>
    <row r="20" spans="1:20">
      <c r="A20" s="371" t="s">
        <v>275</v>
      </c>
      <c r="B20" s="353"/>
      <c r="C20" s="364"/>
      <c r="D20" s="365"/>
      <c r="E20" s="384"/>
      <c r="F20" s="364"/>
      <c r="G20" s="365"/>
      <c r="H20" s="384"/>
      <c r="I20" s="364"/>
      <c r="J20" s="365"/>
      <c r="K20" s="364"/>
      <c r="L20" s="367"/>
      <c r="M20" s="364"/>
      <c r="N20" s="365"/>
      <c r="O20" s="364">
        <f t="shared" si="0"/>
        <v>0</v>
      </c>
      <c r="P20" s="365">
        <f t="shared" si="0"/>
        <v>0</v>
      </c>
      <c r="Q20" s="348" t="s">
        <v>1</v>
      </c>
      <c r="S20" s="369"/>
      <c r="T20" s="348"/>
    </row>
    <row r="21" spans="1:20" ht="25.5">
      <c r="A21" s="372" t="s">
        <v>276</v>
      </c>
      <c r="B21" s="353"/>
      <c r="C21" s="364"/>
      <c r="D21" s="365"/>
      <c r="E21" s="384"/>
      <c r="F21" s="364"/>
      <c r="G21" s="365"/>
      <c r="H21" s="384"/>
      <c r="I21" s="364"/>
      <c r="J21" s="365"/>
      <c r="K21" s="364"/>
      <c r="L21" s="367"/>
      <c r="M21" s="364"/>
      <c r="N21" s="365"/>
      <c r="O21" s="364">
        <f t="shared" si="0"/>
        <v>0</v>
      </c>
      <c r="P21" s="365">
        <f t="shared" si="0"/>
        <v>0</v>
      </c>
      <c r="Q21" s="348" t="s">
        <v>1</v>
      </c>
      <c r="R21" s="369"/>
      <c r="S21" s="369"/>
      <c r="T21" s="348"/>
    </row>
    <row r="22" spans="1:20" ht="27.75" customHeight="1">
      <c r="A22" s="372" t="s">
        <v>277</v>
      </c>
      <c r="B22" s="373"/>
      <c r="C22" s="374"/>
      <c r="D22" s="375"/>
      <c r="E22" s="387"/>
      <c r="F22" s="374"/>
      <c r="G22" s="375"/>
      <c r="H22" s="388"/>
      <c r="I22" s="374"/>
      <c r="J22" s="375"/>
      <c r="K22" s="374"/>
      <c r="L22" s="376"/>
      <c r="M22" s="374"/>
      <c r="N22" s="375"/>
      <c r="O22" s="364">
        <f t="shared" si="0"/>
        <v>0</v>
      </c>
      <c r="P22" s="389">
        <f t="shared" si="0"/>
        <v>0</v>
      </c>
      <c r="Q22" s="348" t="s">
        <v>1</v>
      </c>
      <c r="R22" s="377"/>
      <c r="S22" s="377"/>
      <c r="T22" s="348"/>
    </row>
    <row r="23" spans="1:20">
      <c r="A23" s="378" t="s">
        <v>278</v>
      </c>
      <c r="B23" s="370"/>
      <c r="C23" s="379">
        <f>SUM(C15:C22)</f>
        <v>73</v>
      </c>
      <c r="D23" s="380">
        <f>SUM(D15:D22)</f>
        <v>30091</v>
      </c>
      <c r="E23" s="390"/>
      <c r="F23" s="379">
        <f>SUM(F15:F22)</f>
        <v>73</v>
      </c>
      <c r="G23" s="380">
        <f>SUM(G15:G22)</f>
        <v>30091</v>
      </c>
      <c r="H23" s="391"/>
      <c r="I23" s="379">
        <f t="shared" ref="I23:P23" si="1">SUM(I15:I22)</f>
        <v>79</v>
      </c>
      <c r="J23" s="380">
        <f t="shared" si="1"/>
        <v>33482</v>
      </c>
      <c r="K23" s="392">
        <f t="shared" si="1"/>
        <v>0</v>
      </c>
      <c r="L23" s="393">
        <f t="shared" si="1"/>
        <v>0</v>
      </c>
      <c r="M23" s="379">
        <f t="shared" si="1"/>
        <v>0</v>
      </c>
      <c r="N23" s="380">
        <f t="shared" si="1"/>
        <v>-26</v>
      </c>
      <c r="O23" s="392">
        <f t="shared" si="1"/>
        <v>79</v>
      </c>
      <c r="P23" s="380">
        <f t="shared" si="1"/>
        <v>33456</v>
      </c>
      <c r="Q23" s="348" t="s">
        <v>1</v>
      </c>
      <c r="R23" s="381"/>
      <c r="S23" s="381"/>
      <c r="T23" s="348"/>
    </row>
    <row r="24" spans="1:20" ht="13.5" thickBot="1">
      <c r="A24" s="353"/>
      <c r="B24" s="353"/>
      <c r="C24" s="353"/>
      <c r="D24" s="353"/>
      <c r="E24" s="353"/>
      <c r="F24" s="353"/>
      <c r="G24" s="353"/>
      <c r="H24" s="353"/>
      <c r="I24" s="353"/>
      <c r="J24" s="353"/>
      <c r="K24" s="394"/>
      <c r="L24" s="394"/>
      <c r="M24" s="395"/>
      <c r="N24" s="353"/>
      <c r="O24" s="353"/>
      <c r="P24" s="353"/>
      <c r="Q24" s="348" t="s">
        <v>1</v>
      </c>
      <c r="R24" s="369"/>
      <c r="S24" s="369"/>
      <c r="T24" s="348"/>
    </row>
    <row r="25" spans="1:20" s="400" customFormat="1" ht="18.75" customHeight="1" thickBot="1">
      <c r="A25" s="396" t="s">
        <v>279</v>
      </c>
      <c r="B25" s="397"/>
      <c r="C25" s="444">
        <f>+C23</f>
        <v>73</v>
      </c>
      <c r="D25" s="445">
        <f>+D23</f>
        <v>30091</v>
      </c>
      <c r="E25" s="397"/>
      <c r="F25" s="444">
        <f>+F23</f>
        <v>73</v>
      </c>
      <c r="G25" s="445">
        <f>+G23</f>
        <v>30091</v>
      </c>
      <c r="H25" s="397"/>
      <c r="I25" s="444">
        <f t="shared" ref="I25:P25" si="2">+I23</f>
        <v>79</v>
      </c>
      <c r="J25" s="445">
        <f t="shared" si="2"/>
        <v>33482</v>
      </c>
      <c r="K25" s="444">
        <f t="shared" si="2"/>
        <v>0</v>
      </c>
      <c r="L25" s="445">
        <f t="shared" si="2"/>
        <v>0</v>
      </c>
      <c r="M25" s="444">
        <f t="shared" si="2"/>
        <v>0</v>
      </c>
      <c r="N25" s="445">
        <f t="shared" si="2"/>
        <v>-26</v>
      </c>
      <c r="O25" s="444">
        <f t="shared" si="2"/>
        <v>79</v>
      </c>
      <c r="P25" s="445">
        <f t="shared" si="2"/>
        <v>33456</v>
      </c>
      <c r="Q25" s="348" t="s">
        <v>19</v>
      </c>
      <c r="R25" s="398"/>
      <c r="S25" s="399"/>
      <c r="T25" s="348"/>
    </row>
    <row r="26" spans="1:20">
      <c r="A26" s="402"/>
      <c r="B26" s="402"/>
      <c r="C26" s="398"/>
      <c r="D26" s="399"/>
      <c r="E26" s="402"/>
      <c r="F26" s="398"/>
      <c r="G26" s="399"/>
      <c r="H26" s="402"/>
      <c r="I26" s="398"/>
      <c r="J26" s="399"/>
      <c r="K26" s="400"/>
      <c r="L26" s="400"/>
      <c r="M26" s="400"/>
      <c r="N26" s="400"/>
      <c r="O26" s="400"/>
      <c r="P26" s="400"/>
      <c r="Q26" s="400"/>
      <c r="R26" s="401"/>
      <c r="S26" s="401"/>
      <c r="T26" s="348"/>
    </row>
    <row r="27" spans="1:20">
      <c r="A27" s="402"/>
      <c r="B27" s="402"/>
      <c r="C27" s="398"/>
      <c r="D27" s="399"/>
      <c r="E27" s="402"/>
      <c r="F27" s="398"/>
      <c r="G27" s="399"/>
      <c r="H27" s="402"/>
      <c r="I27" s="398"/>
      <c r="J27" s="399"/>
      <c r="K27" s="400"/>
      <c r="L27" s="400"/>
      <c r="M27" s="400"/>
      <c r="N27" s="400"/>
      <c r="O27" s="400"/>
      <c r="P27" s="400"/>
      <c r="Q27" s="400"/>
      <c r="R27" s="401"/>
      <c r="S27" s="401"/>
      <c r="T27" s="348"/>
    </row>
    <row r="28" spans="1:20">
      <c r="A28" s="402" t="s">
        <v>331</v>
      </c>
      <c r="B28" s="402"/>
      <c r="C28" s="398"/>
      <c r="D28" s="399"/>
      <c r="E28" s="402"/>
      <c r="F28" s="398"/>
      <c r="G28" s="399"/>
      <c r="H28" s="402"/>
      <c r="I28" s="398"/>
      <c r="J28" s="399"/>
      <c r="K28" s="400"/>
      <c r="L28" s="400"/>
      <c r="M28" s="400"/>
      <c r="N28" s="400"/>
      <c r="O28" s="400"/>
      <c r="P28" s="400"/>
      <c r="Q28" s="400"/>
      <c r="R28" s="401"/>
      <c r="S28" s="401"/>
    </row>
    <row r="29" spans="1:20" ht="15">
      <c r="A29" s="635"/>
      <c r="B29" s="636"/>
      <c r="C29" s="636"/>
      <c r="D29" s="636"/>
      <c r="E29" s="636"/>
      <c r="F29" s="636"/>
      <c r="G29" s="636"/>
      <c r="H29" s="636"/>
      <c r="I29" s="636"/>
      <c r="J29" s="637"/>
      <c r="K29" s="637"/>
      <c r="L29" s="637"/>
      <c r="M29" s="637"/>
      <c r="N29" s="637"/>
      <c r="O29" s="637"/>
      <c r="P29" s="637"/>
      <c r="Q29" s="637"/>
      <c r="R29" s="637"/>
      <c r="S29" s="637"/>
    </row>
    <row r="30" spans="1:20" ht="15">
      <c r="A30" s="635"/>
      <c r="B30" s="636"/>
      <c r="C30" s="636"/>
      <c r="D30" s="636"/>
      <c r="E30" s="636"/>
      <c r="F30" s="636"/>
      <c r="G30" s="636"/>
      <c r="H30" s="636"/>
      <c r="I30" s="636"/>
      <c r="J30" s="637"/>
      <c r="K30" s="637"/>
      <c r="L30" s="637"/>
      <c r="M30" s="637"/>
      <c r="N30" s="637"/>
      <c r="O30" s="637"/>
      <c r="P30" s="637"/>
      <c r="Q30" s="637"/>
      <c r="R30" s="637"/>
      <c r="S30" s="637"/>
    </row>
    <row r="31" spans="1:20">
      <c r="S31" s="348"/>
    </row>
  </sheetData>
  <mergeCells count="14">
    <mergeCell ref="A1:P1"/>
    <mergeCell ref="A3:P3"/>
    <mergeCell ref="A4:P4"/>
    <mergeCell ref="A5:P5"/>
    <mergeCell ref="C8:D9"/>
    <mergeCell ref="A30:S30"/>
    <mergeCell ref="M9:N9"/>
    <mergeCell ref="A10:A11"/>
    <mergeCell ref="F8:G9"/>
    <mergeCell ref="O8:P9"/>
    <mergeCell ref="K8:N8"/>
    <mergeCell ref="A29:S29"/>
    <mergeCell ref="K9:L9"/>
    <mergeCell ref="I8:J9"/>
  </mergeCells>
  <printOptions horizontalCentered="1"/>
  <pageMargins left="0.75" right="0.75" top="1" bottom="0.79" header="0.5" footer="0.5"/>
  <pageSetup scale="60" orientation="landscape" r:id="rId1"/>
  <headerFooter alignWithMargins="0">
    <oddFooter>&amp;C&amp;"Times New Roman,Regular"Exhibit D - Resources by DOJ Strategic Goals &amp; Strategic Objectives</oddFooter>
  </headerFooter>
</worksheet>
</file>

<file path=xl/worksheets/sheet5.xml><?xml version="1.0" encoding="utf-8"?>
<worksheet xmlns="http://schemas.openxmlformats.org/spreadsheetml/2006/main" xmlns:r="http://schemas.openxmlformats.org/officeDocument/2006/relationships">
  <sheetPr codeName="Sheet10"/>
  <dimension ref="A1:X55"/>
  <sheetViews>
    <sheetView zoomScaleNormal="100" zoomScaleSheetLayoutView="100" workbookViewId="0">
      <selection activeCell="L61" sqref="L61"/>
    </sheetView>
  </sheetViews>
  <sheetFormatPr defaultRowHeight="15"/>
  <cols>
    <col min="1" max="1" width="33.44140625" customWidth="1"/>
    <col min="2" max="2" width="9.5546875" customWidth="1"/>
    <col min="3" max="3" width="13.109375" customWidth="1"/>
    <col min="4" max="4" width="10.33203125" customWidth="1"/>
    <col min="5" max="5" width="9.5546875" customWidth="1"/>
    <col min="6" max="6" width="16.77734375" customWidth="1"/>
    <col min="7" max="7" width="7.6640625" style="27" customWidth="1"/>
    <col min="8" max="8" width="7.77734375" style="27" customWidth="1"/>
    <col min="9" max="9" width="12.109375" style="27" customWidth="1"/>
    <col min="11" max="11" width="6.44140625" style="53" customWidth="1"/>
  </cols>
  <sheetData>
    <row r="1" spans="1:24" ht="20.25">
      <c r="A1" s="665" t="s">
        <v>309</v>
      </c>
      <c r="B1" s="666"/>
      <c r="C1" s="666"/>
      <c r="D1" s="666"/>
      <c r="E1" s="666"/>
      <c r="F1" s="666"/>
      <c r="G1" s="666"/>
      <c r="H1" s="666"/>
      <c r="I1" s="666"/>
      <c r="J1" s="53" t="s">
        <v>1</v>
      </c>
    </row>
    <row r="2" spans="1:24" ht="15.75">
      <c r="A2" s="668" t="s">
        <v>255</v>
      </c>
      <c r="B2" s="668"/>
      <c r="C2" s="668"/>
      <c r="D2" s="668"/>
      <c r="E2" s="668"/>
      <c r="F2" s="668"/>
      <c r="G2" s="668"/>
      <c r="H2" s="668"/>
      <c r="I2" s="669"/>
      <c r="J2" s="53" t="s">
        <v>1</v>
      </c>
    </row>
    <row r="3" spans="1:24" ht="15" customHeight="1">
      <c r="A3" s="653" t="s">
        <v>211</v>
      </c>
      <c r="B3" s="654"/>
      <c r="C3" s="654"/>
      <c r="D3" s="654"/>
      <c r="E3" s="654"/>
      <c r="F3" s="654"/>
      <c r="G3" s="654"/>
      <c r="H3" s="654"/>
      <c r="I3" s="654"/>
      <c r="J3" s="53" t="s">
        <v>1</v>
      </c>
      <c r="L3" s="38"/>
      <c r="M3" s="38"/>
      <c r="N3" s="38"/>
      <c r="O3" s="38"/>
      <c r="P3" s="38"/>
      <c r="Q3" s="38"/>
      <c r="R3" s="38"/>
      <c r="S3" s="38"/>
      <c r="T3" s="38"/>
      <c r="U3" s="38"/>
      <c r="V3" s="38"/>
      <c r="W3" s="38"/>
      <c r="X3" s="38"/>
    </row>
    <row r="4" spans="1:24" ht="15.75">
      <c r="A4" s="655" t="str">
        <f>+'B. Summary of Requirements '!A5</f>
        <v>INTERPOL WASHINGTON</v>
      </c>
      <c r="B4" s="654"/>
      <c r="C4" s="654"/>
      <c r="D4" s="654"/>
      <c r="E4" s="654"/>
      <c r="F4" s="654"/>
      <c r="G4" s="654"/>
      <c r="H4" s="654"/>
      <c r="I4" s="654"/>
      <c r="J4" s="53" t="s">
        <v>1</v>
      </c>
      <c r="L4" s="40"/>
      <c r="M4" s="38"/>
      <c r="N4" s="38"/>
      <c r="O4" s="38"/>
      <c r="P4" s="38"/>
      <c r="Q4" s="38"/>
      <c r="R4" s="38"/>
      <c r="S4" s="38"/>
      <c r="T4" s="38"/>
      <c r="U4" s="38"/>
      <c r="V4" s="38"/>
      <c r="W4" s="38"/>
      <c r="X4" s="38"/>
    </row>
    <row r="5" spans="1:24">
      <c r="A5" s="667"/>
      <c r="B5" s="654"/>
      <c r="C5" s="654"/>
      <c r="D5" s="654"/>
      <c r="E5" s="654"/>
      <c r="F5" s="654"/>
      <c r="G5" s="654"/>
      <c r="H5" s="654"/>
      <c r="I5" s="654"/>
      <c r="J5" s="53" t="s">
        <v>1</v>
      </c>
      <c r="L5" s="39"/>
      <c r="M5" s="38"/>
      <c r="N5" s="38"/>
      <c r="O5" s="38"/>
      <c r="P5" s="38"/>
      <c r="Q5" s="38"/>
      <c r="R5" s="38"/>
      <c r="S5" s="38"/>
      <c r="T5" s="38"/>
      <c r="U5" s="38"/>
      <c r="V5" s="38"/>
      <c r="W5" s="38"/>
      <c r="X5" s="38"/>
    </row>
    <row r="6" spans="1:24">
      <c r="A6" s="257"/>
      <c r="B6" s="38"/>
      <c r="C6" s="38"/>
      <c r="D6" s="38"/>
      <c r="E6" s="38"/>
      <c r="F6" s="38"/>
      <c r="G6" s="249" t="s">
        <v>224</v>
      </c>
      <c r="H6" s="249" t="s">
        <v>38</v>
      </c>
      <c r="I6" s="249" t="s">
        <v>256</v>
      </c>
      <c r="J6" s="53"/>
      <c r="L6" s="39"/>
      <c r="M6" s="38"/>
      <c r="N6" s="38"/>
      <c r="O6" s="38"/>
      <c r="P6" s="38"/>
      <c r="Q6" s="38"/>
      <c r="R6" s="38"/>
      <c r="S6" s="38"/>
      <c r="T6" s="38"/>
      <c r="U6" s="38"/>
      <c r="V6" s="38"/>
      <c r="W6" s="38"/>
      <c r="X6" s="38"/>
    </row>
    <row r="7" spans="1:24">
      <c r="A7" s="667" t="s">
        <v>42</v>
      </c>
      <c r="B7" s="654"/>
      <c r="C7" s="654"/>
      <c r="D7" s="654"/>
      <c r="E7" s="654"/>
      <c r="F7" s="654"/>
      <c r="G7" s="654"/>
      <c r="H7" s="654"/>
      <c r="I7" s="654"/>
      <c r="J7" s="53" t="s">
        <v>1</v>
      </c>
      <c r="L7" s="39"/>
      <c r="M7" s="39"/>
      <c r="N7" s="39"/>
    </row>
    <row r="8" spans="1:24" s="437" customFormat="1">
      <c r="A8" s="441"/>
      <c r="B8" s="438"/>
      <c r="C8" s="438"/>
      <c r="D8" s="438"/>
      <c r="E8" s="438"/>
      <c r="F8" s="438"/>
      <c r="G8" s="438"/>
      <c r="H8" s="438"/>
      <c r="I8" s="438"/>
      <c r="J8" s="53"/>
      <c r="K8" s="53"/>
      <c r="L8" s="39"/>
      <c r="M8" s="39"/>
      <c r="N8" s="39"/>
    </row>
    <row r="9" spans="1:24" s="437" customFormat="1">
      <c r="A9" s="670" t="s">
        <v>342</v>
      </c>
      <c r="B9" s="671"/>
      <c r="C9" s="671"/>
      <c r="D9" s="671"/>
      <c r="E9" s="671"/>
      <c r="F9" s="671"/>
      <c r="G9" s="446">
        <v>0</v>
      </c>
      <c r="H9" s="446">
        <v>0</v>
      </c>
      <c r="I9" s="446">
        <v>-26</v>
      </c>
      <c r="J9" s="53"/>
      <c r="K9" s="53"/>
      <c r="L9" s="39"/>
      <c r="M9" s="39"/>
      <c r="N9" s="39"/>
    </row>
    <row r="10" spans="1:24" s="437" customFormat="1">
      <c r="A10" s="671"/>
      <c r="B10" s="671"/>
      <c r="C10" s="671"/>
      <c r="D10" s="671"/>
      <c r="E10" s="671"/>
      <c r="F10" s="671"/>
      <c r="G10" s="438"/>
      <c r="H10" s="438"/>
      <c r="I10" s="438"/>
      <c r="J10" s="53"/>
      <c r="K10" s="53"/>
      <c r="L10" s="39"/>
      <c r="M10" s="39"/>
      <c r="N10" s="39"/>
    </row>
    <row r="11" spans="1:24">
      <c r="A11" s="671"/>
      <c r="B11" s="671"/>
      <c r="C11" s="671"/>
      <c r="D11" s="671"/>
      <c r="E11" s="671"/>
      <c r="F11" s="671"/>
      <c r="G11" s="249"/>
      <c r="H11" s="249"/>
      <c r="I11" s="249"/>
      <c r="J11" s="53" t="s">
        <v>1</v>
      </c>
      <c r="L11" s="39"/>
    </row>
    <row r="12" spans="1:24" s="105" customFormat="1" ht="26.25" customHeight="1">
      <c r="A12" s="671"/>
      <c r="B12" s="671"/>
      <c r="C12" s="671"/>
      <c r="D12" s="671"/>
      <c r="E12" s="671"/>
      <c r="F12" s="671"/>
      <c r="G12" s="110"/>
      <c r="H12" s="110"/>
      <c r="I12" s="254"/>
      <c r="J12" s="53" t="s">
        <v>1</v>
      </c>
      <c r="K12" s="53"/>
      <c r="L12" s="39"/>
    </row>
    <row r="13" spans="1:24" s="105" customFormat="1">
      <c r="A13" s="663" t="s">
        <v>257</v>
      </c>
      <c r="B13" s="664"/>
      <c r="C13" s="664"/>
      <c r="D13" s="664"/>
      <c r="E13" s="664"/>
      <c r="F13" s="664"/>
      <c r="G13" s="664"/>
      <c r="H13" s="664"/>
      <c r="I13" s="664"/>
      <c r="J13" s="53" t="s">
        <v>1</v>
      </c>
      <c r="K13" s="53"/>
      <c r="L13" s="39"/>
    </row>
    <row r="14" spans="1:24" s="105" customFormat="1">
      <c r="A14" s="439"/>
      <c r="B14" s="440"/>
      <c r="C14" s="440"/>
      <c r="D14" s="440"/>
      <c r="E14" s="440"/>
      <c r="F14" s="440"/>
      <c r="G14" s="440"/>
      <c r="H14" s="440"/>
      <c r="I14" s="440"/>
      <c r="J14" s="53"/>
      <c r="K14" s="53"/>
      <c r="L14" s="39"/>
    </row>
    <row r="15" spans="1:24" s="105" customFormat="1">
      <c r="A15" s="659" t="s">
        <v>334</v>
      </c>
      <c r="B15" s="660"/>
      <c r="C15" s="660"/>
      <c r="D15" s="660"/>
      <c r="E15" s="660"/>
      <c r="F15" s="660"/>
      <c r="G15" s="447">
        <v>0</v>
      </c>
      <c r="H15" s="447">
        <v>0</v>
      </c>
      <c r="I15" s="447">
        <v>80</v>
      </c>
      <c r="J15" s="53"/>
      <c r="K15" s="53"/>
      <c r="L15" s="39"/>
    </row>
    <row r="16" spans="1:24" s="105" customFormat="1">
      <c r="A16" s="660"/>
      <c r="B16" s="660"/>
      <c r="C16" s="660"/>
      <c r="D16" s="660"/>
      <c r="E16" s="660"/>
      <c r="F16" s="660"/>
      <c r="G16" s="440"/>
      <c r="H16" s="440"/>
      <c r="I16" s="440"/>
      <c r="J16" s="53"/>
      <c r="K16" s="53"/>
      <c r="L16" s="39"/>
    </row>
    <row r="17" spans="1:12" s="105" customFormat="1">
      <c r="A17" s="660"/>
      <c r="B17" s="660"/>
      <c r="C17" s="660"/>
      <c r="D17" s="660"/>
      <c r="E17" s="660"/>
      <c r="F17" s="660"/>
      <c r="G17" s="440"/>
      <c r="H17" s="440"/>
      <c r="I17" s="440"/>
      <c r="J17" s="53"/>
      <c r="K17" s="53"/>
      <c r="L17" s="39"/>
    </row>
    <row r="18" spans="1:12" s="105" customFormat="1">
      <c r="A18" s="660"/>
      <c r="B18" s="660"/>
      <c r="C18" s="660"/>
      <c r="D18" s="660"/>
      <c r="E18" s="660"/>
      <c r="F18" s="660"/>
      <c r="G18" s="440"/>
      <c r="H18" s="440"/>
      <c r="I18" s="440"/>
      <c r="J18" s="53"/>
      <c r="K18" s="53"/>
      <c r="L18" s="39"/>
    </row>
    <row r="19" spans="1:12" s="105" customFormat="1" ht="6" customHeight="1">
      <c r="A19" s="660"/>
      <c r="B19" s="660"/>
      <c r="C19" s="660"/>
      <c r="D19" s="660"/>
      <c r="E19" s="660"/>
      <c r="F19" s="660"/>
      <c r="G19" s="440"/>
      <c r="H19" s="440"/>
      <c r="I19" s="440"/>
      <c r="J19" s="53"/>
      <c r="K19" s="53"/>
      <c r="L19" s="39"/>
    </row>
    <row r="20" spans="1:12" s="105" customFormat="1" ht="29.25" customHeight="1">
      <c r="A20" s="672" t="s">
        <v>340</v>
      </c>
      <c r="B20" s="673"/>
      <c r="C20" s="673"/>
      <c r="D20" s="673"/>
      <c r="E20" s="673"/>
      <c r="F20" s="673"/>
      <c r="G20" s="501">
        <v>0</v>
      </c>
      <c r="H20" s="501">
        <v>0</v>
      </c>
      <c r="I20" s="255">
        <v>-34</v>
      </c>
      <c r="J20" s="53" t="s">
        <v>1</v>
      </c>
      <c r="K20" s="53"/>
      <c r="L20" s="39"/>
    </row>
    <row r="21" spans="1:12" s="105" customFormat="1">
      <c r="A21" s="502"/>
      <c r="B21" s="502"/>
      <c r="C21" s="502"/>
      <c r="D21" s="502"/>
      <c r="E21" s="502"/>
      <c r="F21" s="502"/>
      <c r="G21" s="500"/>
      <c r="H21" s="500"/>
      <c r="I21" s="500"/>
      <c r="J21" s="53"/>
      <c r="K21" s="53"/>
      <c r="L21" s="39"/>
    </row>
    <row r="22" spans="1:12" s="105" customFormat="1">
      <c r="A22" s="246"/>
      <c r="B22" s="246"/>
      <c r="C22" s="246"/>
      <c r="D22" s="246"/>
      <c r="E22" s="246"/>
      <c r="F22" s="246"/>
      <c r="G22" s="246"/>
      <c r="H22" s="246"/>
      <c r="I22" s="246"/>
      <c r="J22" s="53" t="s">
        <v>1</v>
      </c>
      <c r="K22" s="53"/>
      <c r="L22" s="39"/>
    </row>
    <row r="23" spans="1:12" s="105" customFormat="1" ht="57" customHeight="1">
      <c r="A23" s="661" t="s">
        <v>314</v>
      </c>
      <c r="B23" s="662"/>
      <c r="C23" s="662"/>
      <c r="D23" s="662"/>
      <c r="E23" s="662"/>
      <c r="F23" s="662"/>
      <c r="G23" s="110">
        <v>0</v>
      </c>
      <c r="H23" s="110">
        <v>0</v>
      </c>
      <c r="I23" s="255">
        <v>1023</v>
      </c>
      <c r="J23" s="53" t="s">
        <v>1</v>
      </c>
      <c r="K23" s="53"/>
      <c r="L23" s="39"/>
    </row>
    <row r="24" spans="1:12" s="105" customFormat="1" ht="15" customHeight="1">
      <c r="A24" s="246"/>
      <c r="B24" s="246"/>
      <c r="C24" s="246"/>
      <c r="D24" s="246"/>
      <c r="E24" s="246"/>
      <c r="F24" s="246"/>
      <c r="G24" s="246"/>
      <c r="H24" s="246"/>
      <c r="I24" s="246"/>
      <c r="J24" s="53" t="s">
        <v>1</v>
      </c>
      <c r="K24" s="53"/>
      <c r="L24" s="39"/>
    </row>
    <row r="25" spans="1:12" s="105" customFormat="1" ht="19.5" customHeight="1">
      <c r="B25" s="675" t="s">
        <v>93</v>
      </c>
      <c r="C25" s="675" t="s">
        <v>13</v>
      </c>
      <c r="D25" s="675"/>
      <c r="E25" s="675"/>
      <c r="F25" s="107"/>
      <c r="G25" s="107"/>
      <c r="H25" s="107"/>
      <c r="I25" s="107"/>
      <c r="J25" s="53" t="s">
        <v>1</v>
      </c>
      <c r="K25" s="53"/>
    </row>
    <row r="26" spans="1:12" s="105" customFormat="1" ht="22.5" customHeight="1">
      <c r="B26" s="676"/>
      <c r="C26" s="676"/>
      <c r="D26" s="675"/>
      <c r="E26" s="675"/>
      <c r="F26" s="107"/>
      <c r="G26" s="107"/>
      <c r="H26" s="107"/>
      <c r="I26" s="107"/>
      <c r="J26" s="53" t="s">
        <v>1</v>
      </c>
      <c r="K26" s="53"/>
    </row>
    <row r="27" spans="1:12" s="105" customFormat="1">
      <c r="A27" s="106" t="s">
        <v>315</v>
      </c>
      <c r="B27" s="108">
        <v>766</v>
      </c>
      <c r="C27" s="108"/>
      <c r="D27" s="108"/>
      <c r="E27" s="108"/>
      <c r="F27" s="108"/>
      <c r="G27" s="108"/>
      <c r="H27" s="108"/>
      <c r="I27" s="108"/>
      <c r="J27" s="53" t="s">
        <v>1</v>
      </c>
      <c r="K27" s="53"/>
    </row>
    <row r="28" spans="1:12" s="105" customFormat="1">
      <c r="A28" s="106" t="s">
        <v>204</v>
      </c>
      <c r="B28" s="109"/>
      <c r="C28" s="109"/>
      <c r="D28" s="108"/>
      <c r="E28" s="108"/>
      <c r="F28" s="108"/>
      <c r="G28" s="108"/>
      <c r="H28" s="108"/>
      <c r="I28" s="108"/>
      <c r="J28" s="53" t="s">
        <v>1</v>
      </c>
      <c r="K28" s="53"/>
    </row>
    <row r="29" spans="1:12" s="105" customFormat="1">
      <c r="A29" s="106" t="s">
        <v>212</v>
      </c>
      <c r="B29" s="108">
        <f>B27-B28</f>
        <v>766</v>
      </c>
      <c r="C29" s="108">
        <f>C27-C28</f>
        <v>0</v>
      </c>
      <c r="D29" s="108"/>
      <c r="E29" s="108"/>
      <c r="F29" s="108"/>
      <c r="G29" s="108"/>
      <c r="H29" s="108"/>
      <c r="I29" s="108"/>
      <c r="J29" s="53" t="s">
        <v>1</v>
      </c>
      <c r="K29" s="53"/>
    </row>
    <row r="30" spans="1:12" s="105" customFormat="1">
      <c r="A30" s="106" t="s">
        <v>213</v>
      </c>
      <c r="B30" s="106">
        <v>257</v>
      </c>
      <c r="C30" s="106"/>
      <c r="D30" s="108"/>
      <c r="E30" s="108"/>
      <c r="F30" s="106"/>
      <c r="G30" s="106"/>
      <c r="H30" s="106"/>
      <c r="I30" s="106"/>
      <c r="J30" s="53" t="s">
        <v>1</v>
      </c>
      <c r="K30" s="53"/>
    </row>
    <row r="31" spans="1:12" s="105" customFormat="1">
      <c r="A31" s="106" t="s">
        <v>87</v>
      </c>
      <c r="B31" s="106"/>
      <c r="C31" s="106"/>
      <c r="D31" s="108"/>
      <c r="E31" s="108"/>
      <c r="F31" s="106"/>
      <c r="G31" s="106"/>
      <c r="H31" s="106"/>
      <c r="I31" s="106"/>
      <c r="J31" s="53" t="s">
        <v>1</v>
      </c>
      <c r="K31" s="53"/>
    </row>
    <row r="32" spans="1:12" s="105" customFormat="1">
      <c r="A32" s="106" t="s">
        <v>214</v>
      </c>
      <c r="B32" s="106"/>
      <c r="C32" s="106"/>
      <c r="D32" s="108"/>
      <c r="E32" s="108"/>
      <c r="F32" s="106"/>
      <c r="G32" s="106"/>
      <c r="H32" s="106"/>
      <c r="I32" s="106"/>
      <c r="J32" s="53" t="s">
        <v>1</v>
      </c>
      <c r="K32" s="53"/>
    </row>
    <row r="33" spans="1:12" s="105" customFormat="1">
      <c r="A33" s="106" t="s">
        <v>215</v>
      </c>
      <c r="B33" s="106"/>
      <c r="C33" s="106"/>
      <c r="D33" s="108"/>
      <c r="E33" s="108"/>
      <c r="F33" s="106"/>
      <c r="G33" s="106"/>
      <c r="H33" s="106"/>
      <c r="I33" s="106"/>
      <c r="J33" s="53" t="s">
        <v>1</v>
      </c>
      <c r="K33" s="53"/>
    </row>
    <row r="34" spans="1:12" s="105" customFormat="1">
      <c r="A34" s="106" t="s">
        <v>216</v>
      </c>
      <c r="B34" s="106"/>
      <c r="C34" s="106"/>
      <c r="D34" s="108"/>
      <c r="E34" s="108"/>
      <c r="F34" s="106"/>
      <c r="G34" s="106"/>
      <c r="H34" s="106"/>
      <c r="I34" s="106"/>
      <c r="J34" s="53" t="s">
        <v>1</v>
      </c>
      <c r="K34" s="53"/>
    </row>
    <row r="35" spans="1:12" s="105" customFormat="1">
      <c r="A35" s="106" t="s">
        <v>227</v>
      </c>
      <c r="B35" s="106"/>
      <c r="C35" s="106"/>
      <c r="D35" s="108"/>
      <c r="E35" s="108"/>
      <c r="F35" s="106"/>
      <c r="G35" s="106"/>
      <c r="H35" s="106"/>
      <c r="I35" s="106"/>
      <c r="J35" s="53" t="s">
        <v>1</v>
      </c>
      <c r="K35" s="53"/>
    </row>
    <row r="36" spans="1:12" s="105" customFormat="1">
      <c r="A36" s="106" t="s">
        <v>228</v>
      </c>
      <c r="B36" s="106"/>
      <c r="C36" s="106"/>
      <c r="D36" s="108"/>
      <c r="E36" s="108"/>
      <c r="F36" s="106"/>
      <c r="G36" s="106"/>
      <c r="H36" s="106"/>
      <c r="I36" s="106"/>
      <c r="J36" s="53" t="s">
        <v>1</v>
      </c>
      <c r="K36" s="53"/>
    </row>
    <row r="37" spans="1:12" s="105" customFormat="1">
      <c r="A37" s="106" t="s">
        <v>229</v>
      </c>
      <c r="B37" s="106"/>
      <c r="C37" s="106"/>
      <c r="D37" s="108"/>
      <c r="E37" s="108"/>
      <c r="F37" s="106"/>
      <c r="G37" s="106"/>
      <c r="H37" s="106"/>
      <c r="I37" s="106"/>
      <c r="J37" s="53" t="s">
        <v>1</v>
      </c>
      <c r="K37" s="53"/>
    </row>
    <row r="38" spans="1:12" s="105" customFormat="1">
      <c r="A38" s="106" t="s">
        <v>230</v>
      </c>
      <c r="B38" s="106"/>
      <c r="C38" s="106"/>
      <c r="D38" s="108"/>
      <c r="E38" s="108"/>
      <c r="F38" s="106"/>
      <c r="G38" s="106"/>
      <c r="H38" s="106"/>
      <c r="I38" s="106"/>
      <c r="J38" s="53" t="s">
        <v>1</v>
      </c>
      <c r="K38" s="53"/>
    </row>
    <row r="39" spans="1:12" s="105" customFormat="1">
      <c r="A39" s="106" t="s">
        <v>231</v>
      </c>
      <c r="B39" s="106"/>
      <c r="C39" s="106"/>
      <c r="D39" s="108"/>
      <c r="E39" s="108"/>
      <c r="F39" s="106"/>
      <c r="G39" s="106"/>
      <c r="H39" s="106"/>
      <c r="I39" s="106"/>
      <c r="J39" s="53" t="s">
        <v>1</v>
      </c>
      <c r="K39" s="53"/>
    </row>
    <row r="40" spans="1:12" s="105" customFormat="1">
      <c r="A40" s="106" t="s">
        <v>232</v>
      </c>
      <c r="B40" s="106"/>
      <c r="C40" s="106"/>
      <c r="D40" s="108"/>
      <c r="E40" s="108"/>
      <c r="F40" s="106"/>
      <c r="G40" s="106"/>
      <c r="H40" s="106"/>
      <c r="I40" s="106"/>
      <c r="J40" s="53" t="s">
        <v>1</v>
      </c>
      <c r="K40" s="53"/>
    </row>
    <row r="41" spans="1:12" s="105" customFormat="1">
      <c r="A41" s="106" t="s">
        <v>68</v>
      </c>
      <c r="B41" s="109"/>
      <c r="C41" s="109"/>
      <c r="D41" s="108"/>
      <c r="E41" s="108"/>
      <c r="F41" s="108"/>
      <c r="G41" s="108"/>
      <c r="H41" s="108"/>
      <c r="I41" s="108"/>
      <c r="J41" s="53" t="s">
        <v>1</v>
      </c>
      <c r="K41" s="53"/>
    </row>
    <row r="42" spans="1:12" s="105" customFormat="1">
      <c r="A42" s="106" t="s">
        <v>233</v>
      </c>
      <c r="B42" s="108">
        <f>SUM(B29:B41)</f>
        <v>1023</v>
      </c>
      <c r="C42" s="108">
        <f>SUM(C29:C41)</f>
        <v>0</v>
      </c>
      <c r="D42" s="108"/>
      <c r="E42" s="108"/>
      <c r="F42" s="108"/>
      <c r="G42" s="108"/>
      <c r="H42" s="108"/>
      <c r="I42" s="256"/>
      <c r="J42" s="53" t="s">
        <v>1</v>
      </c>
      <c r="K42" s="53"/>
    </row>
    <row r="43" spans="1:12" s="105" customFormat="1" ht="15" customHeight="1">
      <c r="A43" s="106"/>
      <c r="B43" s="106"/>
      <c r="C43" s="106"/>
      <c r="D43" s="106"/>
      <c r="E43" s="106"/>
      <c r="F43" s="106"/>
      <c r="G43" s="249" t="s">
        <v>224</v>
      </c>
      <c r="H43" s="249" t="s">
        <v>38</v>
      </c>
      <c r="I43" s="249" t="s">
        <v>256</v>
      </c>
      <c r="J43" s="53" t="s">
        <v>1</v>
      </c>
      <c r="K43" s="53"/>
      <c r="L43" s="39"/>
    </row>
    <row r="44" spans="1:12" s="105" customFormat="1" ht="42.75" customHeight="1">
      <c r="A44" s="661" t="s">
        <v>316</v>
      </c>
      <c r="B44" s="662"/>
      <c r="C44" s="662"/>
      <c r="D44" s="662"/>
      <c r="E44" s="662"/>
      <c r="F44" s="662"/>
      <c r="G44" s="110">
        <v>0</v>
      </c>
      <c r="H44" s="110">
        <v>0</v>
      </c>
      <c r="I44" s="255">
        <v>7</v>
      </c>
      <c r="J44" s="53" t="s">
        <v>1</v>
      </c>
      <c r="K44" s="53"/>
      <c r="L44" s="39"/>
    </row>
    <row r="45" spans="1:12" s="105" customFormat="1" ht="15" customHeight="1">
      <c r="A45" s="247"/>
      <c r="B45" s="247"/>
      <c r="C45" s="247"/>
      <c r="D45" s="247"/>
      <c r="E45" s="247"/>
      <c r="F45" s="247"/>
      <c r="G45" s="247"/>
      <c r="H45" s="247"/>
      <c r="I45" s="247"/>
      <c r="J45" s="53" t="s">
        <v>1</v>
      </c>
      <c r="K45" s="53"/>
      <c r="L45" s="39"/>
    </row>
    <row r="46" spans="1:12" s="105" customFormat="1" ht="11.25" customHeight="1">
      <c r="A46" s="246"/>
      <c r="B46" s="246"/>
      <c r="C46" s="246"/>
      <c r="D46" s="246"/>
      <c r="E46" s="246"/>
      <c r="F46" s="246"/>
      <c r="G46" s="246"/>
      <c r="H46" s="246"/>
      <c r="I46" s="246"/>
      <c r="J46" s="53" t="s">
        <v>1</v>
      </c>
      <c r="K46" s="53"/>
      <c r="L46" s="39"/>
    </row>
    <row r="47" spans="1:12" s="105" customFormat="1" ht="33.75" customHeight="1">
      <c r="A47" s="661" t="s">
        <v>330</v>
      </c>
      <c r="B47" s="662"/>
      <c r="C47" s="662"/>
      <c r="D47" s="662"/>
      <c r="E47" s="662"/>
      <c r="F47" s="662"/>
      <c r="G47" s="110"/>
      <c r="H47" s="110"/>
      <c r="I47" s="255">
        <v>18</v>
      </c>
      <c r="J47" s="53" t="s">
        <v>1</v>
      </c>
      <c r="K47" s="53"/>
      <c r="L47" s="39"/>
    </row>
    <row r="48" spans="1:12" s="105" customFormat="1" ht="15" customHeight="1">
      <c r="A48" s="247"/>
      <c r="B48" s="247"/>
      <c r="C48" s="247"/>
      <c r="D48" s="247"/>
      <c r="E48" s="247"/>
      <c r="F48" s="247"/>
      <c r="G48" s="247"/>
      <c r="H48" s="247"/>
      <c r="I48" s="247"/>
      <c r="J48" s="53" t="s">
        <v>1</v>
      </c>
      <c r="K48" s="53"/>
      <c r="L48" s="39"/>
    </row>
    <row r="49" spans="1:12" s="105" customFormat="1" ht="57" customHeight="1">
      <c r="A49" s="674" t="s">
        <v>317</v>
      </c>
      <c r="B49" s="662"/>
      <c r="C49" s="662"/>
      <c r="D49" s="662"/>
      <c r="E49" s="662"/>
      <c r="F49" s="662"/>
      <c r="G49" s="110">
        <v>0</v>
      </c>
      <c r="H49" s="110">
        <v>0</v>
      </c>
      <c r="I49" s="254">
        <v>1097</v>
      </c>
      <c r="J49" s="53" t="s">
        <v>1</v>
      </c>
      <c r="K49" s="53"/>
      <c r="L49" s="39"/>
    </row>
    <row r="50" spans="1:12" s="105" customFormat="1" ht="15" customHeight="1">
      <c r="A50" s="247"/>
      <c r="B50" s="247"/>
      <c r="C50" s="247"/>
      <c r="D50" s="247"/>
      <c r="E50" s="247"/>
      <c r="F50" s="247"/>
      <c r="G50" s="247"/>
      <c r="H50" s="247"/>
      <c r="I50" s="247"/>
      <c r="J50" s="53" t="s">
        <v>1</v>
      </c>
      <c r="K50" s="53"/>
      <c r="L50" s="39"/>
    </row>
    <row r="51" spans="1:12" s="105" customFormat="1" ht="15" customHeight="1">
      <c r="A51" s="247"/>
      <c r="B51" s="247"/>
      <c r="C51" s="247"/>
      <c r="D51" s="247"/>
      <c r="E51" s="247"/>
      <c r="F51" s="247"/>
      <c r="G51" s="247"/>
      <c r="H51" s="247"/>
      <c r="I51" s="247"/>
      <c r="J51" s="53" t="s">
        <v>1</v>
      </c>
      <c r="K51" s="53"/>
      <c r="L51" s="39"/>
    </row>
    <row r="52" spans="1:12" s="105" customFormat="1" ht="35.25" customHeight="1">
      <c r="A52" s="670" t="s">
        <v>341</v>
      </c>
      <c r="B52" s="673"/>
      <c r="C52" s="673"/>
      <c r="D52" s="673"/>
      <c r="E52" s="673"/>
      <c r="F52" s="673"/>
      <c r="G52" s="110">
        <v>0</v>
      </c>
      <c r="H52" s="110">
        <v>0</v>
      </c>
      <c r="I52" s="254">
        <v>1226</v>
      </c>
      <c r="J52" s="53" t="s">
        <v>1</v>
      </c>
      <c r="K52" s="53"/>
      <c r="L52" s="39"/>
    </row>
    <row r="53" spans="1:12" s="105" customFormat="1" ht="15.75" customHeight="1">
      <c r="A53" s="247"/>
      <c r="B53" s="247"/>
      <c r="C53" s="247"/>
      <c r="D53" s="247"/>
      <c r="E53" s="247"/>
      <c r="F53" s="250" t="s">
        <v>225</v>
      </c>
      <c r="G53" s="251">
        <f>SUM(G22:G52)</f>
        <v>0</v>
      </c>
      <c r="H53" s="251">
        <f ca="1">H53</f>
        <v>0</v>
      </c>
      <c r="I53" s="252">
        <f>SUM(I9:I52)</f>
        <v>3391</v>
      </c>
      <c r="J53" s="53" t="s">
        <v>1</v>
      </c>
      <c r="K53" s="248"/>
      <c r="L53" s="39"/>
    </row>
    <row r="54" spans="1:12" s="105" customFormat="1">
      <c r="A54" s="245"/>
      <c r="B54" s="243"/>
      <c r="C54" s="243"/>
      <c r="D54" s="243"/>
      <c r="E54" s="243"/>
      <c r="F54" s="243"/>
      <c r="G54" s="246"/>
      <c r="H54" s="246"/>
      <c r="I54" s="246"/>
      <c r="J54" s="53" t="s">
        <v>1</v>
      </c>
      <c r="K54" s="248"/>
      <c r="L54" s="39"/>
    </row>
    <row r="55" spans="1:12" s="105" customFormat="1" ht="14.25" customHeight="1">
      <c r="B55" s="244"/>
      <c r="C55" s="244"/>
      <c r="D55" s="244"/>
      <c r="E55" s="244"/>
      <c r="F55" s="250" t="s">
        <v>226</v>
      </c>
      <c r="G55" s="110">
        <v>0</v>
      </c>
      <c r="H55" s="110">
        <v>0</v>
      </c>
      <c r="I55" s="253">
        <v>3391</v>
      </c>
      <c r="J55" s="53" t="s">
        <v>19</v>
      </c>
      <c r="K55" s="53"/>
      <c r="L55" s="106"/>
    </row>
  </sheetData>
  <mergeCells count="19">
    <mergeCell ref="A47:F47"/>
    <mergeCell ref="A49:F49"/>
    <mergeCell ref="A52:F52"/>
    <mergeCell ref="A44:F44"/>
    <mergeCell ref="B25:B26"/>
    <mergeCell ref="C25:C26"/>
    <mergeCell ref="D25:D26"/>
    <mergeCell ref="E25:E26"/>
    <mergeCell ref="A15:F19"/>
    <mergeCell ref="A23:F23"/>
    <mergeCell ref="A13:I13"/>
    <mergeCell ref="A1:I1"/>
    <mergeCell ref="A3:I3"/>
    <mergeCell ref="A4:I4"/>
    <mergeCell ref="A5:I5"/>
    <mergeCell ref="A2:I2"/>
    <mergeCell ref="A7:I7"/>
    <mergeCell ref="A9:F12"/>
    <mergeCell ref="A20:F20"/>
  </mergeCells>
  <phoneticPr fontId="0" type="noConversion"/>
  <pageMargins left="0.75" right="0.75" top="1" bottom="1" header="0.5" footer="0.5"/>
  <pageSetup scale="67" fitToHeight="3" orientation="landscape" r:id="rId1"/>
  <headerFooter alignWithMargins="0">
    <oddFooter>&amp;C&amp;"Times New Roman,Regular"&amp;11Exhibit E - Justification for Base Adjustments</oddFooter>
  </headerFooter>
  <rowBreaks count="1" manualBreakCount="1">
    <brk id="42" max="8" man="1"/>
  </rowBreaks>
</worksheet>
</file>

<file path=xl/worksheets/sheet6.xml><?xml version="1.0" encoding="utf-8"?>
<worksheet xmlns="http://schemas.openxmlformats.org/spreadsheetml/2006/main" xmlns:r="http://schemas.openxmlformats.org/officeDocument/2006/relationships">
  <sheetPr codeName="Sheet11">
    <pageSetUpPr fitToPage="1"/>
  </sheetPr>
  <dimension ref="A1:Y28"/>
  <sheetViews>
    <sheetView showGridLines="0" showOutlineSymbols="0" zoomScaleNormal="100" zoomScaleSheetLayoutView="75" workbookViewId="0">
      <selection activeCell="A4" sqref="A4:P4"/>
    </sheetView>
  </sheetViews>
  <sheetFormatPr defaultColWidth="9.6640625" defaultRowHeight="15.75"/>
  <cols>
    <col min="1" max="1" width="27.77734375" style="8" customWidth="1"/>
    <col min="2" max="2" width="7.5546875" style="8" bestFit="1" customWidth="1"/>
    <col min="3" max="3" width="6.77734375" style="8" customWidth="1"/>
    <col min="4" max="4" width="11.33203125" style="8" customWidth="1"/>
    <col min="5" max="5" width="5.5546875" style="8" customWidth="1"/>
    <col min="6" max="6" width="5.6640625" style="8" customWidth="1"/>
    <col min="7" max="7" width="7.77734375" style="8" customWidth="1"/>
    <col min="8" max="8" width="8.77734375" style="8" customWidth="1"/>
    <col min="9" max="9" width="7.5546875" style="8" bestFit="1" customWidth="1"/>
    <col min="10" max="10" width="6.77734375" style="8" customWidth="1"/>
    <col min="11" max="11" width="10.88671875" style="8" bestFit="1" customWidth="1"/>
    <col min="12" max="12" width="1" style="61" customWidth="1"/>
    <col min="13" max="16384" width="9.6640625" style="8"/>
  </cols>
  <sheetData>
    <row r="1" spans="1:25" ht="20.25">
      <c r="A1" s="624" t="s">
        <v>310</v>
      </c>
      <c r="B1" s="625"/>
      <c r="C1" s="625"/>
      <c r="D1" s="625"/>
      <c r="E1" s="625"/>
      <c r="F1" s="625"/>
      <c r="G1" s="625"/>
      <c r="H1" s="625"/>
      <c r="I1" s="625"/>
      <c r="J1" s="625"/>
      <c r="K1" s="625"/>
      <c r="L1" s="60" t="s">
        <v>1</v>
      </c>
    </row>
    <row r="2" spans="1:25">
      <c r="A2" s="677"/>
      <c r="B2" s="677"/>
      <c r="C2" s="677"/>
      <c r="D2" s="677"/>
      <c r="E2" s="677"/>
      <c r="F2" s="677"/>
      <c r="G2" s="677"/>
      <c r="H2" s="677"/>
      <c r="I2" s="677"/>
      <c r="J2" s="677"/>
      <c r="K2" s="677"/>
      <c r="L2" s="60" t="s">
        <v>1</v>
      </c>
    </row>
    <row r="3" spans="1:25" ht="18.75">
      <c r="A3" s="680" t="s">
        <v>199</v>
      </c>
      <c r="B3" s="681"/>
      <c r="C3" s="681"/>
      <c r="D3" s="681"/>
      <c r="E3" s="681"/>
      <c r="F3" s="681"/>
      <c r="G3" s="681"/>
      <c r="H3" s="681"/>
      <c r="I3" s="681"/>
      <c r="J3" s="681"/>
      <c r="K3" s="681"/>
      <c r="L3" s="60" t="s">
        <v>1</v>
      </c>
    </row>
    <row r="4" spans="1:25" ht="16.5">
      <c r="A4" s="682" t="str">
        <f>+'B. Summary of Requirements '!A5</f>
        <v>INTERPOL WASHINGTON</v>
      </c>
      <c r="B4" s="679"/>
      <c r="C4" s="679"/>
      <c r="D4" s="679"/>
      <c r="E4" s="679"/>
      <c r="F4" s="679"/>
      <c r="G4" s="679"/>
      <c r="H4" s="679"/>
      <c r="I4" s="679"/>
      <c r="J4" s="679"/>
      <c r="K4" s="679"/>
      <c r="L4" s="60" t="s">
        <v>1</v>
      </c>
    </row>
    <row r="5" spans="1:25" ht="16.5">
      <c r="A5" s="682" t="str">
        <f>+'B. Summary of Requirements '!A6</f>
        <v>Salaries and Expenses</v>
      </c>
      <c r="B5" s="681"/>
      <c r="C5" s="681"/>
      <c r="D5" s="681"/>
      <c r="E5" s="681"/>
      <c r="F5" s="681"/>
      <c r="G5" s="681"/>
      <c r="H5" s="681"/>
      <c r="I5" s="681"/>
      <c r="J5" s="681"/>
      <c r="K5" s="681"/>
      <c r="L5" s="60" t="s">
        <v>1</v>
      </c>
    </row>
    <row r="6" spans="1:25">
      <c r="A6" s="678" t="s">
        <v>235</v>
      </c>
      <c r="B6" s="679"/>
      <c r="C6" s="679"/>
      <c r="D6" s="679"/>
      <c r="E6" s="679"/>
      <c r="F6" s="679"/>
      <c r="G6" s="679"/>
      <c r="H6" s="679"/>
      <c r="I6" s="679"/>
      <c r="J6" s="679"/>
      <c r="K6" s="679"/>
      <c r="L6" s="60" t="s">
        <v>1</v>
      </c>
    </row>
    <row r="7" spans="1:25">
      <c r="A7" s="677"/>
      <c r="B7" s="677"/>
      <c r="C7" s="677"/>
      <c r="D7" s="677"/>
      <c r="E7" s="677"/>
      <c r="F7" s="677"/>
      <c r="G7" s="677"/>
      <c r="H7" s="677"/>
      <c r="I7" s="677"/>
      <c r="J7" s="677"/>
      <c r="K7" s="677"/>
      <c r="L7" s="60" t="s">
        <v>1</v>
      </c>
    </row>
    <row r="8" spans="1:25">
      <c r="A8" s="692"/>
      <c r="B8" s="692"/>
      <c r="C8" s="692"/>
      <c r="D8" s="692"/>
      <c r="E8" s="692"/>
      <c r="F8" s="692"/>
      <c r="G8" s="692"/>
      <c r="H8" s="692"/>
      <c r="I8" s="692"/>
      <c r="J8" s="692"/>
      <c r="K8" s="692"/>
      <c r="L8" s="60" t="s">
        <v>1</v>
      </c>
    </row>
    <row r="9" spans="1:25" ht="15.75" customHeight="1">
      <c r="A9" s="689" t="s">
        <v>34</v>
      </c>
      <c r="B9" s="683" t="s">
        <v>14</v>
      </c>
      <c r="C9" s="684"/>
      <c r="D9" s="685"/>
      <c r="E9" s="683" t="s">
        <v>18</v>
      </c>
      <c r="F9" s="684"/>
      <c r="G9" s="684"/>
      <c r="H9" s="693" t="s">
        <v>295</v>
      </c>
      <c r="I9" s="683" t="s">
        <v>25</v>
      </c>
      <c r="J9" s="684"/>
      <c r="K9" s="685"/>
      <c r="L9" s="60" t="s">
        <v>1</v>
      </c>
    </row>
    <row r="10" spans="1:25">
      <c r="A10" s="690"/>
      <c r="B10" s="686"/>
      <c r="C10" s="687"/>
      <c r="D10" s="688"/>
      <c r="E10" s="686"/>
      <c r="F10" s="687"/>
      <c r="G10" s="687"/>
      <c r="H10" s="694"/>
      <c r="I10" s="686"/>
      <c r="J10" s="687"/>
      <c r="K10" s="688"/>
      <c r="L10" s="60" t="s">
        <v>1</v>
      </c>
    </row>
    <row r="11" spans="1:25" ht="16.5" thickBot="1">
      <c r="A11" s="691"/>
      <c r="B11" s="259" t="s">
        <v>254</v>
      </c>
      <c r="C11" s="260" t="s">
        <v>38</v>
      </c>
      <c r="D11" s="260" t="s">
        <v>256</v>
      </c>
      <c r="E11" s="259" t="s">
        <v>254</v>
      </c>
      <c r="F11" s="260" t="s">
        <v>38</v>
      </c>
      <c r="G11" s="260" t="s">
        <v>256</v>
      </c>
      <c r="H11" s="430" t="s">
        <v>256</v>
      </c>
      <c r="I11" s="259" t="s">
        <v>254</v>
      </c>
      <c r="J11" s="260" t="s">
        <v>38</v>
      </c>
      <c r="K11" s="261" t="s">
        <v>256</v>
      </c>
      <c r="L11" s="60" t="s">
        <v>1</v>
      </c>
    </row>
    <row r="12" spans="1:25">
      <c r="A12" s="448" t="s">
        <v>312</v>
      </c>
      <c r="B12" s="177">
        <v>77</v>
      </c>
      <c r="C12" s="125">
        <v>73</v>
      </c>
      <c r="D12" s="125">
        <v>30091</v>
      </c>
      <c r="E12" s="177">
        <v>0</v>
      </c>
      <c r="F12" s="125">
        <v>0</v>
      </c>
      <c r="G12" s="125">
        <v>0</v>
      </c>
      <c r="H12" s="66">
        <v>5</v>
      </c>
      <c r="I12" s="177">
        <f>B12+E12</f>
        <v>77</v>
      </c>
      <c r="J12" s="125">
        <f>C12+F12</f>
        <v>73</v>
      </c>
      <c r="K12" s="67">
        <f>D12+G12+H12</f>
        <v>30096</v>
      </c>
      <c r="L12" s="60" t="s">
        <v>1</v>
      </c>
    </row>
    <row r="13" spans="1:25">
      <c r="A13" s="450" t="s">
        <v>255</v>
      </c>
      <c r="B13" s="262"/>
      <c r="C13" s="263"/>
      <c r="D13" s="263"/>
      <c r="E13" s="262"/>
      <c r="F13" s="263"/>
      <c r="G13" s="263"/>
      <c r="H13" s="426"/>
      <c r="I13" s="173">
        <f>B13+E13</f>
        <v>0</v>
      </c>
      <c r="J13" s="179">
        <f>C13+F13</f>
        <v>0</v>
      </c>
      <c r="K13" s="264">
        <f>D13+G13+H13</f>
        <v>0</v>
      </c>
      <c r="L13" s="60" t="s">
        <v>1</v>
      </c>
    </row>
    <row r="14" spans="1:25">
      <c r="A14" s="265" t="s">
        <v>262</v>
      </c>
      <c r="B14" s="266">
        <f t="shared" ref="B14:K14" si="0">SUM(B12:B13)</f>
        <v>77</v>
      </c>
      <c r="C14" s="267">
        <f t="shared" si="0"/>
        <v>73</v>
      </c>
      <c r="D14" s="268">
        <f t="shared" si="0"/>
        <v>30091</v>
      </c>
      <c r="E14" s="266">
        <f t="shared" si="0"/>
        <v>0</v>
      </c>
      <c r="F14" s="267">
        <f t="shared" si="0"/>
        <v>0</v>
      </c>
      <c r="G14" s="268">
        <f t="shared" si="0"/>
        <v>0</v>
      </c>
      <c r="H14" s="427">
        <f t="shared" si="0"/>
        <v>5</v>
      </c>
      <c r="I14" s="431">
        <f t="shared" si="0"/>
        <v>77</v>
      </c>
      <c r="J14" s="432">
        <f t="shared" si="0"/>
        <v>73</v>
      </c>
      <c r="K14" s="269">
        <f t="shared" si="0"/>
        <v>30096</v>
      </c>
      <c r="L14" s="60" t="s">
        <v>1</v>
      </c>
    </row>
    <row r="15" spans="1:25">
      <c r="A15" s="258" t="s">
        <v>241</v>
      </c>
      <c r="B15" s="175" t="s">
        <v>255</v>
      </c>
      <c r="C15" s="176"/>
      <c r="D15" s="176"/>
      <c r="E15" s="175"/>
      <c r="F15" s="176"/>
      <c r="G15" s="176"/>
      <c r="H15" s="71"/>
      <c r="I15" s="175"/>
      <c r="J15" s="176">
        <f>C15+F15</f>
        <v>0</v>
      </c>
      <c r="K15" s="270"/>
      <c r="L15" s="60" t="s">
        <v>1</v>
      </c>
      <c r="M15" s="10"/>
      <c r="N15" s="10"/>
      <c r="O15" s="10"/>
      <c r="P15" s="10"/>
      <c r="Q15" s="10"/>
      <c r="R15" s="10"/>
      <c r="S15" s="10"/>
      <c r="T15" s="10"/>
      <c r="U15" s="10"/>
      <c r="V15" s="10"/>
      <c r="W15" s="10"/>
      <c r="X15" s="10"/>
      <c r="Y15" s="10"/>
    </row>
    <row r="16" spans="1:25">
      <c r="A16" s="258" t="s">
        <v>240</v>
      </c>
      <c r="B16" s="271"/>
      <c r="C16" s="272">
        <f>SUM(C14:C15)</f>
        <v>73</v>
      </c>
      <c r="D16" s="272"/>
      <c r="E16" s="271"/>
      <c r="F16" s="272">
        <f>+F14+F15</f>
        <v>0</v>
      </c>
      <c r="G16" s="272"/>
      <c r="H16" s="428"/>
      <c r="I16" s="271"/>
      <c r="J16" s="272">
        <f>SUM(J14:J15)</f>
        <v>73</v>
      </c>
      <c r="K16" s="273"/>
      <c r="L16" s="60" t="s">
        <v>1</v>
      </c>
    </row>
    <row r="17" spans="1:12">
      <c r="A17" s="274" t="s">
        <v>242</v>
      </c>
      <c r="B17" s="177"/>
      <c r="C17" s="125"/>
      <c r="D17" s="125"/>
      <c r="E17" s="177"/>
      <c r="F17" s="125"/>
      <c r="G17" s="125"/>
      <c r="H17" s="66"/>
      <c r="I17" s="177"/>
      <c r="J17" s="125"/>
      <c r="K17" s="67"/>
      <c r="L17" s="60" t="s">
        <v>1</v>
      </c>
    </row>
    <row r="18" spans="1:12">
      <c r="A18" s="275" t="s">
        <v>44</v>
      </c>
      <c r="B18" s="177"/>
      <c r="C18" s="125"/>
      <c r="D18" s="125"/>
      <c r="E18" s="177"/>
      <c r="F18" s="125"/>
      <c r="G18" s="125"/>
      <c r="H18" s="66"/>
      <c r="I18" s="177"/>
      <c r="J18" s="125">
        <f>C18+F18</f>
        <v>0</v>
      </c>
      <c r="K18" s="67"/>
      <c r="L18" s="60" t="s">
        <v>1</v>
      </c>
    </row>
    <row r="19" spans="1:12">
      <c r="A19" s="276" t="s">
        <v>84</v>
      </c>
      <c r="B19" s="175"/>
      <c r="C19" s="176"/>
      <c r="D19" s="176"/>
      <c r="E19" s="175"/>
      <c r="F19" s="176"/>
      <c r="G19" s="176"/>
      <c r="H19" s="71"/>
      <c r="I19" s="175"/>
      <c r="J19" s="176">
        <f>C19+F19</f>
        <v>0</v>
      </c>
      <c r="K19" s="270"/>
      <c r="L19" s="60" t="s">
        <v>1</v>
      </c>
    </row>
    <row r="20" spans="1:12">
      <c r="A20" s="258" t="s">
        <v>243</v>
      </c>
      <c r="B20" s="175"/>
      <c r="C20" s="176">
        <f>C19+C18+C16</f>
        <v>73</v>
      </c>
      <c r="D20" s="277"/>
      <c r="E20" s="175"/>
      <c r="F20" s="176">
        <f>F19+F18+F16</f>
        <v>0</v>
      </c>
      <c r="G20" s="277"/>
      <c r="H20" s="429"/>
      <c r="I20" s="175"/>
      <c r="J20" s="176">
        <f>J19+J18+J16</f>
        <v>73</v>
      </c>
      <c r="K20" s="278"/>
      <c r="L20" s="60" t="s">
        <v>1</v>
      </c>
    </row>
    <row r="21" spans="1:12">
      <c r="B21" s="1"/>
      <c r="C21" s="1"/>
      <c r="D21" s="1"/>
      <c r="E21" s="1"/>
      <c r="F21" s="1"/>
      <c r="G21" s="1"/>
      <c r="H21" s="1"/>
      <c r="I21" s="1"/>
      <c r="J21" s="1"/>
      <c r="K21" s="1"/>
    </row>
    <row r="22" spans="1:12">
      <c r="A22" s="1"/>
      <c r="B22" s="19"/>
      <c r="C22" s="1"/>
      <c r="D22" s="1"/>
      <c r="E22" s="1"/>
      <c r="F22" s="1"/>
      <c r="G22" s="1"/>
      <c r="H22" s="1"/>
      <c r="I22" s="1"/>
      <c r="J22" s="1"/>
      <c r="K22" s="1"/>
      <c r="L22" s="60"/>
    </row>
    <row r="23" spans="1:12">
      <c r="A23" s="1"/>
      <c r="B23" s="19"/>
      <c r="C23" s="1"/>
      <c r="D23" s="1"/>
      <c r="E23" s="1"/>
      <c r="F23" s="1"/>
      <c r="G23" s="1"/>
      <c r="H23" s="1"/>
      <c r="I23" s="1"/>
      <c r="J23" s="1"/>
      <c r="K23" s="1"/>
      <c r="L23" s="60"/>
    </row>
    <row r="24" spans="1:12">
      <c r="A24" s="1"/>
      <c r="B24" s="19"/>
      <c r="C24" s="1"/>
      <c r="D24" s="1"/>
      <c r="E24" s="1"/>
      <c r="F24" s="1"/>
      <c r="G24" s="1"/>
      <c r="H24" s="1"/>
      <c r="I24" s="1"/>
      <c r="J24" s="1"/>
      <c r="K24" s="1"/>
      <c r="L24" s="60"/>
    </row>
    <row r="25" spans="1:12">
      <c r="A25" s="1"/>
      <c r="B25" s="19"/>
      <c r="C25" s="1"/>
      <c r="D25" s="1"/>
      <c r="E25" s="1"/>
      <c r="F25" s="1"/>
      <c r="G25" s="1"/>
      <c r="H25" s="1"/>
      <c r="I25" s="1"/>
      <c r="J25" s="1"/>
      <c r="K25" s="1"/>
      <c r="L25" s="60"/>
    </row>
    <row r="26" spans="1:12" ht="14.45" customHeight="1">
      <c r="A26" s="1"/>
      <c r="B26" s="26"/>
      <c r="C26" s="26"/>
      <c r="D26" s="26"/>
      <c r="E26" s="26"/>
      <c r="F26" s="26"/>
      <c r="G26" s="26"/>
      <c r="H26" s="26"/>
      <c r="I26" s="1"/>
      <c r="J26" s="1"/>
      <c r="K26" s="1"/>
      <c r="L26" s="60"/>
    </row>
    <row r="27" spans="1:12">
      <c r="A27" s="242"/>
      <c r="B27" s="1"/>
      <c r="C27" s="1"/>
      <c r="D27" s="1"/>
      <c r="E27" s="1"/>
      <c r="F27" s="1"/>
      <c r="G27" s="1"/>
      <c r="H27" s="1"/>
      <c r="I27" s="1"/>
      <c r="J27" s="1"/>
      <c r="K27" s="1"/>
    </row>
    <row r="28" spans="1:12">
      <c r="A28" s="28"/>
      <c r="B28" s="28"/>
      <c r="C28" s="28"/>
      <c r="D28" s="28"/>
      <c r="E28" s="1"/>
      <c r="F28" s="1"/>
      <c r="G28" s="1"/>
      <c r="H28" s="1"/>
      <c r="I28" s="1"/>
      <c r="J28" s="1"/>
      <c r="K28" s="1"/>
    </row>
  </sheetData>
  <mergeCells count="13">
    <mergeCell ref="B9:D10"/>
    <mergeCell ref="A9:A11"/>
    <mergeCell ref="A7:K7"/>
    <mergeCell ref="A8:K8"/>
    <mergeCell ref="I9:K10"/>
    <mergeCell ref="E9:G10"/>
    <mergeCell ref="H9:H10"/>
    <mergeCell ref="A2:K2"/>
    <mergeCell ref="A6:K6"/>
    <mergeCell ref="A1:K1"/>
    <mergeCell ref="A3:K3"/>
    <mergeCell ref="A4:K4"/>
    <mergeCell ref="A5:K5"/>
  </mergeCells>
  <phoneticPr fontId="0" type="noConversion"/>
  <printOptions horizontalCentered="1"/>
  <pageMargins left="0.5" right="0.5" top="0.5" bottom="0.55000000000000004" header="0" footer="0"/>
  <pageSetup firstPageNumber="2" orientation="landscape" useFirstPageNumber="1" horizontalDpi="300" verticalDpi="300" r:id="rId1"/>
  <headerFooter alignWithMargins="0">
    <oddFooter>&amp;C&amp;"Times New Roman,Regular"Exhibit F - Crosswalk of 2010 Availability</oddFooter>
  </headerFooter>
  <ignoredErrors>
    <ignoredError sqref="J14 D14" formula="1"/>
  </ignoredErrors>
</worksheet>
</file>

<file path=xl/worksheets/sheet7.xml><?xml version="1.0" encoding="utf-8"?>
<worksheet xmlns="http://schemas.openxmlformats.org/spreadsheetml/2006/main" xmlns:r="http://schemas.openxmlformats.org/officeDocument/2006/relationships">
  <sheetPr>
    <pageSetUpPr fitToPage="1"/>
  </sheetPr>
  <dimension ref="A1:M29"/>
  <sheetViews>
    <sheetView zoomScaleNormal="100" zoomScaleSheetLayoutView="70" workbookViewId="0">
      <selection activeCell="G16" sqref="G16"/>
    </sheetView>
  </sheetViews>
  <sheetFormatPr defaultRowHeight="15.75"/>
  <cols>
    <col min="1" max="1" width="35.21875" customWidth="1"/>
    <col min="8" max="8" width="9.44140625" style="8" customWidth="1"/>
  </cols>
  <sheetData>
    <row r="1" spans="1:13" ht="20.25">
      <c r="A1" s="624" t="s">
        <v>305</v>
      </c>
      <c r="B1" s="625"/>
      <c r="C1" s="625"/>
      <c r="D1" s="625"/>
      <c r="E1" s="625"/>
      <c r="F1" s="625"/>
      <c r="G1" s="625"/>
      <c r="H1" s="625"/>
      <c r="I1" s="625"/>
      <c r="J1" s="625"/>
      <c r="K1" s="625"/>
      <c r="L1" s="60" t="s">
        <v>1</v>
      </c>
      <c r="M1" s="8"/>
    </row>
    <row r="2" spans="1:13">
      <c r="A2" s="677"/>
      <c r="B2" s="677"/>
      <c r="C2" s="677"/>
      <c r="D2" s="677"/>
      <c r="E2" s="677"/>
      <c r="F2" s="677"/>
      <c r="G2" s="677"/>
      <c r="H2" s="677"/>
      <c r="I2" s="677"/>
      <c r="J2" s="677"/>
      <c r="K2" s="677"/>
      <c r="L2" s="60" t="s">
        <v>1</v>
      </c>
      <c r="M2" s="8"/>
    </row>
    <row r="3" spans="1:13" ht="18.75">
      <c r="A3" s="680" t="s">
        <v>291</v>
      </c>
      <c r="B3" s="681"/>
      <c r="C3" s="681"/>
      <c r="D3" s="681"/>
      <c r="E3" s="681"/>
      <c r="F3" s="681"/>
      <c r="G3" s="681"/>
      <c r="H3" s="681"/>
      <c r="I3" s="681"/>
      <c r="J3" s="681"/>
      <c r="K3" s="681"/>
      <c r="L3" s="60" t="s">
        <v>1</v>
      </c>
      <c r="M3" s="8"/>
    </row>
    <row r="4" spans="1:13" ht="16.5">
      <c r="A4" s="682" t="str">
        <f>+'B. Summary of Requirements '!A5</f>
        <v>INTERPOL WASHINGTON</v>
      </c>
      <c r="B4" s="679"/>
      <c r="C4" s="679"/>
      <c r="D4" s="679"/>
      <c r="E4" s="679"/>
      <c r="F4" s="679"/>
      <c r="G4" s="679"/>
      <c r="H4" s="679"/>
      <c r="I4" s="679"/>
      <c r="J4" s="679"/>
      <c r="K4" s="679"/>
      <c r="L4" s="60" t="s">
        <v>1</v>
      </c>
      <c r="M4" s="8"/>
    </row>
    <row r="5" spans="1:13" ht="16.5">
      <c r="A5" s="682" t="str">
        <f>+'B. Summary of Requirements '!A6</f>
        <v>Salaries and Expenses</v>
      </c>
      <c r="B5" s="681"/>
      <c r="C5" s="681"/>
      <c r="D5" s="681"/>
      <c r="E5" s="681"/>
      <c r="F5" s="681"/>
      <c r="G5" s="681"/>
      <c r="H5" s="681"/>
      <c r="I5" s="681"/>
      <c r="J5" s="681"/>
      <c r="K5" s="681"/>
      <c r="L5" s="60" t="s">
        <v>1</v>
      </c>
      <c r="M5" s="8"/>
    </row>
    <row r="6" spans="1:13">
      <c r="A6" s="678" t="s">
        <v>235</v>
      </c>
      <c r="B6" s="679"/>
      <c r="C6" s="679"/>
      <c r="D6" s="679"/>
      <c r="E6" s="679"/>
      <c r="F6" s="679"/>
      <c r="G6" s="679"/>
      <c r="H6" s="679"/>
      <c r="I6" s="679"/>
      <c r="J6" s="679"/>
      <c r="K6" s="679"/>
      <c r="L6" s="60" t="s">
        <v>1</v>
      </c>
      <c r="M6" s="8"/>
    </row>
    <row r="7" spans="1:13">
      <c r="A7" s="677"/>
      <c r="B7" s="677"/>
      <c r="C7" s="677"/>
      <c r="D7" s="677"/>
      <c r="E7" s="677"/>
      <c r="F7" s="677"/>
      <c r="G7" s="677"/>
      <c r="H7" s="677"/>
      <c r="I7" s="677"/>
      <c r="J7" s="677"/>
      <c r="K7" s="677"/>
      <c r="L7" s="60" t="s">
        <v>1</v>
      </c>
      <c r="M7" s="8"/>
    </row>
    <row r="8" spans="1:13">
      <c r="A8" s="692"/>
      <c r="B8" s="692"/>
      <c r="C8" s="692"/>
      <c r="D8" s="692"/>
      <c r="E8" s="692"/>
      <c r="F8" s="692"/>
      <c r="G8" s="692"/>
      <c r="H8" s="692"/>
      <c r="I8" s="692"/>
      <c r="J8" s="692"/>
      <c r="K8" s="692"/>
      <c r="L8" s="60" t="s">
        <v>1</v>
      </c>
      <c r="M8" s="8"/>
    </row>
    <row r="9" spans="1:13" ht="15.75" customHeight="1">
      <c r="A9" s="689" t="s">
        <v>34</v>
      </c>
      <c r="B9" s="683" t="s">
        <v>296</v>
      </c>
      <c r="C9" s="684"/>
      <c r="D9" s="685"/>
      <c r="E9" s="683" t="s">
        <v>18</v>
      </c>
      <c r="F9" s="684"/>
      <c r="G9" s="685"/>
      <c r="H9" s="693" t="s">
        <v>295</v>
      </c>
      <c r="I9" s="683" t="s">
        <v>292</v>
      </c>
      <c r="J9" s="684"/>
      <c r="K9" s="685"/>
      <c r="L9" s="60" t="s">
        <v>1</v>
      </c>
      <c r="M9" s="8"/>
    </row>
    <row r="10" spans="1:13">
      <c r="A10" s="690"/>
      <c r="B10" s="686"/>
      <c r="C10" s="687"/>
      <c r="D10" s="688"/>
      <c r="E10" s="686"/>
      <c r="F10" s="687"/>
      <c r="G10" s="688"/>
      <c r="H10" s="694"/>
      <c r="I10" s="686"/>
      <c r="J10" s="687"/>
      <c r="K10" s="688"/>
      <c r="L10" s="60" t="s">
        <v>1</v>
      </c>
      <c r="M10" s="8"/>
    </row>
    <row r="11" spans="1:13" ht="16.5" thickBot="1">
      <c r="A11" s="691"/>
      <c r="B11" s="259" t="s">
        <v>254</v>
      </c>
      <c r="C11" s="260" t="s">
        <v>38</v>
      </c>
      <c r="D11" s="260" t="s">
        <v>256</v>
      </c>
      <c r="E11" s="259" t="s">
        <v>254</v>
      </c>
      <c r="F11" s="260" t="s">
        <v>38</v>
      </c>
      <c r="G11" s="260" t="s">
        <v>256</v>
      </c>
      <c r="H11" s="430" t="s">
        <v>256</v>
      </c>
      <c r="I11" s="259" t="s">
        <v>254</v>
      </c>
      <c r="J11" s="260" t="s">
        <v>38</v>
      </c>
      <c r="K11" s="261" t="s">
        <v>256</v>
      </c>
      <c r="L11" s="60" t="s">
        <v>1</v>
      </c>
      <c r="M11" s="8"/>
    </row>
    <row r="12" spans="1:13">
      <c r="A12" s="448" t="s">
        <v>312</v>
      </c>
      <c r="B12" s="177">
        <v>77</v>
      </c>
      <c r="C12" s="125">
        <v>73</v>
      </c>
      <c r="D12" s="125">
        <v>30091</v>
      </c>
      <c r="E12" s="177">
        <v>0</v>
      </c>
      <c r="F12" s="125">
        <v>0</v>
      </c>
      <c r="G12" s="125">
        <v>0</v>
      </c>
      <c r="H12" s="66">
        <v>5</v>
      </c>
      <c r="I12" s="177">
        <f>B12+E12</f>
        <v>77</v>
      </c>
      <c r="J12" s="125">
        <f>C12+F12</f>
        <v>73</v>
      </c>
      <c r="K12" s="67">
        <f>D12+H12</f>
        <v>30096</v>
      </c>
      <c r="L12" s="60" t="s">
        <v>1</v>
      </c>
      <c r="M12" s="8"/>
    </row>
    <row r="13" spans="1:13">
      <c r="A13" s="450" t="s">
        <v>255</v>
      </c>
      <c r="B13" s="262"/>
      <c r="C13" s="263"/>
      <c r="D13" s="263"/>
      <c r="E13" s="262"/>
      <c r="F13" s="263"/>
      <c r="G13" s="263"/>
      <c r="H13" s="426"/>
      <c r="I13" s="262">
        <f>B13+E13</f>
        <v>0</v>
      </c>
      <c r="J13" s="263">
        <f>C13+F13</f>
        <v>0</v>
      </c>
      <c r="K13" s="264">
        <f>D13+G13</f>
        <v>0</v>
      </c>
      <c r="L13" s="60" t="s">
        <v>1</v>
      </c>
      <c r="M13" s="8"/>
    </row>
    <row r="14" spans="1:13">
      <c r="A14" s="265" t="s">
        <v>262</v>
      </c>
      <c r="B14" s="266">
        <f t="shared" ref="B14:K14" si="0">SUM(B12:B13)</f>
        <v>77</v>
      </c>
      <c r="C14" s="267">
        <f t="shared" si="0"/>
        <v>73</v>
      </c>
      <c r="D14" s="268">
        <f t="shared" si="0"/>
        <v>30091</v>
      </c>
      <c r="E14" s="266">
        <f t="shared" si="0"/>
        <v>0</v>
      </c>
      <c r="F14" s="267">
        <f t="shared" si="0"/>
        <v>0</v>
      </c>
      <c r="G14" s="268">
        <f t="shared" si="0"/>
        <v>0</v>
      </c>
      <c r="H14" s="427">
        <f t="shared" si="0"/>
        <v>5</v>
      </c>
      <c r="I14" s="266">
        <f t="shared" si="0"/>
        <v>77</v>
      </c>
      <c r="J14" s="267">
        <f t="shared" si="0"/>
        <v>73</v>
      </c>
      <c r="K14" s="269">
        <f t="shared" si="0"/>
        <v>30096</v>
      </c>
      <c r="L14" s="60" t="s">
        <v>1</v>
      </c>
      <c r="M14" s="8"/>
    </row>
    <row r="15" spans="1:13">
      <c r="A15" s="258" t="s">
        <v>241</v>
      </c>
      <c r="B15" s="175" t="s">
        <v>255</v>
      </c>
      <c r="C15" s="176"/>
      <c r="D15" s="176"/>
      <c r="E15" s="175"/>
      <c r="F15" s="176"/>
      <c r="G15" s="176"/>
      <c r="H15" s="71"/>
      <c r="I15" s="175"/>
      <c r="J15" s="176">
        <f>C15+F15</f>
        <v>0</v>
      </c>
      <c r="K15" s="270"/>
      <c r="L15" s="60" t="s">
        <v>1</v>
      </c>
      <c r="M15" s="10"/>
    </row>
    <row r="16" spans="1:13">
      <c r="A16" s="258" t="s">
        <v>240</v>
      </c>
      <c r="B16" s="271"/>
      <c r="C16" s="272">
        <f>SUM(C14:C15)</f>
        <v>73</v>
      </c>
      <c r="D16" s="272"/>
      <c r="E16" s="271"/>
      <c r="F16" s="272">
        <f>+F14+F15</f>
        <v>0</v>
      </c>
      <c r="G16" s="272"/>
      <c r="H16" s="428"/>
      <c r="I16" s="271"/>
      <c r="J16" s="272">
        <f>SUM(J14:J15)</f>
        <v>73</v>
      </c>
      <c r="K16" s="273"/>
      <c r="L16" s="60" t="s">
        <v>1</v>
      </c>
      <c r="M16" s="8"/>
    </row>
    <row r="17" spans="1:13">
      <c r="A17" s="274" t="s">
        <v>242</v>
      </c>
      <c r="B17" s="177"/>
      <c r="C17" s="125"/>
      <c r="D17" s="125"/>
      <c r="E17" s="177"/>
      <c r="F17" s="125"/>
      <c r="G17" s="125"/>
      <c r="H17" s="66"/>
      <c r="I17" s="177"/>
      <c r="J17" s="125"/>
      <c r="K17" s="67"/>
      <c r="L17" s="60" t="s">
        <v>1</v>
      </c>
      <c r="M17" s="8"/>
    </row>
    <row r="18" spans="1:13">
      <c r="A18" s="275" t="s">
        <v>44</v>
      </c>
      <c r="B18" s="177"/>
      <c r="C18" s="125"/>
      <c r="D18" s="125"/>
      <c r="E18" s="177"/>
      <c r="F18" s="125"/>
      <c r="G18" s="125"/>
      <c r="H18" s="66"/>
      <c r="I18" s="177"/>
      <c r="J18" s="125">
        <f>C18+F18</f>
        <v>0</v>
      </c>
      <c r="K18" s="67"/>
      <c r="L18" s="60" t="s">
        <v>1</v>
      </c>
      <c r="M18" s="8"/>
    </row>
    <row r="19" spans="1:13">
      <c r="A19" s="276" t="s">
        <v>84</v>
      </c>
      <c r="B19" s="175"/>
      <c r="C19" s="176"/>
      <c r="D19" s="176"/>
      <c r="E19" s="175"/>
      <c r="F19" s="176"/>
      <c r="G19" s="176"/>
      <c r="H19" s="71"/>
      <c r="I19" s="175"/>
      <c r="J19" s="176">
        <f>C19+F19</f>
        <v>0</v>
      </c>
      <c r="K19" s="270"/>
      <c r="L19" s="60" t="s">
        <v>1</v>
      </c>
      <c r="M19" s="8"/>
    </row>
    <row r="20" spans="1:13">
      <c r="A20" s="258" t="s">
        <v>243</v>
      </c>
      <c r="B20" s="175"/>
      <c r="C20" s="176">
        <f>C19+C18+C16</f>
        <v>73</v>
      </c>
      <c r="D20" s="277"/>
      <c r="E20" s="175"/>
      <c r="F20" s="176">
        <f>F19+F18+F16</f>
        <v>0</v>
      </c>
      <c r="G20" s="277"/>
      <c r="H20" s="429"/>
      <c r="I20" s="175"/>
      <c r="J20" s="176">
        <f>J19+J18+J16</f>
        <v>73</v>
      </c>
      <c r="K20" s="278"/>
      <c r="L20" s="60" t="s">
        <v>1</v>
      </c>
      <c r="M20" s="8"/>
    </row>
    <row r="21" spans="1:13">
      <c r="A21" s="8"/>
      <c r="B21" s="1"/>
      <c r="C21" s="1"/>
      <c r="D21" s="1"/>
      <c r="E21" s="1"/>
      <c r="F21" s="1"/>
      <c r="G21" s="1"/>
      <c r="H21" s="1"/>
      <c r="I21" s="1"/>
      <c r="J21" s="1"/>
      <c r="K21" s="1"/>
      <c r="L21" s="61"/>
      <c r="M21" s="8"/>
    </row>
    <row r="22" spans="1:13">
      <c r="A22" s="1"/>
      <c r="B22" s="19"/>
      <c r="C22" s="1"/>
      <c r="D22" s="1"/>
      <c r="E22" s="1"/>
      <c r="F22" s="1"/>
      <c r="G22" s="1"/>
      <c r="H22" s="1"/>
      <c r="I22" s="1"/>
      <c r="J22" s="1"/>
      <c r="K22" s="1"/>
      <c r="L22" s="60"/>
      <c r="M22" s="8"/>
    </row>
    <row r="23" spans="1:13">
      <c r="A23" s="1"/>
      <c r="B23" s="19"/>
      <c r="C23" s="1"/>
      <c r="D23" s="1"/>
      <c r="E23" s="1"/>
      <c r="F23" s="1"/>
      <c r="G23" s="1"/>
      <c r="H23" s="1"/>
      <c r="I23" s="1"/>
      <c r="J23" s="1"/>
      <c r="K23" s="1"/>
      <c r="L23" s="60"/>
      <c r="M23" s="8"/>
    </row>
    <row r="24" spans="1:13">
      <c r="A24" s="1"/>
      <c r="B24" s="19"/>
      <c r="C24" s="1"/>
      <c r="D24" s="1"/>
      <c r="E24" s="1"/>
      <c r="F24" s="1"/>
      <c r="G24" s="1"/>
      <c r="H24" s="1"/>
      <c r="I24" s="1"/>
      <c r="J24" s="1"/>
      <c r="K24" s="1"/>
      <c r="L24" s="60"/>
      <c r="M24" s="8"/>
    </row>
    <row r="25" spans="1:13">
      <c r="A25" s="1"/>
      <c r="B25" s="19"/>
      <c r="C25" s="1"/>
      <c r="D25" s="1"/>
      <c r="E25" s="1"/>
      <c r="F25" s="1"/>
      <c r="G25" s="1"/>
      <c r="H25" s="1"/>
      <c r="I25" s="1"/>
      <c r="J25" s="1"/>
      <c r="K25" s="1"/>
      <c r="L25" s="60"/>
      <c r="M25" s="8"/>
    </row>
    <row r="26" spans="1:13">
      <c r="A26" s="1"/>
      <c r="B26" s="26"/>
      <c r="C26" s="26"/>
      <c r="D26" s="26"/>
      <c r="E26" s="26"/>
      <c r="F26" s="26"/>
      <c r="G26" s="26"/>
      <c r="H26" s="425"/>
      <c r="I26" s="1"/>
      <c r="J26" s="1"/>
      <c r="K26" s="1"/>
      <c r="L26" s="60"/>
      <c r="M26" s="8"/>
    </row>
    <row r="27" spans="1:13">
      <c r="A27" s="242"/>
      <c r="B27" s="1"/>
      <c r="C27" s="1"/>
      <c r="D27" s="1"/>
      <c r="E27" s="1"/>
      <c r="F27" s="1"/>
      <c r="G27" s="1"/>
      <c r="H27" s="1"/>
      <c r="I27" s="1"/>
      <c r="J27" s="1"/>
      <c r="K27" s="1"/>
      <c r="L27" s="61"/>
      <c r="M27" s="8"/>
    </row>
    <row r="28" spans="1:13">
      <c r="A28" s="421"/>
      <c r="B28" s="421"/>
      <c r="C28" s="421"/>
      <c r="D28" s="421"/>
      <c r="E28" s="421"/>
      <c r="F28" s="421"/>
      <c r="G28" s="421"/>
      <c r="H28" s="19"/>
      <c r="I28" s="421"/>
      <c r="J28" s="421"/>
      <c r="K28" s="421"/>
      <c r="L28" s="424"/>
      <c r="M28" s="61"/>
    </row>
    <row r="29" spans="1:13" ht="18">
      <c r="A29" s="115"/>
      <c r="B29" s="19"/>
      <c r="C29" s="19"/>
      <c r="D29" s="19"/>
      <c r="E29" s="19"/>
      <c r="F29" s="19"/>
      <c r="G29" s="19"/>
      <c r="I29" s="19"/>
      <c r="J29" s="19"/>
      <c r="K29" s="19"/>
      <c r="L29" s="19"/>
      <c r="M29" s="61"/>
    </row>
  </sheetData>
  <mergeCells count="13">
    <mergeCell ref="E9:G10"/>
    <mergeCell ref="A1:K1"/>
    <mergeCell ref="A2:K2"/>
    <mergeCell ref="A3:K3"/>
    <mergeCell ref="A4:K4"/>
    <mergeCell ref="A5:K5"/>
    <mergeCell ref="I9:K10"/>
    <mergeCell ref="H9:H10"/>
    <mergeCell ref="A6:K6"/>
    <mergeCell ref="A7:K7"/>
    <mergeCell ref="A8:K8"/>
    <mergeCell ref="A9:A11"/>
    <mergeCell ref="B9:D10"/>
  </mergeCells>
  <phoneticPr fontId="41" type="noConversion"/>
  <pageMargins left="0.75" right="0.75" top="1" bottom="1" header="0.5" footer="0.5"/>
  <pageSetup scale="81" orientation="landscape" r:id="rId1"/>
  <headerFooter alignWithMargins="0">
    <oddFooter>&amp;C&amp;"Times New Roman,Regular"Exhibit G:  Crosswalk of 2011 Availability</oddFooter>
  </headerFooter>
</worksheet>
</file>

<file path=xl/worksheets/sheet8.xml><?xml version="1.0" encoding="utf-8"?>
<worksheet xmlns="http://schemas.openxmlformats.org/spreadsheetml/2006/main" xmlns:r="http://schemas.openxmlformats.org/officeDocument/2006/relationships">
  <sheetPr codeName="Sheet13">
    <pageSetUpPr fitToPage="1"/>
  </sheetPr>
  <dimension ref="A1:AF21"/>
  <sheetViews>
    <sheetView showGridLines="0" showOutlineSymbols="0" zoomScaleNormal="100" zoomScaleSheetLayoutView="75" workbookViewId="0">
      <selection activeCell="N16" sqref="N16"/>
    </sheetView>
  </sheetViews>
  <sheetFormatPr defaultColWidth="9.6640625" defaultRowHeight="15.75"/>
  <cols>
    <col min="1" max="1" width="4.44140625" style="19" customWidth="1"/>
    <col min="2" max="2" width="45.6640625" style="19" customWidth="1"/>
    <col min="3" max="3" width="6.5546875" style="19" customWidth="1"/>
    <col min="4" max="4" width="5.6640625" style="19" customWidth="1"/>
    <col min="5" max="5" width="10.44140625" style="19" bestFit="1" customWidth="1"/>
    <col min="6" max="7" width="5.6640625" style="19" customWidth="1"/>
    <col min="8" max="8" width="11.77734375" style="19" customWidth="1"/>
    <col min="9" max="10" width="5.6640625" style="19" customWidth="1"/>
    <col min="11" max="11" width="10.44140625" style="19" bestFit="1" customWidth="1"/>
    <col min="12" max="13" width="5.6640625" style="19" customWidth="1"/>
    <col min="14" max="14" width="7.6640625" style="19" customWidth="1"/>
    <col min="15" max="15" width="1.21875" style="57" customWidth="1"/>
    <col min="16" max="16" width="27.5546875" style="19" customWidth="1"/>
    <col min="17" max="20" width="7.6640625" style="19" customWidth="1"/>
    <col min="21" max="21" width="3.6640625" style="19" customWidth="1"/>
    <col min="22" max="24" width="7.6640625" style="19" customWidth="1"/>
    <col min="25" max="25" width="3.6640625" style="19" customWidth="1"/>
    <col min="26" max="28" width="7.6640625" style="19" customWidth="1"/>
    <col min="29" max="29" width="3.6640625" style="19" customWidth="1"/>
    <col min="30" max="32" width="7.6640625" style="19" customWidth="1"/>
    <col min="33" max="16384" width="9.6640625" style="19"/>
  </cols>
  <sheetData>
    <row r="1" spans="1:21" ht="20.25">
      <c r="A1" s="533" t="s">
        <v>311</v>
      </c>
      <c r="B1" s="712"/>
      <c r="C1" s="712"/>
      <c r="D1" s="712"/>
      <c r="E1" s="712"/>
      <c r="F1" s="712"/>
      <c r="G1" s="712"/>
      <c r="H1" s="712"/>
      <c r="I1" s="712"/>
      <c r="J1" s="712"/>
      <c r="K1" s="712"/>
      <c r="L1" s="712"/>
      <c r="M1" s="712"/>
      <c r="N1" s="712"/>
      <c r="O1" s="56" t="s">
        <v>1</v>
      </c>
      <c r="P1" s="1"/>
      <c r="Q1" s="1"/>
      <c r="R1" s="1"/>
      <c r="S1" s="1"/>
      <c r="T1" s="1"/>
      <c r="U1" s="1"/>
    </row>
    <row r="2" spans="1:21" ht="13.9" customHeight="1">
      <c r="A2" s="18"/>
      <c r="B2" s="7"/>
      <c r="C2" s="7"/>
      <c r="D2" s="7"/>
      <c r="E2" s="7"/>
      <c r="F2" s="7"/>
      <c r="G2" s="7"/>
      <c r="H2" s="7"/>
      <c r="I2" s="7"/>
      <c r="J2" s="7"/>
      <c r="K2" s="7"/>
      <c r="L2" s="7"/>
      <c r="M2" s="7"/>
      <c r="N2" s="7"/>
      <c r="O2" s="56" t="s">
        <v>1</v>
      </c>
      <c r="P2" s="1"/>
      <c r="Q2" s="1"/>
      <c r="R2" s="1"/>
      <c r="S2" s="1"/>
      <c r="T2" s="1"/>
      <c r="U2" s="1"/>
    </row>
    <row r="3" spans="1:21" ht="18.75">
      <c r="A3" s="713" t="s">
        <v>82</v>
      </c>
      <c r="B3" s="714"/>
      <c r="C3" s="714"/>
      <c r="D3" s="714"/>
      <c r="E3" s="714"/>
      <c r="F3" s="714"/>
      <c r="G3" s="714"/>
      <c r="H3" s="714"/>
      <c r="I3" s="714"/>
      <c r="J3" s="714"/>
      <c r="K3" s="714"/>
      <c r="L3" s="714"/>
      <c r="M3" s="714"/>
      <c r="N3" s="714"/>
      <c r="O3" s="56" t="s">
        <v>1</v>
      </c>
      <c r="P3" s="1"/>
      <c r="Q3" s="1"/>
      <c r="R3" s="1"/>
      <c r="S3" s="1"/>
      <c r="T3" s="1"/>
      <c r="U3" s="1"/>
    </row>
    <row r="4" spans="1:21" ht="16.5">
      <c r="A4" s="715" t="str">
        <f>+'B. Summary of Requirements '!A5</f>
        <v>INTERPOL WASHINGTON</v>
      </c>
      <c r="B4" s="716"/>
      <c r="C4" s="716"/>
      <c r="D4" s="716"/>
      <c r="E4" s="716"/>
      <c r="F4" s="716"/>
      <c r="G4" s="716"/>
      <c r="H4" s="716"/>
      <c r="I4" s="716"/>
      <c r="J4" s="716"/>
      <c r="K4" s="716"/>
      <c r="L4" s="716"/>
      <c r="M4" s="716"/>
      <c r="N4" s="716"/>
      <c r="O4" s="56" t="s">
        <v>1</v>
      </c>
      <c r="P4" s="1"/>
      <c r="Q4" s="1"/>
      <c r="R4" s="1"/>
      <c r="S4" s="1"/>
      <c r="T4" s="1"/>
      <c r="U4" s="1"/>
    </row>
    <row r="5" spans="1:21" ht="16.5">
      <c r="A5" s="715" t="str">
        <f>+'B. Summary of Requirements '!A6</f>
        <v>Salaries and Expenses</v>
      </c>
      <c r="B5" s="714"/>
      <c r="C5" s="714"/>
      <c r="D5" s="714"/>
      <c r="E5" s="714"/>
      <c r="F5" s="714"/>
      <c r="G5" s="714"/>
      <c r="H5" s="714"/>
      <c r="I5" s="714"/>
      <c r="J5" s="714"/>
      <c r="K5" s="714"/>
      <c r="L5" s="714"/>
      <c r="M5" s="714"/>
      <c r="N5" s="714"/>
      <c r="O5" s="56" t="s">
        <v>1</v>
      </c>
      <c r="P5" s="1"/>
      <c r="Q5" s="1"/>
      <c r="R5" s="1"/>
      <c r="S5" s="1"/>
      <c r="T5" s="1"/>
      <c r="U5" s="1"/>
    </row>
    <row r="6" spans="1:21">
      <c r="A6" s="717" t="s">
        <v>235</v>
      </c>
      <c r="B6" s="716"/>
      <c r="C6" s="716"/>
      <c r="D6" s="716"/>
      <c r="E6" s="716"/>
      <c r="F6" s="716"/>
      <c r="G6" s="716"/>
      <c r="H6" s="716"/>
      <c r="I6" s="716"/>
      <c r="J6" s="716"/>
      <c r="K6" s="716"/>
      <c r="L6" s="716"/>
      <c r="M6" s="716"/>
      <c r="N6" s="716"/>
      <c r="O6" s="56" t="s">
        <v>1</v>
      </c>
      <c r="P6" s="1"/>
      <c r="Q6" s="1"/>
      <c r="R6" s="1"/>
      <c r="S6" s="1"/>
      <c r="T6" s="1"/>
      <c r="U6" s="1"/>
    </row>
    <row r="7" spans="1:21">
      <c r="A7" s="7"/>
      <c r="B7" s="7"/>
      <c r="C7" s="7"/>
      <c r="D7" s="7"/>
      <c r="E7" s="7"/>
      <c r="F7" s="279"/>
      <c r="G7" s="279"/>
      <c r="H7" s="279"/>
      <c r="I7" s="7"/>
      <c r="J7" s="7"/>
      <c r="K7" s="7"/>
      <c r="L7" s="7"/>
      <c r="M7" s="7"/>
      <c r="N7" s="7"/>
      <c r="O7" s="56" t="s">
        <v>1</v>
      </c>
      <c r="P7" s="1"/>
      <c r="Q7" s="1"/>
      <c r="R7" s="1"/>
      <c r="S7" s="1"/>
      <c r="T7" s="1"/>
      <c r="U7" s="1"/>
    </row>
    <row r="8" spans="1:21">
      <c r="A8" s="577" t="s">
        <v>250</v>
      </c>
      <c r="B8" s="703"/>
      <c r="C8" s="706" t="s">
        <v>293</v>
      </c>
      <c r="D8" s="707"/>
      <c r="E8" s="708"/>
      <c r="F8" s="706" t="s">
        <v>294</v>
      </c>
      <c r="G8" s="707"/>
      <c r="H8" s="708"/>
      <c r="I8" s="706" t="s">
        <v>31</v>
      </c>
      <c r="J8" s="707"/>
      <c r="K8" s="708"/>
      <c r="L8" s="706" t="s">
        <v>33</v>
      </c>
      <c r="M8" s="707"/>
      <c r="N8" s="708"/>
      <c r="O8" s="56" t="s">
        <v>1</v>
      </c>
      <c r="P8" s="1"/>
      <c r="Q8" s="1"/>
      <c r="R8" s="1"/>
      <c r="S8" s="1"/>
      <c r="T8" s="1"/>
      <c r="U8" s="1"/>
    </row>
    <row r="9" spans="1:21" ht="16.5" thickBot="1">
      <c r="A9" s="704"/>
      <c r="B9" s="705"/>
      <c r="C9" s="259" t="s">
        <v>254</v>
      </c>
      <c r="D9" s="260" t="s">
        <v>38</v>
      </c>
      <c r="E9" s="261" t="s">
        <v>256</v>
      </c>
      <c r="F9" s="259" t="s">
        <v>254</v>
      </c>
      <c r="G9" s="260" t="s">
        <v>38</v>
      </c>
      <c r="H9" s="260" t="s">
        <v>256</v>
      </c>
      <c r="I9" s="259" t="s">
        <v>254</v>
      </c>
      <c r="J9" s="260" t="s">
        <v>38</v>
      </c>
      <c r="K9" s="260" t="s">
        <v>256</v>
      </c>
      <c r="L9" s="259" t="s">
        <v>254</v>
      </c>
      <c r="M9" s="260" t="s">
        <v>38</v>
      </c>
      <c r="N9" s="261" t="s">
        <v>256</v>
      </c>
      <c r="O9" s="56" t="s">
        <v>1</v>
      </c>
      <c r="P9" s="1"/>
      <c r="Q9" s="1"/>
      <c r="R9" s="1"/>
      <c r="S9" s="1"/>
      <c r="T9" s="1"/>
      <c r="U9" s="1"/>
    </row>
    <row r="10" spans="1:21">
      <c r="A10" s="697" t="s">
        <v>318</v>
      </c>
      <c r="B10" s="698"/>
      <c r="C10" s="177">
        <v>0</v>
      </c>
      <c r="D10" s="125">
        <v>0</v>
      </c>
      <c r="E10" s="67">
        <v>20</v>
      </c>
      <c r="F10" s="177">
        <v>0</v>
      </c>
      <c r="G10" s="125">
        <v>0</v>
      </c>
      <c r="H10" s="125">
        <v>24</v>
      </c>
      <c r="I10" s="177">
        <v>0</v>
      </c>
      <c r="J10" s="125">
        <v>0</v>
      </c>
      <c r="K10" s="125">
        <v>15</v>
      </c>
      <c r="L10" s="177">
        <f>I10-C10</f>
        <v>0</v>
      </c>
      <c r="M10" s="125">
        <f>J10-D10</f>
        <v>0</v>
      </c>
      <c r="N10" s="67">
        <f>+K10-H10</f>
        <v>-9</v>
      </c>
      <c r="O10" s="56" t="s">
        <v>1</v>
      </c>
      <c r="P10" s="1"/>
      <c r="Q10" s="1"/>
      <c r="R10" s="1"/>
      <c r="S10" s="1"/>
      <c r="T10" s="1"/>
      <c r="U10" s="1"/>
    </row>
    <row r="11" spans="1:21">
      <c r="A11" s="699" t="s">
        <v>327</v>
      </c>
      <c r="B11" s="700"/>
      <c r="C11" s="177">
        <v>0</v>
      </c>
      <c r="D11" s="125">
        <v>0</v>
      </c>
      <c r="E11" s="67">
        <v>8</v>
      </c>
      <c r="F11" s="177">
        <v>0</v>
      </c>
      <c r="G11" s="125">
        <v>0</v>
      </c>
      <c r="H11" s="125">
        <v>8</v>
      </c>
      <c r="I11" s="177">
        <v>0</v>
      </c>
      <c r="J11" s="125">
        <v>0</v>
      </c>
      <c r="K11" s="125">
        <v>5</v>
      </c>
      <c r="L11" s="177">
        <f t="shared" ref="L11:L14" si="0">I11-C11</f>
        <v>0</v>
      </c>
      <c r="M11" s="125">
        <f t="shared" ref="M11:M15" si="1">J11-D11</f>
        <v>0</v>
      </c>
      <c r="N11" s="67">
        <f>K11-H11</f>
        <v>-3</v>
      </c>
      <c r="O11" s="56" t="s">
        <v>1</v>
      </c>
      <c r="P11" s="1"/>
      <c r="Q11" s="1"/>
      <c r="R11" s="1"/>
      <c r="S11" s="1"/>
      <c r="T11" s="1"/>
      <c r="U11" s="1"/>
    </row>
    <row r="12" spans="1:21">
      <c r="A12" s="449" t="s">
        <v>319</v>
      </c>
      <c r="B12" s="442"/>
      <c r="C12" s="177">
        <v>0</v>
      </c>
      <c r="D12" s="125">
        <v>0</v>
      </c>
      <c r="E12" s="67">
        <v>4</v>
      </c>
      <c r="F12" s="177">
        <v>0</v>
      </c>
      <c r="G12" s="125">
        <v>0</v>
      </c>
      <c r="H12" s="125">
        <v>0</v>
      </c>
      <c r="I12" s="177">
        <v>0</v>
      </c>
      <c r="J12" s="125">
        <v>0</v>
      </c>
      <c r="K12" s="125">
        <v>0</v>
      </c>
      <c r="L12" s="177">
        <v>0</v>
      </c>
      <c r="M12" s="125">
        <v>0</v>
      </c>
      <c r="N12" s="67">
        <f>K12-H12</f>
        <v>0</v>
      </c>
      <c r="O12" s="56"/>
      <c r="P12" s="1"/>
      <c r="Q12" s="1"/>
      <c r="R12" s="1"/>
      <c r="S12" s="1"/>
      <c r="T12" s="1"/>
      <c r="U12" s="1"/>
    </row>
    <row r="13" spans="1:21">
      <c r="A13" s="699" t="s">
        <v>320</v>
      </c>
      <c r="B13" s="700"/>
      <c r="C13" s="177">
        <v>0</v>
      </c>
      <c r="D13" s="125">
        <v>0</v>
      </c>
      <c r="E13" s="67">
        <v>4</v>
      </c>
      <c r="F13" s="177">
        <v>0</v>
      </c>
      <c r="G13" s="125">
        <v>0</v>
      </c>
      <c r="H13" s="125">
        <v>4</v>
      </c>
      <c r="I13" s="177">
        <v>0</v>
      </c>
      <c r="J13" s="125">
        <v>0</v>
      </c>
      <c r="K13" s="125">
        <v>3</v>
      </c>
      <c r="L13" s="177">
        <f t="shared" ref="L13" si="2">I13-C13</f>
        <v>0</v>
      </c>
      <c r="M13" s="125">
        <f t="shared" ref="M13" si="3">J13-D13</f>
        <v>0</v>
      </c>
      <c r="N13" s="67">
        <f>K13-H13</f>
        <v>-1</v>
      </c>
      <c r="O13" s="56" t="s">
        <v>1</v>
      </c>
      <c r="P13" s="1"/>
      <c r="Q13" s="1"/>
      <c r="R13" s="1"/>
      <c r="S13" s="1"/>
      <c r="T13" s="1"/>
      <c r="U13" s="1"/>
    </row>
    <row r="14" spans="1:21">
      <c r="A14" s="699" t="s">
        <v>321</v>
      </c>
      <c r="B14" s="700"/>
      <c r="C14" s="177">
        <v>0</v>
      </c>
      <c r="D14" s="125">
        <v>0</v>
      </c>
      <c r="E14" s="67">
        <v>1</v>
      </c>
      <c r="F14" s="177">
        <v>0</v>
      </c>
      <c r="G14" s="125">
        <v>0</v>
      </c>
      <c r="H14" s="125">
        <v>1</v>
      </c>
      <c r="I14" s="177">
        <v>0</v>
      </c>
      <c r="J14" s="125">
        <v>0</v>
      </c>
      <c r="K14" s="125">
        <v>1</v>
      </c>
      <c r="L14" s="177">
        <f t="shared" si="0"/>
        <v>0</v>
      </c>
      <c r="M14" s="125">
        <f t="shared" si="1"/>
        <v>0</v>
      </c>
      <c r="N14" s="67">
        <f>K14-H14</f>
        <v>0</v>
      </c>
      <c r="O14" s="56" t="s">
        <v>1</v>
      </c>
      <c r="P14" s="1"/>
      <c r="Q14" s="1"/>
      <c r="R14" s="1"/>
      <c r="S14" s="1"/>
      <c r="T14" s="1"/>
      <c r="U14" s="1"/>
    </row>
    <row r="15" spans="1:21">
      <c r="A15" s="710" t="s">
        <v>322</v>
      </c>
      <c r="B15" s="711"/>
      <c r="C15" s="262">
        <v>0</v>
      </c>
      <c r="D15" s="263">
        <v>0</v>
      </c>
      <c r="E15" s="264">
        <v>303</v>
      </c>
      <c r="F15" s="262">
        <v>0</v>
      </c>
      <c r="G15" s="263">
        <v>0</v>
      </c>
      <c r="H15" s="263">
        <v>4</v>
      </c>
      <c r="I15" s="262">
        <v>0</v>
      </c>
      <c r="J15" s="263">
        <v>0</v>
      </c>
      <c r="K15" s="263">
        <v>3</v>
      </c>
      <c r="L15" s="433">
        <f>I15-C15</f>
        <v>0</v>
      </c>
      <c r="M15" s="434">
        <f t="shared" si="1"/>
        <v>0</v>
      </c>
      <c r="N15" s="526">
        <f>K15-H15</f>
        <v>-1</v>
      </c>
      <c r="O15" s="56" t="s">
        <v>1</v>
      </c>
      <c r="P15" s="9"/>
      <c r="Q15" s="9"/>
      <c r="R15" s="1"/>
      <c r="S15" s="1"/>
      <c r="T15" s="1"/>
      <c r="U15" s="1"/>
    </row>
    <row r="16" spans="1:21">
      <c r="A16" s="709"/>
      <c r="B16" s="572"/>
      <c r="C16" s="344"/>
      <c r="D16" s="345"/>
      <c r="E16" s="346"/>
      <c r="F16" s="344"/>
      <c r="G16" s="347"/>
      <c r="H16" s="347"/>
      <c r="I16" s="344"/>
      <c r="J16" s="347"/>
      <c r="K16" s="347"/>
      <c r="L16" s="344"/>
      <c r="M16" s="347"/>
      <c r="N16" s="346"/>
      <c r="O16" s="56" t="s">
        <v>1</v>
      </c>
      <c r="P16" s="1"/>
      <c r="Q16" s="1"/>
      <c r="R16" s="1"/>
      <c r="S16" s="1"/>
      <c r="T16" s="1"/>
      <c r="U16" s="1"/>
    </row>
    <row r="17" spans="1:32">
      <c r="A17" s="695" t="s">
        <v>251</v>
      </c>
      <c r="B17" s="696"/>
      <c r="C17" s="266">
        <f>SUM(C10:C16)</f>
        <v>0</v>
      </c>
      <c r="D17" s="267">
        <f t="shared" ref="D17:M17" si="4">SUM(D10:D16)</f>
        <v>0</v>
      </c>
      <c r="E17" s="269">
        <f t="shared" si="4"/>
        <v>340</v>
      </c>
      <c r="F17" s="266">
        <f t="shared" si="4"/>
        <v>0</v>
      </c>
      <c r="G17" s="267">
        <f t="shared" si="4"/>
        <v>0</v>
      </c>
      <c r="H17" s="268">
        <f>SUM(H10:H16)</f>
        <v>41</v>
      </c>
      <c r="I17" s="266">
        <f t="shared" si="4"/>
        <v>0</v>
      </c>
      <c r="J17" s="267">
        <f t="shared" si="4"/>
        <v>0</v>
      </c>
      <c r="K17" s="268">
        <f t="shared" si="4"/>
        <v>27</v>
      </c>
      <c r="L17" s="266">
        <f>SUM(L10:L16)</f>
        <v>0</v>
      </c>
      <c r="M17" s="267">
        <f t="shared" si="4"/>
        <v>0</v>
      </c>
      <c r="N17" s="269">
        <f>SUM(N10:N16)</f>
        <v>-14</v>
      </c>
      <c r="O17" s="56" t="s">
        <v>19</v>
      </c>
      <c r="P17" s="1"/>
      <c r="Q17" s="1"/>
      <c r="R17" s="1"/>
      <c r="S17" s="1"/>
      <c r="T17" s="1"/>
      <c r="U17" s="1"/>
    </row>
    <row r="18" spans="1:32">
      <c r="A18" s="280"/>
      <c r="B18" s="280"/>
      <c r="C18" s="281"/>
      <c r="D18" s="281"/>
      <c r="E18" s="282"/>
      <c r="F18" s="281"/>
      <c r="G18" s="281"/>
      <c r="H18" s="282"/>
      <c r="I18" s="281"/>
      <c r="J18" s="281"/>
      <c r="K18" s="282"/>
      <c r="L18" s="281"/>
      <c r="M18" s="281"/>
      <c r="N18" s="282"/>
      <c r="O18" s="56"/>
      <c r="P18" s="1"/>
      <c r="Q18" s="1"/>
      <c r="R18" s="1"/>
      <c r="S18" s="1"/>
      <c r="T18" s="1"/>
      <c r="U18" s="1"/>
    </row>
    <row r="19" spans="1:32">
      <c r="A19" s="280"/>
      <c r="B19" s="280"/>
      <c r="C19" s="281"/>
      <c r="D19" s="281"/>
      <c r="E19" s="282"/>
      <c r="F19" s="281"/>
      <c r="G19" s="281"/>
      <c r="H19" s="282"/>
      <c r="I19" s="281"/>
      <c r="J19" s="281"/>
      <c r="K19" s="282"/>
      <c r="L19" s="281"/>
      <c r="M19" s="281"/>
      <c r="N19" s="282"/>
      <c r="O19" s="56"/>
      <c r="P19" s="1"/>
      <c r="Q19" s="1"/>
      <c r="R19" s="1"/>
      <c r="S19" s="1"/>
      <c r="T19" s="1"/>
      <c r="U19" s="1"/>
    </row>
    <row r="20" spans="1:32">
      <c r="A20" s="701"/>
      <c r="B20" s="702"/>
      <c r="C20" s="702"/>
      <c r="D20" s="702"/>
      <c r="E20" s="702"/>
      <c r="F20" s="702"/>
      <c r="G20" s="702"/>
      <c r="H20" s="702"/>
      <c r="I20" s="702"/>
      <c r="J20" s="702"/>
      <c r="K20" s="702"/>
      <c r="L20" s="702"/>
      <c r="M20" s="702"/>
      <c r="N20" s="702"/>
      <c r="O20" s="56"/>
      <c r="P20" s="20"/>
      <c r="Q20" s="20"/>
      <c r="R20" s="20"/>
      <c r="S20" s="20"/>
      <c r="T20" s="20"/>
      <c r="U20" s="20"/>
      <c r="V20" s="20"/>
      <c r="W20" s="20"/>
      <c r="X20" s="20"/>
      <c r="Y20" s="20"/>
      <c r="Z20" s="20"/>
      <c r="AA20" s="20"/>
      <c r="AB20" s="20"/>
      <c r="AC20" s="20"/>
      <c r="AD20" s="20"/>
      <c r="AE20" s="20"/>
      <c r="AF20" s="20"/>
    </row>
    <row r="21" spans="1:32">
      <c r="A21" s="1"/>
      <c r="B21" s="1"/>
      <c r="C21" s="2"/>
      <c r="D21" s="2"/>
      <c r="E21" s="2"/>
      <c r="F21" s="2"/>
      <c r="G21" s="2"/>
      <c r="H21" s="2"/>
      <c r="I21" s="2"/>
      <c r="J21" s="2"/>
      <c r="K21" s="2"/>
      <c r="L21" s="2"/>
      <c r="M21" s="2"/>
      <c r="N21" s="2"/>
      <c r="P21" s="20"/>
      <c r="Q21" s="20"/>
      <c r="R21" s="20"/>
      <c r="S21" s="20"/>
      <c r="T21" s="20"/>
      <c r="U21" s="20"/>
      <c r="V21" s="20"/>
      <c r="W21" s="20"/>
      <c r="X21" s="20"/>
      <c r="Y21" s="20"/>
      <c r="Z21" s="20"/>
      <c r="AA21" s="20"/>
      <c r="AB21" s="20"/>
      <c r="AC21" s="20"/>
      <c r="AD21" s="20"/>
      <c r="AE21" s="20"/>
      <c r="AF21" s="20"/>
    </row>
  </sheetData>
  <mergeCells count="18">
    <mergeCell ref="A1:N1"/>
    <mergeCell ref="A3:N3"/>
    <mergeCell ref="A4:N4"/>
    <mergeCell ref="A5:N5"/>
    <mergeCell ref="A6:N6"/>
    <mergeCell ref="A17:B17"/>
    <mergeCell ref="A10:B10"/>
    <mergeCell ref="A11:B11"/>
    <mergeCell ref="A20:N20"/>
    <mergeCell ref="A8:B9"/>
    <mergeCell ref="L8:N8"/>
    <mergeCell ref="I8:K8"/>
    <mergeCell ref="A16:B16"/>
    <mergeCell ref="A14:B14"/>
    <mergeCell ref="F8:H8"/>
    <mergeCell ref="C8:E8"/>
    <mergeCell ref="A15:B15"/>
    <mergeCell ref="A13:B13"/>
  </mergeCells>
  <phoneticPr fontId="0" type="noConversion"/>
  <printOptions horizontalCentered="1"/>
  <pageMargins left="1" right="1" top="0.5" bottom="0.55000000000000004" header="0" footer="0"/>
  <pageSetup scale="70" orientation="landscape" horizontalDpi="300" verticalDpi="300" r:id="rId1"/>
  <headerFooter alignWithMargins="0">
    <oddFooter>&amp;C&amp;"Times New Roman,Regular"Exhibit H - Summary of Reimbursable Resources</oddFooter>
  </headerFooter>
  <ignoredErrors>
    <ignoredError sqref="H17" formula="1"/>
  </ignoredErrors>
</worksheet>
</file>

<file path=xl/worksheets/sheet9.xml><?xml version="1.0" encoding="utf-8"?>
<worksheet xmlns="http://schemas.openxmlformats.org/spreadsheetml/2006/main" xmlns:r="http://schemas.openxmlformats.org/officeDocument/2006/relationships">
  <sheetPr codeName="Sheet14">
    <pageSetUpPr fitToPage="1"/>
  </sheetPr>
  <dimension ref="A1:L23"/>
  <sheetViews>
    <sheetView zoomScaleNormal="100" zoomScaleSheetLayoutView="75" workbookViewId="0">
      <selection activeCell="A4" sqref="A4:P4"/>
    </sheetView>
  </sheetViews>
  <sheetFormatPr defaultRowHeight="15"/>
  <cols>
    <col min="1" max="1" width="30.44140625" style="11" customWidth="1"/>
    <col min="2" max="2" width="10.77734375" style="11" customWidth="1"/>
    <col min="3" max="3" width="12.6640625" style="11" customWidth="1"/>
    <col min="4" max="4" width="10.88671875" style="11" customWidth="1"/>
    <col min="5" max="5" width="12.5546875" style="11" customWidth="1"/>
    <col min="6" max="6" width="9.77734375" style="11" customWidth="1"/>
    <col min="7" max="7" width="12" style="11" customWidth="1"/>
    <col min="8" max="9" width="9.77734375" style="11" customWidth="1"/>
    <col min="10" max="10" width="10.33203125" style="11" customWidth="1"/>
    <col min="11" max="11" width="13" style="11" customWidth="1"/>
    <col min="12" max="12" width="1.109375" style="58" customWidth="1"/>
    <col min="13" max="16384" width="8.88671875" style="11"/>
  </cols>
  <sheetData>
    <row r="1" spans="1:12" ht="20.25">
      <c r="A1" s="533" t="s">
        <v>24</v>
      </c>
      <c r="B1" s="732"/>
      <c r="C1" s="732"/>
      <c r="D1" s="732"/>
      <c r="E1" s="732"/>
      <c r="F1" s="732"/>
      <c r="G1" s="732"/>
      <c r="H1" s="732"/>
      <c r="I1" s="732"/>
      <c r="J1" s="732"/>
      <c r="K1" s="732"/>
      <c r="L1" s="58" t="s">
        <v>1</v>
      </c>
    </row>
    <row r="2" spans="1:12" ht="20.25">
      <c r="A2" s="631"/>
      <c r="B2" s="631"/>
      <c r="C2" s="631"/>
      <c r="D2" s="631"/>
      <c r="E2" s="631"/>
      <c r="F2" s="631"/>
      <c r="G2" s="631"/>
      <c r="H2" s="631"/>
      <c r="I2" s="631"/>
      <c r="J2" s="631"/>
      <c r="K2" s="734"/>
      <c r="L2" s="58" t="s">
        <v>1</v>
      </c>
    </row>
    <row r="3" spans="1:12" ht="12.6" customHeight="1">
      <c r="A3" s="631"/>
      <c r="B3" s="631"/>
      <c r="C3" s="631"/>
      <c r="D3" s="631"/>
      <c r="E3" s="631"/>
      <c r="F3" s="631"/>
      <c r="G3" s="631"/>
      <c r="H3" s="631"/>
      <c r="I3" s="631"/>
      <c r="J3" s="631"/>
      <c r="K3" s="734"/>
      <c r="L3" s="58" t="s">
        <v>1</v>
      </c>
    </row>
    <row r="4" spans="1:12" ht="18.75">
      <c r="A4" s="713" t="s">
        <v>40</v>
      </c>
      <c r="B4" s="716"/>
      <c r="C4" s="716"/>
      <c r="D4" s="716"/>
      <c r="E4" s="716"/>
      <c r="F4" s="716"/>
      <c r="G4" s="716"/>
      <c r="H4" s="716"/>
      <c r="I4" s="716"/>
      <c r="J4" s="716"/>
      <c r="K4" s="716"/>
      <c r="L4" s="58" t="s">
        <v>1</v>
      </c>
    </row>
    <row r="5" spans="1:12" ht="16.5">
      <c r="A5" s="715" t="str">
        <f>+'B. Summary of Requirements '!A5</f>
        <v>INTERPOL WASHINGTON</v>
      </c>
      <c r="B5" s="716"/>
      <c r="C5" s="716"/>
      <c r="D5" s="716"/>
      <c r="E5" s="716"/>
      <c r="F5" s="716"/>
      <c r="G5" s="716"/>
      <c r="H5" s="716"/>
      <c r="I5" s="716"/>
      <c r="J5" s="716"/>
      <c r="K5" s="716"/>
      <c r="L5" s="58" t="s">
        <v>1</v>
      </c>
    </row>
    <row r="6" spans="1:12" ht="16.5">
      <c r="A6" s="733" t="str">
        <f>+'B. Summary of Requirements '!A6</f>
        <v>Salaries and Expenses</v>
      </c>
      <c r="B6" s="716"/>
      <c r="C6" s="716"/>
      <c r="D6" s="716"/>
      <c r="E6" s="716"/>
      <c r="F6" s="716"/>
      <c r="G6" s="716"/>
      <c r="H6" s="716"/>
      <c r="I6" s="716"/>
      <c r="J6" s="716"/>
      <c r="K6" s="716"/>
      <c r="L6" s="58" t="s">
        <v>1</v>
      </c>
    </row>
    <row r="7" spans="1:12" ht="15.75">
      <c r="A7" s="735"/>
      <c r="B7" s="735"/>
      <c r="C7" s="735"/>
      <c r="D7" s="735"/>
      <c r="E7" s="735"/>
      <c r="F7" s="735"/>
      <c r="G7" s="735"/>
      <c r="H7" s="735"/>
      <c r="I7" s="735"/>
      <c r="J7" s="735"/>
      <c r="K7" s="735"/>
      <c r="L7" s="58" t="s">
        <v>1</v>
      </c>
    </row>
    <row r="8" spans="1:12">
      <c r="A8" s="736"/>
      <c r="B8" s="736"/>
      <c r="C8" s="736"/>
      <c r="D8" s="736"/>
      <c r="E8" s="736"/>
      <c r="F8" s="736"/>
      <c r="G8" s="736"/>
      <c r="H8" s="736"/>
      <c r="I8" s="736"/>
      <c r="J8" s="736"/>
      <c r="K8" s="736"/>
      <c r="L8" s="58" t="s">
        <v>1</v>
      </c>
    </row>
    <row r="9" spans="1:12" ht="40.5" customHeight="1">
      <c r="A9" s="718" t="s">
        <v>41</v>
      </c>
      <c r="B9" s="721" t="s">
        <v>32</v>
      </c>
      <c r="C9" s="722"/>
      <c r="D9" s="721" t="s">
        <v>303</v>
      </c>
      <c r="E9" s="722"/>
      <c r="F9" s="740" t="s">
        <v>31</v>
      </c>
      <c r="G9" s="741"/>
      <c r="H9" s="741"/>
      <c r="I9" s="741"/>
      <c r="J9" s="741"/>
      <c r="K9" s="742"/>
      <c r="L9" s="58" t="s">
        <v>1</v>
      </c>
    </row>
    <row r="10" spans="1:12">
      <c r="A10" s="719"/>
      <c r="B10" s="737" t="s">
        <v>22</v>
      </c>
      <c r="C10" s="729" t="s">
        <v>23</v>
      </c>
      <c r="D10" s="737" t="s">
        <v>22</v>
      </c>
      <c r="E10" s="729" t="s">
        <v>23</v>
      </c>
      <c r="F10" s="723" t="s">
        <v>8</v>
      </c>
      <c r="G10" s="727" t="s">
        <v>207</v>
      </c>
      <c r="H10" s="727" t="s">
        <v>20</v>
      </c>
      <c r="I10" s="727" t="s">
        <v>21</v>
      </c>
      <c r="J10" s="725" t="s">
        <v>22</v>
      </c>
      <c r="K10" s="723" t="s">
        <v>23</v>
      </c>
      <c r="L10" s="58" t="s">
        <v>1</v>
      </c>
    </row>
    <row r="11" spans="1:12" ht="27" customHeight="1">
      <c r="A11" s="720"/>
      <c r="B11" s="738"/>
      <c r="C11" s="730"/>
      <c r="D11" s="738"/>
      <c r="E11" s="730"/>
      <c r="F11" s="739"/>
      <c r="G11" s="728"/>
      <c r="H11" s="728"/>
      <c r="I11" s="728"/>
      <c r="J11" s="726"/>
      <c r="K11" s="724"/>
      <c r="L11" s="58" t="s">
        <v>1</v>
      </c>
    </row>
    <row r="12" spans="1:12">
      <c r="A12" s="132" t="s">
        <v>258</v>
      </c>
      <c r="B12" s="76">
        <v>66</v>
      </c>
      <c r="C12" s="76"/>
      <c r="D12" s="76">
        <v>66</v>
      </c>
      <c r="E12" s="76"/>
      <c r="F12" s="76"/>
      <c r="G12" s="76"/>
      <c r="H12" s="76"/>
      <c r="I12" s="76"/>
      <c r="J12" s="76">
        <f>D12+F12+I12</f>
        <v>66</v>
      </c>
      <c r="K12" s="77"/>
      <c r="L12" s="58" t="s">
        <v>1</v>
      </c>
    </row>
    <row r="13" spans="1:12">
      <c r="A13" s="132" t="s">
        <v>259</v>
      </c>
      <c r="B13" s="76">
        <v>3</v>
      </c>
      <c r="C13" s="76"/>
      <c r="D13" s="76">
        <v>3</v>
      </c>
      <c r="E13" s="76"/>
      <c r="F13" s="76"/>
      <c r="G13" s="76"/>
      <c r="H13" s="76"/>
      <c r="I13" s="76"/>
      <c r="J13" s="76">
        <f>D13+F13+I13</f>
        <v>3</v>
      </c>
      <c r="K13" s="77"/>
      <c r="L13" s="58" t="s">
        <v>1</v>
      </c>
    </row>
    <row r="14" spans="1:12">
      <c r="A14" s="132" t="s">
        <v>88</v>
      </c>
      <c r="B14" s="76">
        <v>1</v>
      </c>
      <c r="C14" s="76"/>
      <c r="D14" s="76">
        <v>1</v>
      </c>
      <c r="E14" s="76"/>
      <c r="F14" s="76"/>
      <c r="G14" s="76"/>
      <c r="H14" s="76"/>
      <c r="I14" s="76"/>
      <c r="J14" s="76">
        <f>D14+F14+I14</f>
        <v>1</v>
      </c>
      <c r="K14" s="77"/>
      <c r="L14" s="58" t="s">
        <v>1</v>
      </c>
    </row>
    <row r="15" spans="1:12">
      <c r="A15" s="132" t="s">
        <v>89</v>
      </c>
      <c r="B15" s="76">
        <v>2</v>
      </c>
      <c r="C15" s="76"/>
      <c r="D15" s="76">
        <v>2</v>
      </c>
      <c r="E15" s="76"/>
      <c r="F15" s="76"/>
      <c r="G15" s="76"/>
      <c r="H15" s="76"/>
      <c r="I15" s="76"/>
      <c r="J15" s="76">
        <v>2</v>
      </c>
      <c r="K15" s="77"/>
      <c r="L15" s="58" t="s">
        <v>1</v>
      </c>
    </row>
    <row r="16" spans="1:12">
      <c r="A16" s="132" t="s">
        <v>201</v>
      </c>
      <c r="B16" s="76">
        <v>5</v>
      </c>
      <c r="C16" s="76"/>
      <c r="D16" s="76">
        <v>5</v>
      </c>
      <c r="E16" s="76"/>
      <c r="F16" s="76"/>
      <c r="G16" s="76"/>
      <c r="H16" s="76"/>
      <c r="I16" s="76"/>
      <c r="J16" s="76">
        <f>D16+F16+I16</f>
        <v>5</v>
      </c>
      <c r="K16" s="77"/>
      <c r="L16" s="58" t="s">
        <v>1</v>
      </c>
    </row>
    <row r="17" spans="1:12">
      <c r="A17" s="133" t="s">
        <v>90</v>
      </c>
      <c r="B17" s="118"/>
      <c r="C17" s="118"/>
      <c r="D17" s="118"/>
      <c r="E17" s="118"/>
      <c r="F17" s="118"/>
      <c r="G17" s="118"/>
      <c r="H17" s="118"/>
      <c r="I17" s="118"/>
      <c r="J17" s="118"/>
      <c r="K17" s="119"/>
      <c r="L17" s="58" t="s">
        <v>1</v>
      </c>
    </row>
    <row r="18" spans="1:12" ht="15.75" thickBot="1">
      <c r="A18" s="134" t="s">
        <v>35</v>
      </c>
      <c r="B18" s="516">
        <f t="shared" ref="B18:K18" si="0">SUM(B12:B17)</f>
        <v>77</v>
      </c>
      <c r="C18" s="516">
        <f t="shared" si="0"/>
        <v>0</v>
      </c>
      <c r="D18" s="516">
        <f t="shared" si="0"/>
        <v>77</v>
      </c>
      <c r="E18" s="516">
        <f t="shared" si="0"/>
        <v>0</v>
      </c>
      <c r="F18" s="516">
        <f t="shared" si="0"/>
        <v>0</v>
      </c>
      <c r="G18" s="516">
        <f t="shared" si="0"/>
        <v>0</v>
      </c>
      <c r="H18" s="516">
        <f t="shared" si="0"/>
        <v>0</v>
      </c>
      <c r="I18" s="516">
        <f t="shared" si="0"/>
        <v>0</v>
      </c>
      <c r="J18" s="516">
        <f t="shared" si="0"/>
        <v>77</v>
      </c>
      <c r="K18" s="517">
        <f t="shared" si="0"/>
        <v>0</v>
      </c>
      <c r="L18" s="59" t="s">
        <v>1</v>
      </c>
    </row>
    <row r="19" spans="1:12">
      <c r="A19" s="238" t="s">
        <v>244</v>
      </c>
      <c r="B19" s="227">
        <v>77</v>
      </c>
      <c r="C19" s="230"/>
      <c r="D19" s="230">
        <v>77</v>
      </c>
      <c r="E19" s="230"/>
      <c r="F19" s="230"/>
      <c r="G19" s="230"/>
      <c r="H19" s="227"/>
      <c r="I19" s="234">
        <f>G19+H19</f>
        <v>0</v>
      </c>
      <c r="J19" s="234">
        <f>D19+F19+I19</f>
        <v>77</v>
      </c>
      <c r="K19" s="78"/>
      <c r="L19" s="58" t="s">
        <v>1</v>
      </c>
    </row>
    <row r="20" spans="1:12">
      <c r="A20" s="239" t="s">
        <v>260</v>
      </c>
      <c r="B20" s="228"/>
      <c r="C20" s="231"/>
      <c r="D20" s="231"/>
      <c r="E20" s="231"/>
      <c r="F20" s="231"/>
      <c r="G20" s="231"/>
      <c r="H20" s="228"/>
      <c r="I20" s="235"/>
      <c r="J20" s="235"/>
      <c r="K20" s="78"/>
      <c r="L20" s="58" t="s">
        <v>1</v>
      </c>
    </row>
    <row r="21" spans="1:12">
      <c r="A21" s="240" t="s">
        <v>261</v>
      </c>
      <c r="B21" s="229"/>
      <c r="C21" s="232"/>
      <c r="D21" s="232"/>
      <c r="E21" s="232"/>
      <c r="F21" s="232"/>
      <c r="G21" s="232"/>
      <c r="H21" s="229"/>
      <c r="I21" s="236">
        <f>G21+H21</f>
        <v>0</v>
      </c>
      <c r="J21" s="236">
        <f>D21+F21+I21</f>
        <v>0</v>
      </c>
      <c r="K21" s="78"/>
      <c r="L21" s="58" t="s">
        <v>1</v>
      </c>
    </row>
    <row r="22" spans="1:12" s="12" customFormat="1">
      <c r="A22" s="241" t="s">
        <v>35</v>
      </c>
      <c r="B22" s="237">
        <f>SUM(B19:B21)</f>
        <v>77</v>
      </c>
      <c r="C22" s="233">
        <f t="shared" ref="C22:J22" si="1">SUM(C19:C21)</f>
        <v>0</v>
      </c>
      <c r="D22" s="233">
        <f t="shared" si="1"/>
        <v>77</v>
      </c>
      <c r="E22" s="233">
        <f t="shared" si="1"/>
        <v>0</v>
      </c>
      <c r="F22" s="233">
        <f t="shared" si="1"/>
        <v>0</v>
      </c>
      <c r="G22" s="233">
        <f t="shared" si="1"/>
        <v>0</v>
      </c>
      <c r="H22" s="237">
        <f t="shared" si="1"/>
        <v>0</v>
      </c>
      <c r="I22" s="237">
        <f>SUM(I19:I21)</f>
        <v>0</v>
      </c>
      <c r="J22" s="237">
        <f t="shared" si="1"/>
        <v>77</v>
      </c>
      <c r="K22" s="79">
        <f>SUM(K19:K21)</f>
        <v>0</v>
      </c>
      <c r="L22" s="58" t="s">
        <v>19</v>
      </c>
    </row>
    <row r="23" spans="1:12" s="12" customFormat="1">
      <c r="A23" s="731"/>
      <c r="B23" s="731"/>
      <c r="C23" s="731"/>
      <c r="D23" s="731"/>
      <c r="E23" s="731"/>
      <c r="F23" s="731"/>
      <c r="G23" s="731"/>
      <c r="H23" s="731"/>
      <c r="I23" s="731"/>
      <c r="J23" s="731"/>
      <c r="K23" s="731"/>
      <c r="L23" s="58"/>
    </row>
  </sheetData>
  <mergeCells count="23">
    <mergeCell ref="A23:K23"/>
    <mergeCell ref="A1:K1"/>
    <mergeCell ref="A4:K4"/>
    <mergeCell ref="A5:K5"/>
    <mergeCell ref="A6:K6"/>
    <mergeCell ref="A2:K2"/>
    <mergeCell ref="A3:K3"/>
    <mergeCell ref="H10:H11"/>
    <mergeCell ref="A7:K7"/>
    <mergeCell ref="A8:K8"/>
    <mergeCell ref="G10:G11"/>
    <mergeCell ref="B10:B11"/>
    <mergeCell ref="C10:C11"/>
    <mergeCell ref="D10:D11"/>
    <mergeCell ref="F10:F11"/>
    <mergeCell ref="F9:K9"/>
    <mergeCell ref="A9:A11"/>
    <mergeCell ref="D9:E9"/>
    <mergeCell ref="B9:C9"/>
    <mergeCell ref="K10:K11"/>
    <mergeCell ref="J10:J11"/>
    <mergeCell ref="I10:I11"/>
    <mergeCell ref="E10:E11"/>
  </mergeCells>
  <phoneticPr fontId="0" type="noConversion"/>
  <printOptions horizontalCentered="1"/>
  <pageMargins left="0.75" right="0.75" top="1" bottom="1" header="0.5" footer="0.5"/>
  <pageSetup scale="71" orientation="landscape" r:id="rId1"/>
  <headerFooter alignWithMargins="0">
    <oddFooter>&amp;C&amp;"Times New Roman,Regular"Exhibit I - Detail of Permanent Positions by Category</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17</vt:i4>
      </vt:variant>
      <vt:variant>
        <vt:lpstr>Named Ranges</vt:lpstr>
      </vt:variant>
      <vt:variant>
        <vt:i4>23</vt:i4>
      </vt:variant>
    </vt:vector>
  </HeadingPairs>
  <TitlesOfParts>
    <vt:vector size="40" baseType="lpstr">
      <vt:lpstr>A. Organizational Chart </vt:lpstr>
      <vt:lpstr>B. Summary of Requirements </vt:lpstr>
      <vt:lpstr>C. Increases Offsets</vt:lpstr>
      <vt:lpstr>D. Strategic Goals &amp; Objectives</vt:lpstr>
      <vt:lpstr>E. ATB Justification</vt:lpstr>
      <vt:lpstr>F. 2010 Crosswalk</vt:lpstr>
      <vt:lpstr>(G) 2011 Crosswalk</vt:lpstr>
      <vt:lpstr>H. Reimbursable Resources</vt:lpstr>
      <vt:lpstr>I. Permanent Positions</vt:lpstr>
      <vt:lpstr>J. Financial Analysis</vt:lpstr>
      <vt:lpstr>K. Summary by Grade</vt:lpstr>
      <vt:lpstr>L. Summary by Object Class</vt:lpstr>
      <vt:lpstr>(N-2) Domestic Agent</vt:lpstr>
      <vt:lpstr>(N-3) Domestic Attorney</vt:lpstr>
      <vt:lpstr>(N-4) Domestic Prof Sup</vt:lpstr>
      <vt:lpstr>(N-5) Domestic Clerical</vt:lpstr>
      <vt:lpstr>(P) IT</vt:lpstr>
      <vt:lpstr>'B. Summary of Requirements '!DL</vt:lpstr>
      <vt:lpstr>'(G) 2011 Crosswalk'!Print_Area</vt:lpstr>
      <vt:lpstr>'(N-2) Domestic Agent'!Print_Area</vt:lpstr>
      <vt:lpstr>'(N-3) Domestic Attorney'!Print_Area</vt:lpstr>
      <vt:lpstr>'(N-4) Domestic Prof Sup'!Print_Area</vt:lpstr>
      <vt:lpstr>'(N-5) Domestic Clerical'!Print_Area</vt:lpstr>
      <vt:lpstr>'(P) IT'!Print_Area</vt:lpstr>
      <vt:lpstr>'A. Organizational Chart '!Print_Area</vt:lpstr>
      <vt:lpstr>'B. Summary of Requirements '!Print_Area</vt:lpstr>
      <vt:lpstr>'C. Increases Offsets'!Print_Area</vt:lpstr>
      <vt:lpstr>'D. Strategic Goals &amp; Objectives'!Print_Area</vt:lpstr>
      <vt:lpstr>'E. ATB Justification'!Print_Area</vt:lpstr>
      <vt:lpstr>'F. 2010 Crosswalk'!Print_Area</vt:lpstr>
      <vt:lpstr>'H. Reimbursable Resources'!Print_Area</vt:lpstr>
      <vt:lpstr>'I. Permanent Positions'!Print_Area</vt:lpstr>
      <vt:lpstr>'J. Financial Analysis'!Print_Area</vt:lpstr>
      <vt:lpstr>'K. Summary by Grade'!Print_Area</vt:lpstr>
      <vt:lpstr>'L. Summary by Object Class'!Print_Area</vt:lpstr>
      <vt:lpstr>'(N-2) Domestic Agent'!Print_Titles</vt:lpstr>
      <vt:lpstr>'(N-3) Domestic Attorney'!Print_Titles</vt:lpstr>
      <vt:lpstr>'(N-4) Domestic Prof Sup'!Print_Titles</vt:lpstr>
      <vt:lpstr>'(N-5) Domestic Clerical'!Print_Titles</vt:lpstr>
      <vt:lpstr>'H. Reimbursable Resources'!REIMPRO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sdale</dc:creator>
  <cp:lastModifiedBy>smunro</cp:lastModifiedBy>
  <cp:lastPrinted>2011-02-08T14:04:59Z</cp:lastPrinted>
  <dcterms:created xsi:type="dcterms:W3CDTF">2003-08-28T20:51:00Z</dcterms:created>
  <dcterms:modified xsi:type="dcterms:W3CDTF">2011-02-09T19:03:04Z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