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30" yWindow="-120" windowWidth="9195" windowHeight="7080" tabRatio="889" activeTab="6"/>
  </bookViews>
  <sheets>
    <sheet name="A. Organization Chart" sheetId="2" r:id="rId1"/>
    <sheet name="B. Summary of Requirements " sheetId="3" r:id="rId2"/>
    <sheet name="D. Strategic Goals &amp; Objectives" sheetId="5" r:id="rId3"/>
    <sheet name="E. ATB Justification" sheetId="6" r:id="rId4"/>
    <sheet name="F. 2011 Crosswalk" sheetId="7" r:id="rId5"/>
    <sheet name="G. 2012 Crosswalk" sheetId="8" r:id="rId6"/>
    <sheet name="I. Permanent Positions" sheetId="10" r:id="rId7"/>
    <sheet name="K. Summary by Grade" sheetId="12" r:id="rId8"/>
    <sheet name="L. Summary by Object Class" sheetId="13" r:id="rId9"/>
  </sheets>
  <definedNames>
    <definedName name="_11POS_BY_CAT">#REF!</definedName>
    <definedName name="_1ATTORNEY_SUPP" localSheetId="1">#REF!</definedName>
    <definedName name="_2ATTORNEY_SUPP">#REF!</definedName>
    <definedName name="_3GA_ROLLUP" localSheetId="1">'B. Summary of Requirements '!#REF!</definedName>
    <definedName name="_4GA_ROLLUP" localSheetId="2">#REF!</definedName>
    <definedName name="_7GA_ROLLUP">#REF!</definedName>
    <definedName name="_8POS_BY_CAT" localSheetId="1">#REF!</definedName>
    <definedName name="_9POS_BY_CAT" localSheetId="2">#REF!</definedName>
    <definedName name="DL" localSheetId="1">'B. Summary of Requirements '!$A$3:$X$49</definedName>
    <definedName name="DL">#REF!</definedName>
    <definedName name="EXECSUPP" localSheetId="1">'B. Summary of Requirements '!#REF!</definedName>
    <definedName name="EXECSUPP" localSheetId="2">#REF!</definedName>
    <definedName name="EXECSUPP">#REF!</definedName>
    <definedName name="FY0711.1">#REF!</definedName>
    <definedName name="FY0711.5">#REF!</definedName>
    <definedName name="FY0712.1">#REF!</definedName>
    <definedName name="FY0721.0">#REF!</definedName>
    <definedName name="FY0722.0">#REF!</definedName>
    <definedName name="FY0723.1">#REF!</definedName>
    <definedName name="FY0723.2">#REF!</definedName>
    <definedName name="FY0723.3">#REF!</definedName>
    <definedName name="FY0724.0">#REF!</definedName>
    <definedName name="FY0725.2">#REF!</definedName>
    <definedName name="FY0725.3">#REF!</definedName>
    <definedName name="FY0725.6">#REF!</definedName>
    <definedName name="FY0726.0">#REF!</definedName>
    <definedName name="FY0731.0">#REF!</definedName>
    <definedName name="FY0732.0">#REF!</definedName>
    <definedName name="FY07Ling">#REF!</definedName>
    <definedName name="FY07Mult">#REF!</definedName>
    <definedName name="FY07PEPI">#REF!</definedName>
    <definedName name="FY07Tot">#REF!</definedName>
    <definedName name="FY07Train">#REF!</definedName>
    <definedName name="FY0811.1">#REF!</definedName>
    <definedName name="FY0811.5">#REF!</definedName>
    <definedName name="FY0812.1">#REF!</definedName>
    <definedName name="FY0821.0">#REF!</definedName>
    <definedName name="FY0822.0">#REF!</definedName>
    <definedName name="FY0823.1">#REF!</definedName>
    <definedName name="FY0823.2">#REF!</definedName>
    <definedName name="FY0823.3">#REF!</definedName>
    <definedName name="FY0824.0">#REF!</definedName>
    <definedName name="FY0825.2">#REF!</definedName>
    <definedName name="FY0825.3">#REF!</definedName>
    <definedName name="FY0825.6">#REF!</definedName>
    <definedName name="FY0826.0">#REF!</definedName>
    <definedName name="FY0831.0">#REF!</definedName>
    <definedName name="FY0832.0">#REF!</definedName>
    <definedName name="FY08Ling">#REF!</definedName>
    <definedName name="FY08Mult">#REF!</definedName>
    <definedName name="FY08PEPI">#REF!</definedName>
    <definedName name="FY08Tot">#REF!</definedName>
    <definedName name="FY08Train">#REF!</definedName>
    <definedName name="FY0911.1">#REF!</definedName>
    <definedName name="FY0911.5">#REF!</definedName>
    <definedName name="FY0912.1">#REF!</definedName>
    <definedName name="FY0921.0">#REF!</definedName>
    <definedName name="FY0922.0">#REF!</definedName>
    <definedName name="FY0923.1">#REF!</definedName>
    <definedName name="FY0923.2">#REF!</definedName>
    <definedName name="FY0923.3">#REF!</definedName>
    <definedName name="FY0924.0">#REF!</definedName>
    <definedName name="FY0925.2">#REF!</definedName>
    <definedName name="FY0925.3">#REF!</definedName>
    <definedName name="FY0925.6">#REF!</definedName>
    <definedName name="FY0926.0">#REF!</definedName>
    <definedName name="FY0931.0">#REF!</definedName>
    <definedName name="FY0932.0">#REF!</definedName>
    <definedName name="FY09Ling">#REF!</definedName>
    <definedName name="FY09Mult">#REF!</definedName>
    <definedName name="FY09PEPI">#REF!</definedName>
    <definedName name="FY09Tot">#REF!</definedName>
    <definedName name="FY09Train">#REF!</definedName>
    <definedName name="hlhl0" localSheetId="3">'E. ATB Justification'!#REF!</definedName>
    <definedName name="INTEL" localSheetId="1">'B. Summary of Requirements '!#REF!</definedName>
    <definedName name="INTEL" localSheetId="2">#REF!</definedName>
    <definedName name="INTEL">#REF!</definedName>
    <definedName name="JMD" localSheetId="1">'B. Summary of Requirements '!#REF!</definedName>
    <definedName name="JMD" localSheetId="2">#REF!</definedName>
    <definedName name="JMD">#REF!</definedName>
    <definedName name="OLE_LINK7" localSheetId="3">'E. ATB Justification'!#REF!</definedName>
    <definedName name="PART">#REF!</definedName>
    <definedName name="_xlnm.Print_Area" localSheetId="0">'A. Organization Chart'!$A$1:$N$29</definedName>
    <definedName name="_xlnm.Print_Area" localSheetId="1">'B. Summary of Requirements '!$A$1:$X$59</definedName>
    <definedName name="_xlnm.Print_Area" localSheetId="2">'D. Strategic Goals &amp; Objectives'!$A$1:$P$17</definedName>
    <definedName name="_xlnm.Print_Area" localSheetId="3">'E. ATB Justification'!$A$1:$I$29</definedName>
    <definedName name="_xlnm.Print_Area" localSheetId="4">'F. 2011 Crosswalk'!$A$1:$O$28</definedName>
    <definedName name="_xlnm.Print_Area" localSheetId="5">'G. 2012 Crosswalk'!$A$1:$R$21</definedName>
    <definedName name="_xlnm.Print_Area" localSheetId="6">'I. Permanent Positions'!$A$1:$K$22</definedName>
    <definedName name="_xlnm.Print_Area" localSheetId="7">'K. Summary by Grade'!$A$1:$I$33</definedName>
    <definedName name="_xlnm.Print_Area" localSheetId="8">'L. Summary by Object Class'!$A$1:$K$35</definedName>
    <definedName name="_xlnm.Print_Area">#REF!</definedName>
    <definedName name="REIMPRO">#REF!</definedName>
    <definedName name="REIMSOR">#REF!</definedName>
    <definedName name="Z_12C66D54_5067_4346_818B_6EAB1C8A9183_.wvu.Cols" localSheetId="5" hidden="1">'G. 2012 Crosswalk'!$H:$J</definedName>
    <definedName name="Z_12C66D54_5067_4346_818B_6EAB1C8A9183_.wvu.Cols" localSheetId="8" hidden="1">'L. Summary by Object Class'!$J:$L</definedName>
    <definedName name="Z_12C66D54_5067_4346_818B_6EAB1C8A9183_.wvu.PrintArea" localSheetId="0" hidden="1">'A. Organization Chart'!$A$1:$N$29</definedName>
    <definedName name="Z_12C66D54_5067_4346_818B_6EAB1C8A9183_.wvu.PrintArea" localSheetId="1" hidden="1">'B. Summary of Requirements '!$A$1:$X$59</definedName>
    <definedName name="Z_12C66D54_5067_4346_818B_6EAB1C8A9183_.wvu.PrintArea" localSheetId="2" hidden="1">'D. Strategic Goals &amp; Objectives'!$A$1:$P$17</definedName>
    <definedName name="Z_12C66D54_5067_4346_818B_6EAB1C8A9183_.wvu.PrintArea" localSheetId="3" hidden="1">'E. ATB Justification'!$A$1:$I$29</definedName>
    <definedName name="Z_12C66D54_5067_4346_818B_6EAB1C8A9183_.wvu.PrintArea" localSheetId="4" hidden="1">'F. 2011 Crosswalk'!$A$1:$O$28</definedName>
    <definedName name="Z_12C66D54_5067_4346_818B_6EAB1C8A9183_.wvu.PrintArea" localSheetId="5" hidden="1">'G. 2012 Crosswalk'!$A$1:$R$21</definedName>
    <definedName name="Z_12C66D54_5067_4346_818B_6EAB1C8A9183_.wvu.PrintArea" localSheetId="6" hidden="1">'I. Permanent Positions'!$A$1:$K$22</definedName>
    <definedName name="Z_12C66D54_5067_4346_818B_6EAB1C8A9183_.wvu.PrintArea" localSheetId="7" hidden="1">'K. Summary by Grade'!$A$1:$I$33</definedName>
    <definedName name="Z_12C66D54_5067_4346_818B_6EAB1C8A9183_.wvu.PrintArea" localSheetId="8" hidden="1">'L. Summary by Object Class'!$A$1:$K$35</definedName>
    <definedName name="Z_12C66D54_5067_4346_818B_6EAB1C8A9183_.wvu.Rows" localSheetId="2" hidden="1">'D. Strategic Goals &amp; Objectives'!$10:$10</definedName>
    <definedName name="Z_3118AF25_8423_420A_806A_487665220C68_.wvu.Cols" localSheetId="5" hidden="1">'G. 2012 Crosswalk'!$H:$J</definedName>
    <definedName name="Z_3118AF25_8423_420A_806A_487665220C68_.wvu.Cols" localSheetId="8" hidden="1">'L. Summary by Object Class'!$J:$L</definedName>
    <definedName name="Z_3118AF25_8423_420A_806A_487665220C68_.wvu.PrintArea" localSheetId="0" hidden="1">'A. Organization Chart'!$A$1:$N$29</definedName>
    <definedName name="Z_3118AF25_8423_420A_806A_487665220C68_.wvu.PrintArea" localSheetId="1" hidden="1">'B. Summary of Requirements '!$A$1:$X$59</definedName>
    <definedName name="Z_3118AF25_8423_420A_806A_487665220C68_.wvu.PrintArea" localSheetId="2" hidden="1">'D. Strategic Goals &amp; Objectives'!$A$1:$P$17</definedName>
    <definedName name="Z_3118AF25_8423_420A_806A_487665220C68_.wvu.PrintArea" localSheetId="3" hidden="1">'E. ATB Justification'!$A$1:$I$29</definedName>
    <definedName name="Z_3118AF25_8423_420A_806A_487665220C68_.wvu.PrintArea" localSheetId="4" hidden="1">'F. 2011 Crosswalk'!$A$1:$O$28</definedName>
    <definedName name="Z_3118AF25_8423_420A_806A_487665220C68_.wvu.PrintArea" localSheetId="5" hidden="1">'G. 2012 Crosswalk'!$A$1:$R$21</definedName>
    <definedName name="Z_3118AF25_8423_420A_806A_487665220C68_.wvu.PrintArea" localSheetId="6" hidden="1">'I. Permanent Positions'!$A$1:$K$22</definedName>
    <definedName name="Z_3118AF25_8423_420A_806A_487665220C68_.wvu.PrintArea" localSheetId="7" hidden="1">'K. Summary by Grade'!$A$1:$I$33</definedName>
    <definedName name="Z_3118AF25_8423_420A_806A_487665220C68_.wvu.PrintArea" localSheetId="8" hidden="1">'L. Summary by Object Class'!$A$1:$K$35</definedName>
    <definedName name="Z_3118AF25_8423_420A_806A_487665220C68_.wvu.Rows" localSheetId="2" hidden="1">'D. Strategic Goals &amp; Objectives'!$10:$10</definedName>
    <definedName name="Z_4148B88B_8ED7_4FDE_9459_DEB244AD0552_.wvu.Cols" localSheetId="4" hidden="1">'F. 2011 Crosswalk'!#REF!</definedName>
    <definedName name="Z_4148B88B_8ED7_4FDE_9459_DEB244AD0552_.wvu.Cols" localSheetId="5" hidden="1">'G. 2012 Crosswalk'!$H:$J</definedName>
    <definedName name="Z_4148B88B_8ED7_4FDE_9459_DEB244AD0552_.wvu.Cols" localSheetId="8" hidden="1">'L. Summary by Object Class'!$J:$L</definedName>
    <definedName name="Z_4148B88B_8ED7_4FDE_9459_DEB244AD0552_.wvu.PrintArea" localSheetId="0" hidden="1">'A. Organization Chart'!$A$1:$N$29</definedName>
    <definedName name="Z_4148B88B_8ED7_4FDE_9459_DEB244AD0552_.wvu.PrintArea" localSheetId="1" hidden="1">'B. Summary of Requirements '!$A$1:$X$59</definedName>
    <definedName name="Z_4148B88B_8ED7_4FDE_9459_DEB244AD0552_.wvu.PrintArea" localSheetId="2" hidden="1">'D. Strategic Goals &amp; Objectives'!$A$1:$P$17</definedName>
    <definedName name="Z_4148B88B_8ED7_4FDE_9459_DEB244AD0552_.wvu.PrintArea" localSheetId="3" hidden="1">'E. ATB Justification'!$A$1:$I$29</definedName>
    <definedName name="Z_4148B88B_8ED7_4FDE_9459_DEB244AD0552_.wvu.PrintArea" localSheetId="4" hidden="1">'F. 2011 Crosswalk'!$A$1:$O$28</definedName>
    <definedName name="Z_4148B88B_8ED7_4FDE_9459_DEB244AD0552_.wvu.PrintArea" localSheetId="5" hidden="1">'G. 2012 Crosswalk'!$A$1:$R$21</definedName>
    <definedName name="Z_4148B88B_8ED7_4FDE_9459_DEB244AD0552_.wvu.PrintArea" localSheetId="6" hidden="1">'I. Permanent Positions'!$A$1:$K$22</definedName>
    <definedName name="Z_4148B88B_8ED7_4FDE_9459_DEB244AD0552_.wvu.PrintArea" localSheetId="7" hidden="1">'K. Summary by Grade'!$A$1:$I$33</definedName>
    <definedName name="Z_4148B88B_8ED7_4FDE_9459_DEB244AD0552_.wvu.PrintArea" localSheetId="8" hidden="1">'L. Summary by Object Class'!$A$1:$K$35</definedName>
    <definedName name="Z_4148B88B_8ED7_4FDE_9459_DEB244AD0552_.wvu.Rows" localSheetId="2" hidden="1">'D. Strategic Goals &amp; Objectives'!$10:$10</definedName>
    <definedName name="Z_56C0A34E_45B4_448B_85E5_70B3A8E63333_.wvu.Cols" localSheetId="8" hidden="1">'L. Summary by Object Class'!$J:$L</definedName>
    <definedName name="Z_56C0A34E_45B4_448B_85E5_70B3A8E63333_.wvu.PrintArea" localSheetId="0" hidden="1">'A. Organization Chart'!$A$1:$N$29</definedName>
    <definedName name="Z_56C0A34E_45B4_448B_85E5_70B3A8E63333_.wvu.PrintArea" localSheetId="1" hidden="1">'B. Summary of Requirements '!$A$1:$X$59</definedName>
    <definedName name="Z_56C0A34E_45B4_448B_85E5_70B3A8E63333_.wvu.PrintArea" localSheetId="2" hidden="1">'D. Strategic Goals &amp; Objectives'!$A$1:$P$17</definedName>
    <definedName name="Z_56C0A34E_45B4_448B_85E5_70B3A8E63333_.wvu.PrintArea" localSheetId="3" hidden="1">'E. ATB Justification'!$A$1:$I$29</definedName>
    <definedName name="Z_56C0A34E_45B4_448B_85E5_70B3A8E63333_.wvu.PrintArea" localSheetId="4" hidden="1">'F. 2011 Crosswalk'!$A$1:$O$28</definedName>
    <definedName name="Z_56C0A34E_45B4_448B_85E5_70B3A8E63333_.wvu.PrintArea" localSheetId="5" hidden="1">'G. 2012 Crosswalk'!$A$1:$R$21</definedName>
    <definedName name="Z_56C0A34E_45B4_448B_85E5_70B3A8E63333_.wvu.PrintArea" localSheetId="6" hidden="1">'I. Permanent Positions'!$A$1:$K$22</definedName>
    <definedName name="Z_56C0A34E_45B4_448B_85E5_70B3A8E63333_.wvu.PrintArea" localSheetId="7" hidden="1">'K. Summary by Grade'!$A$1:$I$33</definedName>
    <definedName name="Z_56C0A34E_45B4_448B_85E5_70B3A8E63333_.wvu.PrintArea" localSheetId="8" hidden="1">'L. Summary by Object Class'!$A$1:$K$35</definedName>
    <definedName name="Z_56C0A34E_45B4_448B_85E5_70B3A8E63333_.wvu.Rows" localSheetId="2" hidden="1">'D. Strategic Goals &amp; Objectives'!$10:$10</definedName>
  </definedNames>
  <calcPr calcId="125725"/>
  <customWorkbookViews>
    <customWorkbookView name="mschneck - Personal View" guid="{3118AF25-8423-420A-806A-487665220C68}" mergeInterval="0" personalView="1" maximized="1" xWindow="1" yWindow="1" windowWidth="1680" windowHeight="797" tabRatio="889" activeSheetId="14" showComments="commIndAndComment"/>
    <customWorkbookView name="debjones - Personal View" guid="{56C0A34E-45B4-448B-85E5-70B3A8E63333}" mergeInterval="0" personalView="1" maximized="1" xWindow="1" yWindow="1" windowWidth="1680" windowHeight="820" tabRatio="889" activeSheetId="3" showComments="commIndAndComment"/>
    <customWorkbookView name="matsatt - Personal View" guid="{4148B88B-8ED7-4FDE-9459-DEB244AD0552}" mergeInterval="0" personalView="1" maximized="1" xWindow="1" yWindow="1" windowWidth="1246" windowHeight="743" tabRatio="889" activeSheetId="3"/>
    <customWorkbookView name="mcupertino - Personal View" guid="{12C66D54-5067-4346-818B-6EAB1C8A9183}" mergeInterval="0" personalView="1" maximized="1" xWindow="1" yWindow="1" windowWidth="1280" windowHeight="833" tabRatio="889" activeSheetId="6"/>
  </customWorkbookViews>
</workbook>
</file>

<file path=xl/calcChain.xml><?xml version="1.0" encoding="utf-8"?>
<calcChain xmlns="http://schemas.openxmlformats.org/spreadsheetml/2006/main">
  <c r="X21" i="3"/>
  <c r="I26" i="13"/>
  <c r="I25"/>
  <c r="I23"/>
  <c r="I22"/>
  <c r="I20"/>
  <c r="I19"/>
  <c r="H12"/>
  <c r="G12"/>
  <c r="E12"/>
  <c r="C12"/>
  <c r="I11"/>
  <c r="H11"/>
  <c r="H10"/>
  <c r="A5"/>
  <c r="A4"/>
  <c r="F28" i="12"/>
  <c r="D28"/>
  <c r="H27"/>
  <c r="H26"/>
  <c r="H25"/>
  <c r="H24"/>
  <c r="H23"/>
  <c r="H22"/>
  <c r="H21"/>
  <c r="H20"/>
  <c r="H19"/>
  <c r="H18"/>
  <c r="H17"/>
  <c r="H16"/>
  <c r="H15"/>
  <c r="H14"/>
  <c r="H13"/>
  <c r="H12"/>
  <c r="A6"/>
  <c r="A5"/>
  <c r="K22" i="10"/>
  <c r="H22"/>
  <c r="G22"/>
  <c r="F22"/>
  <c r="E22"/>
  <c r="D22"/>
  <c r="C22"/>
  <c r="B22"/>
  <c r="I21"/>
  <c r="I22" s="1"/>
  <c r="J19"/>
  <c r="K18"/>
  <c r="J18"/>
  <c r="I18"/>
  <c r="H18"/>
  <c r="G18"/>
  <c r="F18"/>
  <c r="E18"/>
  <c r="D18"/>
  <c r="C18"/>
  <c r="B18"/>
  <c r="A6"/>
  <c r="A5"/>
  <c r="Q19" i="8"/>
  <c r="Q18"/>
  <c r="L16"/>
  <c r="L20" s="1"/>
  <c r="Q15"/>
  <c r="O14"/>
  <c r="N14"/>
  <c r="M14"/>
  <c r="L14"/>
  <c r="K14"/>
  <c r="J14"/>
  <c r="I14"/>
  <c r="I16" s="1"/>
  <c r="I20" s="1"/>
  <c r="H14"/>
  <c r="G14"/>
  <c r="F14"/>
  <c r="F16" s="1"/>
  <c r="F20" s="1"/>
  <c r="E14"/>
  <c r="D14"/>
  <c r="C14"/>
  <c r="C16" s="1"/>
  <c r="C20" s="1"/>
  <c r="B14"/>
  <c r="R13"/>
  <c r="R14" s="1"/>
  <c r="Q13"/>
  <c r="Q14" s="1"/>
  <c r="Q16" s="1"/>
  <c r="P13"/>
  <c r="A5"/>
  <c r="A4"/>
  <c r="N19" i="7"/>
  <c r="N18"/>
  <c r="N15"/>
  <c r="L14"/>
  <c r="K14"/>
  <c r="J14"/>
  <c r="I14"/>
  <c r="I16" s="1"/>
  <c r="I20" s="1"/>
  <c r="H14"/>
  <c r="G14"/>
  <c r="F14"/>
  <c r="F16" s="1"/>
  <c r="F20" s="1"/>
  <c r="E14"/>
  <c r="D14"/>
  <c r="C14"/>
  <c r="C16" s="1"/>
  <c r="C20" s="1"/>
  <c r="B14"/>
  <c r="O13"/>
  <c r="N13"/>
  <c r="N14" s="1"/>
  <c r="N16" s="1"/>
  <c r="M13"/>
  <c r="M14" s="1"/>
  <c r="A5"/>
  <c r="A4"/>
  <c r="N15" i="5"/>
  <c r="M15"/>
  <c r="L15"/>
  <c r="K15"/>
  <c r="G15"/>
  <c r="F15"/>
  <c r="D15"/>
  <c r="C15"/>
  <c r="P14"/>
  <c r="O14"/>
  <c r="J15"/>
  <c r="I15"/>
  <c r="A4"/>
  <c r="H16" i="13" l="1"/>
  <c r="I27"/>
  <c r="H28" i="12"/>
  <c r="J21" i="10"/>
  <c r="J22" s="1"/>
  <c r="Q20" i="8"/>
  <c r="P14"/>
  <c r="N20" i="7"/>
  <c r="O14"/>
  <c r="P15" i="5"/>
  <c r="O15"/>
  <c r="W53" i="3" l="1"/>
  <c r="W58"/>
  <c r="W57"/>
  <c r="A38" l="1"/>
  <c r="X49" l="1"/>
  <c r="W49"/>
  <c r="V49"/>
  <c r="W21"/>
  <c r="V21"/>
  <c r="D51"/>
  <c r="E51"/>
  <c r="E54" s="1"/>
  <c r="E59" s="1"/>
  <c r="F51"/>
  <c r="G51"/>
  <c r="H51"/>
  <c r="H54" s="1"/>
  <c r="H59" s="1"/>
  <c r="I51"/>
  <c r="J51"/>
  <c r="K51"/>
  <c r="K54" s="1"/>
  <c r="K59" s="1"/>
  <c r="L51"/>
  <c r="M51"/>
  <c r="N51"/>
  <c r="N54" s="1"/>
  <c r="N59" s="1"/>
  <c r="O51"/>
  <c r="P51"/>
  <c r="Q51"/>
  <c r="Q54" s="1"/>
  <c r="Q59" s="1"/>
  <c r="R51"/>
  <c r="S51"/>
  <c r="T51"/>
  <c r="T54" s="1"/>
  <c r="T59" s="1"/>
  <c r="U51"/>
  <c r="H26" i="6"/>
  <c r="G26"/>
  <c r="A4"/>
  <c r="J16" i="13"/>
  <c r="K16"/>
  <c r="K18"/>
  <c r="L18"/>
  <c r="L19"/>
  <c r="L20"/>
  <c r="J21"/>
  <c r="L21"/>
  <c r="L22"/>
  <c r="L23"/>
  <c r="L24"/>
  <c r="L25"/>
  <c r="L26"/>
  <c r="K27" l="1"/>
  <c r="J27"/>
  <c r="W51" i="3"/>
  <c r="W54" s="1"/>
  <c r="W59" s="1"/>
  <c r="V51"/>
  <c r="X51"/>
  <c r="L16" i="13" l="1"/>
  <c r="L27"/>
  <c r="W26" i="3"/>
  <c r="V26"/>
</calcChain>
</file>

<file path=xl/sharedStrings.xml><?xml version="1.0" encoding="utf-8"?>
<sst xmlns="http://schemas.openxmlformats.org/spreadsheetml/2006/main" count="545" uniqueCount="166">
  <si>
    <t>end of line</t>
  </si>
  <si>
    <t>23.1  GSA rent (Reimbursable)</t>
  </si>
  <si>
    <t>25.3 DHS Security (Reimbursable)</t>
  </si>
  <si>
    <t>Adjustments to Base</t>
  </si>
  <si>
    <t>Domestic Rent and Facilities</t>
  </si>
  <si>
    <t>ATBs</t>
  </si>
  <si>
    <t>11.1  Direct FTE &amp; personnel compensation</t>
  </si>
  <si>
    <t xml:space="preserve">       Total </t>
  </si>
  <si>
    <t>Average SES Salary</t>
  </si>
  <si>
    <t>Perm. Pos.</t>
  </si>
  <si>
    <t>Reprogrammings / Transfers</t>
  </si>
  <si>
    <t>end of sheet</t>
  </si>
  <si>
    <t>Program Decreases</t>
  </si>
  <si>
    <t>Total Pr. Changes</t>
  </si>
  <si>
    <t>Total Authorized</t>
  </si>
  <si>
    <t>Total Reimbursable</t>
  </si>
  <si>
    <t>I: Detail of Permanent Positions by Category</t>
  </si>
  <si>
    <t>Total Adjustments to Base and Technical Adjustments</t>
  </si>
  <si>
    <t xml:space="preserve">Total Adjustments to Base </t>
  </si>
  <si>
    <t>Increase/Decrease</t>
  </si>
  <si>
    <t>Decision Unit</t>
  </si>
  <si>
    <t xml:space="preserve">     Total</t>
  </si>
  <si>
    <t>atb</t>
  </si>
  <si>
    <t>enhance</t>
  </si>
  <si>
    <t>FTE</t>
  </si>
  <si>
    <t>Total</t>
  </si>
  <si>
    <t>Detail of Permanent Positions by Category</t>
  </si>
  <si>
    <t>Category</t>
  </si>
  <si>
    <t>Grades and Salary Ranges</t>
  </si>
  <si>
    <t>LEAP</t>
  </si>
  <si>
    <t>11.5  Total, Other personnel compensation</t>
  </si>
  <si>
    <t xml:space="preserve">     Other Compensation</t>
  </si>
  <si>
    <t xml:space="preserve">     Overtime</t>
  </si>
  <si>
    <t>11.8  Special personal services payments</t>
  </si>
  <si>
    <t xml:space="preserve">    Full-time permanent</t>
  </si>
  <si>
    <t>12.0  Personnel benefits</t>
  </si>
  <si>
    <t>21.0  Travel and transportation of persons</t>
  </si>
  <si>
    <t>22.0  Transportation of things</t>
  </si>
  <si>
    <t>23.3  Comm., util., &amp; other misc. charges</t>
  </si>
  <si>
    <t>24.0  Printing and reproduction</t>
  </si>
  <si>
    <t>25.2 Other services</t>
  </si>
  <si>
    <t>26.0  Supplies and materials</t>
  </si>
  <si>
    <t>31.0  Equipment</t>
  </si>
  <si>
    <t xml:space="preserve">          Total obligations</t>
  </si>
  <si>
    <t>Unobligated balance, end of year</t>
  </si>
  <si>
    <t>11.3  Other than full-time permanent</t>
  </si>
  <si>
    <t>Average GS Salary</t>
  </si>
  <si>
    <t>Average GS Grade</t>
  </si>
  <si>
    <t>Object Classes</t>
  </si>
  <si>
    <t>Other Object Classes:</t>
  </si>
  <si>
    <t>Summary of Requirements by Object Class</t>
  </si>
  <si>
    <t>Overtime</t>
  </si>
  <si>
    <t>Attorneys (905)</t>
  </si>
  <si>
    <t>Paralegals / Other Law (900-998)</t>
  </si>
  <si>
    <t>GS-1, $22,115 - 27,663</t>
  </si>
  <si>
    <t>GS-2, $24,865 - 31,292</t>
  </si>
  <si>
    <t>GS-4, $30,456 - 39,590</t>
  </si>
  <si>
    <t>GS-3, $27,130 - 35,269</t>
  </si>
  <si>
    <t>GS-5, $34,075 - 44,293</t>
  </si>
  <si>
    <t>GS-6, $37,983 - 49,375</t>
  </si>
  <si>
    <t>GS-7, $42,209 - 54,875</t>
  </si>
  <si>
    <t>GS-8, $46,745 - 60,765</t>
  </si>
  <si>
    <t>GS-9, $51,630 - 67,114</t>
  </si>
  <si>
    <t>GS-10, $56,857 - 73,917</t>
  </si>
  <si>
    <t>GS-11, $62,467 - 81,204</t>
  </si>
  <si>
    <t>GS-12, $74,872 - 97,333</t>
  </si>
  <si>
    <t>GS-13, $89,033 - 115,742</t>
  </si>
  <si>
    <t>GS-14, $105,211 - 136,771</t>
  </si>
  <si>
    <t>GS-15, $123,758 - 155,500</t>
  </si>
  <si>
    <t>2012 template</t>
  </si>
  <si>
    <t>FY 2011 CJ Submission</t>
  </si>
  <si>
    <t>23.1  GSA rent</t>
  </si>
  <si>
    <t>L: Summary of Requirements by Object Class</t>
  </si>
  <si>
    <t>K: Summary of Requirements by Grade</t>
  </si>
  <si>
    <t>Program Increases</t>
  </si>
  <si>
    <t>Justification for Base Adjustments</t>
  </si>
  <si>
    <t>Pay and Benefits</t>
  </si>
  <si>
    <t>POS</t>
  </si>
  <si>
    <t>Total Increase:</t>
  </si>
  <si>
    <t>Total ATB:</t>
  </si>
  <si>
    <t>(Dollars in Thousands)</t>
  </si>
  <si>
    <t>Salaries and Expenses</t>
  </si>
  <si>
    <t>Other FTE:</t>
  </si>
  <si>
    <t>Total Comp. FTE</t>
  </si>
  <si>
    <t>Total FTE</t>
  </si>
  <si>
    <t>Reimbursable FTE</t>
  </si>
  <si>
    <t>Other FTE</t>
  </si>
  <si>
    <t>Total Compensable FTE</t>
  </si>
  <si>
    <t>Headquarters (Washington, D.C.)</t>
  </si>
  <si>
    <t>Summary of Requirements</t>
  </si>
  <si>
    <t>Reimbursable FTE:</t>
  </si>
  <si>
    <t>Rescissions</t>
  </si>
  <si>
    <t>Supplementals</t>
  </si>
  <si>
    <t xml:space="preserve">     Subtotal Increases</t>
  </si>
  <si>
    <t>Estimates by budget activity</t>
  </si>
  <si>
    <t>Pos.</t>
  </si>
  <si>
    <t xml:space="preserve"> </t>
  </si>
  <si>
    <t>Amount</t>
  </si>
  <si>
    <t>Increases</t>
  </si>
  <si>
    <t>Clerical and Office Services (300-399)</t>
  </si>
  <si>
    <t>Accounting and Budget (500-599)</t>
  </si>
  <si>
    <t>U.S. Field</t>
  </si>
  <si>
    <t>Foreign Field</t>
  </si>
  <si>
    <t>TOTAL</t>
  </si>
  <si>
    <t>Summary of Requirements by Grade</t>
  </si>
  <si>
    <t>Resources by Department of Justice Strategic Goal/Objective</t>
  </si>
  <si>
    <t>Offsets</t>
  </si>
  <si>
    <t>Strategic Goal and Strategic Objective</t>
  </si>
  <si>
    <t>Direct, Reimb. Other FTE</t>
  </si>
  <si>
    <t>Direct Amount $000s</t>
  </si>
  <si>
    <t>Subtotal, Goal 2</t>
  </si>
  <si>
    <t>GRAND TOTAL</t>
  </si>
  <si>
    <t>Crosswalk of 2011 Availability</t>
  </si>
  <si>
    <t>2011 Availability</t>
  </si>
  <si>
    <t>Carryover</t>
  </si>
  <si>
    <t>Recoveries</t>
  </si>
  <si>
    <t xml:space="preserve">Increase/Decrease </t>
  </si>
  <si>
    <t>A: Organizational Chart</t>
  </si>
  <si>
    <t>B: Summary of Requirements</t>
  </si>
  <si>
    <t>D: Resources by DOJ Strategic Goal and Strategic Objective</t>
  </si>
  <si>
    <t>E.  Justification for Base Adjustments</t>
  </si>
  <si>
    <t>FY 2013 Request</t>
  </si>
  <si>
    <t>2013 Current Services</t>
  </si>
  <si>
    <t>2013 Total Request</t>
  </si>
  <si>
    <t>2012 - 2013 Total Change</t>
  </si>
  <si>
    <t>2013 Adjustments to Base and Technical Adjustments</t>
  </si>
  <si>
    <t>2013 Increases</t>
  </si>
  <si>
    <t>2013 Offsets</t>
  </si>
  <si>
    <t>2013 Request</t>
  </si>
  <si>
    <t>F: Crosswalk of 2011 Availability</t>
  </si>
  <si>
    <t>2012 Availability</t>
  </si>
  <si>
    <t>Crosswalk of 2012 Availability</t>
  </si>
  <si>
    <t xml:space="preserve">     Total, Appropriated Positions</t>
  </si>
  <si>
    <t>2011 Actuals</t>
  </si>
  <si>
    <t>Increases:</t>
  </si>
  <si>
    <t>2012 
Enacted</t>
  </si>
  <si>
    <t>2012 Enacted</t>
  </si>
  <si>
    <t>FY 2012 Enacted Without Rescissions</t>
  </si>
  <si>
    <t>2011 Appropriation Enacted w/Rescissions</t>
  </si>
  <si>
    <t>2011 Enacted w/Rescissions</t>
  </si>
  <si>
    <t>2011 Appropriation Enacted</t>
  </si>
  <si>
    <t>2011
Enacted</t>
  </si>
  <si>
    <t xml:space="preserve">   2.6 Protect the federal fisc and defend the interests of the United States</t>
  </si>
  <si>
    <t>Goal 2: Prevent Crime, Protect the Rights of the 
             American People, and Enforce Federal Law</t>
  </si>
  <si>
    <t>G: Crosswalk of 2012 Availability</t>
  </si>
  <si>
    <t>Foreign Claims Settlement Commission</t>
  </si>
  <si>
    <t>Adjudication of Claims</t>
  </si>
  <si>
    <t xml:space="preserve">  TOTAL</t>
  </si>
  <si>
    <t>EX V - $145,700</t>
  </si>
  <si>
    <t>2012 
Estimate</t>
  </si>
  <si>
    <t>Base Adjustment</t>
  </si>
  <si>
    <t xml:space="preserve">           Total DIRECT requirements</t>
  </si>
  <si>
    <r>
      <t>Health Insurance.</t>
    </r>
    <r>
      <rPr>
        <sz val="9"/>
        <rFont val="Times New Roman"/>
        <family val="1"/>
      </rPr>
      <t xml:space="preserve">  Effective January 2013, this component's contribution to Federal employees' health insurance premiums increased by 12 percent.  The additional amount required is $1,000.</t>
    </r>
  </si>
  <si>
    <r>
      <t>General Services Administration (GSA) Rent.</t>
    </r>
    <r>
      <rPr>
        <sz val="9"/>
        <color indexed="8"/>
        <rFont val="Times New Roman"/>
        <family val="1"/>
      </rPr>
      <t xml:space="preserve">  GSA will continue to charge rental rates that approximate those charged to commercial tenants for equivalent space and related services.  The requested increase of $6,000 is required to meet our commitment to GSA.  The costs associated with GSA rent were derived through the use of an automated system, which uses the latest inventory data, including rate increases to be effective in FY 2013 for each building currently occupied by Department of Justice components, as well as the costs of new space to be occupied.  GSA provided data on the rate increases.</t>
    </r>
  </si>
  <si>
    <r>
      <t>2013 Pay Raise.</t>
    </r>
    <r>
      <rPr>
        <sz val="9"/>
        <rFont val="Times New Roman"/>
        <family val="1"/>
      </rPr>
      <t xml:space="preserve">  This request provides for a proposed 0.5 percent pay raise to be effective in January of 2013.  The increase only includes the general pay raise.  The amount requested, $6,000, represents the pay amounts for 3/4 of the fiscal year plus appropriate benefits ($4,000 for pay and $2,000 for benefits.)</t>
    </r>
  </si>
  <si>
    <r>
      <t>Retirement</t>
    </r>
    <r>
      <rPr>
        <sz val="9"/>
        <color theme="1"/>
        <rFont val="Times New Roman"/>
        <family val="1"/>
      </rPr>
      <t>.  Agency retirement contributions increase as employees under CSRS retire and are replaced by FERS employees.  Based on OPM government-wide estimates, we project that the DOJ workforce will convert from CSRS to FERS at a rate of 1.3 percent per year.  The requested increase of  $4,000 is necessary to meet our increased retirement obligations as a result of this conversion.</t>
    </r>
  </si>
  <si>
    <r>
      <t>FERS Rate Increase</t>
    </r>
    <r>
      <rPr>
        <sz val="9"/>
        <color theme="1"/>
        <rFont val="Times New Roman"/>
        <family val="1"/>
      </rPr>
      <t>.  On June 11, 2010, the Board of Actuaries of the Civil Service Retirement System recommended a new set of economic assumptions for the Civil Service Retirement System (CSRS) and the Federal Employees Retirement System (FERS).  In accordance with this change, effective October 1, 2011, (FY 2012), the total normal cost of regular retirement under FERS will increase from the current level of 12.5% of pay to 12.7%.  The total FERS contribution for Law Enforcement retirement will increase from 27.0% to 27.6%.  This will result in new agency contribution rates of 11.9% for normal costs (up from the current 11.7%) and 26.3% for law enforcement personnel (up from the current 25.7%).  The amount requested, $2,000, represents the funds needed to cover this increase.</t>
    </r>
  </si>
  <si>
    <r>
      <t>Changes in Compensable Days</t>
    </r>
    <r>
      <rPr>
        <sz val="9"/>
        <color theme="1"/>
        <rFont val="Times New Roman"/>
        <family val="1"/>
      </rPr>
      <t>.  The increased cost for one compensable day in FY 2013 compared to FY 2012 is calculated by dividing the FY 2012 estimated personnel compensation and applicable benefits by 261 compensable days.  The amount requested, $6,000, represents $4,000 for pay and $2,000 for benefits.</t>
    </r>
  </si>
  <si>
    <r>
      <t>Security Charges.</t>
    </r>
    <r>
      <rPr>
        <sz val="9"/>
        <color indexed="8"/>
        <rFont val="Times New Roman"/>
        <family val="1"/>
      </rPr>
      <t xml:space="preserve">  Guard Service includes those costs paid directly by DOJ and those paid to Department of Homeland Security (DHS).  The requested increase, $1,000, is required to meet our commitment to DHS and other security costs.</t>
    </r>
  </si>
  <si>
    <t xml:space="preserve">2012 Enacted </t>
  </si>
  <si>
    <t>Other Adjustment</t>
  </si>
  <si>
    <r>
      <t>Other Adjustment.</t>
    </r>
    <r>
      <rPr>
        <sz val="9"/>
        <color indexed="8"/>
        <rFont val="Times New Roman"/>
        <family val="1"/>
      </rPr>
      <t xml:space="preserve">  This restores $113,000 that was removed in the FY 2012 Appropriation.</t>
    </r>
  </si>
  <si>
    <t xml:space="preserve">2011 Enacted </t>
  </si>
  <si>
    <t>FY 2011 Enacted Without Balance Rescissions</t>
  </si>
  <si>
    <t>Balance Rescissions</t>
  </si>
  <si>
    <t xml:space="preserve">NOTE:  All FTE numbers in this table reflect authorized FTE, which is the total number of FTE available to a component. Because the FY 2013 President’s Budget Appendix builds the FTE request using actual FTE rather than authorized, it may not match the FY 2012 FTE enacted and FY 2013 FTE request reflected in this table.  </t>
  </si>
</sst>
</file>

<file path=xl/styles.xml><?xml version="1.0" encoding="utf-8"?>
<styleSheet xmlns="http://schemas.openxmlformats.org/spreadsheetml/2006/main">
  <numFmts count="8">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7" formatCode="_(* #,##0_);_(* \(#,##0\);_(* &quot;-&quot;??_);_(@_)"/>
    <numFmt numFmtId="168" formatCode="_(&quot;$&quot;* #,##0_);_(&quot;$&quot;* \(#,##0\);_(&quot;$&quot;* &quot;-&quot;??_);_(@_)"/>
    <numFmt numFmtId="170" formatCode="0_);\(0\)"/>
  </numFmts>
  <fonts count="66">
    <font>
      <sz val="12"/>
      <name val="Arial"/>
    </font>
    <font>
      <sz val="12"/>
      <name val="TimesNewRomanPS"/>
    </font>
    <font>
      <sz val="12"/>
      <name val="Times New Roman"/>
      <family val="1"/>
    </font>
    <font>
      <sz val="12"/>
      <name val="Times New Roman"/>
      <family val="1"/>
    </font>
    <font>
      <sz val="12"/>
      <name val="Times New Roman"/>
      <family val="1"/>
    </font>
    <font>
      <sz val="10"/>
      <color indexed="8"/>
      <name val="Times New Roman"/>
      <family val="1"/>
    </font>
    <font>
      <i/>
      <sz val="10"/>
      <color indexed="8"/>
      <name val="Times New Roman"/>
      <family val="1"/>
    </font>
    <font>
      <sz val="10"/>
      <name val="Times New Roman"/>
      <family val="1"/>
    </font>
    <font>
      <b/>
      <sz val="14"/>
      <name val="Times New Roman"/>
      <family val="1"/>
    </font>
    <font>
      <sz val="9"/>
      <color indexed="8"/>
      <name val="Times New Roman"/>
      <family val="1"/>
    </font>
    <font>
      <sz val="13"/>
      <name val="Times New Roman"/>
      <family val="1"/>
    </font>
    <font>
      <sz val="8"/>
      <color indexed="8"/>
      <name val="Times New Roman"/>
      <family val="1"/>
    </font>
    <font>
      <b/>
      <sz val="12"/>
      <name val="Arial"/>
      <family val="2"/>
    </font>
    <font>
      <sz val="12"/>
      <name val="Arial"/>
      <family val="2"/>
    </font>
    <font>
      <sz val="10"/>
      <name val="Arial"/>
      <family val="2"/>
    </font>
    <font>
      <b/>
      <sz val="12"/>
      <name val="Times New Roman"/>
      <family val="1"/>
    </font>
    <font>
      <b/>
      <sz val="16"/>
      <name val="Times New Roman"/>
      <family val="1"/>
    </font>
    <font>
      <sz val="10"/>
      <name val="Arial"/>
      <family val="2"/>
    </font>
    <font>
      <b/>
      <u/>
      <sz val="12"/>
      <name val="Arial"/>
      <family val="2"/>
    </font>
    <font>
      <b/>
      <sz val="10"/>
      <name val="Times New Roman"/>
      <family val="1"/>
    </font>
    <font>
      <sz val="12"/>
      <color indexed="8"/>
      <name val="Times New Roman"/>
      <family val="1"/>
    </font>
    <font>
      <b/>
      <sz val="12"/>
      <color indexed="8"/>
      <name val="Times New Roman"/>
      <family val="1"/>
    </font>
    <font>
      <b/>
      <sz val="10"/>
      <color indexed="8"/>
      <name val="Times New Roman"/>
      <family val="1"/>
    </font>
    <font>
      <b/>
      <sz val="11"/>
      <color indexed="8"/>
      <name val="Times New Roman"/>
      <family val="1"/>
    </font>
    <font>
      <b/>
      <sz val="11"/>
      <name val="Times New Roman"/>
      <family val="1"/>
    </font>
    <font>
      <sz val="8"/>
      <name val="Arial"/>
      <family val="2"/>
    </font>
    <font>
      <sz val="9"/>
      <name val="Times New Roman"/>
      <family val="1"/>
    </font>
    <font>
      <b/>
      <sz val="18"/>
      <name val="Times New Roman"/>
      <family val="1"/>
    </font>
    <font>
      <sz val="18"/>
      <name val="Times New Roman"/>
      <family val="1"/>
    </font>
    <font>
      <b/>
      <sz val="14"/>
      <color indexed="8"/>
      <name val="Times New Roman"/>
      <family val="1"/>
    </font>
    <font>
      <b/>
      <sz val="16"/>
      <color indexed="8"/>
      <name val="Times New Roman"/>
      <family val="1"/>
    </font>
    <font>
      <sz val="14"/>
      <color indexed="8"/>
      <name val="Times New Roman"/>
      <family val="1"/>
    </font>
    <font>
      <u/>
      <sz val="9"/>
      <name val="Times New Roman"/>
      <family val="1"/>
    </font>
    <font>
      <sz val="14"/>
      <name val="Arial"/>
      <family val="2"/>
    </font>
    <font>
      <sz val="20"/>
      <name val="Arial"/>
      <family val="2"/>
    </font>
    <font>
      <u/>
      <sz val="9"/>
      <color indexed="8"/>
      <name val="Times New Roman"/>
      <family val="1"/>
    </font>
    <font>
      <sz val="8"/>
      <name val="Arial"/>
      <family val="2"/>
    </font>
    <font>
      <sz val="9"/>
      <name val="Arial"/>
      <family val="2"/>
    </font>
    <font>
      <sz val="12"/>
      <color indexed="9"/>
      <name val="Arial"/>
      <family val="2"/>
    </font>
    <font>
      <sz val="12"/>
      <color indexed="9"/>
      <name val="Times New Roman"/>
      <family val="1"/>
    </font>
    <font>
      <sz val="10"/>
      <color indexed="9"/>
      <name val="Times New Roman"/>
      <family val="1"/>
    </font>
    <font>
      <sz val="10"/>
      <color indexed="9"/>
      <name val="Arial"/>
      <family val="2"/>
    </font>
    <font>
      <sz val="8"/>
      <color indexed="9"/>
      <name val="Arial"/>
      <family val="2"/>
    </font>
    <font>
      <sz val="8"/>
      <color indexed="9"/>
      <name val="Arial"/>
      <family val="2"/>
    </font>
    <font>
      <sz val="8"/>
      <name val="Times New Roman"/>
      <family val="1"/>
    </font>
    <font>
      <sz val="8"/>
      <color indexed="9"/>
      <name val="Times New Roman"/>
      <family val="1"/>
    </font>
    <font>
      <sz val="8"/>
      <color indexed="9"/>
      <name val="Times New Roman"/>
      <family val="1"/>
    </font>
    <font>
      <sz val="8"/>
      <name val="Times New Roman"/>
      <family val="1"/>
    </font>
    <font>
      <sz val="12"/>
      <name val="Arial"/>
      <family val="2"/>
    </font>
    <font>
      <sz val="16"/>
      <name val="Arial"/>
      <family val="2"/>
    </font>
    <font>
      <b/>
      <sz val="12"/>
      <color indexed="9"/>
      <name val="Arial"/>
      <family val="2"/>
    </font>
    <font>
      <b/>
      <sz val="9"/>
      <name val="Times New Roman"/>
      <family val="1"/>
    </font>
    <font>
      <b/>
      <u/>
      <sz val="9"/>
      <name val="Times New Roman"/>
      <family val="1"/>
    </font>
    <font>
      <sz val="16"/>
      <name val="Times New Roman"/>
      <family val="1"/>
    </font>
    <font>
      <u/>
      <sz val="10"/>
      <name val="Times New Roman"/>
      <family val="1"/>
    </font>
    <font>
      <b/>
      <sz val="10"/>
      <name val="Arial"/>
      <family val="2"/>
    </font>
    <font>
      <i/>
      <sz val="10"/>
      <name val="Times New Roman"/>
      <family val="1"/>
    </font>
    <font>
      <b/>
      <u/>
      <sz val="12"/>
      <name val="Times New Roman"/>
      <family val="1"/>
    </font>
    <font>
      <sz val="10"/>
      <name val="Arial"/>
      <family val="2"/>
    </font>
    <font>
      <sz val="12"/>
      <color theme="0"/>
      <name val="Arial"/>
      <family val="2"/>
    </font>
    <font>
      <b/>
      <u/>
      <sz val="14"/>
      <name val="Times New Roman"/>
      <family val="1"/>
    </font>
    <font>
      <u/>
      <sz val="9"/>
      <color theme="1"/>
      <name val="Times New Roman"/>
      <family val="1"/>
    </font>
    <font>
      <sz val="9"/>
      <color theme="1"/>
      <name val="Times New Roman"/>
      <family val="1"/>
    </font>
    <font>
      <sz val="12"/>
      <color theme="1"/>
      <name val="Arial"/>
      <family val="2"/>
    </font>
    <font>
      <sz val="12"/>
      <color rgb="FF000000"/>
      <name val="Calibri"/>
      <family val="2"/>
    </font>
    <font>
      <sz val="12"/>
      <color rgb="FF1F497D"/>
      <name val="Calibri"/>
      <family val="2"/>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rgb="FFFFFF00"/>
        <bgColor indexed="64"/>
      </patternFill>
    </fill>
  </fills>
  <borders count="102">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8"/>
      </bottom>
      <diagonal/>
    </border>
    <border>
      <left style="thin">
        <color indexed="64"/>
      </left>
      <right style="thin">
        <color indexed="64"/>
      </right>
      <top/>
      <bottom style="thin">
        <color indexed="23"/>
      </bottom>
      <diagonal/>
    </border>
    <border>
      <left style="thin">
        <color indexed="23"/>
      </left>
      <right style="thin">
        <color indexed="64"/>
      </right>
      <top style="thin">
        <color indexed="23"/>
      </top>
      <bottom style="thin">
        <color indexed="23"/>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medium">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23"/>
      </bottom>
      <diagonal/>
    </border>
    <border>
      <left/>
      <right/>
      <top style="hair">
        <color indexed="64"/>
      </top>
      <bottom style="medium">
        <color indexed="64"/>
      </bottom>
      <diagonal/>
    </border>
    <border>
      <left style="thin">
        <color indexed="64"/>
      </left>
      <right/>
      <top style="thin">
        <color indexed="8"/>
      </top>
      <bottom style="thin">
        <color indexed="23"/>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style="thin">
        <color indexed="23"/>
      </bottom>
      <diagonal/>
    </border>
    <border>
      <left/>
      <right/>
      <top/>
      <bottom style="thin">
        <color indexed="23"/>
      </bottom>
      <diagonal/>
    </border>
    <border>
      <left style="thin">
        <color indexed="64"/>
      </left>
      <right style="thin">
        <color indexed="64"/>
      </right>
      <top/>
      <bottom style="medium">
        <color indexed="64"/>
      </bottom>
      <diagonal/>
    </border>
    <border>
      <left style="thin">
        <color indexed="64"/>
      </left>
      <right/>
      <top/>
      <bottom style="thin">
        <color indexed="8"/>
      </bottom>
      <diagonal/>
    </border>
    <border>
      <left/>
      <right/>
      <top/>
      <bottom style="thin">
        <color indexed="8"/>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style="thin">
        <color indexed="23"/>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top style="thin">
        <color indexed="8"/>
      </top>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top style="thin">
        <color indexed="23"/>
      </top>
      <bottom style="hair">
        <color indexed="23"/>
      </bottom>
      <diagonal/>
    </border>
    <border>
      <left style="thin">
        <color indexed="23"/>
      </left>
      <right style="thin">
        <color indexed="23"/>
      </right>
      <top style="thin">
        <color indexed="23"/>
      </top>
      <bottom style="hair">
        <color indexed="23"/>
      </bottom>
      <diagonal/>
    </border>
    <border>
      <left style="thin">
        <color indexed="23"/>
      </left>
      <right style="thin">
        <color indexed="64"/>
      </right>
      <top style="thin">
        <color indexed="23"/>
      </top>
      <bottom style="hair">
        <color indexed="23"/>
      </bottom>
      <diagonal/>
    </border>
    <border>
      <left style="thin">
        <color indexed="64"/>
      </left>
      <right/>
      <top style="hair">
        <color indexed="23"/>
      </top>
      <bottom style="hair">
        <color indexed="23"/>
      </bottom>
      <diagonal/>
    </border>
    <border>
      <left style="thin">
        <color indexed="23"/>
      </left>
      <right style="thin">
        <color indexed="23"/>
      </right>
      <top style="hair">
        <color indexed="23"/>
      </top>
      <bottom style="hair">
        <color indexed="23"/>
      </bottom>
      <diagonal/>
    </border>
    <border>
      <left style="thin">
        <color indexed="23"/>
      </left>
      <right style="thin">
        <color indexed="64"/>
      </right>
      <top style="hair">
        <color indexed="23"/>
      </top>
      <bottom style="hair">
        <color indexed="23"/>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s>
  <cellStyleXfs count="8">
    <xf numFmtId="0" fontId="0" fillId="0" borderId="0"/>
    <xf numFmtId="43" fontId="17" fillId="0" borderId="0" applyFont="0" applyFill="0" applyBorder="0" applyAlignment="0" applyProtection="0"/>
    <xf numFmtId="43" fontId="14" fillId="0" borderId="0" applyFont="0" applyFill="0" applyBorder="0" applyAlignment="0" applyProtection="0"/>
    <xf numFmtId="44" fontId="17" fillId="0" borderId="0" applyFont="0" applyFill="0" applyBorder="0" applyAlignment="0" applyProtection="0"/>
    <xf numFmtId="44" fontId="14" fillId="0" borderId="0" applyFont="0" applyFill="0" applyBorder="0" applyAlignment="0" applyProtection="0"/>
    <xf numFmtId="0" fontId="13" fillId="0" borderId="0"/>
    <xf numFmtId="0" fontId="58" fillId="0" borderId="0"/>
    <xf numFmtId="0" fontId="17" fillId="0" borderId="0"/>
  </cellStyleXfs>
  <cellXfs count="605">
    <xf numFmtId="0" fontId="0" fillId="0" borderId="0" xfId="0"/>
    <xf numFmtId="165" fontId="1" fillId="0" borderId="0" xfId="0" applyNumberFormat="1" applyFont="1" applyAlignment="1"/>
    <xf numFmtId="165" fontId="1" fillId="0" borderId="0" xfId="0" applyNumberFormat="1" applyFont="1" applyBorder="1" applyAlignment="1"/>
    <xf numFmtId="165" fontId="4" fillId="0" borderId="0" xfId="0" applyNumberFormat="1" applyFont="1"/>
    <xf numFmtId="3" fontId="4" fillId="0" borderId="0" xfId="0" applyNumberFormat="1" applyFont="1" applyAlignment="1"/>
    <xf numFmtId="3" fontId="4" fillId="0" borderId="0" xfId="0" applyNumberFormat="1" applyFont="1" applyAlignment="1">
      <alignment horizontal="fill"/>
    </xf>
    <xf numFmtId="165" fontId="7" fillId="0" borderId="0" xfId="0" applyNumberFormat="1" applyFont="1" applyAlignment="1"/>
    <xf numFmtId="165" fontId="4" fillId="0" borderId="0" xfId="0" applyNumberFormat="1" applyFont="1" applyAlignment="1"/>
    <xf numFmtId="165" fontId="3" fillId="0" borderId="0" xfId="0" applyNumberFormat="1" applyFont="1" applyAlignment="1"/>
    <xf numFmtId="165" fontId="3" fillId="0" borderId="0" xfId="0" applyNumberFormat="1" applyFont="1" applyBorder="1" applyAlignment="1"/>
    <xf numFmtId="165" fontId="0" fillId="0" borderId="0" xfId="0" applyNumberFormat="1"/>
    <xf numFmtId="165" fontId="0" fillId="0" borderId="0" xfId="0" applyNumberFormat="1" applyBorder="1"/>
    <xf numFmtId="165" fontId="5" fillId="2" borderId="0" xfId="0" applyNumberFormat="1" applyFont="1" applyFill="1" applyAlignment="1"/>
    <xf numFmtId="165" fontId="5" fillId="2" borderId="0" xfId="0" applyNumberFormat="1" applyFont="1" applyFill="1" applyBorder="1" applyAlignment="1"/>
    <xf numFmtId="165" fontId="6" fillId="2" borderId="0" xfId="0" applyNumberFormat="1" applyFont="1" applyFill="1" applyBorder="1" applyAlignment="1"/>
    <xf numFmtId="165" fontId="11" fillId="2" borderId="0" xfId="0" applyNumberFormat="1" applyFont="1" applyFill="1" applyAlignment="1"/>
    <xf numFmtId="165" fontId="4" fillId="0" borderId="0" xfId="0" applyNumberFormat="1" applyFont="1" applyAlignment="1">
      <alignment horizontal="right"/>
    </xf>
    <xf numFmtId="165" fontId="2" fillId="0" borderId="0" xfId="0" applyNumberFormat="1" applyFont="1" applyAlignment="1"/>
    <xf numFmtId="165" fontId="4" fillId="0" borderId="0" xfId="0" applyNumberFormat="1" applyFont="1" applyBorder="1"/>
    <xf numFmtId="0" fontId="0" fillId="0" borderId="0" xfId="0" applyBorder="1" applyAlignment="1">
      <alignment vertical="top" wrapText="1"/>
    </xf>
    <xf numFmtId="165" fontId="14" fillId="3" borderId="0" xfId="0" applyNumberFormat="1" applyFont="1" applyFill="1" applyBorder="1"/>
    <xf numFmtId="0" fontId="26" fillId="0" borderId="0" xfId="0" applyFont="1"/>
    <xf numFmtId="165" fontId="1" fillId="0" borderId="0" xfId="0" applyNumberFormat="1" applyFont="1" applyFill="1" applyAlignment="1"/>
    <xf numFmtId="165" fontId="25" fillId="0" borderId="0" xfId="0" applyNumberFormat="1" applyFont="1" applyFill="1" applyBorder="1"/>
    <xf numFmtId="165" fontId="0" fillId="0" borderId="0" xfId="0" applyNumberFormat="1" applyFill="1" applyBorder="1"/>
    <xf numFmtId="165" fontId="4" fillId="0" borderId="0" xfId="0" applyNumberFormat="1" applyFont="1" applyFill="1" applyAlignment="1"/>
    <xf numFmtId="165" fontId="5" fillId="4" borderId="0" xfId="0" applyNumberFormat="1" applyFont="1" applyFill="1" applyAlignment="1">
      <alignment horizontal="right"/>
    </xf>
    <xf numFmtId="165" fontId="5" fillId="4" borderId="0" xfId="0" applyNumberFormat="1" applyFont="1" applyFill="1" applyAlignment="1"/>
    <xf numFmtId="5" fontId="22" fillId="2" borderId="12" xfId="0" applyNumberFormat="1" applyFont="1" applyFill="1" applyBorder="1" applyAlignment="1"/>
    <xf numFmtId="5" fontId="22" fillId="2" borderId="11" xfId="0" applyNumberFormat="1" applyFont="1" applyFill="1" applyBorder="1" applyAlignment="1"/>
    <xf numFmtId="0" fontId="0" fillId="0" borderId="0" xfId="0" applyBorder="1" applyAlignment="1">
      <alignment horizontal="center"/>
    </xf>
    <xf numFmtId="0" fontId="26" fillId="0" borderId="0" xfId="0" applyFont="1" applyBorder="1" applyAlignment="1">
      <alignment horizontal="center"/>
    </xf>
    <xf numFmtId="0" fontId="0" fillId="0" borderId="0" xfId="0" applyAlignment="1">
      <alignment horizontal="center"/>
    </xf>
    <xf numFmtId="3" fontId="15" fillId="0" borderId="0" xfId="0" applyNumberFormat="1" applyFont="1" applyAlignment="1">
      <alignment horizontal="centerContinuous"/>
    </xf>
    <xf numFmtId="165" fontId="15" fillId="0" borderId="0" xfId="0" applyNumberFormat="1" applyFont="1" applyAlignment="1">
      <alignment horizontal="centerContinuous"/>
    </xf>
    <xf numFmtId="165" fontId="13" fillId="4" borderId="0" xfId="0" applyNumberFormat="1" applyFont="1" applyFill="1"/>
    <xf numFmtId="165" fontId="13" fillId="4" borderId="0" xfId="0" applyNumberFormat="1" applyFont="1" applyFill="1" applyAlignment="1">
      <alignment horizontal="centerContinuous"/>
    </xf>
    <xf numFmtId="0" fontId="13" fillId="4" borderId="0" xfId="0" applyFont="1" applyFill="1" applyBorder="1" applyAlignment="1">
      <alignment vertical="top" wrapText="1"/>
    </xf>
    <xf numFmtId="165" fontId="5" fillId="0" borderId="0" xfId="0" applyNumberFormat="1" applyFont="1" applyFill="1" applyBorder="1" applyAlignment="1"/>
    <xf numFmtId="165" fontId="13" fillId="4" borderId="0" xfId="0" applyNumberFormat="1" applyFont="1" applyFill="1" applyAlignment="1"/>
    <xf numFmtId="0" fontId="13" fillId="4" borderId="0" xfId="0" applyFont="1" applyFill="1"/>
    <xf numFmtId="0" fontId="13" fillId="4" borderId="0" xfId="0" applyFont="1" applyFill="1" applyAlignment="1"/>
    <xf numFmtId="0" fontId="13" fillId="0" borderId="0" xfId="0" applyFont="1" applyFill="1" applyBorder="1" applyAlignment="1">
      <alignment vertical="top" wrapText="1"/>
    </xf>
    <xf numFmtId="0" fontId="13" fillId="0" borderId="0" xfId="0" applyFont="1" applyFill="1" applyBorder="1" applyAlignment="1"/>
    <xf numFmtId="165" fontId="18" fillId="4" borderId="0" xfId="0" applyNumberFormat="1" applyFont="1" applyFill="1" applyAlignment="1">
      <alignment horizontal="centerContinuous"/>
    </xf>
    <xf numFmtId="165" fontId="18" fillId="4" borderId="0" xfId="0" applyNumberFormat="1" applyFont="1" applyFill="1" applyBorder="1" applyAlignment="1">
      <alignment horizontal="centerContinuous"/>
    </xf>
    <xf numFmtId="165" fontId="13" fillId="4" borderId="0" xfId="0" applyNumberFormat="1" applyFont="1" applyFill="1" applyBorder="1" applyAlignment="1">
      <alignment horizontal="centerContinuous"/>
    </xf>
    <xf numFmtId="0" fontId="34" fillId="0" borderId="0" xfId="0" applyFont="1" applyFill="1" applyBorder="1" applyAlignment="1">
      <alignment vertical="top" wrapText="1"/>
    </xf>
    <xf numFmtId="165" fontId="4" fillId="0" borderId="0" xfId="0" applyNumberFormat="1" applyFont="1" applyBorder="1" applyAlignment="1"/>
    <xf numFmtId="164" fontId="21" fillId="2" borderId="11" xfId="0" applyNumberFormat="1" applyFont="1" applyFill="1" applyBorder="1" applyAlignment="1"/>
    <xf numFmtId="165" fontId="38" fillId="0" borderId="0" xfId="0" applyNumberFormat="1" applyFont="1"/>
    <xf numFmtId="165" fontId="39" fillId="0" borderId="0" xfId="0" applyNumberFormat="1" applyFont="1" applyAlignment="1"/>
    <xf numFmtId="165" fontId="40" fillId="2" borderId="0" xfId="0" applyNumberFormat="1" applyFont="1" applyFill="1" applyAlignment="1"/>
    <xf numFmtId="170" fontId="22" fillId="2" borderId="15" xfId="0" applyNumberFormat="1" applyFont="1" applyFill="1" applyBorder="1" applyAlignment="1"/>
    <xf numFmtId="0" fontId="43" fillId="0" borderId="0" xfId="0" applyFont="1"/>
    <xf numFmtId="165" fontId="42" fillId="0" borderId="0" xfId="0" applyNumberFormat="1" applyFont="1"/>
    <xf numFmtId="165" fontId="25" fillId="0" borderId="0" xfId="0" applyNumberFormat="1" applyFont="1"/>
    <xf numFmtId="165" fontId="25" fillId="0" borderId="0" xfId="0" applyNumberFormat="1" applyFont="1" applyAlignment="1"/>
    <xf numFmtId="0" fontId="25" fillId="0" borderId="0" xfId="0" applyFont="1"/>
    <xf numFmtId="165" fontId="43" fillId="0" borderId="0" xfId="0" applyNumberFormat="1" applyFont="1"/>
    <xf numFmtId="165" fontId="43" fillId="0" borderId="0" xfId="0" applyNumberFormat="1" applyFont="1" applyBorder="1"/>
    <xf numFmtId="165" fontId="46" fillId="0" borderId="0" xfId="0" applyNumberFormat="1" applyFont="1" applyAlignment="1"/>
    <xf numFmtId="165" fontId="47" fillId="0" borderId="0" xfId="0" applyNumberFormat="1" applyFont="1" applyAlignment="1"/>
    <xf numFmtId="3" fontId="45" fillId="0" borderId="0" xfId="0" applyNumberFormat="1" applyFont="1" applyAlignment="1"/>
    <xf numFmtId="3" fontId="44" fillId="0" borderId="0" xfId="0" applyNumberFormat="1" applyFont="1" applyAlignment="1"/>
    <xf numFmtId="37" fontId="4" fillId="0" borderId="9" xfId="0" applyNumberFormat="1" applyFont="1" applyBorder="1" applyAlignment="1"/>
    <xf numFmtId="37" fontId="4" fillId="0" borderId="12" xfId="0" applyNumberFormat="1" applyFont="1" applyBorder="1" applyAlignment="1"/>
    <xf numFmtId="37" fontId="4" fillId="0" borderId="5" xfId="0" applyNumberFormat="1" applyFont="1" applyBorder="1" applyAlignment="1"/>
    <xf numFmtId="37" fontId="5" fillId="2" borderId="1" xfId="0" applyNumberFormat="1" applyFont="1" applyFill="1" applyBorder="1" applyAlignment="1"/>
    <xf numFmtId="37" fontId="5" fillId="2" borderId="18" xfId="0" applyNumberFormat="1" applyFont="1" applyFill="1" applyBorder="1" applyAlignment="1"/>
    <xf numFmtId="37" fontId="5" fillId="2" borderId="12" xfId="0" applyNumberFormat="1" applyFont="1" applyFill="1" applyBorder="1" applyAlignment="1"/>
    <xf numFmtId="37" fontId="0" fillId="3" borderId="0" xfId="0" applyNumberFormat="1" applyFill="1" applyBorder="1"/>
    <xf numFmtId="37" fontId="20" fillId="2" borderId="15" xfId="0" applyNumberFormat="1" applyFont="1" applyFill="1" applyBorder="1" applyAlignment="1"/>
    <xf numFmtId="37" fontId="20" fillId="2" borderId="11" xfId="0" applyNumberFormat="1" applyFont="1" applyFill="1" applyBorder="1" applyAlignment="1"/>
    <xf numFmtId="37" fontId="20" fillId="2" borderId="7" xfId="0" applyNumberFormat="1" applyFont="1" applyFill="1" applyBorder="1" applyAlignment="1"/>
    <xf numFmtId="37" fontId="20" fillId="2" borderId="3" xfId="0" applyNumberFormat="1" applyFont="1" applyFill="1" applyBorder="1" applyAlignment="1"/>
    <xf numFmtId="37" fontId="21" fillId="2" borderId="21" xfId="0" applyNumberFormat="1" applyFont="1" applyFill="1" applyBorder="1" applyAlignment="1"/>
    <xf numFmtId="4" fontId="20" fillId="2" borderId="15" xfId="0" applyNumberFormat="1" applyFont="1" applyFill="1" applyBorder="1" applyAlignment="1"/>
    <xf numFmtId="4" fontId="20" fillId="2" borderId="15" xfId="0" applyNumberFormat="1" applyFont="1" applyFill="1" applyBorder="1" applyAlignment="1">
      <alignment horizontal="right"/>
    </xf>
    <xf numFmtId="4" fontId="20" fillId="2" borderId="22" xfId="0" applyNumberFormat="1" applyFont="1" applyFill="1" applyBorder="1" applyAlignment="1">
      <alignment horizontal="right"/>
    </xf>
    <xf numFmtId="4" fontId="20" fillId="2" borderId="22" xfId="0" applyNumberFormat="1" applyFont="1" applyFill="1" applyBorder="1" applyAlignment="1"/>
    <xf numFmtId="37" fontId="5" fillId="2" borderId="15" xfId="0" applyNumberFormat="1" applyFont="1" applyFill="1" applyBorder="1" applyAlignment="1"/>
    <xf numFmtId="37" fontId="5" fillId="2" borderId="11" xfId="0" applyNumberFormat="1" applyFont="1" applyFill="1" applyBorder="1" applyAlignment="1"/>
    <xf numFmtId="37" fontId="5" fillId="2" borderId="15" xfId="0" applyNumberFormat="1" applyFont="1" applyFill="1" applyBorder="1" applyAlignment="1">
      <alignment horizontal="right"/>
    </xf>
    <xf numFmtId="37" fontId="5" fillId="0" borderId="15" xfId="0" applyNumberFormat="1" applyFont="1" applyFill="1" applyBorder="1" applyAlignment="1"/>
    <xf numFmtId="37" fontId="5" fillId="0" borderId="11" xfId="0" applyNumberFormat="1" applyFont="1" applyFill="1" applyBorder="1" applyAlignment="1"/>
    <xf numFmtId="37" fontId="5" fillId="0" borderId="12" xfId="0" applyNumberFormat="1" applyFont="1" applyFill="1" applyBorder="1" applyAlignment="1"/>
    <xf numFmtId="37" fontId="5" fillId="2" borderId="8" xfId="0" applyNumberFormat="1" applyFont="1" applyFill="1" applyBorder="1" applyAlignment="1"/>
    <xf numFmtId="37" fontId="5" fillId="2" borderId="0" xfId="0" applyNumberFormat="1" applyFont="1" applyFill="1" applyBorder="1" applyAlignment="1"/>
    <xf numFmtId="37" fontId="5" fillId="2" borderId="21" xfId="0" applyNumberFormat="1" applyFont="1" applyFill="1" applyBorder="1" applyAlignment="1"/>
    <xf numFmtId="37" fontId="5" fillId="2" borderId="24" xfId="0" applyNumberFormat="1" applyFont="1" applyFill="1" applyBorder="1" applyAlignment="1"/>
    <xf numFmtId="0" fontId="16" fillId="0" borderId="0" xfId="0" applyFont="1"/>
    <xf numFmtId="0" fontId="32" fillId="0" borderId="0" xfId="0" applyFont="1" applyBorder="1" applyAlignment="1">
      <alignment vertical="top" wrapText="1"/>
    </xf>
    <xf numFmtId="0" fontId="0" fillId="0" borderId="0" xfId="0" applyAlignment="1">
      <alignment vertical="top"/>
    </xf>
    <xf numFmtId="0" fontId="26" fillId="0" borderId="0" xfId="0" applyFont="1" applyAlignment="1">
      <alignment vertical="top"/>
    </xf>
    <xf numFmtId="0" fontId="26" fillId="0" borderId="0" xfId="0" applyFont="1" applyBorder="1" applyAlignment="1">
      <alignment vertical="top" wrapText="1"/>
    </xf>
    <xf numFmtId="0" fontId="45" fillId="0" borderId="0" xfId="0" applyFont="1" applyAlignment="1">
      <alignment vertical="top"/>
    </xf>
    <xf numFmtId="37" fontId="5" fillId="2" borderId="26" xfId="0" applyNumberFormat="1" applyFont="1" applyFill="1" applyBorder="1" applyAlignment="1"/>
    <xf numFmtId="37" fontId="5" fillId="0" borderId="26" xfId="0" applyNumberFormat="1" applyFont="1" applyFill="1" applyBorder="1" applyAlignment="1"/>
    <xf numFmtId="37" fontId="15" fillId="0" borderId="14" xfId="0" applyNumberFormat="1" applyFont="1" applyBorder="1" applyAlignment="1">
      <alignment horizontal="right"/>
    </xf>
    <xf numFmtId="37" fontId="21" fillId="2" borderId="24" xfId="0" applyNumberFormat="1" applyFont="1" applyFill="1" applyBorder="1" applyAlignment="1"/>
    <xf numFmtId="165" fontId="33" fillId="0" borderId="0" xfId="0" applyNumberFormat="1" applyFont="1" applyAlignment="1"/>
    <xf numFmtId="0" fontId="50" fillId="2" borderId="0" xfId="0" applyFont="1" applyFill="1" applyProtection="1">
      <protection hidden="1"/>
    </xf>
    <xf numFmtId="164" fontId="15" fillId="0" borderId="29" xfId="0" applyNumberFormat="1" applyFont="1" applyBorder="1" applyAlignment="1"/>
    <xf numFmtId="3" fontId="21" fillId="2" borderId="30" xfId="0" applyNumberFormat="1" applyFont="1" applyFill="1" applyBorder="1" applyAlignment="1"/>
    <xf numFmtId="165" fontId="13" fillId="3" borderId="0" xfId="0" applyNumberFormat="1" applyFont="1" applyFill="1" applyBorder="1"/>
    <xf numFmtId="1" fontId="15" fillId="0" borderId="17" xfId="0" applyNumberFormat="1" applyFont="1" applyBorder="1" applyAlignment="1">
      <alignment horizontal="right"/>
    </xf>
    <xf numFmtId="0" fontId="12" fillId="0" borderId="0" xfId="0" applyFont="1"/>
    <xf numFmtId="0" fontId="5" fillId="2" borderId="31" xfId="0" applyNumberFormat="1" applyFont="1" applyFill="1" applyBorder="1" applyAlignment="1"/>
    <xf numFmtId="0" fontId="20" fillId="0" borderId="15" xfId="0" applyNumberFormat="1" applyFont="1" applyFill="1" applyBorder="1" applyAlignment="1">
      <alignment horizontal="left"/>
    </xf>
    <xf numFmtId="0" fontId="20" fillId="2" borderId="15" xfId="0" applyNumberFormat="1" applyFont="1" applyFill="1" applyBorder="1" applyAlignment="1">
      <alignment horizontal="left"/>
    </xf>
    <xf numFmtId="0" fontId="21" fillId="2" borderId="21" xfId="0" applyNumberFormat="1" applyFont="1" applyFill="1" applyBorder="1" applyAlignment="1">
      <alignment horizontal="left"/>
    </xf>
    <xf numFmtId="0" fontId="21" fillId="2" borderId="15" xfId="0" applyNumberFormat="1" applyFont="1" applyFill="1" applyBorder="1" applyAlignment="1">
      <alignment horizontal="left"/>
    </xf>
    <xf numFmtId="0" fontId="21" fillId="2" borderId="22" xfId="0" applyNumberFormat="1" applyFont="1" applyFill="1" applyBorder="1" applyAlignment="1">
      <alignment horizontal="left"/>
    </xf>
    <xf numFmtId="0" fontId="21" fillId="2" borderId="33" xfId="0" applyNumberFormat="1" applyFont="1" applyFill="1" applyBorder="1" applyAlignment="1">
      <alignment horizontal="right"/>
    </xf>
    <xf numFmtId="0" fontId="21" fillId="2" borderId="34" xfId="0" applyNumberFormat="1" applyFont="1" applyFill="1" applyBorder="1" applyAlignment="1">
      <alignment horizontal="right"/>
    </xf>
    <xf numFmtId="0" fontId="5" fillId="2" borderId="36" xfId="0" applyNumberFormat="1" applyFont="1" applyFill="1" applyBorder="1" applyAlignment="1">
      <alignment horizontal="left" indent="1"/>
    </xf>
    <xf numFmtId="0" fontId="5" fillId="2" borderId="13" xfId="0" applyNumberFormat="1" applyFont="1" applyFill="1" applyBorder="1" applyAlignment="1">
      <alignment horizontal="left" indent="1"/>
    </xf>
    <xf numFmtId="0" fontId="6" fillId="2" borderId="13" xfId="0" applyNumberFormat="1" applyFont="1" applyFill="1" applyBorder="1" applyAlignment="1">
      <alignment horizontal="left" indent="2"/>
    </xf>
    <xf numFmtId="0" fontId="5" fillId="2" borderId="26" xfId="0" applyNumberFormat="1" applyFont="1" applyFill="1" applyBorder="1" applyAlignment="1">
      <alignment horizontal="left" indent="1"/>
    </xf>
    <xf numFmtId="0" fontId="5" fillId="2" borderId="37" xfId="0" applyNumberFormat="1" applyFont="1" applyFill="1" applyBorder="1" applyAlignment="1">
      <alignment horizontal="left" indent="2"/>
    </xf>
    <xf numFmtId="0" fontId="5" fillId="2" borderId="13" xfId="0" applyNumberFormat="1" applyFont="1" applyFill="1" applyBorder="1" applyAlignment="1">
      <alignment horizontal="left" indent="2"/>
    </xf>
    <xf numFmtId="0" fontId="22" fillId="2" borderId="13" xfId="0" applyNumberFormat="1" applyFont="1" applyFill="1" applyBorder="1" applyAlignment="1">
      <alignment horizontal="left" indent="3"/>
    </xf>
    <xf numFmtId="0" fontId="5" fillId="0" borderId="13" xfId="0" applyNumberFormat="1" applyFont="1" applyFill="1" applyBorder="1" applyAlignment="1">
      <alignment horizontal="left" indent="2"/>
    </xf>
    <xf numFmtId="0" fontId="22" fillId="2" borderId="33" xfId="0" applyNumberFormat="1" applyFont="1" applyFill="1" applyBorder="1" applyAlignment="1">
      <alignment horizontal="right"/>
    </xf>
    <xf numFmtId="0" fontId="22" fillId="2" borderId="34" xfId="0" applyNumberFormat="1" applyFont="1" applyFill="1" applyBorder="1" applyAlignment="1">
      <alignment horizontal="right"/>
    </xf>
    <xf numFmtId="0" fontId="22" fillId="2" borderId="35" xfId="0" applyNumberFormat="1" applyFont="1" applyFill="1" applyBorder="1" applyAlignment="1">
      <alignment horizontal="right"/>
    </xf>
    <xf numFmtId="37" fontId="20" fillId="2" borderId="13" xfId="0" applyNumberFormat="1" applyFont="1" applyFill="1" applyBorder="1" applyAlignment="1"/>
    <xf numFmtId="5" fontId="5" fillId="2" borderId="11" xfId="0" applyNumberFormat="1" applyFont="1" applyFill="1" applyBorder="1" applyAlignment="1"/>
    <xf numFmtId="5" fontId="5" fillId="2" borderId="12" xfId="0" applyNumberFormat="1" applyFont="1" applyFill="1" applyBorder="1" applyAlignment="1"/>
    <xf numFmtId="0" fontId="5" fillId="2" borderId="41" xfId="0" applyNumberFormat="1" applyFont="1" applyFill="1" applyBorder="1" applyAlignment="1">
      <alignment horizontal="left"/>
    </xf>
    <xf numFmtId="0" fontId="23" fillId="2" borderId="42" xfId="0" applyNumberFormat="1" applyFont="1" applyFill="1" applyBorder="1" applyAlignment="1">
      <alignment horizontal="left" indent="5"/>
    </xf>
    <xf numFmtId="165" fontId="1" fillId="0" borderId="0" xfId="0" applyNumberFormat="1" applyFont="1" applyBorder="1"/>
    <xf numFmtId="0" fontId="37" fillId="0" borderId="0" xfId="0" applyFont="1" applyBorder="1" applyAlignment="1">
      <alignment vertical="top" wrapText="1"/>
    </xf>
    <xf numFmtId="0" fontId="32" fillId="0" borderId="0" xfId="0" applyFont="1" applyBorder="1" applyAlignment="1">
      <alignment horizontal="center" vertical="top" wrapText="1"/>
    </xf>
    <xf numFmtId="0" fontId="0" fillId="4" borderId="0" xfId="0" applyFill="1" applyBorder="1" applyAlignment="1">
      <alignment horizontal="center" vertical="top"/>
    </xf>
    <xf numFmtId="0" fontId="43" fillId="0" borderId="0" xfId="0" applyFont="1" applyAlignment="1"/>
    <xf numFmtId="0" fontId="52" fillId="0" borderId="0" xfId="0" applyFont="1" applyBorder="1" applyAlignment="1">
      <alignment horizontal="center"/>
    </xf>
    <xf numFmtId="0" fontId="51" fillId="0" borderId="0" xfId="0" applyFont="1" applyBorder="1" applyAlignment="1">
      <alignment vertical="top" wrapText="1"/>
    </xf>
    <xf numFmtId="0" fontId="26" fillId="0" borderId="0" xfId="0" applyFont="1" applyBorder="1" applyAlignment="1">
      <alignment horizontal="right" vertical="top" wrapText="1"/>
    </xf>
    <xf numFmtId="0" fontId="26" fillId="4" borderId="0" xfId="0" applyFont="1" applyFill="1" applyBorder="1" applyAlignment="1">
      <alignment horizontal="center" vertical="top"/>
    </xf>
    <xf numFmtId="0" fontId="32" fillId="0" borderId="0" xfId="0" applyFont="1" applyBorder="1" applyAlignment="1">
      <alignment horizontal="center"/>
    </xf>
    <xf numFmtId="0" fontId="15" fillId="0" borderId="33" xfId="0" applyNumberFormat="1" applyFont="1" applyBorder="1" applyAlignment="1">
      <alignment horizontal="right"/>
    </xf>
    <xf numFmtId="0" fontId="15" fillId="0" borderId="34" xfId="0" applyNumberFormat="1" applyFont="1" applyBorder="1" applyAlignment="1">
      <alignment horizontal="right"/>
    </xf>
    <xf numFmtId="0" fontId="15" fillId="0" borderId="35" xfId="0" applyNumberFormat="1" applyFont="1" applyBorder="1" applyAlignment="1">
      <alignment horizontal="right"/>
    </xf>
    <xf numFmtId="0" fontId="15" fillId="0" borderId="21" xfId="0" applyNumberFormat="1" applyFont="1" applyBorder="1" applyAlignment="1">
      <alignment horizontal="left" indent="3"/>
    </xf>
    <xf numFmtId="37" fontId="15" fillId="0" borderId="7" xfId="0" applyNumberFormat="1" applyFont="1" applyBorder="1" applyAlignment="1"/>
    <xf numFmtId="37" fontId="15" fillId="0" borderId="3" xfId="0" applyNumberFormat="1" applyFont="1" applyBorder="1" applyAlignment="1"/>
    <xf numFmtId="5" fontId="15" fillId="0" borderId="3" xfId="0" applyNumberFormat="1" applyFont="1" applyBorder="1" applyAlignment="1"/>
    <xf numFmtId="5" fontId="15" fillId="0" borderId="24" xfId="0" applyNumberFormat="1" applyFont="1" applyBorder="1" applyAlignment="1"/>
    <xf numFmtId="5" fontId="15" fillId="0" borderId="4" xfId="0" applyNumberFormat="1" applyFont="1" applyBorder="1" applyAlignment="1"/>
    <xf numFmtId="165" fontId="45" fillId="0" borderId="0" xfId="0" applyNumberFormat="1" applyFont="1" applyAlignment="1"/>
    <xf numFmtId="165" fontId="44" fillId="0" borderId="0" xfId="0" applyNumberFormat="1" applyFont="1" applyAlignment="1"/>
    <xf numFmtId="0" fontId="41" fillId="0" borderId="0" xfId="7" applyFont="1"/>
    <xf numFmtId="0" fontId="0" fillId="0" borderId="0" xfId="0" applyAlignment="1"/>
    <xf numFmtId="0" fontId="17" fillId="0" borderId="0" xfId="7"/>
    <xf numFmtId="0" fontId="15" fillId="0" borderId="0" xfId="7" applyFont="1"/>
    <xf numFmtId="0" fontId="19" fillId="0" borderId="0" xfId="7" applyFont="1"/>
    <xf numFmtId="0" fontId="7" fillId="0" borderId="0" xfId="7" applyFont="1"/>
    <xf numFmtId="0" fontId="7" fillId="0" borderId="0" xfId="7" applyFont="1" applyFill="1" applyAlignment="1">
      <alignment vertical="center"/>
    </xf>
    <xf numFmtId="0" fontId="19" fillId="0" borderId="0" xfId="7" applyFont="1" applyFill="1" applyBorder="1" applyAlignment="1">
      <alignment horizontal="centerContinuous"/>
    </xf>
    <xf numFmtId="0" fontId="7" fillId="0" borderId="8" xfId="7" applyFont="1" applyFill="1" applyBorder="1" applyAlignment="1">
      <alignment horizontal="center"/>
    </xf>
    <xf numFmtId="0" fontId="7" fillId="0" borderId="23" xfId="7" applyFont="1" applyFill="1" applyBorder="1" applyAlignment="1">
      <alignment horizontal="center"/>
    </xf>
    <xf numFmtId="0" fontId="7" fillId="0" borderId="0" xfId="7" applyFont="1" applyFill="1"/>
    <xf numFmtId="0" fontId="7" fillId="0" borderId="0" xfId="7" applyFont="1" applyFill="1" applyBorder="1" applyAlignment="1">
      <alignment horizontal="center"/>
    </xf>
    <xf numFmtId="0" fontId="7" fillId="0" borderId="7" xfId="7" applyFont="1" applyFill="1" applyBorder="1" applyAlignment="1">
      <alignment horizontal="center" wrapText="1"/>
    </xf>
    <xf numFmtId="0" fontId="7" fillId="0" borderId="4" xfId="7" applyFont="1" applyFill="1" applyBorder="1" applyAlignment="1">
      <alignment horizontal="center" wrapText="1"/>
    </xf>
    <xf numFmtId="0" fontId="54" fillId="0" borderId="0" xfId="7" applyFont="1" applyFill="1" applyBorder="1" applyAlignment="1">
      <alignment horizontal="center"/>
    </xf>
    <xf numFmtId="37" fontId="7" fillId="0" borderId="8" xfId="7" applyNumberFormat="1" applyFont="1" applyBorder="1"/>
    <xf numFmtId="37" fontId="7" fillId="0" borderId="23" xfId="7" applyNumberFormat="1" applyFont="1" applyBorder="1"/>
    <xf numFmtId="3" fontId="7" fillId="0" borderId="0" xfId="7" applyNumberFormat="1" applyFont="1"/>
    <xf numFmtId="37" fontId="7" fillId="0" borderId="0" xfId="7" applyNumberFormat="1" applyFont="1" applyBorder="1"/>
    <xf numFmtId="0" fontId="7" fillId="0" borderId="0" xfId="7" applyFont="1" applyBorder="1"/>
    <xf numFmtId="0" fontId="19" fillId="0" borderId="6" xfId="7" applyFont="1" applyBorder="1"/>
    <xf numFmtId="168" fontId="19" fillId="0" borderId="0" xfId="3" applyNumberFormat="1" applyFont="1" applyBorder="1"/>
    <xf numFmtId="167" fontId="19" fillId="0" borderId="0" xfId="1" applyNumberFormat="1" applyFont="1" applyBorder="1"/>
    <xf numFmtId="37" fontId="7" fillId="0" borderId="0" xfId="7" applyNumberFormat="1" applyFont="1"/>
    <xf numFmtId="37" fontId="7" fillId="0" borderId="8" xfId="7" applyNumberFormat="1" applyFont="1" applyBorder="1" applyAlignment="1"/>
    <xf numFmtId="37" fontId="7" fillId="0" borderId="23" xfId="7" applyNumberFormat="1" applyFont="1" applyBorder="1" applyAlignment="1"/>
    <xf numFmtId="0" fontId="7" fillId="0" borderId="0" xfId="7" applyNumberFormat="1" applyFont="1"/>
    <xf numFmtId="37" fontId="7" fillId="0" borderId="43" xfId="7" applyNumberFormat="1" applyFont="1" applyBorder="1"/>
    <xf numFmtId="0" fontId="19" fillId="0" borderId="44" xfId="7" applyFont="1" applyBorder="1" applyAlignment="1">
      <alignment horizontal="left"/>
    </xf>
    <xf numFmtId="0" fontId="19" fillId="0" borderId="45" xfId="7" applyFont="1" applyBorder="1" applyAlignment="1">
      <alignment horizontal="left"/>
    </xf>
    <xf numFmtId="167" fontId="19" fillId="0" borderId="0" xfId="7" applyNumberFormat="1" applyFont="1" applyBorder="1" applyAlignment="1">
      <alignment horizontal="left"/>
    </xf>
    <xf numFmtId="168" fontId="19" fillId="0" borderId="0" xfId="3" applyNumberFormat="1" applyFont="1" applyBorder="1" applyAlignment="1">
      <alignment horizontal="left"/>
    </xf>
    <xf numFmtId="0" fontId="55" fillId="0" borderId="0" xfId="7" applyFont="1" applyAlignment="1">
      <alignment horizontal="left"/>
    </xf>
    <xf numFmtId="0" fontId="55" fillId="0" borderId="0" xfId="7" applyFont="1" applyBorder="1" applyAlignment="1">
      <alignment horizontal="left"/>
    </xf>
    <xf numFmtId="0" fontId="19" fillId="0" borderId="0" xfId="7" applyFont="1" applyBorder="1" applyAlignment="1">
      <alignment horizontal="left"/>
    </xf>
    <xf numFmtId="0" fontId="14" fillId="0" borderId="0" xfId="7" applyFont="1" applyFill="1"/>
    <xf numFmtId="0" fontId="13" fillId="0" borderId="0" xfId="0" applyFont="1" applyFill="1" applyBorder="1" applyAlignment="1">
      <alignment wrapText="1"/>
    </xf>
    <xf numFmtId="0" fontId="13" fillId="5" borderId="0" xfId="0" applyFont="1" applyFill="1" applyBorder="1" applyAlignment="1">
      <alignment vertical="top" wrapText="1"/>
    </xf>
    <xf numFmtId="0" fontId="13" fillId="5" borderId="0" xfId="0" applyFont="1" applyFill="1" applyBorder="1" applyAlignment="1"/>
    <xf numFmtId="0" fontId="14" fillId="5" borderId="0" xfId="7" applyFont="1" applyFill="1"/>
    <xf numFmtId="0" fontId="59" fillId="0" borderId="0" xfId="0" applyFont="1"/>
    <xf numFmtId="0" fontId="5" fillId="2" borderId="15" xfId="0" applyNumberFormat="1" applyFont="1" applyFill="1" applyBorder="1" applyAlignment="1">
      <alignment horizontal="left" indent="1"/>
    </xf>
    <xf numFmtId="37" fontId="22" fillId="0" borderId="39" xfId="0" applyNumberFormat="1" applyFont="1" applyFill="1" applyBorder="1" applyAlignment="1"/>
    <xf numFmtId="37" fontId="22" fillId="0" borderId="48" xfId="0" applyNumberFormat="1" applyFont="1" applyFill="1" applyBorder="1" applyAlignment="1"/>
    <xf numFmtId="37" fontId="22" fillId="0" borderId="49" xfId="0" applyNumberFormat="1" applyFont="1" applyFill="1" applyBorder="1" applyAlignment="1"/>
    <xf numFmtId="0" fontId="22" fillId="0" borderId="50" xfId="0" applyNumberFormat="1" applyFont="1" applyFill="1" applyBorder="1" applyAlignment="1">
      <alignment horizontal="left" indent="2"/>
    </xf>
    <xf numFmtId="37" fontId="22" fillId="0" borderId="36" xfId="0" applyNumberFormat="1" applyFont="1" applyFill="1" applyBorder="1" applyAlignment="1"/>
    <xf numFmtId="37" fontId="22" fillId="0" borderId="51" xfId="0" applyNumberFormat="1" applyFont="1" applyFill="1" applyBorder="1" applyAlignment="1"/>
    <xf numFmtId="37" fontId="22" fillId="0" borderId="52" xfId="0" applyNumberFormat="1" applyFont="1" applyFill="1" applyBorder="1" applyAlignment="1"/>
    <xf numFmtId="37" fontId="5" fillId="2" borderId="19" xfId="0" applyNumberFormat="1" applyFont="1" applyFill="1" applyBorder="1" applyAlignment="1"/>
    <xf numFmtId="37" fontId="5" fillId="2" borderId="13" xfId="0" applyNumberFormat="1" applyFont="1" applyFill="1" applyBorder="1" applyAlignment="1"/>
    <xf numFmtId="0" fontId="18" fillId="4" borderId="0" xfId="0" applyFont="1" applyFill="1" applyBorder="1" applyAlignment="1">
      <alignment horizontal="center" vertical="top"/>
    </xf>
    <xf numFmtId="3" fontId="13" fillId="0" borderId="0" xfId="0" applyNumberFormat="1" applyFont="1" applyAlignment="1"/>
    <xf numFmtId="165" fontId="13" fillId="0" borderId="0" xfId="0" applyNumberFormat="1" applyFont="1" applyAlignment="1"/>
    <xf numFmtId="3" fontId="25" fillId="0" borderId="0" xfId="0" applyNumberFormat="1" applyFont="1" applyAlignment="1"/>
    <xf numFmtId="3" fontId="13" fillId="4" borderId="0" xfId="0" applyNumberFormat="1" applyFont="1" applyFill="1" applyAlignment="1"/>
    <xf numFmtId="165" fontId="13" fillId="0" borderId="0" xfId="0" applyNumberFormat="1" applyFont="1" applyFill="1" applyAlignment="1"/>
    <xf numFmtId="0" fontId="13" fillId="4" borderId="0" xfId="0" applyFont="1" applyFill="1" applyBorder="1" applyAlignment="1">
      <alignment wrapText="1"/>
    </xf>
    <xf numFmtId="0" fontId="13" fillId="4" borderId="0" xfId="0" applyFont="1" applyFill="1" applyBorder="1" applyAlignment="1"/>
    <xf numFmtId="165" fontId="13" fillId="0" borderId="0" xfId="0" applyNumberFormat="1" applyFont="1"/>
    <xf numFmtId="0" fontId="0" fillId="0" borderId="0" xfId="0" applyBorder="1" applyAlignment="1">
      <alignment vertical="top" wrapText="1"/>
    </xf>
    <xf numFmtId="0" fontId="13" fillId="4" borderId="0" xfId="0" applyFont="1" applyFill="1" applyBorder="1" applyAlignment="1">
      <alignment wrapText="1"/>
    </xf>
    <xf numFmtId="5" fontId="15" fillId="0" borderId="5" xfId="0" applyNumberFormat="1" applyFont="1" applyBorder="1" applyAlignment="1"/>
    <xf numFmtId="0" fontId="15" fillId="0" borderId="57" xfId="0" applyNumberFormat="1" applyFont="1" applyBorder="1" applyAlignment="1">
      <alignment horizontal="center"/>
    </xf>
    <xf numFmtId="0" fontId="15" fillId="0" borderId="34" xfId="0" applyNumberFormat="1" applyFont="1" applyBorder="1" applyAlignment="1">
      <alignment horizontal="center"/>
    </xf>
    <xf numFmtId="37" fontId="15" fillId="0" borderId="21" xfId="0" applyNumberFormat="1" applyFont="1" applyBorder="1" applyAlignment="1"/>
    <xf numFmtId="37" fontId="15" fillId="0" borderId="24" xfId="0" applyNumberFormat="1" applyFont="1" applyBorder="1" applyAlignment="1"/>
    <xf numFmtId="5" fontId="5" fillId="2" borderId="27" xfId="0" applyNumberFormat="1" applyFont="1" applyFill="1" applyBorder="1" applyAlignment="1"/>
    <xf numFmtId="5" fontId="5" fillId="2" borderId="28" xfId="0" applyNumberFormat="1" applyFont="1" applyFill="1" applyBorder="1" applyAlignment="1"/>
    <xf numFmtId="3" fontId="2" fillId="0" borderId="0" xfId="0" applyNumberFormat="1" applyFont="1" applyAlignment="1"/>
    <xf numFmtId="3" fontId="13" fillId="5" borderId="0" xfId="0" applyNumberFormat="1" applyFont="1" applyFill="1" applyAlignment="1"/>
    <xf numFmtId="165" fontId="13" fillId="5" borderId="0" xfId="0" applyNumberFormat="1" applyFont="1" applyFill="1" applyAlignment="1"/>
    <xf numFmtId="0" fontId="14" fillId="0" borderId="0" xfId="7" applyFont="1" applyAlignment="1">
      <alignment horizontal="left" vertical="top" wrapText="1"/>
    </xf>
    <xf numFmtId="0" fontId="14" fillId="0" borderId="0" xfId="7" applyFont="1" applyAlignment="1">
      <alignment vertical="top" wrapText="1"/>
    </xf>
    <xf numFmtId="0" fontId="13" fillId="4" borderId="0" xfId="0" applyFont="1" applyFill="1" applyBorder="1" applyAlignment="1">
      <alignment wrapText="1"/>
    </xf>
    <xf numFmtId="37" fontId="15" fillId="0" borderId="5" xfId="0" applyNumberFormat="1" applyFont="1" applyBorder="1" applyAlignment="1">
      <alignment horizontal="right"/>
    </xf>
    <xf numFmtId="0" fontId="32" fillId="0" borderId="0" xfId="0" applyFont="1" applyBorder="1" applyAlignment="1">
      <alignment vertical="top" wrapText="1"/>
    </xf>
    <xf numFmtId="0" fontId="25" fillId="0" borderId="0" xfId="0" applyFont="1" applyAlignment="1">
      <alignment wrapText="1"/>
    </xf>
    <xf numFmtId="0" fontId="23" fillId="2" borderId="32" xfId="0" applyNumberFormat="1" applyFont="1" applyFill="1" applyBorder="1" applyAlignment="1">
      <alignment horizontal="left" indent="5"/>
    </xf>
    <xf numFmtId="37" fontId="23" fillId="2" borderId="81" xfId="0" applyNumberFormat="1" applyFont="1" applyFill="1" applyBorder="1" applyAlignment="1"/>
    <xf numFmtId="37" fontId="24" fillId="0" borderId="24" xfId="0" applyNumberFormat="1" applyFont="1" applyBorder="1"/>
    <xf numFmtId="37" fontId="23" fillId="2" borderId="80" xfId="0" applyNumberFormat="1" applyFont="1" applyFill="1" applyBorder="1" applyAlignment="1"/>
    <xf numFmtId="37" fontId="24" fillId="0" borderId="25" xfId="0" applyNumberFormat="1" applyFont="1" applyBorder="1"/>
    <xf numFmtId="37" fontId="23" fillId="2" borderId="43" xfId="0" applyNumberFormat="1" applyFont="1" applyFill="1" applyBorder="1" applyAlignment="1"/>
    <xf numFmtId="0" fontId="5" fillId="2" borderId="83" xfId="0" applyNumberFormat="1" applyFont="1" applyFill="1" applyBorder="1" applyAlignment="1">
      <alignment horizontal="left"/>
    </xf>
    <xf numFmtId="37" fontId="7" fillId="0" borderId="64" xfId="0" applyNumberFormat="1" applyFont="1" applyBorder="1"/>
    <xf numFmtId="37" fontId="7" fillId="0" borderId="82" xfId="0" applyNumberFormat="1" applyFont="1" applyBorder="1"/>
    <xf numFmtId="37" fontId="5" fillId="2" borderId="82" xfId="0" applyNumberFormat="1" applyFont="1" applyFill="1" applyBorder="1" applyAlignment="1"/>
    <xf numFmtId="37" fontId="5" fillId="2" borderId="64" xfId="0" applyNumberFormat="1" applyFont="1" applyFill="1" applyBorder="1" applyAlignment="1"/>
    <xf numFmtId="0" fontId="5" fillId="2" borderId="84" xfId="0" applyNumberFormat="1" applyFont="1" applyFill="1" applyBorder="1" applyAlignment="1">
      <alignment horizontal="left"/>
    </xf>
    <xf numFmtId="37" fontId="5" fillId="2" borderId="85" xfId="0" applyNumberFormat="1" applyFont="1" applyFill="1" applyBorder="1" applyAlignment="1"/>
    <xf numFmtId="37" fontId="5" fillId="2" borderId="86" xfId="0" applyNumberFormat="1" applyFont="1" applyFill="1" applyBorder="1" applyAlignment="1"/>
    <xf numFmtId="0" fontId="5" fillId="2" borderId="87" xfId="0" applyNumberFormat="1" applyFont="1" applyFill="1" applyBorder="1" applyAlignment="1">
      <alignment horizontal="left"/>
    </xf>
    <xf numFmtId="37" fontId="5" fillId="2" borderId="88" xfId="0" applyNumberFormat="1" applyFont="1" applyFill="1" applyBorder="1" applyAlignment="1"/>
    <xf numFmtId="37" fontId="5" fillId="2" borderId="89" xfId="0" applyNumberFormat="1" applyFont="1" applyFill="1" applyBorder="1" applyAlignment="1"/>
    <xf numFmtId="0" fontId="7" fillId="0" borderId="87" xfId="0" applyNumberFormat="1" applyFont="1" applyBorder="1" applyAlignment="1"/>
    <xf numFmtId="0" fontId="5" fillId="2" borderId="90" xfId="0" applyNumberFormat="1" applyFont="1" applyFill="1" applyBorder="1" applyAlignment="1">
      <alignment horizontal="left"/>
    </xf>
    <xf numFmtId="37" fontId="7" fillId="0" borderId="79" xfId="0" applyNumberFormat="1" applyFont="1" applyBorder="1"/>
    <xf numFmtId="37" fontId="7" fillId="0" borderId="91" xfId="0" applyNumberFormat="1" applyFont="1" applyBorder="1"/>
    <xf numFmtId="37" fontId="5" fillId="2" borderId="91" xfId="0" applyNumberFormat="1" applyFont="1" applyFill="1" applyBorder="1" applyAlignment="1"/>
    <xf numFmtId="37" fontId="5" fillId="2" borderId="79" xfId="0" applyNumberFormat="1" applyFont="1" applyFill="1" applyBorder="1" applyAlignment="1"/>
    <xf numFmtId="37" fontId="7" fillId="0" borderId="27" xfId="0" applyNumberFormat="1" applyFont="1" applyBorder="1"/>
    <xf numFmtId="37" fontId="7" fillId="0" borderId="10" xfId="0" applyNumberFormat="1" applyFont="1" applyBorder="1"/>
    <xf numFmtId="37" fontId="5" fillId="2" borderId="10" xfId="0" applyNumberFormat="1" applyFont="1" applyFill="1" applyBorder="1" applyAlignment="1"/>
    <xf numFmtId="37" fontId="5" fillId="2" borderId="27" xfId="0" applyNumberFormat="1" applyFont="1" applyFill="1" applyBorder="1" applyAlignment="1"/>
    <xf numFmtId="165" fontId="2" fillId="0" borderId="0" xfId="0" applyNumberFormat="1" applyFont="1"/>
    <xf numFmtId="165" fontId="44" fillId="0" borderId="0" xfId="0" applyNumberFormat="1" applyFont="1"/>
    <xf numFmtId="0" fontId="2" fillId="0" borderId="0" xfId="0" applyFont="1"/>
    <xf numFmtId="165" fontId="2" fillId="4" borderId="0" xfId="0" applyNumberFormat="1" applyFont="1" applyFill="1" applyAlignment="1"/>
    <xf numFmtId="0" fontId="2" fillId="0" borderId="0" xfId="0" applyFont="1" applyAlignment="1"/>
    <xf numFmtId="165" fontId="2" fillId="4" borderId="0" xfId="0" applyNumberFormat="1" applyFont="1" applyFill="1"/>
    <xf numFmtId="0" fontId="21" fillId="2" borderId="95" xfId="0" applyNumberFormat="1" applyFont="1" applyFill="1" applyBorder="1" applyAlignment="1">
      <alignment horizontal="right"/>
    </xf>
    <xf numFmtId="5" fontId="20" fillId="2" borderId="96" xfId="0" applyNumberFormat="1" applyFont="1" applyFill="1" applyBorder="1" applyAlignment="1"/>
    <xf numFmtId="5" fontId="20" fillId="2" borderId="97" xfId="0" applyNumberFormat="1" applyFont="1" applyFill="1" applyBorder="1" applyAlignment="1"/>
    <xf numFmtId="5" fontId="20" fillId="2" borderId="98" xfId="0" applyNumberFormat="1" applyFont="1" applyFill="1" applyBorder="1" applyAlignment="1"/>
    <xf numFmtId="5" fontId="21" fillId="2" borderId="99" xfId="0" applyNumberFormat="1" applyFont="1" applyFill="1" applyBorder="1" applyAlignment="1"/>
    <xf numFmtId="5" fontId="20" fillId="2" borderId="100" xfId="0" applyNumberFormat="1" applyFont="1" applyFill="1" applyBorder="1" applyAlignment="1"/>
    <xf numFmtId="5" fontId="20" fillId="2" borderId="101" xfId="0" applyNumberFormat="1" applyFont="1" applyFill="1" applyBorder="1" applyAlignment="1"/>
    <xf numFmtId="0" fontId="19" fillId="0" borderId="6" xfId="7" applyFont="1" applyBorder="1" applyAlignment="1">
      <alignment vertical="top" wrapText="1"/>
    </xf>
    <xf numFmtId="0" fontId="7" fillId="0" borderId="6" xfId="0" applyFont="1" applyBorder="1" applyAlignment="1">
      <alignment vertical="top" wrapText="1"/>
    </xf>
    <xf numFmtId="0" fontId="7" fillId="0" borderId="6" xfId="0" applyFont="1" applyBorder="1" applyAlignment="1">
      <alignment vertical="top"/>
    </xf>
    <xf numFmtId="0" fontId="19" fillId="0" borderId="5" xfId="7" applyFont="1" applyBorder="1" applyAlignment="1">
      <alignment vertical="top"/>
    </xf>
    <xf numFmtId="0" fontId="0" fillId="0" borderId="0" xfId="0" applyBorder="1" applyAlignment="1">
      <alignment horizontal="center" vertical="top"/>
    </xf>
    <xf numFmtId="0" fontId="26" fillId="0" borderId="0" xfId="0" applyFont="1" applyBorder="1" applyAlignment="1">
      <alignment vertical="top" wrapText="1"/>
    </xf>
    <xf numFmtId="0" fontId="2" fillId="0" borderId="21" xfId="0" applyNumberFormat="1" applyFont="1" applyBorder="1" applyAlignment="1"/>
    <xf numFmtId="0" fontId="32" fillId="0" borderId="0" xfId="0" applyFont="1" applyBorder="1" applyAlignment="1">
      <alignment horizontal="left" vertical="top" wrapText="1"/>
    </xf>
    <xf numFmtId="0" fontId="61" fillId="0" borderId="0" xfId="0" applyFont="1" applyBorder="1" applyAlignment="1">
      <alignment vertical="top" wrapText="1"/>
    </xf>
    <xf numFmtId="0" fontId="63" fillId="0" borderId="0" xfId="0" applyFont="1" applyBorder="1" applyAlignment="1">
      <alignment vertical="top" wrapText="1"/>
    </xf>
    <xf numFmtId="0" fontId="32" fillId="0" borderId="0" xfId="0" applyFont="1" applyBorder="1" applyAlignment="1">
      <alignment vertical="top" wrapText="1"/>
    </xf>
    <xf numFmtId="0" fontId="0" fillId="0" borderId="0" xfId="0" applyBorder="1" applyAlignment="1">
      <alignment vertical="top" wrapText="1"/>
    </xf>
    <xf numFmtId="0" fontId="61" fillId="0" borderId="0" xfId="0" applyFont="1" applyFill="1" applyBorder="1" applyAlignment="1">
      <alignment vertical="top" wrapText="1"/>
    </xf>
    <xf numFmtId="0" fontId="35" fillId="0" borderId="0" xfId="0" applyFont="1" applyBorder="1" applyAlignment="1">
      <alignment vertical="top" wrapText="1"/>
    </xf>
    <xf numFmtId="0" fontId="0" fillId="0" borderId="0" xfId="0" applyAlignment="1">
      <alignment vertical="top" wrapText="1"/>
    </xf>
    <xf numFmtId="0" fontId="4" fillId="0" borderId="33" xfId="0" applyNumberFormat="1" applyFont="1" applyBorder="1" applyAlignment="1">
      <alignment horizontal="right" wrapText="1"/>
    </xf>
    <xf numFmtId="0" fontId="4" fillId="0" borderId="34" xfId="0" applyNumberFormat="1" applyFont="1" applyBorder="1" applyAlignment="1">
      <alignment horizontal="center" wrapText="1"/>
    </xf>
    <xf numFmtId="0" fontId="4" fillId="0" borderId="34" xfId="0" applyNumberFormat="1" applyFont="1" applyBorder="1" applyAlignment="1">
      <alignment horizontal="right" wrapText="1"/>
    </xf>
    <xf numFmtId="0" fontId="4" fillId="0" borderId="33" xfId="0" applyNumberFormat="1" applyFont="1" applyBorder="1" applyAlignment="1">
      <alignment horizontal="center" wrapText="1"/>
    </xf>
    <xf numFmtId="0" fontId="4" fillId="0" borderId="35" xfId="0" applyNumberFormat="1" applyFont="1" applyBorder="1" applyAlignment="1">
      <alignment horizontal="right" wrapText="1"/>
    </xf>
    <xf numFmtId="0" fontId="4" fillId="0" borderId="15" xfId="0" applyNumberFormat="1" applyFont="1" applyBorder="1" applyAlignment="1">
      <alignment wrapText="1"/>
    </xf>
    <xf numFmtId="37" fontId="4" fillId="0" borderId="15" xfId="0" applyNumberFormat="1" applyFont="1" applyBorder="1" applyAlignment="1">
      <alignment horizontal="center" wrapText="1"/>
    </xf>
    <xf numFmtId="37" fontId="4" fillId="0" borderId="11" xfId="0" applyNumberFormat="1" applyFont="1" applyBorder="1" applyAlignment="1">
      <alignment horizontal="center" wrapText="1"/>
    </xf>
    <xf numFmtId="37" fontId="4" fillId="0" borderId="11" xfId="0" applyNumberFormat="1" applyFont="1" applyBorder="1" applyAlignment="1">
      <alignment wrapText="1"/>
    </xf>
    <xf numFmtId="3" fontId="4" fillId="0" borderId="12" xfId="0" applyNumberFormat="1" applyFont="1" applyBorder="1" applyAlignment="1">
      <alignment wrapText="1"/>
    </xf>
    <xf numFmtId="3" fontId="4" fillId="0" borderId="11" xfId="0" applyNumberFormat="1" applyFont="1" applyBorder="1" applyAlignment="1">
      <alignment wrapText="1"/>
    </xf>
    <xf numFmtId="0" fontId="4" fillId="0" borderId="7" xfId="0" applyNumberFormat="1" applyFont="1" applyBorder="1" applyAlignment="1">
      <alignment wrapText="1"/>
    </xf>
    <xf numFmtId="0" fontId="15" fillId="0" borderId="3" xfId="0" applyNumberFormat="1" applyFont="1" applyBorder="1" applyAlignment="1">
      <alignment wrapText="1"/>
    </xf>
    <xf numFmtId="37" fontId="15" fillId="0" borderId="26" xfId="0" applyNumberFormat="1" applyFont="1" applyBorder="1" applyAlignment="1">
      <alignment horizontal="center" wrapText="1"/>
    </xf>
    <xf numFmtId="37" fontId="15" fillId="0" borderId="3" xfId="0" applyNumberFormat="1" applyFont="1" applyBorder="1" applyAlignment="1">
      <alignment horizontal="center" wrapText="1"/>
    </xf>
    <xf numFmtId="164" fontId="15" fillId="0" borderId="3" xfId="0" applyNumberFormat="1" applyFont="1" applyBorder="1" applyAlignment="1">
      <alignment wrapText="1"/>
    </xf>
    <xf numFmtId="164" fontId="15" fillId="0" borderId="4" xfId="0" applyNumberFormat="1" applyFont="1" applyBorder="1" applyAlignment="1">
      <alignment wrapText="1"/>
    </xf>
    <xf numFmtId="0" fontId="4" fillId="0" borderId="38" xfId="0" applyNumberFormat="1" applyFont="1" applyBorder="1" applyAlignment="1">
      <alignment wrapText="1"/>
    </xf>
    <xf numFmtId="37" fontId="4" fillId="0" borderId="8" xfId="0" applyNumberFormat="1" applyFont="1" applyBorder="1" applyAlignment="1">
      <alignment horizontal="center" wrapText="1"/>
    </xf>
    <xf numFmtId="37" fontId="4" fillId="0" borderId="0" xfId="0" applyNumberFormat="1" applyFont="1" applyAlignment="1">
      <alignment horizontal="center" wrapText="1"/>
    </xf>
    <xf numFmtId="3" fontId="4" fillId="0" borderId="0" xfId="0" applyNumberFormat="1" applyFont="1" applyAlignment="1">
      <alignment wrapText="1"/>
    </xf>
    <xf numFmtId="37" fontId="4" fillId="0" borderId="8" xfId="0" applyNumberFormat="1" applyFont="1" applyBorder="1" applyAlignment="1">
      <alignment wrapText="1"/>
    </xf>
    <xf numFmtId="37" fontId="4" fillId="0" borderId="0" xfId="0" applyNumberFormat="1" applyFont="1" applyAlignment="1">
      <alignment wrapText="1"/>
    </xf>
    <xf numFmtId="37" fontId="4" fillId="0" borderId="0" xfId="0" applyNumberFormat="1" applyFont="1" applyBorder="1" applyAlignment="1">
      <alignment wrapText="1"/>
    </xf>
    <xf numFmtId="37" fontId="4" fillId="0" borderId="23" xfId="0" applyNumberFormat="1" applyFont="1" applyBorder="1" applyAlignment="1">
      <alignment wrapText="1"/>
    </xf>
    <xf numFmtId="37" fontId="4" fillId="0" borderId="7" xfId="0" applyNumberFormat="1" applyFont="1" applyBorder="1" applyAlignment="1">
      <alignment horizontal="center" wrapText="1"/>
    </xf>
    <xf numFmtId="37" fontId="4" fillId="0" borderId="3" xfId="0" applyNumberFormat="1" applyFont="1" applyBorder="1" applyAlignment="1">
      <alignment horizontal="center" wrapText="1"/>
    </xf>
    <xf numFmtId="3" fontId="4" fillId="0" borderId="3" xfId="0" applyNumberFormat="1" applyFont="1" applyBorder="1" applyAlignment="1">
      <alignment wrapText="1"/>
    </xf>
    <xf numFmtId="37" fontId="4" fillId="0" borderId="7" xfId="0" applyNumberFormat="1" applyFont="1" applyBorder="1" applyAlignment="1">
      <alignment wrapText="1"/>
    </xf>
    <xf numFmtId="37" fontId="4" fillId="0" borderId="3" xfId="0" applyNumberFormat="1" applyFont="1" applyBorder="1" applyAlignment="1">
      <alignment wrapText="1"/>
    </xf>
    <xf numFmtId="37" fontId="4" fillId="0" borderId="4" xfId="0" applyNumberFormat="1" applyFont="1" applyBorder="1" applyAlignment="1">
      <alignment wrapText="1"/>
    </xf>
    <xf numFmtId="37" fontId="4" fillId="0" borderId="15" xfId="0" applyNumberFormat="1" applyFont="1" applyBorder="1" applyAlignment="1">
      <alignment wrapText="1"/>
    </xf>
    <xf numFmtId="37" fontId="4" fillId="0" borderId="12" xfId="0" applyNumberFormat="1" applyFont="1" applyBorder="1" applyAlignment="1">
      <alignment wrapText="1"/>
    </xf>
    <xf numFmtId="0" fontId="4" fillId="0" borderId="39" xfId="0" applyNumberFormat="1" applyFont="1" applyBorder="1" applyAlignment="1">
      <alignment wrapText="1"/>
    </xf>
    <xf numFmtId="0" fontId="4" fillId="0" borderId="11" xfId="0" applyNumberFormat="1" applyFont="1" applyBorder="1" applyAlignment="1">
      <alignment horizontal="fill" wrapText="1"/>
    </xf>
    <xf numFmtId="0" fontId="4" fillId="0" borderId="11" xfId="0" applyNumberFormat="1" applyFont="1" applyBorder="1" applyAlignment="1">
      <alignment wrapText="1"/>
    </xf>
    <xf numFmtId="37" fontId="4" fillId="0" borderId="40" xfId="0" applyNumberFormat="1" applyFont="1" applyBorder="1" applyAlignment="1">
      <alignment horizontal="center" wrapText="1"/>
    </xf>
    <xf numFmtId="0" fontId="4" fillId="0" borderId="3" xfId="0" applyNumberFormat="1" applyFont="1" applyBorder="1" applyAlignment="1">
      <alignment horizontal="fill" wrapText="1"/>
    </xf>
    <xf numFmtId="0" fontId="4" fillId="0" borderId="3" xfId="0" applyNumberFormat="1" applyFont="1" applyBorder="1" applyAlignment="1">
      <alignment wrapText="1"/>
    </xf>
    <xf numFmtId="0" fontId="14" fillId="0" borderId="0" xfId="7" applyFont="1"/>
    <xf numFmtId="37" fontId="7" fillId="0" borderId="23" xfId="4" applyNumberFormat="1" applyFont="1" applyBorder="1"/>
    <xf numFmtId="37" fontId="19" fillId="0" borderId="21" xfId="2" applyNumberFormat="1" applyFont="1" applyBorder="1"/>
    <xf numFmtId="37" fontId="19" fillId="0" borderId="19" xfId="2" applyNumberFormat="1" applyFont="1" applyBorder="1"/>
    <xf numFmtId="37" fontId="19" fillId="0" borderId="38" xfId="2" applyNumberFormat="1" applyFont="1" applyBorder="1"/>
    <xf numFmtId="37" fontId="19" fillId="0" borderId="2" xfId="2" applyNumberFormat="1" applyFont="1" applyBorder="1"/>
    <xf numFmtId="37" fontId="19" fillId="0" borderId="24" xfId="2" applyNumberFormat="1" applyFont="1" applyBorder="1"/>
    <xf numFmtId="0" fontId="2" fillId="0" borderId="36" xfId="0" applyNumberFormat="1" applyFont="1" applyBorder="1" applyAlignment="1">
      <alignment horizontal="left"/>
    </xf>
    <xf numFmtId="37" fontId="2" fillId="0" borderId="15" xfId="0" applyNumberFormat="1" applyFont="1" applyBorder="1" applyAlignment="1"/>
    <xf numFmtId="37" fontId="2" fillId="0" borderId="11" xfId="0" applyNumberFormat="1" applyFont="1" applyBorder="1" applyAlignment="1"/>
    <xf numFmtId="37" fontId="2" fillId="0" borderId="9" xfId="0" applyNumberFormat="1" applyFont="1" applyBorder="1" applyAlignment="1"/>
    <xf numFmtId="37" fontId="2" fillId="0" borderId="12" xfId="0" applyNumberFormat="1" applyFont="1" applyBorder="1" applyAlignment="1"/>
    <xf numFmtId="0" fontId="2" fillId="0" borderId="13" xfId="0" applyNumberFormat="1" applyFont="1" applyBorder="1" applyAlignment="1">
      <alignment horizontal="left"/>
    </xf>
    <xf numFmtId="37" fontId="2" fillId="0" borderId="7" xfId="0" applyNumberFormat="1" applyFont="1" applyBorder="1" applyAlignment="1"/>
    <xf numFmtId="37" fontId="2" fillId="0" borderId="3" xfId="0" applyNumberFormat="1" applyFont="1" applyBorder="1" applyAlignment="1"/>
    <xf numFmtId="37" fontId="2" fillId="0" borderId="5" xfId="0" applyNumberFormat="1" applyFont="1" applyBorder="1" applyAlignment="1"/>
    <xf numFmtId="37" fontId="2" fillId="0" borderId="4" xfId="0" applyNumberFormat="1" applyFont="1" applyBorder="1" applyAlignment="1"/>
    <xf numFmtId="37" fontId="2" fillId="0" borderId="21" xfId="0" applyNumberFormat="1" applyFont="1" applyBorder="1" applyAlignment="1"/>
    <xf numFmtId="37" fontId="2" fillId="0" borderId="24" xfId="0" applyNumberFormat="1" applyFont="1" applyBorder="1" applyAlignment="1"/>
    <xf numFmtId="37" fontId="2" fillId="0" borderId="25" xfId="0" applyNumberFormat="1" applyFont="1" applyBorder="1" applyAlignment="1"/>
    <xf numFmtId="37" fontId="2" fillId="0" borderId="19" xfId="0" applyNumberFormat="1" applyFont="1" applyBorder="1" applyAlignment="1"/>
    <xf numFmtId="0" fontId="2" fillId="0" borderId="37" xfId="0" applyNumberFormat="1" applyFont="1" applyBorder="1" applyAlignment="1"/>
    <xf numFmtId="0" fontId="2" fillId="0" borderId="13" xfId="0" applyNumberFormat="1" applyFont="1" applyBorder="1" applyAlignment="1">
      <alignment horizontal="left" indent="3"/>
    </xf>
    <xf numFmtId="0" fontId="2" fillId="0" borderId="26" xfId="0" applyNumberFormat="1" applyFont="1" applyBorder="1" applyAlignment="1">
      <alignment horizontal="left" indent="3"/>
    </xf>
    <xf numFmtId="5" fontId="2" fillId="0" borderId="3" xfId="0" applyNumberFormat="1" applyFont="1" applyBorder="1" applyAlignment="1"/>
    <xf numFmtId="5" fontId="2" fillId="0" borderId="5" xfId="0" applyNumberFormat="1" applyFont="1" applyBorder="1" applyAlignment="1"/>
    <xf numFmtId="5" fontId="2" fillId="0" borderId="4" xfId="0" applyNumberFormat="1" applyFont="1" applyBorder="1" applyAlignment="1"/>
    <xf numFmtId="4" fontId="2" fillId="0" borderId="15" xfId="0" applyNumberFormat="1" applyFont="1" applyBorder="1" applyAlignment="1"/>
    <xf numFmtId="0" fontId="5" fillId="0" borderId="39" xfId="0" applyNumberFormat="1" applyFont="1" applyFill="1" applyBorder="1" applyAlignment="1">
      <alignment horizontal="left" indent="2"/>
    </xf>
    <xf numFmtId="0" fontId="32" fillId="0" borderId="0" xfId="0" applyFont="1" applyBorder="1" applyAlignment="1">
      <alignment vertical="top"/>
    </xf>
    <xf numFmtId="0" fontId="0" fillId="0" borderId="0" xfId="0" applyBorder="1" applyAlignment="1">
      <alignment vertical="top"/>
    </xf>
    <xf numFmtId="1" fontId="26" fillId="0" borderId="0" xfId="0" applyNumberFormat="1" applyFont="1" applyBorder="1" applyAlignment="1">
      <alignment horizontal="center" vertical="top" wrapText="1"/>
    </xf>
    <xf numFmtId="164" fontId="26" fillId="0" borderId="0" xfId="0" applyNumberFormat="1" applyFont="1" applyBorder="1" applyAlignment="1">
      <alignment horizontal="center" vertical="top" wrapText="1"/>
    </xf>
    <xf numFmtId="0" fontId="26" fillId="0" borderId="0" xfId="0" applyFont="1" applyBorder="1" applyAlignment="1">
      <alignment horizontal="center" vertical="top" wrapText="1"/>
    </xf>
    <xf numFmtId="0" fontId="0" fillId="0" borderId="11" xfId="0" applyNumberFormat="1" applyBorder="1" applyAlignment="1">
      <alignment horizontal="left" indent="4"/>
    </xf>
    <xf numFmtId="0" fontId="0" fillId="0" borderId="0" xfId="0" applyAlignment="1">
      <alignment vertical="top" wrapText="1"/>
    </xf>
    <xf numFmtId="0" fontId="35" fillId="0" borderId="0" xfId="0" applyFont="1" applyBorder="1" applyAlignment="1">
      <alignment vertical="top" wrapText="1"/>
    </xf>
    <xf numFmtId="0" fontId="0" fillId="0" borderId="11" xfId="0" applyNumberFormat="1" applyBorder="1" applyAlignment="1">
      <alignment horizontal="left" indent="4"/>
    </xf>
    <xf numFmtId="0" fontId="2" fillId="0" borderId="15" xfId="0" applyNumberFormat="1" applyFont="1" applyBorder="1" applyAlignment="1">
      <alignment horizontal="left" indent="4"/>
    </xf>
    <xf numFmtId="37" fontId="4" fillId="0" borderId="6" xfId="0" applyNumberFormat="1" applyFont="1" applyBorder="1" applyAlignment="1">
      <alignment horizontal="right"/>
    </xf>
    <xf numFmtId="37" fontId="15" fillId="0" borderId="6" xfId="0" applyNumberFormat="1" applyFont="1" applyBorder="1" applyAlignment="1"/>
    <xf numFmtId="37" fontId="4" fillId="0" borderId="25" xfId="0" applyNumberFormat="1" applyFont="1" applyBorder="1" applyAlignment="1"/>
    <xf numFmtId="0" fontId="2" fillId="0" borderId="0" xfId="0" applyNumberFormat="1" applyFont="1" applyBorder="1" applyAlignment="1"/>
    <xf numFmtId="0" fontId="0" fillId="0" borderId="0" xfId="0" applyNumberFormat="1" applyBorder="1" applyAlignment="1"/>
    <xf numFmtId="37" fontId="4" fillId="0" borderId="0" xfId="0" applyNumberFormat="1" applyFont="1" applyBorder="1" applyAlignment="1"/>
    <xf numFmtId="0" fontId="65" fillId="0" borderId="0" xfId="0" applyFont="1"/>
    <xf numFmtId="37" fontId="19" fillId="0" borderId="46" xfId="7" applyNumberFormat="1" applyFont="1" applyBorder="1" applyAlignment="1">
      <alignment horizontal="right"/>
    </xf>
    <xf numFmtId="5" fontId="19" fillId="0" borderId="47" xfId="4" applyNumberFormat="1" applyFont="1" applyBorder="1" applyAlignment="1">
      <alignment horizontal="right"/>
    </xf>
    <xf numFmtId="0" fontId="57" fillId="4" borderId="0" xfId="0" applyFont="1" applyFill="1" applyBorder="1" applyAlignment="1">
      <alignment horizontal="center" vertical="top"/>
    </xf>
    <xf numFmtId="0" fontId="2" fillId="5" borderId="0" xfId="0" applyFont="1" applyFill="1" applyBorder="1" applyAlignment="1">
      <alignment vertical="top" wrapText="1"/>
    </xf>
    <xf numFmtId="0" fontId="40" fillId="0" borderId="0" xfId="0" applyFont="1" applyBorder="1" applyAlignment="1"/>
    <xf numFmtId="0" fontId="48" fillId="0" borderId="0" xfId="0" applyFont="1" applyBorder="1" applyAlignment="1"/>
    <xf numFmtId="0" fontId="4" fillId="0" borderId="11" xfId="0" applyNumberFormat="1" applyFont="1" applyBorder="1" applyAlignment="1">
      <alignment horizontal="left" wrapText="1"/>
    </xf>
    <xf numFmtId="0" fontId="4" fillId="0" borderId="12" xfId="0" applyNumberFormat="1" applyFont="1" applyBorder="1" applyAlignment="1">
      <alignment horizontal="left" wrapText="1"/>
    </xf>
    <xf numFmtId="0" fontId="4" fillId="0" borderId="24" xfId="0" applyNumberFormat="1" applyFont="1" applyBorder="1" applyAlignment="1">
      <alignment horizontal="left" wrapText="1"/>
    </xf>
    <xf numFmtId="0" fontId="4" fillId="0" borderId="19" xfId="0" applyNumberFormat="1" applyFont="1" applyBorder="1" applyAlignment="1">
      <alignment horizontal="left" wrapText="1"/>
    </xf>
    <xf numFmtId="0" fontId="12" fillId="4" borderId="0" xfId="0" applyFont="1" applyFill="1" applyAlignment="1">
      <alignment vertical="top" wrapText="1"/>
    </xf>
    <xf numFmtId="165" fontId="2" fillId="0" borderId="0" xfId="0" applyNumberFormat="1" applyFont="1" applyAlignment="1">
      <alignment horizontal="left" wrapText="1"/>
    </xf>
    <xf numFmtId="165" fontId="4" fillId="0" borderId="0" xfId="0" applyNumberFormat="1" applyFont="1" applyAlignment="1">
      <alignment horizontal="left" wrapText="1"/>
    </xf>
    <xf numFmtId="3" fontId="2" fillId="0" borderId="0" xfId="0" applyNumberFormat="1" applyFont="1" applyAlignment="1">
      <alignment horizontal="left" vertical="top" wrapText="1"/>
    </xf>
    <xf numFmtId="165" fontId="2" fillId="0" borderId="0" xfId="0" applyNumberFormat="1" applyFont="1" applyAlignment="1">
      <alignment horizontal="left" vertical="top" wrapText="1"/>
    </xf>
    <xf numFmtId="165" fontId="4" fillId="0" borderId="0" xfId="0" applyNumberFormat="1" applyFont="1" applyAlignment="1">
      <alignment horizontal="left" vertical="top" wrapText="1"/>
    </xf>
    <xf numFmtId="0" fontId="4" fillId="0" borderId="3" xfId="0" applyNumberFormat="1" applyFont="1" applyBorder="1" applyAlignment="1">
      <alignment horizontal="left" wrapText="1"/>
    </xf>
    <xf numFmtId="0" fontId="4" fillId="0" borderId="4" xfId="0" applyNumberFormat="1" applyFont="1" applyBorder="1" applyAlignment="1">
      <alignment horizontal="left" wrapText="1"/>
    </xf>
    <xf numFmtId="0" fontId="4" fillId="0" borderId="48" xfId="0" applyNumberFormat="1" applyFont="1" applyBorder="1" applyAlignment="1">
      <alignment horizontal="center" wrapText="1"/>
    </xf>
    <xf numFmtId="0" fontId="4" fillId="0" borderId="49" xfId="0" applyNumberFormat="1" applyFont="1" applyBorder="1" applyAlignment="1">
      <alignment horizontal="center" wrapText="1"/>
    </xf>
    <xf numFmtId="0" fontId="4" fillId="0" borderId="40" xfId="0" applyNumberFormat="1" applyFont="1" applyBorder="1" applyAlignment="1">
      <alignment wrapText="1"/>
    </xf>
    <xf numFmtId="0" fontId="2" fillId="0" borderId="11" xfId="0" applyNumberFormat="1" applyFont="1" applyBorder="1" applyAlignment="1">
      <alignment wrapText="1"/>
    </xf>
    <xf numFmtId="0" fontId="4" fillId="0" borderId="11" xfId="0" applyNumberFormat="1" applyFont="1" applyBorder="1" applyAlignment="1">
      <alignment wrapText="1"/>
    </xf>
    <xf numFmtId="0" fontId="4" fillId="0" borderId="60" xfId="0" applyNumberFormat="1" applyFont="1" applyBorder="1" applyAlignment="1">
      <alignment horizontal="center" wrapText="1"/>
    </xf>
    <xf numFmtId="0" fontId="4" fillId="0" borderId="54" xfId="0" applyNumberFormat="1" applyFont="1" applyBorder="1" applyAlignment="1">
      <alignment horizontal="center" wrapText="1"/>
    </xf>
    <xf numFmtId="0" fontId="15" fillId="0" borderId="55" xfId="0" applyNumberFormat="1" applyFont="1" applyBorder="1" applyAlignment="1"/>
    <xf numFmtId="0" fontId="0" fillId="0" borderId="56" xfId="0" applyNumberFormat="1" applyBorder="1" applyAlignment="1"/>
    <xf numFmtId="0" fontId="4" fillId="0" borderId="15" xfId="0" applyNumberFormat="1" applyFont="1" applyBorder="1" applyAlignment="1">
      <alignment horizontal="left" indent="4"/>
    </xf>
    <xf numFmtId="0" fontId="0" fillId="0" borderId="11" xfId="0" applyNumberFormat="1" applyBorder="1" applyAlignment="1">
      <alignment horizontal="left" indent="4"/>
    </xf>
    <xf numFmtId="0" fontId="4" fillId="0" borderId="13" xfId="0" applyNumberFormat="1" applyFont="1" applyBorder="1" applyAlignment="1">
      <alignment horizontal="left" indent="2"/>
    </xf>
    <xf numFmtId="0" fontId="0" fillId="0" borderId="40" xfId="0" applyNumberFormat="1" applyBorder="1" applyAlignment="1">
      <alignment horizontal="left" indent="2"/>
    </xf>
    <xf numFmtId="0" fontId="15" fillId="0" borderId="13" xfId="0" applyNumberFormat="1" applyFont="1" applyBorder="1" applyAlignment="1">
      <alignment horizontal="left"/>
    </xf>
    <xf numFmtId="0" fontId="15" fillId="0" borderId="40" xfId="0" applyNumberFormat="1" applyFont="1" applyBorder="1" applyAlignment="1">
      <alignment horizontal="left"/>
    </xf>
    <xf numFmtId="0" fontId="15" fillId="0" borderId="53" xfId="0" applyNumberFormat="1" applyFont="1" applyBorder="1" applyAlignment="1">
      <alignment horizontal="left"/>
    </xf>
    <xf numFmtId="0" fontId="4" fillId="0" borderId="13" xfId="0" applyNumberFormat="1" applyFont="1" applyBorder="1" applyAlignment="1">
      <alignment horizontal="left" indent="4"/>
    </xf>
    <xf numFmtId="0" fontId="0" fillId="0" borderId="40" xfId="0" applyNumberFormat="1" applyBorder="1" applyAlignment="1">
      <alignment horizontal="left" indent="4"/>
    </xf>
    <xf numFmtId="0" fontId="4" fillId="0" borderId="13" xfId="0" applyNumberFormat="1" applyFont="1" applyBorder="1" applyAlignment="1"/>
    <xf numFmtId="0" fontId="0" fillId="0" borderId="40" xfId="0" applyNumberFormat="1" applyBorder="1" applyAlignment="1"/>
    <xf numFmtId="0" fontId="2" fillId="0" borderId="13" xfId="0" applyNumberFormat="1" applyFont="1" applyBorder="1" applyAlignment="1">
      <alignment horizontal="left" indent="2"/>
    </xf>
    <xf numFmtId="0" fontId="4" fillId="0" borderId="13" xfId="0" applyNumberFormat="1" applyFont="1" applyFill="1" applyBorder="1" applyAlignment="1">
      <alignment horizontal="left" indent="4"/>
    </xf>
    <xf numFmtId="0" fontId="15" fillId="0" borderId="21" xfId="0" applyNumberFormat="1" applyFont="1" applyBorder="1" applyAlignment="1"/>
    <xf numFmtId="0" fontId="0" fillId="0" borderId="24" xfId="0" applyNumberFormat="1" applyBorder="1" applyAlignment="1"/>
    <xf numFmtId="0" fontId="2" fillId="0" borderId="21" xfId="0" applyNumberFormat="1" applyFont="1" applyBorder="1" applyAlignment="1"/>
    <xf numFmtId="0" fontId="2" fillId="0" borderId="38" xfId="0" applyNumberFormat="1" applyFont="1" applyBorder="1" applyAlignment="1">
      <alignment horizontal="center" vertical="center" wrapText="1"/>
    </xf>
    <xf numFmtId="0" fontId="48" fillId="0" borderId="60" xfId="0" applyNumberFormat="1" applyFont="1" applyBorder="1" applyAlignment="1">
      <alignment vertical="center" wrapText="1"/>
    </xf>
    <xf numFmtId="0" fontId="48" fillId="0" borderId="54" xfId="0" applyNumberFormat="1" applyFont="1" applyBorder="1" applyAlignment="1">
      <alignment vertical="center" wrapText="1"/>
    </xf>
    <xf numFmtId="0" fontId="48" fillId="0" borderId="7" xfId="0" applyNumberFormat="1" applyFont="1" applyBorder="1" applyAlignment="1">
      <alignment vertical="center" wrapText="1"/>
    </xf>
    <xf numFmtId="0" fontId="48" fillId="0" borderId="3" xfId="0" applyNumberFormat="1" applyFont="1" applyBorder="1" applyAlignment="1">
      <alignment vertical="center" wrapText="1"/>
    </xf>
    <xf numFmtId="0" fontId="48" fillId="0" borderId="4" xfId="0" applyNumberFormat="1" applyFont="1" applyBorder="1" applyAlignment="1">
      <alignment vertical="center" wrapText="1"/>
    </xf>
    <xf numFmtId="0" fontId="48" fillId="0" borderId="60" xfId="0" applyNumberFormat="1" applyFont="1" applyBorder="1" applyAlignment="1">
      <alignment horizontal="center" vertical="center" wrapText="1"/>
    </xf>
    <xf numFmtId="0" fontId="48" fillId="0" borderId="54" xfId="0" applyNumberFormat="1" applyFont="1" applyBorder="1" applyAlignment="1">
      <alignment horizontal="center" vertical="center" wrapText="1"/>
    </xf>
    <xf numFmtId="0" fontId="48" fillId="0" borderId="7" xfId="0" applyNumberFormat="1" applyFont="1" applyBorder="1" applyAlignment="1">
      <alignment horizontal="center" vertical="center" wrapText="1"/>
    </xf>
    <xf numFmtId="0" fontId="48" fillId="0" borderId="3" xfId="0" applyNumberFormat="1" applyFont="1" applyBorder="1" applyAlignment="1">
      <alignment horizontal="center" vertical="center" wrapText="1"/>
    </xf>
    <xf numFmtId="0" fontId="48" fillId="0" borderId="4" xfId="0" applyNumberFormat="1" applyFont="1" applyBorder="1" applyAlignment="1">
      <alignment horizontal="center" vertical="center" wrapText="1"/>
    </xf>
    <xf numFmtId="0" fontId="15" fillId="0" borderId="38" xfId="0" applyNumberFormat="1" applyFont="1" applyBorder="1" applyAlignment="1">
      <alignment wrapText="1"/>
    </xf>
    <xf numFmtId="0" fontId="48" fillId="0" borderId="60" xfId="0" applyNumberFormat="1" applyFont="1" applyBorder="1" applyAlignment="1">
      <alignment wrapText="1"/>
    </xf>
    <xf numFmtId="0" fontId="48" fillId="0" borderId="8" xfId="0" applyNumberFormat="1" applyFont="1" applyBorder="1" applyAlignment="1">
      <alignment wrapText="1"/>
    </xf>
    <xf numFmtId="0" fontId="48" fillId="0" borderId="0" xfId="0" applyNumberFormat="1" applyFont="1" applyBorder="1" applyAlignment="1">
      <alignment wrapText="1"/>
    </xf>
    <xf numFmtId="0" fontId="48" fillId="0" borderId="33" xfId="0" applyNumberFormat="1" applyFont="1" applyBorder="1" applyAlignment="1">
      <alignment wrapText="1"/>
    </xf>
    <xf numFmtId="0" fontId="48" fillId="0" borderId="34" xfId="0" applyNumberFormat="1" applyFont="1" applyBorder="1" applyAlignment="1">
      <alignment wrapText="1"/>
    </xf>
    <xf numFmtId="0" fontId="28" fillId="0" borderId="0" xfId="0" applyNumberFormat="1" applyFont="1" applyAlignment="1">
      <alignment horizontal="center"/>
    </xf>
    <xf numFmtId="0" fontId="0" fillId="0" borderId="0" xfId="0" applyNumberFormat="1" applyBorder="1" applyAlignment="1">
      <alignment horizontal="center"/>
    </xf>
    <xf numFmtId="0" fontId="64" fillId="0" borderId="0" xfId="0" applyFont="1" applyAlignment="1">
      <alignment horizontal="left" wrapText="1"/>
    </xf>
    <xf numFmtId="0" fontId="27" fillId="0" borderId="0" xfId="0" applyNumberFormat="1" applyFont="1" applyAlignment="1">
      <alignment horizontal="center"/>
    </xf>
    <xf numFmtId="0" fontId="0" fillId="0" borderId="0" xfId="0" applyNumberFormat="1" applyAlignment="1">
      <alignment horizontal="center"/>
    </xf>
    <xf numFmtId="0" fontId="0" fillId="0" borderId="0" xfId="0"/>
    <xf numFmtId="0" fontId="16" fillId="0" borderId="0" xfId="0" applyNumberFormat="1" applyFont="1" applyAlignment="1"/>
    <xf numFmtId="0" fontId="49" fillId="0" borderId="0" xfId="0" applyNumberFormat="1" applyFont="1" applyAlignment="1"/>
    <xf numFmtId="3" fontId="4" fillId="0" borderId="0" xfId="0" applyNumberFormat="1" applyFont="1" applyAlignment="1">
      <alignment horizontal="center"/>
    </xf>
    <xf numFmtId="3" fontId="7" fillId="0" borderId="0" xfId="0" applyNumberFormat="1" applyFont="1" applyAlignment="1">
      <alignment horizontal="center"/>
    </xf>
    <xf numFmtId="3" fontId="28" fillId="0" borderId="0" xfId="0" applyNumberFormat="1" applyFont="1" applyAlignment="1">
      <alignment horizontal="center"/>
    </xf>
    <xf numFmtId="165" fontId="15" fillId="0" borderId="2" xfId="0" applyNumberFormat="1" applyFont="1" applyBorder="1" applyAlignment="1">
      <alignment horizontal="right"/>
    </xf>
    <xf numFmtId="0" fontId="0" fillId="0" borderId="57" xfId="0" applyBorder="1" applyAlignment="1"/>
    <xf numFmtId="165" fontId="15" fillId="0" borderId="2" xfId="0" applyNumberFormat="1" applyFont="1" applyBorder="1" applyAlignment="1">
      <alignment horizontal="center"/>
    </xf>
    <xf numFmtId="165" fontId="15" fillId="0" borderId="21" xfId="0" applyNumberFormat="1" applyFont="1" applyBorder="1" applyAlignment="1">
      <alignment horizontal="center"/>
    </xf>
    <xf numFmtId="165" fontId="15" fillId="0" borderId="24" xfId="0" applyNumberFormat="1" applyFont="1" applyBorder="1" applyAlignment="1">
      <alignment horizontal="center"/>
    </xf>
    <xf numFmtId="165" fontId="15" fillId="0" borderId="19" xfId="0" applyNumberFormat="1" applyFont="1" applyBorder="1" applyAlignment="1">
      <alignment horizontal="center"/>
    </xf>
    <xf numFmtId="3" fontId="7" fillId="0" borderId="23" xfId="0" applyNumberFormat="1" applyFont="1" applyBorder="1" applyAlignment="1">
      <alignment horizontal="center"/>
    </xf>
    <xf numFmtId="3" fontId="7" fillId="0" borderId="34" xfId="0" applyNumberFormat="1" applyFont="1" applyBorder="1" applyAlignment="1">
      <alignment horizontal="center"/>
    </xf>
    <xf numFmtId="3" fontId="7" fillId="0" borderId="35" xfId="0" applyNumberFormat="1" applyFont="1" applyBorder="1" applyAlignment="1">
      <alignment horizontal="center"/>
    </xf>
    <xf numFmtId="165" fontId="15" fillId="0" borderId="2" xfId="0" applyNumberFormat="1" applyFont="1" applyBorder="1" applyAlignment="1">
      <alignment horizontal="center" wrapText="1"/>
    </xf>
    <xf numFmtId="0" fontId="0" fillId="0" borderId="57" xfId="0" applyBorder="1" applyAlignment="1">
      <alignment horizontal="center" wrapText="1"/>
    </xf>
    <xf numFmtId="0" fontId="16" fillId="0" borderId="0" xfId="7" applyFont="1" applyAlignment="1"/>
    <xf numFmtId="0" fontId="53" fillId="0" borderId="0" xfId="0" applyFont="1" applyBorder="1" applyAlignment="1"/>
    <xf numFmtId="0" fontId="15" fillId="0" borderId="0" xfId="7" applyFont="1" applyAlignment="1">
      <alignment horizontal="center"/>
    </xf>
    <xf numFmtId="0" fontId="0" fillId="0" borderId="0" xfId="0" applyBorder="1" applyAlignment="1">
      <alignment horizontal="center"/>
    </xf>
    <xf numFmtId="3" fontId="15" fillId="0" borderId="0" xfId="7" applyNumberFormat="1" applyFont="1" applyAlignment="1">
      <alignment horizontal="center"/>
    </xf>
    <xf numFmtId="0" fontId="7" fillId="0" borderId="0" xfId="7" applyFont="1" applyAlignment="1">
      <alignment horizontal="center"/>
    </xf>
    <xf numFmtId="0" fontId="51" fillId="0" borderId="61" xfId="7" applyFont="1" applyFill="1" applyBorder="1" applyAlignment="1">
      <alignment horizontal="center" vertical="center" wrapText="1"/>
    </xf>
    <xf numFmtId="0" fontId="0" fillId="0" borderId="62" xfId="0" applyBorder="1" applyAlignment="1">
      <alignment horizontal="center" vertical="center" wrapText="1"/>
    </xf>
    <xf numFmtId="0" fontId="0" fillId="0" borderId="7" xfId="0" applyBorder="1" applyAlignment="1">
      <alignment vertical="center" wrapText="1"/>
    </xf>
    <xf numFmtId="0" fontId="0" fillId="0" borderId="4" xfId="0" applyBorder="1" applyAlignment="1">
      <alignment vertical="center" wrapText="1"/>
    </xf>
    <xf numFmtId="0" fontId="56"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wrapText="1"/>
    </xf>
    <xf numFmtId="0" fontId="19" fillId="0" borderId="21" xfId="7" applyFont="1" applyFill="1" applyBorder="1" applyAlignment="1">
      <alignment horizontal="center"/>
    </xf>
    <xf numFmtId="0" fontId="0" fillId="0" borderId="19" xfId="0" applyBorder="1" applyAlignment="1">
      <alignment horizontal="center"/>
    </xf>
    <xf numFmtId="0" fontId="19" fillId="0" borderId="60" xfId="7" applyFont="1" applyFill="1" applyBorder="1" applyAlignment="1"/>
    <xf numFmtId="0" fontId="7" fillId="0" borderId="3" xfId="7" applyFont="1" applyFill="1" applyBorder="1" applyAlignment="1"/>
    <xf numFmtId="0" fontId="0" fillId="0" borderId="7" xfId="0" applyBorder="1" applyAlignment="1">
      <alignment horizontal="center" vertical="center" wrapText="1"/>
    </xf>
    <xf numFmtId="0" fontId="0" fillId="0" borderId="4" xfId="0" applyBorder="1" applyAlignment="1">
      <alignment horizontal="center" vertical="center" wrapText="1"/>
    </xf>
    <xf numFmtId="1" fontId="19" fillId="0" borderId="61" xfId="7" applyNumberFormat="1" applyFont="1" applyFill="1" applyBorder="1" applyAlignment="1">
      <alignment horizontal="center" vertical="center" wrapText="1"/>
    </xf>
    <xf numFmtId="1" fontId="19" fillId="0" borderId="63" xfId="7" applyNumberFormat="1" applyFont="1" applyFill="1"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19" fillId="0" borderId="7" xfId="7" applyFont="1" applyFill="1" applyBorder="1" applyAlignment="1">
      <alignment horizontal="center"/>
    </xf>
    <xf numFmtId="0" fontId="19" fillId="0" borderId="4" xfId="7" applyFont="1" applyFill="1" applyBorder="1" applyAlignment="1">
      <alignment horizontal="center"/>
    </xf>
    <xf numFmtId="0" fontId="14" fillId="5" borderId="0" xfId="0" applyFont="1" applyFill="1" applyBorder="1" applyAlignment="1"/>
    <xf numFmtId="0" fontId="0" fillId="5" borderId="0" xfId="0" applyFill="1" applyBorder="1" applyAlignment="1"/>
    <xf numFmtId="0" fontId="14" fillId="5" borderId="0" xfId="0" applyFont="1" applyFill="1" applyBorder="1" applyAlignment="1">
      <alignment vertical="top" wrapText="1"/>
    </xf>
    <xf numFmtId="0" fontId="0" fillId="5" borderId="0" xfId="0" applyFill="1" applyBorder="1" applyAlignment="1">
      <alignment vertical="top" wrapText="1"/>
    </xf>
    <xf numFmtId="0" fontId="14" fillId="0" borderId="0" xfId="0" applyFont="1" applyAlignment="1">
      <alignment horizontal="left" wrapText="1"/>
    </xf>
    <xf numFmtId="0" fontId="14" fillId="4" borderId="0" xfId="0" applyFont="1" applyFill="1" applyBorder="1" applyAlignment="1">
      <alignment vertical="top" wrapText="1"/>
    </xf>
    <xf numFmtId="0" fontId="16" fillId="0" borderId="0" xfId="7" applyFont="1" applyAlignment="1">
      <alignment horizontal="left"/>
    </xf>
    <xf numFmtId="0" fontId="0" fillId="0" borderId="0" xfId="0" applyBorder="1" applyAlignment="1">
      <alignment horizontal="left"/>
    </xf>
    <xf numFmtId="0" fontId="4" fillId="0" borderId="0" xfId="7" applyFont="1" applyAlignment="1">
      <alignment horizontal="center"/>
    </xf>
    <xf numFmtId="0" fontId="4" fillId="0" borderId="0" xfId="7" applyFont="1" applyBorder="1" applyAlignment="1">
      <alignment horizontal="center"/>
    </xf>
    <xf numFmtId="0" fontId="26" fillId="0" borderId="0" xfId="7" applyFont="1" applyBorder="1" applyAlignment="1">
      <alignment horizontal="center"/>
    </xf>
    <xf numFmtId="0" fontId="32" fillId="0" borderId="0" xfId="0" applyFont="1" applyBorder="1" applyAlignment="1">
      <alignment horizontal="left" vertical="top" wrapText="1"/>
    </xf>
    <xf numFmtId="0" fontId="0" fillId="0" borderId="0" xfId="0" applyAlignment="1">
      <alignment vertical="top" wrapText="1"/>
    </xf>
    <xf numFmtId="0" fontId="61" fillId="0" borderId="0" xfId="0" applyFont="1" applyBorder="1" applyAlignment="1">
      <alignment vertical="top" wrapText="1"/>
    </xf>
    <xf numFmtId="0" fontId="32" fillId="0" borderId="0" xfId="0" applyFont="1" applyBorder="1" applyAlignment="1">
      <alignment vertical="top" wrapText="1"/>
    </xf>
    <xf numFmtId="0" fontId="61" fillId="0" borderId="0" xfId="0" applyFont="1" applyFill="1" applyBorder="1" applyAlignment="1">
      <alignment vertical="top" wrapText="1"/>
    </xf>
    <xf numFmtId="0" fontId="35" fillId="0" borderId="0" xfId="0" applyFont="1" applyBorder="1" applyAlignment="1">
      <alignment vertical="top" wrapText="1"/>
    </xf>
    <xf numFmtId="0" fontId="35" fillId="0" borderId="0" xfId="0" applyFont="1" applyBorder="1" applyAlignment="1">
      <alignment horizontal="left" vertical="top" wrapText="1"/>
    </xf>
    <xf numFmtId="165" fontId="12" fillId="0" borderId="0" xfId="0" applyNumberFormat="1" applyFont="1" applyAlignment="1">
      <alignment wrapText="1"/>
    </xf>
    <xf numFmtId="0" fontId="13" fillId="0" borderId="0" xfId="0" applyFont="1" applyAlignment="1">
      <alignment wrapText="1"/>
    </xf>
    <xf numFmtId="0" fontId="15" fillId="0" borderId="38" xfId="0" applyNumberFormat="1" applyFont="1" applyBorder="1" applyAlignment="1">
      <alignment horizontal="center" vertical="center" wrapText="1"/>
    </xf>
    <xf numFmtId="0" fontId="2" fillId="0" borderId="60" xfId="0" applyNumberFormat="1" applyFont="1" applyBorder="1" applyAlignment="1">
      <alignment horizontal="center" vertical="center" wrapText="1"/>
    </xf>
    <xf numFmtId="0" fontId="2" fillId="0" borderId="54"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0" fontId="2" fillId="0" borderId="0" xfId="0" applyNumberFormat="1" applyFont="1" applyBorder="1" applyAlignment="1">
      <alignment horizontal="center" vertical="center" wrapText="1"/>
    </xf>
    <xf numFmtId="0" fontId="2" fillId="0" borderId="23" xfId="0" applyNumberFormat="1" applyFont="1" applyBorder="1" applyAlignment="1">
      <alignment horizontal="center" vertical="center" wrapText="1"/>
    </xf>
    <xf numFmtId="0" fontId="13" fillId="4" borderId="0" xfId="0" applyFont="1" applyFill="1" applyBorder="1" applyAlignment="1">
      <alignment wrapText="1"/>
    </xf>
    <xf numFmtId="0" fontId="13" fillId="0" borderId="0" xfId="0" applyFont="1" applyBorder="1" applyAlignment="1">
      <alignment wrapText="1"/>
    </xf>
    <xf numFmtId="165" fontId="18" fillId="4" borderId="0" xfId="0" applyNumberFormat="1" applyFont="1" applyFill="1" applyAlignment="1">
      <alignment horizontal="center" wrapText="1"/>
    </xf>
    <xf numFmtId="165" fontId="13" fillId="4" borderId="0" xfId="0" applyNumberFormat="1" applyFont="1" applyFill="1" applyAlignment="1">
      <alignment wrapText="1"/>
    </xf>
    <xf numFmtId="0" fontId="15" fillId="0" borderId="2" xfId="0" applyNumberFormat="1" applyFont="1" applyBorder="1" applyAlignment="1">
      <alignment horizontal="center" vertical="center" wrapText="1"/>
    </xf>
    <xf numFmtId="0" fontId="15" fillId="0" borderId="6" xfId="0" applyNumberFormat="1" applyFont="1" applyBorder="1" applyAlignment="1">
      <alignment horizontal="center" vertical="center" wrapText="1"/>
    </xf>
    <xf numFmtId="0" fontId="15" fillId="0" borderId="38" xfId="0" applyNumberFormat="1" applyFont="1" applyBorder="1" applyAlignment="1">
      <alignment horizontal="center" vertical="center"/>
    </xf>
    <xf numFmtId="0" fontId="2" fillId="0" borderId="60" xfId="0" applyNumberFormat="1" applyFont="1" applyBorder="1" applyAlignment="1">
      <alignment horizontal="center" vertical="center"/>
    </xf>
    <xf numFmtId="0" fontId="2" fillId="0" borderId="54"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0" xfId="0" applyNumberFormat="1" applyFont="1" applyBorder="1" applyAlignment="1">
      <alignment horizontal="center" vertical="center"/>
    </xf>
    <xf numFmtId="0" fontId="2" fillId="0" borderId="23" xfId="0" applyNumberFormat="1" applyFont="1" applyBorder="1" applyAlignment="1">
      <alignment horizontal="center" vertical="center"/>
    </xf>
    <xf numFmtId="0" fontId="15" fillId="0" borderId="38" xfId="0" applyNumberFormat="1" applyFont="1" applyBorder="1" applyAlignment="1">
      <alignment horizontal="center"/>
    </xf>
    <xf numFmtId="0" fontId="15" fillId="0" borderId="8" xfId="0" applyNumberFormat="1" applyFont="1" applyBorder="1" applyAlignment="1">
      <alignment horizontal="center"/>
    </xf>
    <xf numFmtId="0" fontId="15" fillId="0" borderId="33" xfId="0" applyNumberFormat="1" applyFont="1" applyBorder="1" applyAlignment="1">
      <alignment horizontal="center"/>
    </xf>
    <xf numFmtId="165" fontId="12" fillId="4" borderId="0" xfId="0" applyNumberFormat="1" applyFont="1" applyFill="1" applyAlignment="1">
      <alignment horizontal="center" wrapText="1"/>
    </xf>
    <xf numFmtId="165" fontId="2" fillId="0" borderId="0" xfId="0" applyNumberFormat="1" applyFont="1" applyAlignment="1">
      <alignment horizontal="center"/>
    </xf>
    <xf numFmtId="165" fontId="2" fillId="0" borderId="3" xfId="0" applyNumberFormat="1" applyFont="1" applyBorder="1" applyAlignment="1">
      <alignment horizontal="center"/>
    </xf>
    <xf numFmtId="165" fontId="7" fillId="0" borderId="0" xfId="0" applyNumberFormat="1" applyFont="1" applyAlignment="1">
      <alignment horizontal="center"/>
    </xf>
    <xf numFmtId="0" fontId="2" fillId="0" borderId="0" xfId="0" applyFont="1" applyBorder="1" applyAlignment="1">
      <alignment horizontal="center"/>
    </xf>
    <xf numFmtId="3" fontId="16" fillId="0" borderId="0" xfId="0" applyNumberFormat="1" applyFont="1" applyAlignment="1"/>
    <xf numFmtId="0" fontId="49" fillId="0" borderId="0" xfId="0" applyFont="1" applyAlignment="1"/>
    <xf numFmtId="165" fontId="8" fillId="0" borderId="0" xfId="0" applyNumberFormat="1" applyFont="1" applyAlignment="1">
      <alignment horizontal="center"/>
    </xf>
    <xf numFmtId="0" fontId="2" fillId="0" borderId="0" xfId="0" applyFont="1" applyAlignment="1">
      <alignment horizontal="center"/>
    </xf>
    <xf numFmtId="165" fontId="10" fillId="0" borderId="0" xfId="0" applyNumberFormat="1" applyFont="1" applyAlignment="1">
      <alignment horizontal="center"/>
    </xf>
    <xf numFmtId="0" fontId="15" fillId="0" borderId="54" xfId="0" applyNumberFormat="1" applyFont="1" applyBorder="1" applyAlignment="1">
      <alignment horizontal="center" vertical="center" wrapText="1"/>
    </xf>
    <xf numFmtId="0" fontId="15" fillId="0" borderId="23" xfId="0" applyNumberFormat="1" applyFont="1" applyBorder="1" applyAlignment="1">
      <alignment horizontal="center" vertical="center" wrapText="1"/>
    </xf>
    <xf numFmtId="0" fontId="13" fillId="4" borderId="0" xfId="0" applyFont="1" applyFill="1" applyBorder="1" applyAlignment="1">
      <alignment vertical="top" wrapText="1"/>
    </xf>
    <xf numFmtId="165" fontId="38" fillId="0" borderId="60" xfId="0" applyNumberFormat="1" applyFont="1" applyBorder="1" applyAlignment="1">
      <alignment horizontal="center"/>
    </xf>
    <xf numFmtId="0" fontId="2" fillId="0" borderId="0" xfId="0" applyNumberFormat="1" applyFont="1" applyBorder="1" applyAlignment="1"/>
    <xf numFmtId="0" fontId="8" fillId="0" borderId="0" xfId="0" applyNumberFormat="1" applyFont="1" applyAlignment="1">
      <alignment horizontal="center"/>
    </xf>
    <xf numFmtId="0" fontId="2" fillId="0" borderId="0" xfId="0" applyNumberFormat="1" applyFont="1" applyBorder="1" applyAlignment="1">
      <alignment horizontal="center"/>
    </xf>
    <xf numFmtId="0" fontId="10" fillId="0" borderId="0" xfId="0" applyNumberFormat="1" applyFont="1" applyAlignment="1">
      <alignment horizontal="center"/>
    </xf>
    <xf numFmtId="0" fontId="10" fillId="0" borderId="0" xfId="0" applyNumberFormat="1" applyFont="1" applyBorder="1" applyAlignment="1">
      <alignment horizontal="center"/>
    </xf>
    <xf numFmtId="3" fontId="16" fillId="0" borderId="0" xfId="0" applyNumberFormat="1" applyFont="1" applyAlignment="1">
      <alignment horizontal="center"/>
    </xf>
    <xf numFmtId="3" fontId="16" fillId="0" borderId="0" xfId="0" applyNumberFormat="1" applyFont="1" applyBorder="1" applyAlignment="1">
      <alignment horizontal="center"/>
    </xf>
    <xf numFmtId="0" fontId="22" fillId="2" borderId="66" xfId="0" applyNumberFormat="1" applyFont="1" applyFill="1" applyBorder="1" applyAlignment="1">
      <alignment horizontal="center" wrapText="1"/>
    </xf>
    <xf numFmtId="0" fontId="2" fillId="0" borderId="16" xfId="0" applyNumberFormat="1" applyFont="1" applyBorder="1" applyAlignment="1">
      <alignment horizontal="center" wrapText="1"/>
    </xf>
    <xf numFmtId="165" fontId="2" fillId="0" borderId="0" xfId="0" applyNumberFormat="1" applyFont="1" applyBorder="1" applyAlignment="1">
      <alignment horizontal="center"/>
    </xf>
    <xf numFmtId="165" fontId="5" fillId="2" borderId="59" xfId="0" applyNumberFormat="1" applyFont="1" applyFill="1" applyBorder="1" applyAlignment="1">
      <alignment horizontal="center"/>
    </xf>
    <xf numFmtId="0" fontId="22" fillId="2" borderId="92" xfId="0" applyNumberFormat="1" applyFont="1" applyFill="1" applyBorder="1" applyAlignment="1">
      <alignment horizontal="center" wrapText="1"/>
    </xf>
    <xf numFmtId="0" fontId="2" fillId="0" borderId="93" xfId="0" applyNumberFormat="1" applyFont="1" applyBorder="1" applyAlignment="1">
      <alignment horizontal="center" wrapText="1"/>
    </xf>
    <xf numFmtId="0" fontId="22" fillId="2" borderId="67" xfId="0" applyNumberFormat="1" applyFont="1" applyFill="1" applyBorder="1" applyAlignment="1">
      <alignment horizontal="center" wrapText="1"/>
    </xf>
    <xf numFmtId="0" fontId="22" fillId="2" borderId="68" xfId="0" applyNumberFormat="1" applyFont="1" applyFill="1" applyBorder="1" applyAlignment="1">
      <alignment horizontal="center" wrapText="1"/>
    </xf>
    <xf numFmtId="0" fontId="22" fillId="2" borderId="69" xfId="0" applyNumberFormat="1" applyFont="1" applyFill="1" applyBorder="1" applyAlignment="1">
      <alignment horizontal="center" vertical="center"/>
    </xf>
    <xf numFmtId="0" fontId="22" fillId="2" borderId="70" xfId="0" applyNumberFormat="1" applyFont="1" applyFill="1" applyBorder="1" applyAlignment="1">
      <alignment horizontal="center" vertical="center"/>
    </xf>
    <xf numFmtId="0" fontId="22" fillId="2" borderId="71" xfId="0" applyNumberFormat="1" applyFont="1" applyFill="1" applyBorder="1" applyAlignment="1">
      <alignment horizontal="center" vertical="center"/>
    </xf>
    <xf numFmtId="0" fontId="22" fillId="2" borderId="72" xfId="0" applyNumberFormat="1" applyFont="1" applyFill="1" applyBorder="1" applyAlignment="1">
      <alignment horizontal="center" vertical="center" wrapText="1"/>
    </xf>
    <xf numFmtId="0" fontId="2" fillId="0" borderId="73" xfId="0" applyNumberFormat="1" applyFont="1" applyBorder="1" applyAlignment="1">
      <alignment horizontal="center" vertical="center" wrapText="1"/>
    </xf>
    <xf numFmtId="0" fontId="2" fillId="0" borderId="74" xfId="0" applyNumberFormat="1" applyFont="1" applyBorder="1" applyAlignment="1">
      <alignment horizontal="center" wrapText="1"/>
    </xf>
    <xf numFmtId="0" fontId="22" fillId="2" borderId="75" xfId="0" applyNumberFormat="1" applyFont="1" applyFill="1" applyBorder="1" applyAlignment="1">
      <alignment horizontal="center" wrapText="1"/>
    </xf>
    <xf numFmtId="0" fontId="2" fillId="0" borderId="76" xfId="0" applyNumberFormat="1" applyFont="1" applyBorder="1" applyAlignment="1">
      <alignment horizontal="center" wrapText="1"/>
    </xf>
    <xf numFmtId="0" fontId="22" fillId="2" borderId="77" xfId="0" applyNumberFormat="1" applyFont="1" applyFill="1" applyBorder="1" applyAlignment="1">
      <alignment horizontal="center" wrapText="1"/>
    </xf>
    <xf numFmtId="0" fontId="2" fillId="0" borderId="8" xfId="0" applyNumberFormat="1" applyFont="1" applyBorder="1" applyAlignment="1">
      <alignment wrapText="1"/>
    </xf>
    <xf numFmtId="0" fontId="2" fillId="0" borderId="58" xfId="0" applyNumberFormat="1" applyFont="1" applyBorder="1" applyAlignment="1">
      <alignment wrapText="1"/>
    </xf>
    <xf numFmtId="0" fontId="30" fillId="2" borderId="0" xfId="0" applyNumberFormat="1" applyFont="1" applyFill="1" applyAlignment="1"/>
    <xf numFmtId="0" fontId="2" fillId="0" borderId="0" xfId="0" applyNumberFormat="1" applyFont="1" applyAlignment="1"/>
    <xf numFmtId="165" fontId="29" fillId="2" borderId="0" xfId="0" applyNumberFormat="1" applyFont="1" applyFill="1" applyAlignment="1">
      <alignment horizontal="center"/>
    </xf>
    <xf numFmtId="165" fontId="5" fillId="2" borderId="0" xfId="0" applyNumberFormat="1" applyFont="1" applyFill="1" applyAlignment="1">
      <alignment horizontal="center"/>
    </xf>
    <xf numFmtId="0" fontId="21" fillId="2" borderId="61" xfId="0" applyNumberFormat="1" applyFont="1" applyFill="1" applyBorder="1" applyAlignment="1">
      <alignment horizontal="center" vertical="center" wrapText="1"/>
    </xf>
    <xf numFmtId="0" fontId="2" fillId="0" borderId="62" xfId="0" applyNumberFormat="1" applyFont="1" applyBorder="1" applyAlignment="1">
      <alignment horizontal="center" vertical="center" wrapText="1"/>
    </xf>
    <xf numFmtId="0" fontId="2" fillId="0" borderId="7"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94"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0" fontId="21" fillId="2" borderId="78" xfId="0" applyNumberFormat="1" applyFont="1" applyFill="1" applyBorder="1" applyAlignment="1">
      <alignment wrapText="1"/>
    </xf>
    <xf numFmtId="0" fontId="2" fillId="0" borderId="6" xfId="0" applyNumberFormat="1" applyFont="1" applyBorder="1" applyAlignment="1">
      <alignment wrapText="1"/>
    </xf>
    <xf numFmtId="0" fontId="2" fillId="0" borderId="57" xfId="0" applyNumberFormat="1" applyFont="1" applyBorder="1" applyAlignment="1">
      <alignment wrapText="1"/>
    </xf>
    <xf numFmtId="165" fontId="40" fillId="2" borderId="0" xfId="0" applyNumberFormat="1" applyFont="1" applyFill="1" applyAlignment="1">
      <alignment horizontal="center"/>
    </xf>
    <xf numFmtId="0" fontId="39" fillId="0" borderId="0" xfId="0" applyFont="1" applyBorder="1" applyAlignment="1">
      <alignment horizontal="center"/>
    </xf>
    <xf numFmtId="165" fontId="5" fillId="2" borderId="34" xfId="0" applyNumberFormat="1" applyFont="1" applyFill="1" applyBorder="1" applyAlignment="1">
      <alignment horizontal="center"/>
    </xf>
    <xf numFmtId="0" fontId="31" fillId="2" borderId="0" xfId="0" applyNumberFormat="1" applyFont="1" applyFill="1" applyAlignment="1">
      <alignment horizontal="center"/>
    </xf>
    <xf numFmtId="0" fontId="2" fillId="0" borderId="0" xfId="0" applyNumberFormat="1" applyFont="1" applyAlignment="1">
      <alignment horizontal="center"/>
    </xf>
    <xf numFmtId="0" fontId="30" fillId="2" borderId="0" xfId="0" applyNumberFormat="1" applyFont="1" applyFill="1" applyAlignment="1">
      <alignment horizontal="center"/>
    </xf>
    <xf numFmtId="165" fontId="13" fillId="4" borderId="0" xfId="0" applyNumberFormat="1" applyFont="1" applyFill="1" applyAlignment="1">
      <alignment vertical="top" wrapText="1"/>
    </xf>
    <xf numFmtId="165" fontId="13" fillId="4" borderId="0" xfId="0" applyNumberFormat="1" applyFont="1" applyFill="1" applyBorder="1" applyAlignment="1">
      <alignment vertical="top" wrapText="1"/>
    </xf>
    <xf numFmtId="0" fontId="0" fillId="0" borderId="0" xfId="0" applyNumberFormat="1" applyBorder="1" applyAlignment="1"/>
    <xf numFmtId="3" fontId="16" fillId="0" borderId="0" xfId="0" applyNumberFormat="1" applyFont="1" applyBorder="1" applyAlignment="1"/>
    <xf numFmtId="0" fontId="0" fillId="0" borderId="0" xfId="0" applyBorder="1" applyAlignment="1"/>
    <xf numFmtId="0" fontId="8" fillId="0" borderId="0" xfId="0" applyNumberFormat="1" applyFont="1" applyBorder="1" applyAlignment="1">
      <alignment horizontal="center"/>
    </xf>
    <xf numFmtId="0" fontId="2" fillId="4" borderId="0" xfId="0" applyFont="1" applyFill="1" applyBorder="1" applyAlignment="1">
      <alignment vertical="top" wrapText="1"/>
    </xf>
    <xf numFmtId="0" fontId="2" fillId="4" borderId="0" xfId="0" applyFont="1" applyFill="1" applyBorder="1" applyAlignment="1">
      <alignment wrapText="1"/>
    </xf>
    <xf numFmtId="0" fontId="2" fillId="4" borderId="0" xfId="0" applyFont="1" applyFill="1" applyBorder="1" applyAlignment="1">
      <alignment horizontal="left" wrapText="1"/>
    </xf>
    <xf numFmtId="0" fontId="2" fillId="4" borderId="0" xfId="0" applyNumberFormat="1" applyFont="1" applyFill="1" applyBorder="1" applyAlignment="1">
      <alignment horizontal="left" wrapText="1"/>
    </xf>
    <xf numFmtId="165" fontId="60" fillId="4" borderId="0" xfId="0" applyNumberFormat="1" applyFont="1" applyFill="1" applyBorder="1" applyAlignment="1">
      <alignment horizontal="center"/>
    </xf>
    <xf numFmtId="165" fontId="2" fillId="4" borderId="0" xfId="0" applyNumberFormat="1" applyFont="1" applyFill="1" applyAlignment="1">
      <alignment wrapText="1"/>
    </xf>
    <xf numFmtId="165" fontId="2" fillId="4" borderId="0" xfId="0" applyNumberFormat="1" applyFont="1" applyFill="1" applyBorder="1" applyAlignment="1">
      <alignment wrapText="1"/>
    </xf>
    <xf numFmtId="165" fontId="39" fillId="0" borderId="0" xfId="0" applyNumberFormat="1" applyFont="1" applyBorder="1" applyAlignment="1">
      <alignment horizontal="center"/>
    </xf>
    <xf numFmtId="0" fontId="38" fillId="0" borderId="0" xfId="0" applyFont="1" applyBorder="1" applyAlignment="1">
      <alignment horizontal="center"/>
    </xf>
    <xf numFmtId="0" fontId="57" fillId="4" borderId="0" xfId="0" applyFont="1" applyFill="1" applyBorder="1" applyAlignment="1">
      <alignment horizontal="left" wrapText="1"/>
    </xf>
    <xf numFmtId="0" fontId="2" fillId="4" borderId="0" xfId="0" applyNumberFormat="1" applyFont="1" applyFill="1" applyAlignment="1">
      <alignment horizontal="left" wrapText="1"/>
    </xf>
    <xf numFmtId="0" fontId="5" fillId="2" borderId="38" xfId="0" applyNumberFormat="1" applyFont="1" applyFill="1" applyBorder="1" applyAlignment="1"/>
    <xf numFmtId="0" fontId="0" fillId="0" borderId="33" xfId="0" applyNumberFormat="1" applyBorder="1" applyAlignment="1"/>
    <xf numFmtId="0" fontId="7" fillId="0" borderId="0" xfId="0" applyNumberFormat="1" applyFont="1" applyBorder="1" applyAlignment="1">
      <alignment horizontal="center"/>
    </xf>
    <xf numFmtId="0" fontId="22" fillId="2" borderId="21" xfId="0" applyNumberFormat="1" applyFont="1" applyFill="1" applyBorder="1" applyAlignment="1">
      <alignment horizontal="center" vertical="center" wrapText="1"/>
    </xf>
    <xf numFmtId="0" fontId="0" fillId="0" borderId="24" xfId="0" applyNumberFormat="1" applyBorder="1" applyAlignment="1">
      <alignment horizontal="center" vertical="center" wrapText="1"/>
    </xf>
    <xf numFmtId="0" fontId="22" fillId="2" borderId="21" xfId="0" applyNumberFormat="1" applyFont="1" applyFill="1" applyBorder="1" applyAlignment="1">
      <alignment horizontal="center" vertical="center"/>
    </xf>
    <xf numFmtId="0" fontId="0" fillId="0" borderId="19" xfId="0" applyNumberFormat="1" applyBorder="1" applyAlignment="1">
      <alignment horizontal="center" vertical="center"/>
    </xf>
    <xf numFmtId="0" fontId="22" fillId="2" borderId="19" xfId="0" applyNumberFormat="1" applyFont="1" applyFill="1" applyBorder="1" applyAlignment="1">
      <alignment horizontal="center" vertical="center"/>
    </xf>
    <xf numFmtId="0" fontId="19" fillId="0" borderId="21" xfId="0" applyNumberFormat="1" applyFont="1" applyBorder="1" applyAlignment="1">
      <alignment horizontal="center" vertical="center" wrapText="1"/>
    </xf>
    <xf numFmtId="0" fontId="19" fillId="0" borderId="19" xfId="0" applyNumberFormat="1" applyFont="1" applyBorder="1" applyAlignment="1">
      <alignment horizontal="center" vertical="center" wrapText="1"/>
    </xf>
  </cellXfs>
  <cellStyles count="8">
    <cellStyle name="Comma" xfId="1" builtinId="3"/>
    <cellStyle name="Comma 2" xfId="2"/>
    <cellStyle name="Currency" xfId="3" builtinId="4"/>
    <cellStyle name="Currency 2" xfId="4"/>
    <cellStyle name="Normal" xfId="0" builtinId="0"/>
    <cellStyle name="Normal 2" xfId="5"/>
    <cellStyle name="Normal 3" xfId="6"/>
    <cellStyle name="Normal_Rsrcs_X_ DOJ Goal  Obj"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2B2B2"/>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2</xdr:row>
      <xdr:rowOff>63500</xdr:rowOff>
    </xdr:from>
    <xdr:to>
      <xdr:col>12</xdr:col>
      <xdr:colOff>747554</xdr:colOff>
      <xdr:row>28</xdr:row>
      <xdr:rowOff>131286</xdr:rowOff>
    </xdr:to>
    <xdr:pic>
      <xdr:nvPicPr>
        <xdr:cNvPr id="2" name="Picture 1" descr="FCSC Org Chart.jpg"/>
        <xdr:cNvPicPr>
          <a:picLocks noChangeAspect="1"/>
        </xdr:cNvPicPr>
      </xdr:nvPicPr>
      <xdr:blipFill>
        <a:blip xmlns:r="http://schemas.openxmlformats.org/officeDocument/2006/relationships" r:embed="rId1" cstate="print"/>
        <a:stretch>
          <a:fillRect/>
        </a:stretch>
      </xdr:blipFill>
      <xdr:spPr>
        <a:xfrm>
          <a:off x="165100" y="508000"/>
          <a:ext cx="9726454" cy="50334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sheetPr codeName="Sheet3">
    <pageSetUpPr fitToPage="1"/>
  </sheetPr>
  <dimension ref="A1:N256"/>
  <sheetViews>
    <sheetView view="pageBreakPreview" zoomScale="75" zoomScaleNormal="75" zoomScaleSheetLayoutView="75" workbookViewId="0">
      <selection activeCell="G34" sqref="G34"/>
    </sheetView>
  </sheetViews>
  <sheetFormatPr defaultRowHeight="15"/>
  <cols>
    <col min="14" max="14" width="1.5546875" style="54" customWidth="1"/>
  </cols>
  <sheetData>
    <row r="1" spans="1:14" ht="20.25">
      <c r="A1" s="91" t="s">
        <v>117</v>
      </c>
      <c r="N1" s="54" t="s">
        <v>0</v>
      </c>
    </row>
    <row r="2" spans="1:14">
      <c r="N2" s="54" t="s">
        <v>0</v>
      </c>
    </row>
    <row r="3" spans="1:14">
      <c r="N3" s="54" t="s">
        <v>0</v>
      </c>
    </row>
    <row r="4" spans="1:14">
      <c r="N4" s="54" t="s">
        <v>0</v>
      </c>
    </row>
    <row r="5" spans="1:14" ht="15.75">
      <c r="B5" s="107"/>
      <c r="N5" s="54" t="s">
        <v>0</v>
      </c>
    </row>
    <row r="6" spans="1:14">
      <c r="N6" s="54" t="s">
        <v>0</v>
      </c>
    </row>
    <row r="7" spans="1:14">
      <c r="N7" s="54" t="s">
        <v>0</v>
      </c>
    </row>
    <row r="8" spans="1:14">
      <c r="N8" s="54" t="s">
        <v>0</v>
      </c>
    </row>
    <row r="9" spans="1:14">
      <c r="N9" s="54" t="s">
        <v>0</v>
      </c>
    </row>
    <row r="10" spans="1:14">
      <c r="N10" s="54" t="s">
        <v>0</v>
      </c>
    </row>
    <row r="11" spans="1:14">
      <c r="N11" s="54" t="s">
        <v>0</v>
      </c>
    </row>
    <row r="12" spans="1:14">
      <c r="N12" s="54" t="s">
        <v>0</v>
      </c>
    </row>
    <row r="13" spans="1:14">
      <c r="N13" s="54" t="s">
        <v>0</v>
      </c>
    </row>
    <row r="14" spans="1:14">
      <c r="N14" s="54" t="s">
        <v>0</v>
      </c>
    </row>
    <row r="15" spans="1:14">
      <c r="N15" s="54" t="s">
        <v>0</v>
      </c>
    </row>
    <row r="16" spans="1:14">
      <c r="N16" s="54" t="s">
        <v>0</v>
      </c>
    </row>
    <row r="17" spans="1:14">
      <c r="N17" s="54" t="s">
        <v>0</v>
      </c>
    </row>
    <row r="18" spans="1:14">
      <c r="N18" s="54" t="s">
        <v>0</v>
      </c>
    </row>
    <row r="19" spans="1:14">
      <c r="N19" s="54" t="s">
        <v>0</v>
      </c>
    </row>
    <row r="20" spans="1:14">
      <c r="N20" s="54" t="s">
        <v>0</v>
      </c>
    </row>
    <row r="21" spans="1:14">
      <c r="N21" s="54" t="s">
        <v>0</v>
      </c>
    </row>
    <row r="22" spans="1:14">
      <c r="N22" s="54" t="s">
        <v>0</v>
      </c>
    </row>
    <row r="23" spans="1:14">
      <c r="N23" s="54" t="s">
        <v>0</v>
      </c>
    </row>
    <row r="24" spans="1:14">
      <c r="N24" s="54" t="s">
        <v>0</v>
      </c>
    </row>
    <row r="25" spans="1:14">
      <c r="N25" s="54" t="s">
        <v>0</v>
      </c>
    </row>
    <row r="26" spans="1:14">
      <c r="N26" s="54" t="s">
        <v>0</v>
      </c>
    </row>
    <row r="27" spans="1:14">
      <c r="N27" s="54" t="s">
        <v>0</v>
      </c>
    </row>
    <row r="28" spans="1:14">
      <c r="N28" s="54" t="s">
        <v>0</v>
      </c>
    </row>
    <row r="29" spans="1:14">
      <c r="A29" s="375"/>
      <c r="B29" s="376"/>
      <c r="C29" s="376"/>
      <c r="D29" s="376"/>
      <c r="E29" s="376"/>
      <c r="F29" s="376"/>
      <c r="G29" s="376"/>
      <c r="H29" s="376"/>
      <c r="I29" s="376"/>
      <c r="J29" s="376"/>
      <c r="K29" s="376"/>
      <c r="L29" s="376"/>
      <c r="M29" s="376"/>
      <c r="N29" s="54" t="s">
        <v>11</v>
      </c>
    </row>
    <row r="31" spans="1:14" ht="21" customHeight="1">
      <c r="A31" s="373"/>
      <c r="B31" s="373"/>
      <c r="C31" s="373"/>
      <c r="D31" s="373"/>
      <c r="E31" s="373"/>
      <c r="F31" s="373"/>
      <c r="G31" s="373"/>
      <c r="H31" s="373"/>
      <c r="I31" s="373"/>
      <c r="J31" s="373"/>
      <c r="K31" s="41"/>
    </row>
    <row r="32" spans="1:14" ht="72.75" customHeight="1">
      <c r="A32" s="374"/>
      <c r="B32" s="374"/>
      <c r="C32" s="374"/>
      <c r="D32" s="374"/>
      <c r="E32" s="374"/>
      <c r="F32" s="374"/>
      <c r="G32" s="374"/>
      <c r="H32" s="374"/>
      <c r="I32" s="374"/>
      <c r="J32" s="374"/>
      <c r="K32" s="37"/>
    </row>
    <row r="200" spans="1:1">
      <c r="A200" t="s">
        <v>69</v>
      </c>
    </row>
    <row r="256" spans="1:1" ht="15.75">
      <c r="A256" s="102" t="s">
        <v>70</v>
      </c>
    </row>
  </sheetData>
  <customSheetViews>
    <customSheetView guid="{3118AF25-8423-420A-806A-487665220C68}" scale="75" showPageBreaks="1" fitToPage="1" printArea="1" view="pageBreakPreview" topLeftCell="A10">
      <selection activeCell="I34" sqref="I34"/>
      <pageMargins left="0.75" right="0.75" top="1" bottom="1" header="0.5" footer="0.5"/>
      <printOptions horizontalCentered="1"/>
      <pageSetup scale="86" orientation="landscape" r:id="rId1"/>
      <headerFooter alignWithMargins="0">
        <oddFooter>&amp;C&amp;"Times New Roman,Regular"Exhibit A - Organizational Chart</oddFooter>
      </headerFooter>
    </customSheetView>
    <customSheetView guid="{56C0A34E-45B4-448B-85E5-70B3A8E63333}" scale="75" showPageBreaks="1" fitToPage="1" printArea="1" view="pageBreakPreview">
      <pageMargins left="0.75" right="0.75" top="1" bottom="1" header="0.5" footer="0.5"/>
      <printOptions horizontalCentered="1"/>
      <pageSetup scale="86" orientation="landscape" r:id="rId2"/>
      <headerFooter alignWithMargins="0">
        <oddFooter>&amp;C&amp;"Times New Roman,Regular"Exhibit A - Organizational Chart</oddFooter>
      </headerFooter>
    </customSheetView>
    <customSheetView guid="{4148B88B-8ED7-4FDE-9459-DEB244AD0552}" scale="75" showPageBreaks="1" fitToPage="1" printArea="1" view="pageBreakPreview">
      <pageMargins left="0.75" right="0.75" top="1" bottom="1" header="0.5" footer="0.5"/>
      <printOptions horizontalCentered="1"/>
      <pageSetup scale="86" orientation="landscape" r:id="rId3"/>
      <headerFooter alignWithMargins="0">
        <oddFooter>&amp;C&amp;"Times New Roman,Regular"Exhibit A - Organizational Chart</oddFooter>
      </headerFooter>
    </customSheetView>
    <customSheetView guid="{12C66D54-5067-4346-818B-6EAB1C8A9183}" scale="75" showPageBreaks="1" fitToPage="1" printArea="1" view="pageBreakPreview">
      <selection activeCell="I34" sqref="I34"/>
      <pageMargins left="0.75" right="0.75" top="1" bottom="1" header="0.5" footer="0.5"/>
      <printOptions horizontalCentered="1"/>
      <pageSetup scale="86" orientation="landscape" r:id="rId4"/>
      <headerFooter alignWithMargins="0">
        <oddFooter>&amp;C&amp;"Times New Roman,Regular"Exhibit A - Organizational Chart</oddFooter>
      </headerFooter>
    </customSheetView>
  </customSheetViews>
  <mergeCells count="3">
    <mergeCell ref="A31:J31"/>
    <mergeCell ref="A32:J32"/>
    <mergeCell ref="A29:M29"/>
  </mergeCells>
  <phoneticPr fontId="0" type="noConversion"/>
  <printOptions horizontalCentered="1"/>
  <pageMargins left="0.75" right="0.75" top="1" bottom="1" header="0.5" footer="0.5"/>
  <pageSetup scale="86" orientation="landscape" r:id="rId5"/>
  <headerFooter alignWithMargins="0">
    <oddFooter>&amp;C&amp;"Times New Roman,Regular"Exhibit A - Organizational Chart</oddFooter>
  </headerFooter>
  <drawing r:id="rId6"/>
</worksheet>
</file>

<file path=xl/worksheets/sheet2.xml><?xml version="1.0" encoding="utf-8"?>
<worksheet xmlns="http://schemas.openxmlformats.org/spreadsheetml/2006/main" xmlns:r="http://schemas.openxmlformats.org/officeDocument/2006/relationships">
  <sheetPr codeName="Sheet4">
    <pageSetUpPr fitToPage="1"/>
  </sheetPr>
  <dimension ref="A1:Z71"/>
  <sheetViews>
    <sheetView showGridLines="0" showOutlineSymbols="0" view="pageBreakPreview" topLeftCell="A25" zoomScale="65" zoomScaleNormal="75" zoomScaleSheetLayoutView="65" workbookViewId="0">
      <selection activeCell="Y28" sqref="Y28"/>
    </sheetView>
  </sheetViews>
  <sheetFormatPr defaultColWidth="8.88671875" defaultRowHeight="15.75"/>
  <cols>
    <col min="1" max="2" width="2.5546875" style="4" customWidth="1"/>
    <col min="3" max="3" width="25" style="4" customWidth="1"/>
    <col min="4" max="4" width="6.88671875" style="7" customWidth="1"/>
    <col min="5" max="5" width="6.21875" style="7" customWidth="1"/>
    <col min="6" max="6" width="10.21875" style="7" customWidth="1"/>
    <col min="7" max="7" width="8.44140625" style="7" bestFit="1" customWidth="1"/>
    <col min="8" max="8" width="6.21875" style="7" customWidth="1"/>
    <col min="9" max="9" width="9.77734375" style="7" customWidth="1"/>
    <col min="10" max="10" width="6.21875" style="7" bestFit="1" customWidth="1"/>
    <col min="11" max="11" width="5.6640625" style="7" customWidth="1"/>
    <col min="12" max="12" width="9.33203125" style="7" bestFit="1" customWidth="1"/>
    <col min="13" max="13" width="7" style="7" bestFit="1" customWidth="1"/>
    <col min="14" max="14" width="6.109375" style="7" customWidth="1"/>
    <col min="15" max="15" width="9.77734375" style="7" customWidth="1"/>
    <col min="16" max="17" width="5.6640625" style="7" customWidth="1"/>
    <col min="18" max="18" width="8.5546875" style="7" customWidth="1"/>
    <col min="19" max="19" width="6.109375" style="7" customWidth="1"/>
    <col min="20" max="20" width="5.6640625" style="7" customWidth="1"/>
    <col min="21" max="21" width="7" style="7" customWidth="1"/>
    <col min="22" max="22" width="9.5546875" style="7" customWidth="1"/>
    <col min="23" max="23" width="9.77734375" style="7" bestFit="1" customWidth="1"/>
    <col min="24" max="24" width="13.21875" style="7" bestFit="1" customWidth="1"/>
    <col min="25" max="25" width="6.5546875" style="64" customWidth="1"/>
    <col min="26" max="26" width="7.6640625" style="4" customWidth="1"/>
    <col min="27" max="16384" width="8.88671875" style="4"/>
  </cols>
  <sheetData>
    <row r="1" spans="1:25" ht="20.25">
      <c r="A1" s="437" t="s">
        <v>118</v>
      </c>
      <c r="B1" s="438"/>
      <c r="C1" s="438"/>
      <c r="D1" s="438"/>
      <c r="E1" s="438"/>
      <c r="F1" s="438"/>
      <c r="G1" s="438"/>
      <c r="H1" s="438"/>
      <c r="I1" s="438"/>
      <c r="J1" s="438"/>
      <c r="K1" s="438"/>
      <c r="L1" s="438"/>
      <c r="M1" s="438"/>
      <c r="N1" s="438"/>
      <c r="O1" s="438"/>
      <c r="P1" s="438"/>
      <c r="Q1" s="438"/>
      <c r="R1" s="438"/>
      <c r="S1" s="438"/>
      <c r="T1" s="438"/>
      <c r="U1" s="438"/>
      <c r="V1" s="438"/>
      <c r="W1" s="438"/>
      <c r="X1" s="438"/>
      <c r="Y1" s="63" t="s">
        <v>0</v>
      </c>
    </row>
    <row r="2" spans="1:25">
      <c r="A2" s="439"/>
      <c r="B2" s="439"/>
      <c r="C2" s="439"/>
      <c r="D2" s="439"/>
      <c r="E2" s="439"/>
      <c r="F2" s="439"/>
      <c r="G2" s="439"/>
      <c r="H2" s="439"/>
      <c r="I2" s="439"/>
      <c r="J2" s="439"/>
      <c r="K2" s="439"/>
      <c r="L2" s="439"/>
      <c r="M2" s="439"/>
      <c r="N2" s="439"/>
      <c r="O2" s="439"/>
      <c r="P2" s="439"/>
      <c r="Q2" s="439"/>
      <c r="R2" s="439"/>
      <c r="S2" s="439"/>
      <c r="T2" s="439"/>
      <c r="U2" s="439"/>
      <c r="V2" s="439"/>
      <c r="W2" s="439"/>
      <c r="X2" s="439"/>
      <c r="Y2" s="63" t="s">
        <v>0</v>
      </c>
    </row>
    <row r="3" spans="1:25">
      <c r="A3" s="440"/>
      <c r="B3" s="440"/>
      <c r="C3" s="440"/>
      <c r="D3" s="440"/>
      <c r="E3" s="440"/>
      <c r="F3" s="440"/>
      <c r="G3" s="440"/>
      <c r="H3" s="440"/>
      <c r="I3" s="440"/>
      <c r="J3" s="440"/>
      <c r="K3" s="440"/>
      <c r="L3" s="440"/>
      <c r="M3" s="440"/>
      <c r="N3" s="440"/>
      <c r="O3" s="440"/>
      <c r="P3" s="440"/>
      <c r="Q3" s="440"/>
      <c r="R3" s="440"/>
      <c r="S3" s="440"/>
      <c r="T3" s="440"/>
      <c r="U3" s="440"/>
      <c r="V3" s="440"/>
      <c r="W3" s="440"/>
      <c r="X3" s="440"/>
      <c r="Y3" s="63" t="s">
        <v>0</v>
      </c>
    </row>
    <row r="4" spans="1:25" ht="22.5">
      <c r="A4" s="434" t="s">
        <v>89</v>
      </c>
      <c r="B4" s="435"/>
      <c r="C4" s="435"/>
      <c r="D4" s="435"/>
      <c r="E4" s="435"/>
      <c r="F4" s="435"/>
      <c r="G4" s="435"/>
      <c r="H4" s="435"/>
      <c r="I4" s="435"/>
      <c r="J4" s="435"/>
      <c r="K4" s="435"/>
      <c r="L4" s="435"/>
      <c r="M4" s="435"/>
      <c r="N4" s="435"/>
      <c r="O4" s="435"/>
      <c r="P4" s="435"/>
      <c r="Q4" s="435"/>
      <c r="R4" s="435"/>
      <c r="S4" s="435"/>
      <c r="T4" s="435"/>
      <c r="U4" s="435"/>
      <c r="V4" s="435"/>
      <c r="W4" s="435"/>
      <c r="X4" s="435"/>
      <c r="Y4" s="63" t="s">
        <v>0</v>
      </c>
    </row>
    <row r="5" spans="1:25" ht="23.25">
      <c r="A5" s="431" t="s">
        <v>145</v>
      </c>
      <c r="B5" s="432"/>
      <c r="C5" s="432"/>
      <c r="D5" s="432"/>
      <c r="E5" s="432"/>
      <c r="F5" s="432"/>
      <c r="G5" s="432"/>
      <c r="H5" s="432"/>
      <c r="I5" s="432"/>
      <c r="J5" s="432"/>
      <c r="K5" s="432"/>
      <c r="L5" s="432"/>
      <c r="M5" s="432"/>
      <c r="N5" s="432"/>
      <c r="O5" s="432"/>
      <c r="P5" s="432"/>
      <c r="Q5" s="432"/>
      <c r="R5" s="432"/>
      <c r="S5" s="432"/>
      <c r="T5" s="432"/>
      <c r="U5" s="432"/>
      <c r="V5" s="432"/>
      <c r="W5" s="432"/>
      <c r="X5" s="432"/>
      <c r="Y5" s="63" t="s">
        <v>0</v>
      </c>
    </row>
    <row r="6" spans="1:25" ht="23.25">
      <c r="A6" s="431" t="s">
        <v>81</v>
      </c>
      <c r="B6" s="435"/>
      <c r="C6" s="435"/>
      <c r="D6" s="435"/>
      <c r="E6" s="435"/>
      <c r="F6" s="435"/>
      <c r="G6" s="435"/>
      <c r="H6" s="435"/>
      <c r="I6" s="435"/>
      <c r="J6" s="435"/>
      <c r="K6" s="435"/>
      <c r="L6" s="435"/>
      <c r="M6" s="435"/>
      <c r="N6" s="435"/>
      <c r="O6" s="435"/>
      <c r="P6" s="435"/>
      <c r="Q6" s="435"/>
      <c r="R6" s="435"/>
      <c r="S6" s="435"/>
      <c r="T6" s="435"/>
      <c r="U6" s="435"/>
      <c r="V6" s="435"/>
      <c r="W6" s="435"/>
      <c r="X6" s="435"/>
      <c r="Y6" s="63" t="s">
        <v>0</v>
      </c>
    </row>
    <row r="7" spans="1:25" ht="23.25">
      <c r="A7" s="431" t="s">
        <v>80</v>
      </c>
      <c r="B7" s="432"/>
      <c r="C7" s="432"/>
      <c r="D7" s="432"/>
      <c r="E7" s="432"/>
      <c r="F7" s="432"/>
      <c r="G7" s="432"/>
      <c r="H7" s="432"/>
      <c r="I7" s="432"/>
      <c r="J7" s="432"/>
      <c r="K7" s="432"/>
      <c r="L7" s="432"/>
      <c r="M7" s="432"/>
      <c r="N7" s="432"/>
      <c r="O7" s="432"/>
      <c r="P7" s="432"/>
      <c r="Q7" s="432"/>
      <c r="R7" s="432"/>
      <c r="S7" s="432"/>
      <c r="T7" s="432"/>
      <c r="U7" s="432"/>
      <c r="V7" s="432"/>
      <c r="W7" s="432"/>
      <c r="X7" s="432"/>
      <c r="Y7" s="63" t="s">
        <v>0</v>
      </c>
    </row>
    <row r="8" spans="1:25" ht="23.25">
      <c r="A8" s="441"/>
      <c r="B8" s="441"/>
      <c r="C8" s="441"/>
      <c r="D8" s="441"/>
      <c r="E8" s="441"/>
      <c r="F8" s="441"/>
      <c r="G8" s="441"/>
      <c r="H8" s="441"/>
      <c r="I8" s="441"/>
      <c r="J8" s="441"/>
      <c r="K8" s="441"/>
      <c r="L8" s="441"/>
      <c r="M8" s="441"/>
      <c r="N8" s="441"/>
      <c r="O8" s="441"/>
      <c r="P8" s="441"/>
      <c r="Q8" s="441"/>
      <c r="R8" s="441"/>
      <c r="S8" s="441"/>
      <c r="T8" s="441"/>
      <c r="U8" s="441"/>
      <c r="V8" s="441"/>
      <c r="W8" s="441"/>
      <c r="X8" s="441"/>
      <c r="Y8" s="63" t="s">
        <v>0</v>
      </c>
    </row>
    <row r="9" spans="1:25" ht="23.25">
      <c r="A9" s="441"/>
      <c r="B9" s="441"/>
      <c r="C9" s="441"/>
      <c r="D9" s="441"/>
      <c r="E9" s="441"/>
      <c r="F9" s="441"/>
      <c r="G9" s="441"/>
      <c r="H9" s="441"/>
      <c r="I9" s="441"/>
      <c r="J9" s="441"/>
      <c r="K9" s="441"/>
      <c r="L9" s="441"/>
      <c r="M9" s="441"/>
      <c r="N9" s="441"/>
      <c r="O9" s="441"/>
      <c r="P9" s="441"/>
      <c r="Q9" s="441"/>
      <c r="R9" s="441"/>
      <c r="S9" s="441"/>
      <c r="T9" s="441"/>
      <c r="U9" s="441"/>
      <c r="V9" s="441"/>
      <c r="W9" s="441"/>
      <c r="X9" s="441"/>
      <c r="Y9" s="63" t="s">
        <v>0</v>
      </c>
    </row>
    <row r="10" spans="1:25" ht="23.25">
      <c r="A10" s="441"/>
      <c r="B10" s="441"/>
      <c r="C10" s="441"/>
      <c r="D10" s="441"/>
      <c r="E10" s="441"/>
      <c r="F10" s="441"/>
      <c r="G10" s="441"/>
      <c r="H10" s="441"/>
      <c r="I10" s="441"/>
      <c r="J10" s="441"/>
      <c r="K10" s="441"/>
      <c r="L10" s="441"/>
      <c r="M10" s="441"/>
      <c r="N10" s="441"/>
      <c r="O10" s="441"/>
      <c r="P10" s="441"/>
      <c r="Q10" s="441"/>
      <c r="R10" s="441"/>
      <c r="S10" s="441"/>
      <c r="T10" s="441"/>
      <c r="U10" s="441"/>
      <c r="V10" s="441"/>
      <c r="W10" s="441"/>
      <c r="X10" s="441"/>
      <c r="Y10" s="63" t="s">
        <v>0</v>
      </c>
    </row>
    <row r="11" spans="1:25">
      <c r="A11" s="440"/>
      <c r="B11" s="440"/>
      <c r="C11" s="440"/>
      <c r="D11" s="440"/>
      <c r="E11" s="440"/>
      <c r="F11" s="440"/>
      <c r="G11" s="440"/>
      <c r="H11" s="440"/>
      <c r="I11" s="440"/>
      <c r="J11" s="440"/>
      <c r="K11" s="440"/>
      <c r="L11" s="440"/>
      <c r="M11" s="440"/>
      <c r="N11" s="440"/>
      <c r="O11" s="440"/>
      <c r="P11" s="440"/>
      <c r="Q11" s="440"/>
      <c r="R11" s="440"/>
      <c r="S11" s="440"/>
      <c r="T11" s="440"/>
      <c r="U11" s="448"/>
      <c r="V11" s="445" t="s">
        <v>121</v>
      </c>
      <c r="W11" s="446"/>
      <c r="X11" s="447"/>
      <c r="Y11" s="63" t="s">
        <v>0</v>
      </c>
    </row>
    <row r="12" spans="1:25">
      <c r="A12" s="440"/>
      <c r="B12" s="440"/>
      <c r="C12" s="440"/>
      <c r="D12" s="440"/>
      <c r="E12" s="440"/>
      <c r="F12" s="440"/>
      <c r="G12" s="440"/>
      <c r="H12" s="440"/>
      <c r="I12" s="440"/>
      <c r="J12" s="440"/>
      <c r="K12" s="440"/>
      <c r="L12" s="440"/>
      <c r="M12" s="440"/>
      <c r="N12" s="440"/>
      <c r="O12" s="440"/>
      <c r="P12" s="440"/>
      <c r="Q12" s="440"/>
      <c r="R12" s="440"/>
      <c r="S12" s="440"/>
      <c r="T12" s="440"/>
      <c r="U12" s="448"/>
      <c r="V12" s="451" t="s">
        <v>9</v>
      </c>
      <c r="W12" s="444" t="s">
        <v>24</v>
      </c>
      <c r="X12" s="442" t="s">
        <v>97</v>
      </c>
      <c r="Y12" s="63" t="s">
        <v>0</v>
      </c>
    </row>
    <row r="13" spans="1:25" ht="16.5" thickBot="1">
      <c r="A13" s="449"/>
      <c r="B13" s="449"/>
      <c r="C13" s="449"/>
      <c r="D13" s="449"/>
      <c r="E13" s="449"/>
      <c r="F13" s="449"/>
      <c r="G13" s="449"/>
      <c r="H13" s="449"/>
      <c r="I13" s="449"/>
      <c r="J13" s="449"/>
      <c r="K13" s="449"/>
      <c r="L13" s="449"/>
      <c r="M13" s="449"/>
      <c r="N13" s="449"/>
      <c r="O13" s="449"/>
      <c r="P13" s="449"/>
      <c r="Q13" s="449"/>
      <c r="R13" s="449"/>
      <c r="S13" s="449"/>
      <c r="T13" s="449"/>
      <c r="U13" s="450"/>
      <c r="V13" s="452"/>
      <c r="W13" s="443"/>
      <c r="X13" s="443"/>
      <c r="Y13" s="63" t="s">
        <v>0</v>
      </c>
    </row>
    <row r="14" spans="1:25">
      <c r="A14" s="396" t="s">
        <v>162</v>
      </c>
      <c r="B14" s="397"/>
      <c r="C14" s="397"/>
      <c r="D14" s="397"/>
      <c r="E14" s="397"/>
      <c r="F14" s="397"/>
      <c r="G14" s="397"/>
      <c r="H14" s="397"/>
      <c r="I14" s="397"/>
      <c r="J14" s="397"/>
      <c r="K14" s="397"/>
      <c r="L14" s="397"/>
      <c r="M14" s="397"/>
      <c r="N14" s="397"/>
      <c r="O14" s="397"/>
      <c r="P14" s="397"/>
      <c r="Q14" s="397"/>
      <c r="R14" s="397"/>
      <c r="S14" s="397"/>
      <c r="T14" s="397"/>
      <c r="U14" s="397"/>
      <c r="V14" s="106">
        <v>11</v>
      </c>
      <c r="W14" s="106">
        <v>11</v>
      </c>
      <c r="X14" s="103">
        <v>2113</v>
      </c>
      <c r="Y14" s="63" t="s">
        <v>0</v>
      </c>
    </row>
    <row r="15" spans="1:25">
      <c r="A15" s="396" t="s">
        <v>159</v>
      </c>
      <c r="B15" s="397"/>
      <c r="C15" s="397"/>
      <c r="D15" s="397"/>
      <c r="E15" s="397"/>
      <c r="F15" s="397"/>
      <c r="G15" s="397"/>
      <c r="H15" s="397"/>
      <c r="I15" s="397"/>
      <c r="J15" s="397"/>
      <c r="K15" s="397"/>
      <c r="L15" s="397"/>
      <c r="M15" s="397"/>
      <c r="N15" s="397"/>
      <c r="O15" s="397"/>
      <c r="P15" s="397"/>
      <c r="Q15" s="397"/>
      <c r="R15" s="397"/>
      <c r="S15" s="397"/>
      <c r="T15" s="397"/>
      <c r="U15" s="397"/>
      <c r="V15" s="364"/>
      <c r="W15" s="364"/>
      <c r="X15" s="365">
        <v>2000</v>
      </c>
      <c r="Y15" s="63" t="s">
        <v>0</v>
      </c>
    </row>
    <row r="16" spans="1:25">
      <c r="A16" s="407" t="s">
        <v>3</v>
      </c>
      <c r="B16" s="408"/>
      <c r="C16" s="408"/>
      <c r="D16" s="408"/>
      <c r="E16" s="408"/>
      <c r="F16" s="408"/>
      <c r="G16" s="408"/>
      <c r="H16" s="408"/>
      <c r="I16" s="408"/>
      <c r="J16" s="408"/>
      <c r="K16" s="408"/>
      <c r="L16" s="408"/>
      <c r="M16" s="408"/>
      <c r="N16" s="408"/>
      <c r="O16" s="408"/>
      <c r="P16" s="408"/>
      <c r="Q16" s="408"/>
      <c r="R16" s="408"/>
      <c r="S16" s="408"/>
      <c r="T16" s="408"/>
      <c r="U16" s="408"/>
      <c r="V16" s="366"/>
      <c r="W16" s="366"/>
      <c r="X16" s="366"/>
      <c r="Y16" s="63" t="s">
        <v>0</v>
      </c>
    </row>
    <row r="17" spans="1:26">
      <c r="A17" s="409" t="s">
        <v>134</v>
      </c>
      <c r="B17" s="401"/>
      <c r="C17" s="401"/>
      <c r="D17" s="401"/>
      <c r="E17" s="401"/>
      <c r="F17" s="401"/>
      <c r="G17" s="401"/>
      <c r="H17" s="401"/>
      <c r="I17" s="401"/>
      <c r="J17" s="401"/>
      <c r="K17" s="401"/>
      <c r="L17" s="401"/>
      <c r="M17" s="401"/>
      <c r="N17" s="401"/>
      <c r="O17" s="401"/>
      <c r="P17" s="401"/>
      <c r="Q17" s="401"/>
      <c r="R17" s="401"/>
      <c r="S17" s="401"/>
      <c r="T17" s="401"/>
      <c r="U17" s="401"/>
      <c r="V17" s="65"/>
      <c r="W17" s="65"/>
      <c r="X17" s="66"/>
      <c r="Y17" s="63" t="s">
        <v>0</v>
      </c>
      <c r="Z17" s="222"/>
    </row>
    <row r="18" spans="1:26">
      <c r="A18" s="410" t="s">
        <v>76</v>
      </c>
      <c r="B18" s="406"/>
      <c r="C18" s="406"/>
      <c r="D18" s="406"/>
      <c r="E18" s="406"/>
      <c r="F18" s="406"/>
      <c r="G18" s="406"/>
      <c r="H18" s="406"/>
      <c r="I18" s="406"/>
      <c r="J18" s="406"/>
      <c r="K18" s="406"/>
      <c r="L18" s="406"/>
      <c r="M18" s="406"/>
      <c r="N18" s="406"/>
      <c r="O18" s="406"/>
      <c r="P18" s="406"/>
      <c r="Q18" s="406"/>
      <c r="R18" s="406"/>
      <c r="S18" s="406"/>
      <c r="T18" s="406"/>
      <c r="U18" s="406"/>
      <c r="V18" s="65"/>
      <c r="W18" s="65"/>
      <c r="X18" s="66">
        <v>19</v>
      </c>
      <c r="Y18" s="63" t="s">
        <v>0</v>
      </c>
      <c r="Z18" s="222"/>
    </row>
    <row r="19" spans="1:26">
      <c r="A19" s="398" t="s">
        <v>4</v>
      </c>
      <c r="B19" s="399"/>
      <c r="C19" s="399"/>
      <c r="D19" s="399"/>
      <c r="E19" s="399"/>
      <c r="F19" s="399"/>
      <c r="G19" s="399"/>
      <c r="H19" s="399"/>
      <c r="I19" s="399"/>
      <c r="J19" s="399"/>
      <c r="K19" s="399"/>
      <c r="L19" s="399"/>
      <c r="M19" s="399"/>
      <c r="N19" s="399"/>
      <c r="O19" s="399"/>
      <c r="P19" s="399"/>
      <c r="Q19" s="399"/>
      <c r="R19" s="399"/>
      <c r="S19" s="399"/>
      <c r="T19" s="399"/>
      <c r="U19" s="399"/>
      <c r="V19" s="65"/>
      <c r="W19" s="65"/>
      <c r="X19" s="66">
        <v>7</v>
      </c>
      <c r="Y19" s="63" t="s">
        <v>0</v>
      </c>
      <c r="Z19" s="222"/>
    </row>
    <row r="20" spans="1:26">
      <c r="A20" s="363" t="s">
        <v>160</v>
      </c>
      <c r="B20" s="359"/>
      <c r="C20" s="362"/>
      <c r="D20" s="359"/>
      <c r="E20" s="359"/>
      <c r="F20" s="359"/>
      <c r="G20" s="359"/>
      <c r="H20" s="359"/>
      <c r="I20" s="359"/>
      <c r="J20" s="359"/>
      <c r="K20" s="359"/>
      <c r="L20" s="359"/>
      <c r="M20" s="359"/>
      <c r="N20" s="359"/>
      <c r="O20" s="359"/>
      <c r="P20" s="359"/>
      <c r="Q20" s="359"/>
      <c r="R20" s="359"/>
      <c r="S20" s="359"/>
      <c r="T20" s="359"/>
      <c r="U20" s="359"/>
      <c r="V20" s="65"/>
      <c r="W20" s="65"/>
      <c r="X20" s="66">
        <v>113</v>
      </c>
      <c r="Y20" s="63"/>
      <c r="Z20" s="222"/>
    </row>
    <row r="21" spans="1:26">
      <c r="A21" s="405" t="s">
        <v>93</v>
      </c>
      <c r="B21" s="406"/>
      <c r="C21" s="406"/>
      <c r="D21" s="406"/>
      <c r="E21" s="406"/>
      <c r="F21" s="406"/>
      <c r="G21" s="406"/>
      <c r="H21" s="406"/>
      <c r="I21" s="406"/>
      <c r="J21" s="406"/>
      <c r="K21" s="406"/>
      <c r="L21" s="406"/>
      <c r="M21" s="406"/>
      <c r="N21" s="406"/>
      <c r="O21" s="406"/>
      <c r="P21" s="406"/>
      <c r="Q21" s="406"/>
      <c r="R21" s="406"/>
      <c r="S21" s="406"/>
      <c r="T21" s="406"/>
      <c r="U21" s="406"/>
      <c r="V21" s="65">
        <f>SUM(V18:V19)</f>
        <v>0</v>
      </c>
      <c r="W21" s="65">
        <f>SUM(W18:W19)</f>
        <v>0</v>
      </c>
      <c r="X21" s="65">
        <f>SUM(X18:X20)</f>
        <v>139</v>
      </c>
      <c r="Y21" s="63" t="s">
        <v>0</v>
      </c>
    </row>
    <row r="22" spans="1:26">
      <c r="A22" s="400" t="s">
        <v>18</v>
      </c>
      <c r="B22" s="401"/>
      <c r="C22" s="401"/>
      <c r="D22" s="401"/>
      <c r="E22" s="401"/>
      <c r="F22" s="401"/>
      <c r="G22" s="401"/>
      <c r="H22" s="401"/>
      <c r="I22" s="401"/>
      <c r="J22" s="401"/>
      <c r="K22" s="401"/>
      <c r="L22" s="401"/>
      <c r="M22" s="401"/>
      <c r="N22" s="401"/>
      <c r="O22" s="401"/>
      <c r="P22" s="401"/>
      <c r="Q22" s="401"/>
      <c r="R22" s="401"/>
      <c r="S22" s="401"/>
      <c r="T22" s="401"/>
      <c r="U22" s="401"/>
      <c r="V22" s="65"/>
      <c r="W22" s="65"/>
      <c r="X22" s="65">
        <v>139</v>
      </c>
      <c r="Y22" s="63" t="s">
        <v>0</v>
      </c>
    </row>
    <row r="23" spans="1:26">
      <c r="A23" s="400" t="s">
        <v>17</v>
      </c>
      <c r="B23" s="401"/>
      <c r="C23" s="401"/>
      <c r="D23" s="401"/>
      <c r="E23" s="401"/>
      <c r="F23" s="401"/>
      <c r="G23" s="401"/>
      <c r="H23" s="401"/>
      <c r="I23" s="401"/>
      <c r="J23" s="401"/>
      <c r="K23" s="401"/>
      <c r="L23" s="401"/>
      <c r="M23" s="401"/>
      <c r="N23" s="401"/>
      <c r="O23" s="401"/>
      <c r="P23" s="401"/>
      <c r="Q23" s="401"/>
      <c r="R23" s="401"/>
      <c r="S23" s="401"/>
      <c r="T23" s="401"/>
      <c r="U23" s="401"/>
      <c r="V23" s="65">
        <v>0</v>
      </c>
      <c r="W23" s="65">
        <v>0</v>
      </c>
      <c r="X23" s="65">
        <v>139</v>
      </c>
      <c r="Y23" s="63" t="s">
        <v>0</v>
      </c>
    </row>
    <row r="24" spans="1:26">
      <c r="A24" s="402" t="s">
        <v>122</v>
      </c>
      <c r="B24" s="403"/>
      <c r="C24" s="403"/>
      <c r="D24" s="403"/>
      <c r="E24" s="403"/>
      <c r="F24" s="403"/>
      <c r="G24" s="403"/>
      <c r="H24" s="403"/>
      <c r="I24" s="403"/>
      <c r="J24" s="403"/>
      <c r="K24" s="403"/>
      <c r="L24" s="403"/>
      <c r="M24" s="403"/>
      <c r="N24" s="403"/>
      <c r="O24" s="403"/>
      <c r="P24" s="403"/>
      <c r="Q24" s="403"/>
      <c r="R24" s="403"/>
      <c r="S24" s="403"/>
      <c r="T24" s="403"/>
      <c r="U24" s="404"/>
      <c r="V24" s="99">
        <v>11</v>
      </c>
      <c r="W24" s="99">
        <v>11</v>
      </c>
      <c r="X24" s="99">
        <v>2139</v>
      </c>
      <c r="Y24" s="63" t="s">
        <v>0</v>
      </c>
    </row>
    <row r="25" spans="1:26" ht="18" customHeight="1">
      <c r="A25" s="411" t="s">
        <v>123</v>
      </c>
      <c r="B25" s="412"/>
      <c r="C25" s="412"/>
      <c r="D25" s="412"/>
      <c r="E25" s="412"/>
      <c r="F25" s="412"/>
      <c r="G25" s="412"/>
      <c r="H25" s="412"/>
      <c r="I25" s="412"/>
      <c r="J25" s="412"/>
      <c r="K25" s="412"/>
      <c r="L25" s="412"/>
      <c r="M25" s="412"/>
      <c r="N25" s="412"/>
      <c r="O25" s="412"/>
      <c r="P25" s="412"/>
      <c r="Q25" s="412"/>
      <c r="R25" s="412"/>
      <c r="S25" s="412"/>
      <c r="T25" s="412"/>
      <c r="U25" s="412"/>
      <c r="V25" s="228">
        <v>11</v>
      </c>
      <c r="W25" s="228">
        <v>11</v>
      </c>
      <c r="X25" s="228">
        <v>2139</v>
      </c>
      <c r="Y25" s="63" t="s">
        <v>0</v>
      </c>
    </row>
    <row r="26" spans="1:26" ht="18" customHeight="1">
      <c r="A26" s="413" t="s">
        <v>124</v>
      </c>
      <c r="B26" s="412"/>
      <c r="C26" s="412"/>
      <c r="D26" s="412"/>
      <c r="E26" s="412"/>
      <c r="F26" s="412"/>
      <c r="G26" s="412"/>
      <c r="H26" s="412"/>
      <c r="I26" s="412"/>
      <c r="J26" s="412"/>
      <c r="K26" s="412"/>
      <c r="L26" s="412"/>
      <c r="M26" s="412"/>
      <c r="N26" s="412"/>
      <c r="O26" s="412"/>
      <c r="P26" s="412"/>
      <c r="Q26" s="412"/>
      <c r="R26" s="412"/>
      <c r="S26" s="412"/>
      <c r="T26" s="412"/>
      <c r="U26" s="412"/>
      <c r="V26" s="67">
        <f>+V25-V14</f>
        <v>0</v>
      </c>
      <c r="W26" s="67">
        <f>+W25-W14</f>
        <v>0</v>
      </c>
      <c r="X26" s="67">
        <v>139</v>
      </c>
      <c r="Y26" s="63" t="s">
        <v>0</v>
      </c>
    </row>
    <row r="27" spans="1:26" ht="18" customHeight="1">
      <c r="A27" s="367"/>
      <c r="B27" s="368"/>
      <c r="C27" s="368"/>
      <c r="D27" s="368"/>
      <c r="E27" s="368"/>
      <c r="F27" s="368"/>
      <c r="G27" s="368"/>
      <c r="H27" s="368"/>
      <c r="I27" s="368"/>
      <c r="J27" s="368"/>
      <c r="K27" s="368"/>
      <c r="L27" s="368"/>
      <c r="M27" s="368"/>
      <c r="N27" s="368"/>
      <c r="O27" s="368"/>
      <c r="P27" s="368"/>
      <c r="Q27" s="368"/>
      <c r="R27" s="368"/>
      <c r="S27" s="368"/>
      <c r="T27" s="368"/>
      <c r="U27" s="368"/>
      <c r="V27" s="369"/>
      <c r="W27" s="369"/>
      <c r="X27" s="369"/>
      <c r="Y27" s="63" t="s">
        <v>0</v>
      </c>
    </row>
    <row r="28" spans="1:26" ht="49.5" customHeight="1">
      <c r="A28" s="433" t="s">
        <v>165</v>
      </c>
      <c r="B28" s="433"/>
      <c r="C28" s="433"/>
      <c r="D28" s="433"/>
      <c r="E28" s="433"/>
      <c r="F28" s="433"/>
      <c r="G28" s="433"/>
      <c r="H28" s="433"/>
      <c r="I28" s="433"/>
      <c r="J28" s="433"/>
      <c r="K28" s="433"/>
      <c r="L28" s="433"/>
      <c r="M28" s="433"/>
      <c r="N28" s="433"/>
      <c r="O28" s="433"/>
      <c r="P28" s="433"/>
      <c r="Q28" s="433"/>
      <c r="R28" s="433"/>
      <c r="S28" s="433"/>
      <c r="T28" s="433"/>
      <c r="U28" s="433"/>
      <c r="V28" s="433"/>
      <c r="W28" s="433"/>
      <c r="X28" s="433"/>
      <c r="Y28" s="63" t="s">
        <v>0</v>
      </c>
    </row>
    <row r="29" spans="1:26">
      <c r="A29" s="370"/>
      <c r="Y29" s="63" t="s">
        <v>0</v>
      </c>
    </row>
    <row r="30" spans="1:26" ht="18" customHeight="1">
      <c r="Y30" s="63" t="s">
        <v>0</v>
      </c>
    </row>
    <row r="31" spans="1:26" ht="18" customHeight="1">
      <c r="Y31" s="63" t="s">
        <v>0</v>
      </c>
    </row>
    <row r="32" spans="1:26" ht="18" customHeight="1">
      <c r="Y32" s="63" t="s">
        <v>0</v>
      </c>
    </row>
    <row r="33" spans="1:25" ht="18" customHeight="1">
      <c r="Y33" s="63" t="s">
        <v>0</v>
      </c>
    </row>
    <row r="34" spans="1:25" ht="18" customHeight="1">
      <c r="Y34" s="63" t="s">
        <v>0</v>
      </c>
    </row>
    <row r="35" spans="1:25" ht="18" customHeight="1">
      <c r="Y35" s="63" t="s">
        <v>0</v>
      </c>
    </row>
    <row r="36" spans="1:25" ht="18" customHeight="1">
      <c r="Y36" s="63" t="s">
        <v>0</v>
      </c>
    </row>
    <row r="37" spans="1:25" ht="22.5">
      <c r="A37" s="434" t="s">
        <v>89</v>
      </c>
      <c r="B37" s="435"/>
      <c r="C37" s="435"/>
      <c r="D37" s="435"/>
      <c r="E37" s="435"/>
      <c r="F37" s="435"/>
      <c r="G37" s="435"/>
      <c r="H37" s="435"/>
      <c r="I37" s="435"/>
      <c r="J37" s="435"/>
      <c r="K37" s="435"/>
      <c r="L37" s="435"/>
      <c r="M37" s="435"/>
      <c r="N37" s="435"/>
      <c r="O37" s="435"/>
      <c r="P37" s="435"/>
      <c r="Q37" s="435"/>
      <c r="R37" s="435"/>
      <c r="S37" s="435"/>
      <c r="T37" s="435"/>
      <c r="U37" s="435"/>
      <c r="V37" s="435"/>
      <c r="W37" s="435"/>
      <c r="X37" s="435"/>
      <c r="Y37" s="63" t="s">
        <v>0</v>
      </c>
    </row>
    <row r="38" spans="1:25" ht="23.25">
      <c r="A38" s="431" t="str">
        <f>A5</f>
        <v>Foreign Claims Settlement Commission</v>
      </c>
      <c r="B38" s="436"/>
      <c r="C38" s="436"/>
      <c r="D38" s="436"/>
      <c r="E38" s="436"/>
      <c r="F38" s="436"/>
      <c r="G38" s="436"/>
      <c r="H38" s="436"/>
      <c r="I38" s="436"/>
      <c r="J38" s="436"/>
      <c r="K38" s="436"/>
      <c r="L38" s="436"/>
      <c r="M38" s="436"/>
      <c r="N38" s="436"/>
      <c r="O38" s="436"/>
      <c r="P38" s="436"/>
      <c r="Q38" s="436"/>
      <c r="R38" s="436"/>
      <c r="S38" s="436"/>
      <c r="T38" s="436"/>
      <c r="U38" s="436"/>
      <c r="V38" s="436"/>
      <c r="W38" s="436"/>
      <c r="X38" s="436"/>
      <c r="Y38" s="63" t="s">
        <v>0</v>
      </c>
    </row>
    <row r="39" spans="1:25" ht="23.25">
      <c r="A39" s="431" t="s">
        <v>81</v>
      </c>
      <c r="B39" s="435"/>
      <c r="C39" s="435"/>
      <c r="D39" s="435"/>
      <c r="E39" s="435"/>
      <c r="F39" s="435"/>
      <c r="G39" s="435"/>
      <c r="H39" s="435"/>
      <c r="I39" s="435"/>
      <c r="J39" s="435"/>
      <c r="K39" s="435"/>
      <c r="L39" s="435"/>
      <c r="M39" s="435"/>
      <c r="N39" s="435"/>
      <c r="O39" s="435"/>
      <c r="P39" s="435"/>
      <c r="Q39" s="435"/>
      <c r="R39" s="435"/>
      <c r="S39" s="435"/>
      <c r="T39" s="435"/>
      <c r="U39" s="435"/>
      <c r="V39" s="435"/>
      <c r="W39" s="435"/>
      <c r="X39" s="435"/>
      <c r="Y39" s="63" t="s">
        <v>0</v>
      </c>
    </row>
    <row r="40" spans="1:25" ht="23.25">
      <c r="A40" s="431" t="s">
        <v>80</v>
      </c>
      <c r="B40" s="432"/>
      <c r="C40" s="432"/>
      <c r="D40" s="432"/>
      <c r="E40" s="432"/>
      <c r="F40" s="432"/>
      <c r="G40" s="432"/>
      <c r="H40" s="432"/>
      <c r="I40" s="432"/>
      <c r="J40" s="432"/>
      <c r="K40" s="432"/>
      <c r="L40" s="432"/>
      <c r="M40" s="432"/>
      <c r="N40" s="432"/>
      <c r="O40" s="432"/>
      <c r="P40" s="432"/>
      <c r="Q40" s="432"/>
      <c r="R40" s="432"/>
      <c r="S40" s="432"/>
      <c r="T40" s="432"/>
      <c r="U40" s="432"/>
      <c r="V40" s="432"/>
      <c r="W40" s="432"/>
      <c r="X40" s="432"/>
      <c r="Y40" s="63" t="s">
        <v>0</v>
      </c>
    </row>
    <row r="41" spans="1:25" ht="18" customHeight="1">
      <c r="Y41" s="63" t="s">
        <v>0</v>
      </c>
    </row>
    <row r="42" spans="1:25" ht="18" customHeight="1">
      <c r="Y42" s="63" t="s">
        <v>0</v>
      </c>
    </row>
    <row r="43" spans="1:25" ht="18" customHeight="1">
      <c r="Y43" s="63" t="s">
        <v>0</v>
      </c>
    </row>
    <row r="44" spans="1:25" ht="18" customHeight="1">
      <c r="Y44" s="63" t="s">
        <v>0</v>
      </c>
    </row>
    <row r="45" spans="1:25" ht="18" customHeight="1">
      <c r="A45" s="33"/>
      <c r="B45" s="33"/>
      <c r="C45" s="33"/>
      <c r="D45" s="34"/>
      <c r="E45" s="34"/>
      <c r="F45" s="34"/>
      <c r="G45" s="34"/>
      <c r="H45" s="34"/>
      <c r="I45" s="34"/>
      <c r="J45" s="34"/>
      <c r="K45" s="34"/>
      <c r="L45" s="34"/>
      <c r="M45" s="34"/>
      <c r="N45" s="34"/>
      <c r="O45" s="34"/>
      <c r="P45" s="34"/>
      <c r="Q45" s="34"/>
      <c r="R45" s="34"/>
      <c r="S45" s="34"/>
      <c r="T45" s="34"/>
      <c r="U45" s="34"/>
      <c r="V45" s="34"/>
      <c r="W45" s="34"/>
      <c r="X45" s="34"/>
      <c r="Y45" s="63" t="s">
        <v>0</v>
      </c>
    </row>
    <row r="46" spans="1:25" ht="22.5" customHeight="1">
      <c r="A46" s="425" t="s">
        <v>94</v>
      </c>
      <c r="B46" s="426"/>
      <c r="C46" s="426"/>
      <c r="D46" s="414" t="s">
        <v>138</v>
      </c>
      <c r="E46" s="420"/>
      <c r="F46" s="421"/>
      <c r="G46" s="414" t="s">
        <v>135</v>
      </c>
      <c r="H46" s="415"/>
      <c r="I46" s="416"/>
      <c r="J46" s="414" t="s">
        <v>125</v>
      </c>
      <c r="K46" s="420"/>
      <c r="L46" s="421"/>
      <c r="M46" s="414" t="s">
        <v>122</v>
      </c>
      <c r="N46" s="420"/>
      <c r="O46" s="421"/>
      <c r="P46" s="414" t="s">
        <v>126</v>
      </c>
      <c r="Q46" s="415"/>
      <c r="R46" s="415"/>
      <c r="S46" s="414" t="s">
        <v>127</v>
      </c>
      <c r="T46" s="420"/>
      <c r="U46" s="420"/>
      <c r="V46" s="414" t="s">
        <v>128</v>
      </c>
      <c r="W46" s="420"/>
      <c r="X46" s="421"/>
      <c r="Y46" s="63" t="s">
        <v>0</v>
      </c>
    </row>
    <row r="47" spans="1:25" ht="27.75" customHeight="1">
      <c r="A47" s="427"/>
      <c r="B47" s="428"/>
      <c r="C47" s="428"/>
      <c r="D47" s="422"/>
      <c r="E47" s="423"/>
      <c r="F47" s="424"/>
      <c r="G47" s="417"/>
      <c r="H47" s="418"/>
      <c r="I47" s="419"/>
      <c r="J47" s="422"/>
      <c r="K47" s="423"/>
      <c r="L47" s="424"/>
      <c r="M47" s="422"/>
      <c r="N47" s="423"/>
      <c r="O47" s="424"/>
      <c r="P47" s="417"/>
      <c r="Q47" s="418"/>
      <c r="R47" s="418"/>
      <c r="S47" s="422"/>
      <c r="T47" s="423"/>
      <c r="U47" s="423"/>
      <c r="V47" s="422"/>
      <c r="W47" s="423"/>
      <c r="X47" s="424"/>
      <c r="Y47" s="63" t="s">
        <v>0</v>
      </c>
    </row>
    <row r="48" spans="1:25" ht="16.5" thickBot="1">
      <c r="A48" s="429"/>
      <c r="B48" s="430"/>
      <c r="C48" s="430"/>
      <c r="D48" s="286" t="s">
        <v>95</v>
      </c>
      <c r="E48" s="287" t="s">
        <v>24</v>
      </c>
      <c r="F48" s="288" t="s">
        <v>97</v>
      </c>
      <c r="G48" s="286" t="s">
        <v>95</v>
      </c>
      <c r="H48" s="287" t="s">
        <v>24</v>
      </c>
      <c r="I48" s="288" t="s">
        <v>97</v>
      </c>
      <c r="J48" s="286" t="s">
        <v>95</v>
      </c>
      <c r="K48" s="287" t="s">
        <v>24</v>
      </c>
      <c r="L48" s="288" t="s">
        <v>97</v>
      </c>
      <c r="M48" s="286" t="s">
        <v>95</v>
      </c>
      <c r="N48" s="287" t="s">
        <v>24</v>
      </c>
      <c r="O48" s="288" t="s">
        <v>97</v>
      </c>
      <c r="P48" s="286" t="s">
        <v>95</v>
      </c>
      <c r="Q48" s="287" t="s">
        <v>24</v>
      </c>
      <c r="R48" s="288" t="s">
        <v>97</v>
      </c>
      <c r="S48" s="286" t="s">
        <v>95</v>
      </c>
      <c r="T48" s="287" t="s">
        <v>24</v>
      </c>
      <c r="U48" s="288" t="s">
        <v>97</v>
      </c>
      <c r="V48" s="289" t="s">
        <v>95</v>
      </c>
      <c r="W48" s="287" t="s">
        <v>24</v>
      </c>
      <c r="X48" s="290" t="s">
        <v>97</v>
      </c>
      <c r="Y48" s="63" t="s">
        <v>0</v>
      </c>
    </row>
    <row r="49" spans="1:25">
      <c r="A49" s="291"/>
      <c r="B49" s="392" t="s">
        <v>146</v>
      </c>
      <c r="C49" s="393"/>
      <c r="D49" s="292">
        <v>11</v>
      </c>
      <c r="E49" s="293">
        <v>11</v>
      </c>
      <c r="F49" s="294">
        <v>2113</v>
      </c>
      <c r="G49" s="292">
        <v>11</v>
      </c>
      <c r="H49" s="293">
        <v>11</v>
      </c>
      <c r="I49" s="294">
        <v>2000</v>
      </c>
      <c r="J49" s="292"/>
      <c r="K49" s="293"/>
      <c r="L49" s="294">
        <v>139</v>
      </c>
      <c r="M49" s="292">
        <v>11</v>
      </c>
      <c r="N49" s="293">
        <v>11</v>
      </c>
      <c r="O49" s="294">
        <v>2139</v>
      </c>
      <c r="P49" s="292"/>
      <c r="Q49" s="293"/>
      <c r="R49" s="294">
        <v>0</v>
      </c>
      <c r="S49" s="292"/>
      <c r="T49" s="293"/>
      <c r="U49" s="294">
        <v>0</v>
      </c>
      <c r="V49" s="292">
        <f>P49+M49+S49</f>
        <v>11</v>
      </c>
      <c r="W49" s="293">
        <f>+N49+Q49+T49</f>
        <v>11</v>
      </c>
      <c r="X49" s="295">
        <f>R49+O49+U49</f>
        <v>2139</v>
      </c>
      <c r="Y49" s="63" t="s">
        <v>0</v>
      </c>
    </row>
    <row r="50" spans="1:25" ht="17.45" customHeight="1">
      <c r="A50" s="291"/>
      <c r="B50" s="391"/>
      <c r="C50" s="391"/>
      <c r="D50" s="292"/>
      <c r="E50" s="293"/>
      <c r="F50" s="296"/>
      <c r="G50" s="292"/>
      <c r="H50" s="293"/>
      <c r="I50" s="296"/>
      <c r="J50" s="292"/>
      <c r="K50" s="293"/>
      <c r="L50" s="296"/>
      <c r="M50" s="292"/>
      <c r="N50" s="293"/>
      <c r="O50" s="296"/>
      <c r="P50" s="292"/>
      <c r="Q50" s="293"/>
      <c r="R50" s="296"/>
      <c r="S50" s="292"/>
      <c r="T50" s="293"/>
      <c r="U50" s="296"/>
      <c r="V50" s="292"/>
      <c r="W50" s="293"/>
      <c r="X50" s="295"/>
      <c r="Y50" s="63" t="s">
        <v>0</v>
      </c>
    </row>
    <row r="51" spans="1:25">
      <c r="A51" s="297"/>
      <c r="B51" s="298"/>
      <c r="C51" s="298" t="s">
        <v>25</v>
      </c>
      <c r="D51" s="299">
        <f t="shared" ref="D51:X51" si="0">SUM(D49:D50)</f>
        <v>11</v>
      </c>
      <c r="E51" s="300">
        <f t="shared" si="0"/>
        <v>11</v>
      </c>
      <c r="F51" s="301">
        <f t="shared" si="0"/>
        <v>2113</v>
      </c>
      <c r="G51" s="299">
        <f t="shared" si="0"/>
        <v>11</v>
      </c>
      <c r="H51" s="300">
        <f t="shared" si="0"/>
        <v>11</v>
      </c>
      <c r="I51" s="301">
        <f t="shared" si="0"/>
        <v>2000</v>
      </c>
      <c r="J51" s="299">
        <f t="shared" si="0"/>
        <v>0</v>
      </c>
      <c r="K51" s="300">
        <f t="shared" si="0"/>
        <v>0</v>
      </c>
      <c r="L51" s="301">
        <f t="shared" si="0"/>
        <v>139</v>
      </c>
      <c r="M51" s="299">
        <f t="shared" si="0"/>
        <v>11</v>
      </c>
      <c r="N51" s="300">
        <f t="shared" si="0"/>
        <v>11</v>
      </c>
      <c r="O51" s="301">
        <f t="shared" si="0"/>
        <v>2139</v>
      </c>
      <c r="P51" s="299">
        <f t="shared" si="0"/>
        <v>0</v>
      </c>
      <c r="Q51" s="300">
        <f t="shared" si="0"/>
        <v>0</v>
      </c>
      <c r="R51" s="301">
        <f t="shared" si="0"/>
        <v>0</v>
      </c>
      <c r="S51" s="299">
        <f t="shared" si="0"/>
        <v>0</v>
      </c>
      <c r="T51" s="300">
        <f t="shared" si="0"/>
        <v>0</v>
      </c>
      <c r="U51" s="301">
        <f t="shared" si="0"/>
        <v>0</v>
      </c>
      <c r="V51" s="299">
        <f t="shared" si="0"/>
        <v>11</v>
      </c>
      <c r="W51" s="300">
        <f t="shared" si="0"/>
        <v>11</v>
      </c>
      <c r="X51" s="302">
        <f t="shared" si="0"/>
        <v>2139</v>
      </c>
      <c r="Y51" s="63" t="s">
        <v>0</v>
      </c>
    </row>
    <row r="52" spans="1:25" ht="17.45" customHeight="1">
      <c r="A52" s="303"/>
      <c r="B52" s="394"/>
      <c r="C52" s="395"/>
      <c r="D52" s="304"/>
      <c r="E52" s="305"/>
      <c r="F52" s="306"/>
      <c r="G52" s="307"/>
      <c r="H52" s="308"/>
      <c r="I52" s="308"/>
      <c r="J52" s="307"/>
      <c r="K52" s="308"/>
      <c r="L52" s="308"/>
      <c r="M52" s="307"/>
      <c r="N52" s="308"/>
      <c r="O52" s="308"/>
      <c r="P52" s="307"/>
      <c r="Q52" s="308"/>
      <c r="R52" s="308"/>
      <c r="S52" s="307"/>
      <c r="T52" s="308"/>
      <c r="U52" s="308"/>
      <c r="V52" s="307"/>
      <c r="W52" s="309"/>
      <c r="X52" s="310"/>
      <c r="Y52" s="63" t="s">
        <v>0</v>
      </c>
    </row>
    <row r="53" spans="1:25">
      <c r="A53" s="297"/>
      <c r="B53" s="387" t="s">
        <v>85</v>
      </c>
      <c r="C53" s="388"/>
      <c r="D53" s="311"/>
      <c r="E53" s="312"/>
      <c r="F53" s="313"/>
      <c r="G53" s="314"/>
      <c r="H53" s="315"/>
      <c r="I53" s="315"/>
      <c r="J53" s="314"/>
      <c r="K53" s="315"/>
      <c r="L53" s="315"/>
      <c r="M53" s="314"/>
      <c r="N53" s="315"/>
      <c r="O53" s="315"/>
      <c r="P53" s="314"/>
      <c r="Q53" s="315"/>
      <c r="R53" s="315"/>
      <c r="S53" s="314"/>
      <c r="T53" s="315"/>
      <c r="U53" s="315"/>
      <c r="V53" s="314"/>
      <c r="W53" s="312">
        <f>Q53+N53+T53</f>
        <v>0</v>
      </c>
      <c r="X53" s="316"/>
      <c r="Y53" s="63" t="s">
        <v>0</v>
      </c>
    </row>
    <row r="54" spans="1:25">
      <c r="A54" s="291"/>
      <c r="B54" s="377" t="s">
        <v>84</v>
      </c>
      <c r="C54" s="378"/>
      <c r="D54" s="292"/>
      <c r="E54" s="293">
        <f>+E51+E53</f>
        <v>11</v>
      </c>
      <c r="F54" s="296"/>
      <c r="G54" s="317"/>
      <c r="H54" s="293">
        <f>+H51+H53</f>
        <v>11</v>
      </c>
      <c r="I54" s="294"/>
      <c r="J54" s="317"/>
      <c r="K54" s="293">
        <f>+K51+K53</f>
        <v>0</v>
      </c>
      <c r="L54" s="294"/>
      <c r="M54" s="317"/>
      <c r="N54" s="293">
        <f>+N51+N53</f>
        <v>11</v>
      </c>
      <c r="O54" s="294"/>
      <c r="P54" s="317"/>
      <c r="Q54" s="293">
        <f>+Q51+Q53</f>
        <v>0</v>
      </c>
      <c r="R54" s="294"/>
      <c r="S54" s="317"/>
      <c r="T54" s="293">
        <f>+T51+T53</f>
        <v>0</v>
      </c>
      <c r="U54" s="294"/>
      <c r="V54" s="317"/>
      <c r="W54" s="293">
        <f>+W51+W53</f>
        <v>11</v>
      </c>
      <c r="X54" s="318"/>
      <c r="Y54" s="63" t="s">
        <v>0</v>
      </c>
    </row>
    <row r="55" spans="1:25">
      <c r="A55" s="319"/>
      <c r="B55" s="389"/>
      <c r="C55" s="390"/>
      <c r="D55" s="304"/>
      <c r="E55" s="305"/>
      <c r="F55" s="306"/>
      <c r="G55" s="307"/>
      <c r="H55" s="308"/>
      <c r="I55" s="308"/>
      <c r="J55" s="307"/>
      <c r="K55" s="308"/>
      <c r="L55" s="308"/>
      <c r="M55" s="307"/>
      <c r="N55" s="308"/>
      <c r="O55" s="308"/>
      <c r="P55" s="307"/>
      <c r="Q55" s="308"/>
      <c r="R55" s="308"/>
      <c r="S55" s="307"/>
      <c r="T55" s="308"/>
      <c r="U55" s="308"/>
      <c r="V55" s="307"/>
      <c r="W55" s="309"/>
      <c r="X55" s="310"/>
      <c r="Y55" s="63" t="s">
        <v>0</v>
      </c>
    </row>
    <row r="56" spans="1:25">
      <c r="A56" s="291"/>
      <c r="B56" s="377" t="s">
        <v>82</v>
      </c>
      <c r="C56" s="378"/>
      <c r="D56" s="292"/>
      <c r="E56" s="293"/>
      <c r="F56" s="296"/>
      <c r="G56" s="317"/>
      <c r="H56" s="294"/>
      <c r="I56" s="294"/>
      <c r="J56" s="317"/>
      <c r="K56" s="294"/>
      <c r="L56" s="294"/>
      <c r="M56" s="317"/>
      <c r="N56" s="294"/>
      <c r="O56" s="294"/>
      <c r="P56" s="317"/>
      <c r="Q56" s="294"/>
      <c r="R56" s="294"/>
      <c r="S56" s="317"/>
      <c r="T56" s="294"/>
      <c r="U56" s="294"/>
      <c r="V56" s="317"/>
      <c r="W56" s="294"/>
      <c r="X56" s="318"/>
      <c r="Y56" s="63" t="s">
        <v>0</v>
      </c>
    </row>
    <row r="57" spans="1:25">
      <c r="A57" s="291"/>
      <c r="B57" s="320"/>
      <c r="C57" s="321" t="s">
        <v>29</v>
      </c>
      <c r="D57" s="292"/>
      <c r="E57" s="293"/>
      <c r="F57" s="296"/>
      <c r="G57" s="317"/>
      <c r="H57" s="294"/>
      <c r="I57" s="294"/>
      <c r="J57" s="317"/>
      <c r="K57" s="293"/>
      <c r="L57" s="294"/>
      <c r="M57" s="317"/>
      <c r="N57" s="293"/>
      <c r="O57" s="294"/>
      <c r="P57" s="317"/>
      <c r="Q57" s="293"/>
      <c r="R57" s="294"/>
      <c r="S57" s="317"/>
      <c r="T57" s="293"/>
      <c r="U57" s="294"/>
      <c r="V57" s="317"/>
      <c r="W57" s="322">
        <f>Q57+N57+T57</f>
        <v>0</v>
      </c>
      <c r="X57" s="318"/>
      <c r="Y57" s="63" t="s">
        <v>0</v>
      </c>
    </row>
    <row r="58" spans="1:25">
      <c r="A58" s="297"/>
      <c r="B58" s="323"/>
      <c r="C58" s="324" t="s">
        <v>51</v>
      </c>
      <c r="D58" s="311"/>
      <c r="E58" s="312"/>
      <c r="F58" s="313"/>
      <c r="G58" s="314"/>
      <c r="H58" s="315"/>
      <c r="I58" s="315"/>
      <c r="J58" s="314"/>
      <c r="K58" s="312"/>
      <c r="L58" s="315"/>
      <c r="M58" s="314"/>
      <c r="N58" s="312"/>
      <c r="O58" s="315"/>
      <c r="P58" s="314"/>
      <c r="Q58" s="312"/>
      <c r="R58" s="315"/>
      <c r="S58" s="314"/>
      <c r="T58" s="312"/>
      <c r="U58" s="315"/>
      <c r="V58" s="314"/>
      <c r="W58" s="312">
        <f>Q58+N58+T58</f>
        <v>0</v>
      </c>
      <c r="X58" s="316"/>
      <c r="Y58" s="63" t="s">
        <v>0</v>
      </c>
    </row>
    <row r="59" spans="1:25">
      <c r="A59" s="297"/>
      <c r="B59" s="379" t="s">
        <v>83</v>
      </c>
      <c r="C59" s="380"/>
      <c r="D59" s="311"/>
      <c r="E59" s="312">
        <f>E58+E57+E54</f>
        <v>11</v>
      </c>
      <c r="F59" s="313"/>
      <c r="G59" s="314"/>
      <c r="H59" s="312">
        <f>H58+H57+H54</f>
        <v>11</v>
      </c>
      <c r="I59" s="315"/>
      <c r="J59" s="314"/>
      <c r="K59" s="312">
        <f>K58+K57+K54</f>
        <v>0</v>
      </c>
      <c r="L59" s="315"/>
      <c r="M59" s="314"/>
      <c r="N59" s="312">
        <f>N58+N57+N54</f>
        <v>11</v>
      </c>
      <c r="O59" s="315"/>
      <c r="P59" s="314"/>
      <c r="Q59" s="312">
        <f>Q58+Q57+Q54</f>
        <v>0</v>
      </c>
      <c r="R59" s="315"/>
      <c r="S59" s="314"/>
      <c r="T59" s="312">
        <f>T58+T57+T54</f>
        <v>0</v>
      </c>
      <c r="U59" s="315"/>
      <c r="V59" s="314"/>
      <c r="W59" s="312">
        <f>W58+W57+W54</f>
        <v>11</v>
      </c>
      <c r="X59" s="316"/>
      <c r="Y59" s="63" t="s">
        <v>11</v>
      </c>
    </row>
    <row r="60" spans="1:25">
      <c r="C60" s="5"/>
    </row>
    <row r="61" spans="1:25" ht="119.25" customHeight="1">
      <c r="B61" s="384"/>
      <c r="C61" s="384"/>
      <c r="D61" s="382"/>
      <c r="E61" s="383"/>
      <c r="F61" s="383"/>
      <c r="G61" s="385"/>
      <c r="H61" s="386"/>
      <c r="I61" s="386"/>
      <c r="J61" s="385"/>
      <c r="K61" s="386"/>
      <c r="L61" s="386"/>
      <c r="M61" s="385"/>
      <c r="N61" s="386"/>
      <c r="O61" s="386"/>
      <c r="P61" s="385"/>
      <c r="Q61" s="386"/>
      <c r="R61" s="386"/>
      <c r="S61" s="385"/>
      <c r="T61" s="386"/>
      <c r="U61" s="386"/>
      <c r="V61" s="385"/>
      <c r="W61" s="386"/>
      <c r="X61" s="386"/>
    </row>
    <row r="62" spans="1:25" s="205" customFormat="1" ht="15">
      <c r="D62" s="206"/>
      <c r="E62" s="206"/>
      <c r="F62" s="206"/>
      <c r="G62" s="206"/>
      <c r="H62" s="206"/>
      <c r="I62" s="206"/>
      <c r="J62" s="206"/>
      <c r="K62" s="206"/>
      <c r="L62" s="206"/>
      <c r="M62" s="206"/>
      <c r="N62" s="206"/>
      <c r="O62" s="206"/>
      <c r="P62" s="206"/>
      <c r="Q62" s="206"/>
      <c r="R62" s="206"/>
      <c r="S62" s="206"/>
      <c r="T62" s="206"/>
      <c r="U62" s="206"/>
      <c r="V62" s="206"/>
      <c r="W62" s="206"/>
      <c r="X62" s="206"/>
      <c r="Y62" s="207"/>
    </row>
    <row r="63" spans="1:25" s="205" customFormat="1" ht="15">
      <c r="D63" s="206"/>
      <c r="E63" s="206"/>
      <c r="F63" s="206"/>
      <c r="G63" s="206"/>
      <c r="H63" s="206"/>
      <c r="I63" s="206"/>
      <c r="J63" s="206"/>
      <c r="K63" s="206"/>
      <c r="L63" s="206"/>
      <c r="M63" s="206"/>
      <c r="N63" s="206"/>
      <c r="O63" s="206"/>
      <c r="P63" s="206"/>
      <c r="Q63" s="206"/>
      <c r="R63" s="206"/>
      <c r="S63" s="206"/>
      <c r="T63" s="206"/>
      <c r="U63" s="206"/>
      <c r="V63" s="206"/>
      <c r="W63" s="206"/>
      <c r="X63" s="206"/>
      <c r="Y63" s="207"/>
    </row>
    <row r="64" spans="1:25" s="205" customFormat="1" ht="15">
      <c r="D64" s="206"/>
      <c r="E64" s="206"/>
      <c r="F64" s="206"/>
      <c r="G64" s="206"/>
      <c r="H64" s="206"/>
      <c r="I64" s="206"/>
      <c r="J64" s="206"/>
      <c r="K64" s="206"/>
      <c r="L64" s="206"/>
      <c r="M64" s="206"/>
      <c r="N64" s="206"/>
      <c r="O64" s="206"/>
      <c r="P64" s="206"/>
      <c r="Q64" s="206"/>
      <c r="R64" s="206"/>
      <c r="S64" s="206"/>
      <c r="T64" s="206"/>
      <c r="U64" s="206"/>
      <c r="V64" s="206"/>
      <c r="W64" s="206"/>
      <c r="X64" s="206"/>
      <c r="Y64" s="207"/>
    </row>
    <row r="65" spans="1:25" s="205" customFormat="1" ht="15">
      <c r="D65" s="206"/>
      <c r="E65" s="206"/>
      <c r="F65" s="206"/>
      <c r="G65" s="206"/>
      <c r="H65" s="206"/>
      <c r="I65" s="206"/>
      <c r="J65" s="206"/>
      <c r="K65" s="206"/>
      <c r="L65" s="206"/>
      <c r="M65" s="206"/>
      <c r="N65" s="206"/>
      <c r="O65" s="206"/>
      <c r="P65" s="206"/>
      <c r="Q65" s="206"/>
      <c r="R65" s="206"/>
      <c r="S65" s="206"/>
      <c r="T65" s="206"/>
      <c r="U65" s="206"/>
      <c r="V65" s="206"/>
      <c r="W65" s="206"/>
      <c r="X65" s="206"/>
      <c r="Y65" s="207"/>
    </row>
    <row r="66" spans="1:25" s="205" customFormat="1" ht="15">
      <c r="D66" s="206"/>
      <c r="E66" s="206"/>
      <c r="F66" s="206"/>
      <c r="G66" s="206"/>
      <c r="H66" s="206"/>
      <c r="I66" s="206"/>
      <c r="J66" s="206"/>
      <c r="K66" s="206"/>
      <c r="L66" s="206"/>
      <c r="M66" s="206"/>
      <c r="N66" s="206"/>
      <c r="O66" s="206"/>
      <c r="P66" s="206"/>
      <c r="Q66" s="206"/>
      <c r="R66" s="206"/>
      <c r="S66" s="206"/>
      <c r="T66" s="206"/>
      <c r="U66" s="206"/>
      <c r="V66" s="206"/>
      <c r="W66" s="206"/>
      <c r="X66" s="206"/>
      <c r="Y66" s="207"/>
    </row>
    <row r="67" spans="1:25" s="205" customFormat="1" ht="15">
      <c r="A67" s="208"/>
      <c r="B67" s="208"/>
      <c r="C67" s="208"/>
      <c r="D67" s="39"/>
      <c r="E67" s="39"/>
      <c r="F67" s="39"/>
      <c r="G67" s="39"/>
      <c r="H67" s="39"/>
      <c r="I67" s="39"/>
      <c r="J67" s="39"/>
      <c r="K67" s="39"/>
      <c r="L67" s="39"/>
      <c r="M67" s="39"/>
      <c r="N67" s="39"/>
      <c r="O67" s="39"/>
      <c r="P67" s="39"/>
      <c r="Q67" s="39"/>
      <c r="R67" s="39"/>
      <c r="S67" s="39"/>
      <c r="T67" s="39"/>
      <c r="U67" s="39"/>
      <c r="V67" s="39"/>
      <c r="W67" s="209"/>
      <c r="X67" s="209"/>
      <c r="Y67" s="207"/>
    </row>
    <row r="68" spans="1:25" s="205" customFormat="1" ht="15">
      <c r="A68" s="208"/>
      <c r="B68" s="208"/>
      <c r="C68" s="223"/>
      <c r="D68" s="224"/>
      <c r="E68" s="224"/>
      <c r="F68" s="224"/>
      <c r="G68" s="224"/>
      <c r="H68" s="224"/>
      <c r="I68" s="224"/>
      <c r="J68" s="224"/>
      <c r="K68" s="224"/>
      <c r="L68" s="224"/>
      <c r="M68" s="224"/>
      <c r="N68" s="224"/>
      <c r="O68" s="224"/>
      <c r="P68" s="224"/>
      <c r="Q68" s="224"/>
      <c r="R68" s="224"/>
      <c r="S68" s="224"/>
      <c r="T68" s="224"/>
      <c r="U68" s="224"/>
      <c r="V68" s="224"/>
      <c r="W68" s="224"/>
      <c r="X68" s="224"/>
      <c r="Y68" s="207"/>
    </row>
    <row r="69" spans="1:25" s="205" customFormat="1" ht="30" customHeight="1">
      <c r="A69" s="381"/>
      <c r="B69" s="381"/>
      <c r="C69" s="381"/>
      <c r="D69" s="381"/>
      <c r="E69" s="381"/>
      <c r="F69" s="381"/>
      <c r="G69" s="381"/>
      <c r="H69" s="381"/>
      <c r="I69" s="381"/>
      <c r="J69" s="381"/>
      <c r="K69" s="381"/>
      <c r="L69" s="381"/>
      <c r="M69" s="381"/>
      <c r="N69" s="381"/>
      <c r="O69" s="381"/>
      <c r="P69" s="381"/>
      <c r="Q69" s="381"/>
      <c r="R69" s="381"/>
      <c r="S69" s="381"/>
      <c r="T69" s="381"/>
      <c r="U69" s="381"/>
      <c r="V69" s="381"/>
      <c r="W69" s="47"/>
      <c r="X69" s="47"/>
      <c r="Y69" s="207"/>
    </row>
    <row r="70" spans="1:25">
      <c r="W70" s="25"/>
      <c r="X70" s="25"/>
    </row>
    <row r="71" spans="1:25">
      <c r="K71" s="51"/>
    </row>
  </sheetData>
  <customSheetViews>
    <customSheetView guid="{3118AF25-8423-420A-806A-487665220C68}" scale="65" showPageBreaks="1" showGridLines="0" outlineSymbols="0" fitToPage="1" printArea="1" view="pageBreakPreview" topLeftCell="A50">
      <selection activeCell="W80" sqref="W80"/>
      <rowBreaks count="1" manualBreakCount="1">
        <brk id="47" max="23" man="1"/>
      </rowBreaks>
      <pageMargins left="0.5" right="0.4" top="0.5" bottom="0.25" header="0" footer="0"/>
      <printOptions horizontalCentered="1"/>
      <pageSetup scale="55" firstPageNumber="8" fitToHeight="0" orientation="landscape" useFirstPageNumber="1" r:id="rId1"/>
      <headerFooter alignWithMargins="0">
        <oddFooter>&amp;C&amp;"Times New Roman,Regular"Exhibit B - Summary of Requirements</oddFooter>
      </headerFooter>
    </customSheetView>
    <customSheetView guid="{56C0A34E-45B4-448B-85E5-70B3A8E63333}" scale="65" showPageBreaks="1" showGridLines="0" outlineSymbols="0" fitToPage="1" printArea="1" view="pageBreakPreview" topLeftCell="A6">
      <selection activeCell="X34" sqref="X34"/>
      <rowBreaks count="1" manualBreakCount="1">
        <brk id="49" max="23" man="1"/>
      </rowBreaks>
      <pageMargins left="0.5" right="0.4" top="0.5" bottom="0.25" header="0" footer="0"/>
      <printOptions horizontalCentered="1"/>
      <pageSetup scale="55" firstPageNumber="8" fitToHeight="0" orientation="landscape" useFirstPageNumber="1" r:id="rId2"/>
      <headerFooter alignWithMargins="0">
        <oddFooter>&amp;C&amp;"Times New Roman,Regular"Exhibit B - Summary of Requirements</oddFooter>
      </headerFooter>
    </customSheetView>
    <customSheetView guid="{4148B88B-8ED7-4FDE-9459-DEB244AD0552}" scale="65" showPageBreaks="1" showGridLines="0" outlineSymbols="0" fitToPage="1" printArea="1" view="pageBreakPreview" topLeftCell="C7">
      <selection activeCell="A38" sqref="A38:U38"/>
      <rowBreaks count="1" manualBreakCount="1">
        <brk id="47" max="23" man="1"/>
      </rowBreaks>
      <pageMargins left="0.5" right="0.4" top="0.5" bottom="0.25" header="0" footer="0"/>
      <printOptions horizontalCentered="1"/>
      <pageSetup scale="55" firstPageNumber="8" fitToHeight="0" orientation="landscape" useFirstPageNumber="1" r:id="rId3"/>
      <headerFooter alignWithMargins="0">
        <oddFooter>&amp;C&amp;"Times New Roman,Regular"Exhibit B - Summary of Requirements</oddFooter>
      </headerFooter>
    </customSheetView>
    <customSheetView guid="{12C66D54-5067-4346-818B-6EAB1C8A9183}" scale="65" showPageBreaks="1" showGridLines="0" outlineSymbols="0" fitToPage="1" printArea="1" view="pageBreakPreview">
      <selection activeCell="A21" sqref="A21:U21"/>
      <rowBreaks count="1" manualBreakCount="1">
        <brk id="47" max="23" man="1"/>
      </rowBreaks>
      <pageMargins left="0.5" right="0.4" top="0.5" bottom="0.25" header="0" footer="0"/>
      <printOptions horizontalCentered="1"/>
      <pageSetup scale="55" firstPageNumber="8" fitToHeight="0" orientation="landscape" useFirstPageNumber="1" r:id="rId4"/>
      <headerFooter alignWithMargins="0">
        <oddFooter>&amp;C&amp;"Times New Roman,Regular"Exhibit B - Summary of Requirements</oddFooter>
      </headerFooter>
    </customSheetView>
  </customSheetViews>
  <mergeCells count="57">
    <mergeCell ref="A1:X1"/>
    <mergeCell ref="A14:U14"/>
    <mergeCell ref="A2:X2"/>
    <mergeCell ref="A3:X3"/>
    <mergeCell ref="A8:X8"/>
    <mergeCell ref="A9:X9"/>
    <mergeCell ref="X12:X13"/>
    <mergeCell ref="W12:W13"/>
    <mergeCell ref="A4:X4"/>
    <mergeCell ref="A5:X5"/>
    <mergeCell ref="A6:X6"/>
    <mergeCell ref="A7:X7"/>
    <mergeCell ref="V11:X11"/>
    <mergeCell ref="A10:X10"/>
    <mergeCell ref="A11:U13"/>
    <mergeCell ref="V12:V13"/>
    <mergeCell ref="A25:U25"/>
    <mergeCell ref="A26:U26"/>
    <mergeCell ref="G46:I47"/>
    <mergeCell ref="J46:L47"/>
    <mergeCell ref="M46:O47"/>
    <mergeCell ref="P46:R47"/>
    <mergeCell ref="A46:C48"/>
    <mergeCell ref="A40:X40"/>
    <mergeCell ref="V46:X47"/>
    <mergeCell ref="D46:F47"/>
    <mergeCell ref="A28:X28"/>
    <mergeCell ref="S46:U47"/>
    <mergeCell ref="A37:X37"/>
    <mergeCell ref="A38:X38"/>
    <mergeCell ref="A39:X39"/>
    <mergeCell ref="A15:U15"/>
    <mergeCell ref="A19:U19"/>
    <mergeCell ref="A22:U22"/>
    <mergeCell ref="A23:U23"/>
    <mergeCell ref="A24:U24"/>
    <mergeCell ref="A21:U21"/>
    <mergeCell ref="A16:U16"/>
    <mergeCell ref="A17:U17"/>
    <mergeCell ref="A18:U18"/>
    <mergeCell ref="B53:C53"/>
    <mergeCell ref="B55:C55"/>
    <mergeCell ref="B54:C54"/>
    <mergeCell ref="B50:C50"/>
    <mergeCell ref="B49:C49"/>
    <mergeCell ref="B52:C52"/>
    <mergeCell ref="B56:C56"/>
    <mergeCell ref="B59:C59"/>
    <mergeCell ref="A69:V69"/>
    <mergeCell ref="D61:F61"/>
    <mergeCell ref="B61:C61"/>
    <mergeCell ref="G61:I61"/>
    <mergeCell ref="J61:L61"/>
    <mergeCell ref="M61:O61"/>
    <mergeCell ref="P61:R61"/>
    <mergeCell ref="S61:U61"/>
    <mergeCell ref="V61:X61"/>
  </mergeCells>
  <phoneticPr fontId="0" type="noConversion"/>
  <printOptions horizontalCentered="1"/>
  <pageMargins left="0.5" right="0.4" top="0.5" bottom="0.25" header="0" footer="0"/>
  <pageSetup scale="55" firstPageNumber="8" fitToHeight="0" orientation="landscape" useFirstPageNumber="1" r:id="rId5"/>
  <headerFooter alignWithMargins="0">
    <oddFooter>&amp;C&amp;"Times New Roman,Regular"Exhibit B - Summary of Requirements</oddFooter>
  </headerFooter>
  <rowBreaks count="1" manualBreakCount="1">
    <brk id="28" max="23" man="1"/>
  </rowBreaks>
  <ignoredErrors>
    <ignoredError sqref="W49" formula="1"/>
  </ignoredErrors>
</worksheet>
</file>

<file path=xl/worksheets/sheet3.xml><?xml version="1.0" encoding="utf-8"?>
<worksheet xmlns="http://schemas.openxmlformats.org/spreadsheetml/2006/main" xmlns:r="http://schemas.openxmlformats.org/officeDocument/2006/relationships">
  <sheetPr codeName="Sheet9"/>
  <dimension ref="A1:T28"/>
  <sheetViews>
    <sheetView view="pageBreakPreview" zoomScale="70" zoomScaleNormal="75" zoomScaleSheetLayoutView="70" workbookViewId="0">
      <selection activeCell="Q16" sqref="Q16"/>
    </sheetView>
  </sheetViews>
  <sheetFormatPr defaultColWidth="8.88671875" defaultRowHeight="12.75"/>
  <cols>
    <col min="1" max="1" width="53.88671875" style="155" customWidth="1"/>
    <col min="2" max="2" width="1.21875" style="155" customWidth="1"/>
    <col min="3" max="3" width="10.77734375" style="155" customWidth="1"/>
    <col min="4" max="4" width="11" style="155" customWidth="1"/>
    <col min="5" max="5" width="1.21875" style="155" customWidth="1"/>
    <col min="6" max="7" width="11.21875" style="155" customWidth="1"/>
    <col min="8" max="8" width="1.21875" style="155" customWidth="1"/>
    <col min="9" max="16" width="10.77734375" style="155" customWidth="1"/>
    <col min="17" max="17" width="1.88671875" style="155" customWidth="1"/>
    <col min="18" max="16384" width="8.88671875" style="155"/>
  </cols>
  <sheetData>
    <row r="1" spans="1:20" ht="20.25">
      <c r="A1" s="453" t="s">
        <v>119</v>
      </c>
      <c r="B1" s="454"/>
      <c r="C1" s="454"/>
      <c r="D1" s="454"/>
      <c r="E1" s="454"/>
      <c r="F1" s="454"/>
      <c r="G1" s="454"/>
      <c r="H1" s="454"/>
      <c r="I1" s="454"/>
      <c r="J1" s="454"/>
      <c r="K1" s="454"/>
      <c r="L1" s="454"/>
      <c r="M1" s="454"/>
      <c r="N1" s="454"/>
      <c r="O1" s="454"/>
      <c r="P1" s="454"/>
      <c r="Q1" s="153" t="s">
        <v>0</v>
      </c>
      <c r="R1" s="154"/>
      <c r="S1" s="154"/>
    </row>
    <row r="2" spans="1:20" ht="19.149999999999999" customHeight="1">
      <c r="A2" s="156"/>
      <c r="B2" s="325"/>
      <c r="C2" s="325"/>
      <c r="D2" s="325"/>
      <c r="E2" s="325"/>
      <c r="F2" s="325"/>
      <c r="G2" s="325"/>
      <c r="H2" s="325"/>
      <c r="I2" s="325"/>
      <c r="J2" s="325"/>
      <c r="K2" s="325"/>
      <c r="L2" s="325"/>
      <c r="M2" s="325"/>
      <c r="N2" s="325"/>
      <c r="O2" s="325"/>
      <c r="P2" s="325"/>
      <c r="Q2" s="153" t="s">
        <v>0</v>
      </c>
      <c r="T2" s="153"/>
    </row>
    <row r="3" spans="1:20" ht="15.75">
      <c r="A3" s="455" t="s">
        <v>105</v>
      </c>
      <c r="B3" s="456"/>
      <c r="C3" s="456"/>
      <c r="D3" s="456"/>
      <c r="E3" s="456"/>
      <c r="F3" s="456"/>
      <c r="G3" s="456"/>
      <c r="H3" s="456"/>
      <c r="I3" s="456"/>
      <c r="J3" s="456"/>
      <c r="K3" s="456"/>
      <c r="L3" s="456"/>
      <c r="M3" s="456"/>
      <c r="N3" s="456"/>
      <c r="O3" s="456"/>
      <c r="P3" s="456"/>
      <c r="Q3" s="153" t="s">
        <v>0</v>
      </c>
      <c r="R3" s="32"/>
      <c r="S3" s="32"/>
      <c r="T3" s="153"/>
    </row>
    <row r="4" spans="1:20" ht="15.75">
      <c r="A4" s="457" t="str">
        <f>'B. Summary of Requirements '!A5:X5</f>
        <v>Foreign Claims Settlement Commission</v>
      </c>
      <c r="B4" s="456"/>
      <c r="C4" s="456"/>
      <c r="D4" s="456"/>
      <c r="E4" s="456"/>
      <c r="F4" s="456"/>
      <c r="G4" s="456"/>
      <c r="H4" s="456"/>
      <c r="I4" s="456"/>
      <c r="J4" s="456"/>
      <c r="K4" s="456"/>
      <c r="L4" s="456"/>
      <c r="M4" s="456"/>
      <c r="N4" s="456"/>
      <c r="O4" s="456"/>
      <c r="P4" s="456"/>
      <c r="Q4" s="153" t="s">
        <v>0</v>
      </c>
      <c r="R4" s="30"/>
      <c r="S4" s="30"/>
    </row>
    <row r="5" spans="1:20" ht="15">
      <c r="A5" s="458" t="s">
        <v>80</v>
      </c>
      <c r="B5" s="456"/>
      <c r="C5" s="456"/>
      <c r="D5" s="456"/>
      <c r="E5" s="456"/>
      <c r="F5" s="456"/>
      <c r="G5" s="456"/>
      <c r="H5" s="456"/>
      <c r="I5" s="456"/>
      <c r="J5" s="456"/>
      <c r="K5" s="456"/>
      <c r="L5" s="456"/>
      <c r="M5" s="456"/>
      <c r="N5" s="456"/>
      <c r="O5" s="456"/>
      <c r="P5" s="456"/>
      <c r="Q5" s="153" t="s">
        <v>0</v>
      </c>
      <c r="R5" s="32"/>
      <c r="S5" s="32"/>
      <c r="T5" s="153"/>
    </row>
    <row r="6" spans="1:20">
      <c r="A6" s="325"/>
      <c r="B6" s="325"/>
      <c r="C6" s="325"/>
      <c r="D6" s="325"/>
      <c r="E6" s="325"/>
      <c r="F6" s="325"/>
      <c r="G6" s="325"/>
      <c r="H6" s="325"/>
      <c r="I6" s="325"/>
      <c r="J6" s="325"/>
      <c r="K6" s="325"/>
      <c r="L6" s="325"/>
      <c r="M6" s="325"/>
      <c r="N6" s="325"/>
      <c r="O6" s="325"/>
      <c r="P6" s="325"/>
      <c r="Q6" s="153" t="s">
        <v>0</v>
      </c>
      <c r="T6" s="153"/>
    </row>
    <row r="7" spans="1:20" ht="13.5" thickBot="1">
      <c r="A7" s="325"/>
      <c r="B7" s="325"/>
      <c r="C7" s="325"/>
      <c r="D7" s="325"/>
      <c r="E7" s="325"/>
      <c r="F7" s="325"/>
      <c r="G7" s="325"/>
      <c r="H7" s="325"/>
      <c r="I7" s="325"/>
      <c r="J7" s="325"/>
      <c r="K7" s="325"/>
      <c r="L7" s="325"/>
      <c r="M7" s="325"/>
      <c r="N7" s="325"/>
      <c r="O7" s="325"/>
      <c r="P7" s="325"/>
      <c r="Q7" s="153" t="s">
        <v>0</v>
      </c>
      <c r="T7" s="153"/>
    </row>
    <row r="8" spans="1:20" ht="37.5" customHeight="1">
      <c r="A8" s="157"/>
      <c r="B8" s="158"/>
      <c r="C8" s="459" t="s">
        <v>140</v>
      </c>
      <c r="D8" s="460"/>
      <c r="E8" s="159"/>
      <c r="F8" s="459" t="s">
        <v>136</v>
      </c>
      <c r="G8" s="460"/>
      <c r="H8" s="159"/>
      <c r="I8" s="472" t="s">
        <v>122</v>
      </c>
      <c r="J8" s="460"/>
      <c r="K8" s="473">
        <v>2013</v>
      </c>
      <c r="L8" s="474"/>
      <c r="M8" s="474"/>
      <c r="N8" s="475"/>
      <c r="O8" s="472" t="s">
        <v>128</v>
      </c>
      <c r="P8" s="460"/>
      <c r="Q8" s="153" t="s">
        <v>0</v>
      </c>
      <c r="S8" s="160"/>
      <c r="T8" s="153"/>
    </row>
    <row r="9" spans="1:20" ht="14.25" customHeight="1">
      <c r="A9" s="158"/>
      <c r="B9" s="158"/>
      <c r="C9" s="461"/>
      <c r="D9" s="462"/>
      <c r="E9" s="159"/>
      <c r="F9" s="470"/>
      <c r="G9" s="471"/>
      <c r="H9" s="159"/>
      <c r="I9" s="470"/>
      <c r="J9" s="471"/>
      <c r="K9" s="476" t="s">
        <v>98</v>
      </c>
      <c r="L9" s="477"/>
      <c r="M9" s="466" t="s">
        <v>106</v>
      </c>
      <c r="N9" s="467"/>
      <c r="O9" s="470"/>
      <c r="P9" s="471"/>
      <c r="Q9" s="153" t="s">
        <v>0</v>
      </c>
      <c r="S9" s="160"/>
      <c r="T9" s="153"/>
    </row>
    <row r="10" spans="1:20" ht="12.6" hidden="1" customHeight="1">
      <c r="A10" s="468" t="s">
        <v>107</v>
      </c>
      <c r="B10" s="158"/>
      <c r="C10" s="161"/>
      <c r="D10" s="162"/>
      <c r="E10" s="163"/>
      <c r="F10" s="161"/>
      <c r="G10" s="162"/>
      <c r="H10" s="163"/>
      <c r="I10" s="161"/>
      <c r="J10" s="162"/>
      <c r="K10" s="161"/>
      <c r="L10" s="162"/>
      <c r="M10" s="164"/>
      <c r="N10" s="162"/>
      <c r="O10" s="161"/>
      <c r="P10" s="162"/>
      <c r="Q10" s="153" t="s">
        <v>0</v>
      </c>
      <c r="S10" s="164"/>
      <c r="T10" s="153"/>
    </row>
    <row r="11" spans="1:20" ht="25.5">
      <c r="A11" s="469"/>
      <c r="B11" s="158"/>
      <c r="C11" s="165" t="s">
        <v>108</v>
      </c>
      <c r="D11" s="166" t="s">
        <v>109</v>
      </c>
      <c r="E11" s="163"/>
      <c r="F11" s="165" t="s">
        <v>108</v>
      </c>
      <c r="G11" s="166" t="s">
        <v>109</v>
      </c>
      <c r="H11" s="163"/>
      <c r="I11" s="165" t="s">
        <v>108</v>
      </c>
      <c r="J11" s="166" t="s">
        <v>109</v>
      </c>
      <c r="K11" s="165" t="s">
        <v>108</v>
      </c>
      <c r="L11" s="166" t="s">
        <v>109</v>
      </c>
      <c r="M11" s="165" t="s">
        <v>108</v>
      </c>
      <c r="N11" s="166" t="s">
        <v>109</v>
      </c>
      <c r="O11" s="165" t="s">
        <v>108</v>
      </c>
      <c r="P11" s="166" t="s">
        <v>109</v>
      </c>
      <c r="Q11" s="153" t="s">
        <v>0</v>
      </c>
      <c r="S11" s="167"/>
      <c r="T11" s="153"/>
    </row>
    <row r="12" spans="1:20">
      <c r="A12" s="273"/>
      <c r="B12" s="158"/>
      <c r="C12" s="168"/>
      <c r="D12" s="326"/>
      <c r="E12" s="170"/>
      <c r="F12" s="168"/>
      <c r="G12" s="326"/>
      <c r="H12" s="170"/>
      <c r="I12" s="168"/>
      <c r="J12" s="169"/>
      <c r="K12" s="168"/>
      <c r="L12" s="171"/>
      <c r="M12" s="168"/>
      <c r="N12" s="326"/>
      <c r="O12" s="168"/>
      <c r="P12" s="169"/>
      <c r="Q12" s="153" t="s">
        <v>0</v>
      </c>
      <c r="S12" s="174"/>
      <c r="T12" s="153"/>
    </row>
    <row r="13" spans="1:20" ht="25.5">
      <c r="A13" s="271" t="s">
        <v>143</v>
      </c>
      <c r="B13" s="158"/>
      <c r="C13" s="168"/>
      <c r="D13" s="169"/>
      <c r="E13" s="176"/>
      <c r="F13" s="168"/>
      <c r="G13" s="169"/>
      <c r="H13" s="176"/>
      <c r="I13" s="168"/>
      <c r="J13" s="169"/>
      <c r="K13" s="168"/>
      <c r="L13" s="171"/>
      <c r="M13" s="168"/>
      <c r="N13" s="169"/>
      <c r="O13" s="177"/>
      <c r="P13" s="178"/>
      <c r="Q13" s="153" t="s">
        <v>0</v>
      </c>
      <c r="S13" s="172"/>
      <c r="T13" s="153"/>
    </row>
    <row r="14" spans="1:20">
      <c r="A14" s="272" t="s">
        <v>142</v>
      </c>
      <c r="B14" s="158"/>
      <c r="C14" s="168">
        <v>11</v>
      </c>
      <c r="D14" s="169">
        <v>2113</v>
      </c>
      <c r="E14" s="176"/>
      <c r="F14" s="168">
        <v>11</v>
      </c>
      <c r="G14" s="169">
        <v>2000</v>
      </c>
      <c r="H14" s="176"/>
      <c r="I14" s="168">
        <v>11</v>
      </c>
      <c r="J14" s="169">
        <v>2139</v>
      </c>
      <c r="K14" s="168">
        <v>0</v>
      </c>
      <c r="L14" s="171">
        <v>0</v>
      </c>
      <c r="M14" s="168">
        <v>0</v>
      </c>
      <c r="N14" s="169">
        <v>0</v>
      </c>
      <c r="O14" s="168">
        <f t="shared" ref="O14:P14" si="0">+I14+K14+M14</f>
        <v>11</v>
      </c>
      <c r="P14" s="169">
        <f t="shared" si="0"/>
        <v>2139</v>
      </c>
      <c r="Q14" s="153" t="s">
        <v>0</v>
      </c>
      <c r="R14" s="172"/>
      <c r="S14" s="172"/>
      <c r="T14" s="153"/>
    </row>
    <row r="15" spans="1:20">
      <c r="A15" s="274" t="s">
        <v>110</v>
      </c>
      <c r="B15" s="173"/>
      <c r="C15" s="327">
        <f>SUM(C14:C14)</f>
        <v>11</v>
      </c>
      <c r="D15" s="328">
        <f>SUM(D14:D14)</f>
        <v>2113</v>
      </c>
      <c r="E15" s="329"/>
      <c r="F15" s="327">
        <f>SUM(F14:F14)</f>
        <v>11</v>
      </c>
      <c r="G15" s="328">
        <f>SUM(G14:G14)</f>
        <v>2000</v>
      </c>
      <c r="H15" s="330"/>
      <c r="I15" s="327">
        <f t="shared" ref="I15:P15" si="1">SUM(I14:I14)</f>
        <v>11</v>
      </c>
      <c r="J15" s="328">
        <f t="shared" si="1"/>
        <v>2139</v>
      </c>
      <c r="K15" s="327">
        <f t="shared" si="1"/>
        <v>0</v>
      </c>
      <c r="L15" s="331">
        <f t="shared" si="1"/>
        <v>0</v>
      </c>
      <c r="M15" s="327">
        <f t="shared" si="1"/>
        <v>0</v>
      </c>
      <c r="N15" s="328">
        <f t="shared" si="1"/>
        <v>0</v>
      </c>
      <c r="O15" s="327">
        <f t="shared" si="1"/>
        <v>11</v>
      </c>
      <c r="P15" s="328">
        <f t="shared" si="1"/>
        <v>2139</v>
      </c>
      <c r="Q15" s="153" t="s">
        <v>0</v>
      </c>
      <c r="R15" s="175"/>
      <c r="S15" s="175"/>
      <c r="T15" s="153"/>
    </row>
    <row r="16" spans="1:20" ht="13.5" thickBot="1">
      <c r="A16" s="158"/>
      <c r="B16" s="158"/>
      <c r="C16" s="158"/>
      <c r="D16" s="158"/>
      <c r="E16" s="158"/>
      <c r="F16" s="158"/>
      <c r="G16" s="158"/>
      <c r="H16" s="158"/>
      <c r="I16" s="158"/>
      <c r="J16" s="158"/>
      <c r="K16" s="179"/>
      <c r="L16" s="179"/>
      <c r="M16" s="180"/>
      <c r="N16" s="158"/>
      <c r="O16" s="158"/>
      <c r="P16" s="158"/>
      <c r="Q16" s="153" t="s">
        <v>0</v>
      </c>
      <c r="R16" s="172"/>
      <c r="S16" s="172"/>
      <c r="T16" s="153"/>
    </row>
    <row r="17" spans="1:20" s="185" customFormat="1" ht="18.75" customHeight="1" thickBot="1">
      <c r="A17" s="181" t="s">
        <v>111</v>
      </c>
      <c r="B17" s="182"/>
      <c r="C17" s="371">
        <v>11</v>
      </c>
      <c r="D17" s="372">
        <v>2113</v>
      </c>
      <c r="E17" s="182"/>
      <c r="F17" s="371">
        <v>11</v>
      </c>
      <c r="G17" s="372">
        <v>2000</v>
      </c>
      <c r="H17" s="182"/>
      <c r="I17" s="371">
        <v>11</v>
      </c>
      <c r="J17" s="372">
        <v>2139</v>
      </c>
      <c r="K17" s="371">
        <v>0</v>
      </c>
      <c r="L17" s="372">
        <v>0</v>
      </c>
      <c r="M17" s="371">
        <v>0</v>
      </c>
      <c r="N17" s="372">
        <v>0</v>
      </c>
      <c r="O17" s="371">
        <v>11</v>
      </c>
      <c r="P17" s="372">
        <v>2139</v>
      </c>
      <c r="Q17" s="153" t="s">
        <v>11</v>
      </c>
      <c r="R17" s="183"/>
      <c r="S17" s="184"/>
      <c r="T17" s="153"/>
    </row>
    <row r="18" spans="1:20">
      <c r="A18" s="187"/>
      <c r="B18" s="187"/>
      <c r="C18" s="183"/>
      <c r="D18" s="184"/>
      <c r="E18" s="187"/>
      <c r="F18" s="183"/>
      <c r="G18" s="184"/>
      <c r="H18" s="187"/>
      <c r="I18" s="183"/>
      <c r="J18" s="184"/>
      <c r="K18" s="185"/>
      <c r="L18" s="185"/>
      <c r="M18" s="185"/>
      <c r="N18" s="185"/>
      <c r="O18" s="185"/>
      <c r="P18" s="185"/>
      <c r="Q18" s="185"/>
      <c r="R18" s="186"/>
      <c r="S18" s="186"/>
      <c r="T18" s="153"/>
    </row>
    <row r="19" spans="1:20">
      <c r="A19" s="187"/>
      <c r="B19" s="187"/>
      <c r="C19" s="183"/>
      <c r="D19" s="184"/>
      <c r="E19" s="187"/>
      <c r="F19" s="183"/>
      <c r="G19" s="184"/>
      <c r="H19" s="187"/>
      <c r="I19" s="183"/>
      <c r="J19" s="184"/>
      <c r="K19" s="185"/>
      <c r="L19" s="185"/>
      <c r="M19" s="185"/>
      <c r="N19" s="185"/>
      <c r="O19" s="185"/>
      <c r="P19" s="185"/>
      <c r="Q19" s="185"/>
      <c r="R19" s="186"/>
      <c r="S19" s="186"/>
      <c r="T19" s="153"/>
    </row>
    <row r="20" spans="1:20">
      <c r="A20" s="187"/>
      <c r="B20" s="187"/>
      <c r="C20" s="183"/>
      <c r="D20" s="184"/>
      <c r="E20" s="187"/>
      <c r="F20" s="183"/>
      <c r="G20" s="184"/>
      <c r="H20" s="187"/>
      <c r="I20" s="183"/>
      <c r="J20" s="184"/>
      <c r="K20" s="185"/>
      <c r="L20" s="185"/>
      <c r="M20" s="185"/>
      <c r="N20" s="185"/>
      <c r="O20" s="185"/>
      <c r="P20" s="185"/>
      <c r="Q20" s="185"/>
      <c r="R20" s="186"/>
      <c r="S20" s="186"/>
    </row>
    <row r="21" spans="1:20" ht="204.75" customHeight="1">
      <c r="A21" s="225"/>
      <c r="C21" s="225"/>
      <c r="D21" s="226"/>
    </row>
    <row r="22" spans="1:20" ht="15">
      <c r="A22" s="478"/>
      <c r="B22" s="479"/>
      <c r="C22" s="479"/>
      <c r="D22" s="479"/>
      <c r="E22" s="479"/>
      <c r="F22" s="479"/>
      <c r="G22" s="479"/>
      <c r="H22" s="191"/>
      <c r="I22" s="43"/>
      <c r="J22" s="43"/>
      <c r="K22" s="43"/>
      <c r="L22" s="43"/>
      <c r="M22" s="43"/>
      <c r="N22" s="43"/>
      <c r="O22" s="43"/>
      <c r="P22" s="43"/>
      <c r="Q22" s="43"/>
      <c r="R22" s="43"/>
      <c r="S22" s="43"/>
    </row>
    <row r="23" spans="1:20">
      <c r="A23" s="192"/>
      <c r="B23" s="192"/>
      <c r="C23" s="192"/>
      <c r="D23" s="192"/>
      <c r="E23" s="192"/>
      <c r="F23" s="192"/>
      <c r="G23" s="192"/>
      <c r="H23" s="192"/>
      <c r="I23" s="188"/>
      <c r="J23" s="188"/>
      <c r="K23" s="188"/>
      <c r="L23" s="188"/>
      <c r="M23" s="188"/>
      <c r="N23" s="188"/>
      <c r="O23" s="188"/>
      <c r="P23" s="188"/>
      <c r="Q23" s="188"/>
      <c r="R23" s="188"/>
      <c r="S23" s="188"/>
    </row>
    <row r="24" spans="1:20" ht="57" customHeight="1">
      <c r="A24" s="480"/>
      <c r="B24" s="481"/>
      <c r="C24" s="481"/>
      <c r="D24" s="481"/>
      <c r="E24" s="481"/>
      <c r="F24" s="481"/>
      <c r="G24" s="481"/>
      <c r="H24" s="190"/>
      <c r="I24" s="42"/>
      <c r="J24" s="189"/>
      <c r="K24" s="189"/>
      <c r="L24" s="189"/>
      <c r="M24" s="189"/>
      <c r="N24" s="189"/>
      <c r="O24" s="189"/>
      <c r="P24" s="189"/>
      <c r="Q24" s="189"/>
      <c r="R24" s="189"/>
      <c r="S24" s="189"/>
    </row>
    <row r="25" spans="1:20" ht="33.75" customHeight="1">
      <c r="A25" s="480"/>
      <c r="B25" s="481"/>
      <c r="C25" s="481"/>
      <c r="D25" s="481"/>
      <c r="E25" s="481"/>
      <c r="F25" s="481"/>
      <c r="G25" s="481"/>
      <c r="H25" s="190"/>
      <c r="I25" s="42"/>
      <c r="J25" s="189"/>
      <c r="K25" s="189"/>
      <c r="L25" s="189"/>
      <c r="M25" s="189"/>
      <c r="N25" s="189"/>
      <c r="O25" s="189"/>
      <c r="P25" s="189"/>
      <c r="Q25" s="189"/>
      <c r="R25" s="189"/>
      <c r="S25" s="189"/>
    </row>
    <row r="26" spans="1:20" ht="15">
      <c r="A26" s="463"/>
      <c r="B26" s="464"/>
      <c r="C26" s="464"/>
      <c r="D26" s="464"/>
      <c r="E26" s="464"/>
      <c r="F26" s="464"/>
      <c r="G26" s="464"/>
      <c r="H26" s="464"/>
      <c r="I26" s="464"/>
      <c r="J26" s="465"/>
      <c r="K26" s="465"/>
      <c r="L26" s="465"/>
      <c r="M26" s="465"/>
      <c r="N26" s="465"/>
      <c r="O26" s="465"/>
      <c r="P26" s="465"/>
      <c r="Q26" s="465"/>
      <c r="R26" s="465"/>
      <c r="S26" s="465"/>
    </row>
    <row r="27" spans="1:20" ht="15">
      <c r="A27" s="463"/>
      <c r="B27" s="464"/>
      <c r="C27" s="464"/>
      <c r="D27" s="464"/>
      <c r="E27" s="464"/>
      <c r="F27" s="464"/>
      <c r="G27" s="464"/>
      <c r="H27" s="464"/>
      <c r="I27" s="464"/>
      <c r="J27" s="465"/>
      <c r="K27" s="465"/>
      <c r="L27" s="465"/>
      <c r="M27" s="465"/>
      <c r="N27" s="465"/>
      <c r="O27" s="465"/>
      <c r="P27" s="465"/>
      <c r="Q27" s="465"/>
      <c r="R27" s="465"/>
      <c r="S27" s="465"/>
    </row>
    <row r="28" spans="1:20">
      <c r="S28" s="153"/>
    </row>
  </sheetData>
  <customSheetViews>
    <customSheetView guid="{3118AF25-8423-420A-806A-487665220C68}" scale="75" showPageBreaks="1" printArea="1" hiddenRows="1" view="pageBreakPreview" topLeftCell="A8">
      <selection activeCell="P43" sqref="P43"/>
      <pageMargins left="0.75" right="0.75" top="1" bottom="0.79" header="0.5" footer="0.5"/>
      <printOptions horizontalCentered="1"/>
      <pageSetup scale="54" orientation="landscape" r:id="rId1"/>
      <headerFooter alignWithMargins="0">
        <oddFooter>&amp;C&amp;"Times New Roman,Regular"Exhibit D - Resources by DOJ Strategic Goals &amp; Strategic Objectives</oddFooter>
      </headerFooter>
    </customSheetView>
    <customSheetView guid="{56C0A34E-45B4-448B-85E5-70B3A8E63333}" scale="75" showPageBreaks="1" printArea="1" hiddenRows="1" view="pageBreakPreview" topLeftCell="A7">
      <selection activeCell="F11" sqref="F11"/>
      <pageMargins left="0.75" right="0.75" top="1" bottom="0.79" header="0.5" footer="0.5"/>
      <printOptions horizontalCentered="1"/>
      <pageSetup scale="54" orientation="landscape" r:id="rId2"/>
      <headerFooter alignWithMargins="0">
        <oddFooter>&amp;C&amp;"Times New Roman,Regular"Exhibit D - Resources by DOJ Strategic Goals &amp; Strategic Objectives</oddFooter>
      </headerFooter>
    </customSheetView>
    <customSheetView guid="{4148B88B-8ED7-4FDE-9459-DEB244AD0552}" scale="75" showPageBreaks="1" printArea="1" hiddenRows="1" view="pageBreakPreview">
      <selection activeCell="D45" sqref="D45"/>
      <pageMargins left="0.75" right="0.75" top="1" bottom="0.79" header="0.5" footer="0.5"/>
      <printOptions horizontalCentered="1"/>
      <pageSetup scale="54" orientation="landscape" r:id="rId3"/>
      <headerFooter alignWithMargins="0">
        <oddFooter>&amp;C&amp;"Times New Roman,Regular"Exhibit D - Resources by DOJ Strategic Goals &amp; Strategic Objectives</oddFooter>
      </headerFooter>
    </customSheetView>
    <customSheetView guid="{12C66D54-5067-4346-818B-6EAB1C8A9183}" scale="70" showPageBreaks="1" printArea="1" hiddenRows="1" view="pageBreakPreview">
      <selection activeCell="J23" sqref="J23"/>
      <pageMargins left="0.75" right="0.75" top="1" bottom="0.79" header="0.5" footer="0.5"/>
      <printOptions horizontalCentered="1"/>
      <pageSetup scale="54" orientation="landscape" r:id="rId4"/>
      <headerFooter alignWithMargins="0">
        <oddFooter>&amp;C&amp;"Times New Roman,Regular"Exhibit D - Resources by DOJ Strategic Goals &amp; Strategic Objectives</oddFooter>
      </headerFooter>
    </customSheetView>
  </customSheetViews>
  <mergeCells count="17">
    <mergeCell ref="A27:S27"/>
    <mergeCell ref="M9:N9"/>
    <mergeCell ref="A10:A11"/>
    <mergeCell ref="F8:G9"/>
    <mergeCell ref="O8:P9"/>
    <mergeCell ref="K8:N8"/>
    <mergeCell ref="A26:S26"/>
    <mergeCell ref="K9:L9"/>
    <mergeCell ref="I8:J9"/>
    <mergeCell ref="A22:G22"/>
    <mergeCell ref="A25:G25"/>
    <mergeCell ref="A24:G24"/>
    <mergeCell ref="A1:P1"/>
    <mergeCell ref="A3:P3"/>
    <mergeCell ref="A4:P4"/>
    <mergeCell ref="A5:P5"/>
    <mergeCell ref="C8:D9"/>
  </mergeCells>
  <printOptions horizontalCentered="1"/>
  <pageMargins left="0.75" right="0.75" top="1" bottom="0.79" header="0.5" footer="0.5"/>
  <pageSetup scale="54" orientation="landscape" r:id="rId5"/>
  <headerFooter alignWithMargins="0">
    <oddFooter>&amp;C&amp;"Times New Roman,Regular"Exhibit D - Resources by DOJ Strategic Goals &amp; Strategic Objectives</oddFooter>
  </headerFooter>
</worksheet>
</file>

<file path=xl/worksheets/sheet4.xml><?xml version="1.0" encoding="utf-8"?>
<worksheet xmlns="http://schemas.openxmlformats.org/spreadsheetml/2006/main" xmlns:r="http://schemas.openxmlformats.org/officeDocument/2006/relationships">
  <sheetPr codeName="Sheet10"/>
  <dimension ref="A1:X32"/>
  <sheetViews>
    <sheetView view="pageBreakPreview" zoomScaleNormal="75" zoomScaleSheetLayoutView="100" workbookViewId="0">
      <selection activeCell="G9" sqref="G9"/>
    </sheetView>
  </sheetViews>
  <sheetFormatPr defaultRowHeight="15"/>
  <cols>
    <col min="1" max="1" width="33.44140625" customWidth="1"/>
    <col min="2" max="2" width="9.5546875" customWidth="1"/>
    <col min="3" max="3" width="13.109375" customWidth="1"/>
    <col min="4" max="4" width="10.33203125" customWidth="1"/>
    <col min="5" max="5" width="9.5546875" customWidth="1"/>
    <col min="6" max="6" width="16.77734375" customWidth="1"/>
    <col min="7" max="7" width="7.6640625" style="21" customWidth="1"/>
    <col min="8" max="8" width="7.77734375" style="21" customWidth="1"/>
    <col min="9" max="9" width="12.109375" style="21" customWidth="1"/>
    <col min="11" max="11" width="45.6640625" style="54" customWidth="1"/>
  </cols>
  <sheetData>
    <row r="1" spans="1:24" ht="20.25">
      <c r="A1" s="484" t="s">
        <v>120</v>
      </c>
      <c r="B1" s="485"/>
      <c r="C1" s="485"/>
      <c r="D1" s="485"/>
      <c r="E1" s="485"/>
      <c r="F1" s="485"/>
      <c r="G1" s="485"/>
      <c r="H1" s="485"/>
      <c r="I1" s="485"/>
      <c r="J1" s="54" t="s">
        <v>0</v>
      </c>
    </row>
    <row r="2" spans="1:24" ht="15.75">
      <c r="A2" s="486" t="s">
        <v>96</v>
      </c>
      <c r="B2" s="486"/>
      <c r="C2" s="486"/>
      <c r="D2" s="486"/>
      <c r="E2" s="486"/>
      <c r="F2" s="486"/>
      <c r="G2" s="486"/>
      <c r="H2" s="486"/>
      <c r="I2" s="487"/>
      <c r="J2" s="54" t="s">
        <v>0</v>
      </c>
    </row>
    <row r="3" spans="1:24" ht="15" customHeight="1">
      <c r="A3" s="455" t="s">
        <v>75</v>
      </c>
      <c r="B3" s="456"/>
      <c r="C3" s="456"/>
      <c r="D3" s="456"/>
      <c r="E3" s="456"/>
      <c r="F3" s="456"/>
      <c r="G3" s="456"/>
      <c r="H3" s="456"/>
      <c r="I3" s="456"/>
      <c r="J3" s="54" t="s">
        <v>0</v>
      </c>
      <c r="L3" s="30"/>
      <c r="M3" s="30"/>
      <c r="N3" s="30"/>
      <c r="O3" s="30"/>
      <c r="P3" s="30"/>
      <c r="Q3" s="30"/>
      <c r="R3" s="30"/>
      <c r="S3" s="30"/>
      <c r="T3" s="30"/>
      <c r="U3" s="30"/>
      <c r="V3" s="30"/>
      <c r="W3" s="30"/>
      <c r="X3" s="30"/>
    </row>
    <row r="4" spans="1:24" ht="15.75">
      <c r="A4" s="457" t="str">
        <f>+'B. Summary of Requirements '!A5</f>
        <v>Foreign Claims Settlement Commission</v>
      </c>
      <c r="B4" s="456"/>
      <c r="C4" s="456"/>
      <c r="D4" s="456"/>
      <c r="E4" s="456"/>
      <c r="F4" s="456"/>
      <c r="G4" s="456"/>
      <c r="H4" s="456"/>
      <c r="I4" s="456"/>
      <c r="J4" s="54" t="s">
        <v>0</v>
      </c>
      <c r="L4" s="32"/>
      <c r="M4" s="30"/>
      <c r="N4" s="30"/>
      <c r="O4" s="30"/>
      <c r="P4" s="30"/>
      <c r="Q4" s="30"/>
      <c r="R4" s="30"/>
      <c r="S4" s="30"/>
      <c r="T4" s="30"/>
      <c r="U4" s="30"/>
      <c r="V4" s="30"/>
      <c r="W4" s="30"/>
      <c r="X4" s="30"/>
    </row>
    <row r="5" spans="1:24">
      <c r="A5" s="488"/>
      <c r="B5" s="488"/>
      <c r="C5" s="488"/>
      <c r="D5" s="488"/>
      <c r="E5" s="488"/>
      <c r="F5" s="488"/>
      <c r="G5" s="488"/>
      <c r="H5" s="488"/>
      <c r="I5" s="488"/>
      <c r="J5" s="54" t="s">
        <v>0</v>
      </c>
      <c r="L5" s="31"/>
      <c r="M5" s="30"/>
      <c r="N5" s="30"/>
      <c r="O5" s="30"/>
      <c r="P5" s="30"/>
      <c r="Q5" s="30"/>
      <c r="R5" s="30"/>
      <c r="S5" s="30"/>
      <c r="T5" s="30"/>
      <c r="U5" s="30"/>
      <c r="V5" s="30"/>
      <c r="W5" s="30"/>
      <c r="X5" s="30"/>
    </row>
    <row r="6" spans="1:24">
      <c r="A6" s="488"/>
      <c r="B6" s="488"/>
      <c r="C6" s="488"/>
      <c r="D6" s="488"/>
      <c r="E6" s="488"/>
      <c r="F6" s="488"/>
      <c r="G6" s="488"/>
      <c r="H6" s="488"/>
      <c r="I6" s="488"/>
      <c r="J6" s="54" t="s">
        <v>0</v>
      </c>
      <c r="L6" s="31"/>
      <c r="M6" s="30"/>
      <c r="N6" s="30"/>
      <c r="O6" s="30"/>
      <c r="P6" s="30"/>
      <c r="Q6" s="30"/>
      <c r="R6" s="30"/>
      <c r="S6" s="30"/>
      <c r="T6" s="30"/>
      <c r="U6" s="30"/>
      <c r="V6" s="30"/>
      <c r="W6" s="30"/>
      <c r="X6" s="30"/>
    </row>
    <row r="7" spans="1:24">
      <c r="A7" s="141"/>
      <c r="B7" s="30"/>
      <c r="C7" s="30"/>
      <c r="D7" s="30"/>
      <c r="E7" s="30"/>
      <c r="F7" s="30"/>
      <c r="G7" s="137" t="s">
        <v>77</v>
      </c>
      <c r="H7" s="137" t="s">
        <v>24</v>
      </c>
      <c r="I7" s="137" t="s">
        <v>97</v>
      </c>
      <c r="J7" s="54"/>
      <c r="K7" s="58"/>
      <c r="L7" s="31"/>
      <c r="M7" s="30"/>
      <c r="N7" s="30"/>
      <c r="O7" s="30"/>
      <c r="P7" s="30"/>
      <c r="Q7" s="30"/>
      <c r="R7" s="30"/>
      <c r="S7" s="30"/>
      <c r="T7" s="30"/>
      <c r="U7" s="30"/>
      <c r="V7" s="30"/>
      <c r="W7" s="30"/>
      <c r="X7" s="30"/>
    </row>
    <row r="8" spans="1:24">
      <c r="A8" s="31"/>
      <c r="B8" s="31"/>
      <c r="C8" s="31"/>
      <c r="D8" s="31"/>
      <c r="E8" s="31"/>
      <c r="F8" s="31"/>
      <c r="G8" s="137"/>
      <c r="H8" s="137"/>
      <c r="I8" s="137"/>
      <c r="J8" s="54" t="s">
        <v>0</v>
      </c>
      <c r="K8" s="58"/>
      <c r="L8" s="31"/>
    </row>
    <row r="9" spans="1:24" s="93" customFormat="1">
      <c r="A9" s="354" t="s">
        <v>98</v>
      </c>
      <c r="B9" s="355"/>
      <c r="C9" s="355"/>
      <c r="D9" s="355"/>
      <c r="E9" s="355"/>
      <c r="F9" s="355"/>
      <c r="G9" s="355"/>
      <c r="H9" s="355"/>
      <c r="I9" s="355"/>
      <c r="J9" s="54" t="s">
        <v>0</v>
      </c>
      <c r="K9" s="58"/>
      <c r="L9" s="31"/>
    </row>
    <row r="10" spans="1:24" s="93" customFormat="1" ht="24.2" customHeight="1">
      <c r="A10" s="489" t="s">
        <v>154</v>
      </c>
      <c r="B10" s="490"/>
      <c r="C10" s="490"/>
      <c r="D10" s="490"/>
      <c r="E10" s="490"/>
      <c r="F10" s="490"/>
      <c r="G10" s="275"/>
      <c r="H10" s="275"/>
      <c r="I10" s="358">
        <v>6</v>
      </c>
      <c r="J10" s="54" t="s">
        <v>0</v>
      </c>
      <c r="K10" s="58"/>
      <c r="L10" s="31"/>
    </row>
    <row r="11" spans="1:24" s="93" customFormat="1">
      <c r="A11" s="278"/>
      <c r="B11" s="278"/>
      <c r="C11" s="278"/>
      <c r="D11" s="278"/>
      <c r="E11" s="278"/>
      <c r="F11" s="278"/>
      <c r="G11" s="276"/>
      <c r="H11" s="276"/>
      <c r="I11" s="356"/>
      <c r="J11" s="54" t="s">
        <v>0</v>
      </c>
      <c r="K11" s="58"/>
      <c r="L11" s="31"/>
    </row>
    <row r="12" spans="1:24" s="93" customFormat="1" ht="35.85" customHeight="1">
      <c r="A12" s="491" t="s">
        <v>155</v>
      </c>
      <c r="B12" s="490"/>
      <c r="C12" s="490"/>
      <c r="D12" s="490"/>
      <c r="E12" s="490"/>
      <c r="F12" s="490"/>
      <c r="G12" s="229"/>
      <c r="H12" s="229"/>
      <c r="I12" s="358">
        <v>4</v>
      </c>
      <c r="J12" s="54" t="s">
        <v>0</v>
      </c>
      <c r="K12" s="54"/>
      <c r="L12" s="31"/>
    </row>
    <row r="13" spans="1:24" s="93" customFormat="1">
      <c r="A13" s="279"/>
      <c r="B13" s="280"/>
      <c r="C13" s="280"/>
      <c r="D13" s="280"/>
      <c r="E13" s="280"/>
      <c r="F13" s="280"/>
      <c r="G13" s="95"/>
      <c r="H13" s="95"/>
      <c r="I13" s="356"/>
      <c r="J13" s="54" t="s">
        <v>0</v>
      </c>
      <c r="K13" s="54"/>
      <c r="L13" s="31"/>
    </row>
    <row r="14" spans="1:24" s="93" customFormat="1" ht="57.2" customHeight="1">
      <c r="A14" s="491" t="s">
        <v>156</v>
      </c>
      <c r="B14" s="490"/>
      <c r="C14" s="490"/>
      <c r="D14" s="490"/>
      <c r="E14" s="490"/>
      <c r="F14" s="490"/>
      <c r="G14" s="134"/>
      <c r="H14" s="134"/>
      <c r="I14" s="358">
        <v>2</v>
      </c>
      <c r="J14" s="54" t="s">
        <v>0</v>
      </c>
      <c r="K14" s="54"/>
      <c r="L14" s="31"/>
    </row>
    <row r="15" spans="1:24" s="93" customFormat="1">
      <c r="A15" s="281"/>
      <c r="B15" s="282"/>
      <c r="C15" s="282"/>
      <c r="D15" s="282"/>
      <c r="E15" s="282"/>
      <c r="F15" s="282"/>
      <c r="G15" s="95"/>
      <c r="H15" s="95"/>
      <c r="I15" s="356"/>
      <c r="J15" s="54" t="s">
        <v>0</v>
      </c>
      <c r="K15" s="54"/>
      <c r="L15" s="31"/>
    </row>
    <row r="16" spans="1:24" s="93" customFormat="1" ht="25.9" customHeight="1">
      <c r="A16" s="492" t="s">
        <v>152</v>
      </c>
      <c r="B16" s="492"/>
      <c r="C16" s="492"/>
      <c r="D16" s="492"/>
      <c r="E16" s="492"/>
      <c r="F16" s="492"/>
      <c r="G16" s="92"/>
      <c r="H16" s="92"/>
      <c r="I16" s="358">
        <v>1</v>
      </c>
      <c r="J16" s="54" t="s">
        <v>0</v>
      </c>
      <c r="K16" s="54"/>
      <c r="L16" s="31"/>
    </row>
    <row r="17" spans="1:12" s="93" customFormat="1">
      <c r="A17" s="283"/>
      <c r="B17" s="280"/>
      <c r="C17" s="280"/>
      <c r="D17" s="280"/>
      <c r="E17" s="280"/>
      <c r="F17" s="280"/>
      <c r="G17" s="95"/>
      <c r="H17" s="95"/>
      <c r="I17" s="356"/>
      <c r="J17" s="54" t="s">
        <v>0</v>
      </c>
      <c r="K17" s="230"/>
      <c r="L17" s="31"/>
    </row>
    <row r="18" spans="1:12" s="93" customFormat="1" ht="24.2" customHeight="1">
      <c r="A18" s="493" t="s">
        <v>157</v>
      </c>
      <c r="B18" s="490"/>
      <c r="C18" s="490"/>
      <c r="D18" s="490"/>
      <c r="E18" s="490"/>
      <c r="F18" s="490"/>
      <c r="G18" s="134"/>
      <c r="H18" s="134"/>
      <c r="I18" s="358">
        <v>6</v>
      </c>
      <c r="J18" s="54" t="s">
        <v>0</v>
      </c>
      <c r="K18" s="58"/>
      <c r="L18" s="31"/>
    </row>
    <row r="19" spans="1:12" s="93" customFormat="1">
      <c r="A19" s="284"/>
      <c r="B19" s="282"/>
      <c r="C19" s="282"/>
      <c r="D19" s="282"/>
      <c r="E19" s="282"/>
      <c r="F19" s="282"/>
      <c r="G19" s="95"/>
      <c r="H19" s="95"/>
      <c r="I19" s="356"/>
      <c r="J19" s="54" t="s">
        <v>0</v>
      </c>
      <c r="K19" s="58"/>
      <c r="L19" s="31"/>
    </row>
    <row r="20" spans="1:12" s="93" customFormat="1" ht="47.85" customHeight="1">
      <c r="A20" s="494" t="s">
        <v>153</v>
      </c>
      <c r="B20" s="490"/>
      <c r="C20" s="490"/>
      <c r="D20" s="490"/>
      <c r="E20" s="490"/>
      <c r="F20" s="490"/>
      <c r="G20" s="134"/>
      <c r="H20" s="134"/>
      <c r="I20" s="358">
        <v>6</v>
      </c>
      <c r="J20" s="54" t="s">
        <v>0</v>
      </c>
      <c r="K20" s="58"/>
      <c r="L20" s="31"/>
    </row>
    <row r="21" spans="1:12" s="93" customFormat="1">
      <c r="A21" s="284"/>
      <c r="B21" s="282"/>
      <c r="C21" s="282"/>
      <c r="D21" s="282"/>
      <c r="E21" s="282"/>
      <c r="F21" s="282"/>
      <c r="G21" s="95"/>
      <c r="H21" s="95"/>
      <c r="I21" s="356"/>
      <c r="J21" s="54" t="s">
        <v>0</v>
      </c>
      <c r="K21" s="58"/>
      <c r="L21" s="31"/>
    </row>
    <row r="22" spans="1:12" s="93" customFormat="1" ht="24.2" customHeight="1">
      <c r="A22" s="494" t="s">
        <v>158</v>
      </c>
      <c r="B22" s="490"/>
      <c r="C22" s="490"/>
      <c r="D22" s="490"/>
      <c r="E22" s="490"/>
      <c r="F22" s="490"/>
      <c r="G22" s="134"/>
      <c r="H22" s="134"/>
      <c r="I22" s="358">
        <v>1</v>
      </c>
      <c r="J22" s="54" t="s">
        <v>0</v>
      </c>
      <c r="K22" s="54"/>
      <c r="L22" s="31"/>
    </row>
    <row r="23" spans="1:12" s="93" customFormat="1" ht="24.2" customHeight="1">
      <c r="A23" s="361"/>
      <c r="B23" s="360"/>
      <c r="C23" s="360"/>
      <c r="D23" s="360"/>
      <c r="E23" s="360"/>
      <c r="F23" s="360"/>
      <c r="G23" s="134"/>
      <c r="H23" s="134"/>
      <c r="I23" s="358"/>
      <c r="J23" s="54" t="s">
        <v>0</v>
      </c>
      <c r="K23" s="54"/>
      <c r="L23" s="31"/>
    </row>
    <row r="24" spans="1:12" s="93" customFormat="1" ht="24.2" customHeight="1">
      <c r="A24" s="495" t="s">
        <v>161</v>
      </c>
      <c r="B24" s="495"/>
      <c r="C24" s="495"/>
      <c r="D24" s="495"/>
      <c r="E24" s="495"/>
      <c r="F24" s="495"/>
      <c r="G24" s="134"/>
      <c r="H24" s="134"/>
      <c r="I24" s="358">
        <v>113</v>
      </c>
      <c r="J24" s="54" t="s">
        <v>0</v>
      </c>
      <c r="K24" s="54"/>
      <c r="L24" s="31"/>
    </row>
    <row r="25" spans="1:12" s="93" customFormat="1" ht="15" customHeight="1">
      <c r="A25" s="284"/>
      <c r="B25" s="285"/>
      <c r="C25" s="285"/>
      <c r="D25" s="285"/>
      <c r="E25" s="285"/>
      <c r="F25" s="285"/>
      <c r="G25" s="134"/>
      <c r="H25" s="134"/>
      <c r="I25" s="358"/>
      <c r="J25" s="54" t="s">
        <v>0</v>
      </c>
      <c r="K25" s="54"/>
      <c r="L25" s="31"/>
    </row>
    <row r="26" spans="1:12" s="93" customFormat="1" ht="15.75" customHeight="1">
      <c r="A26" s="134"/>
      <c r="B26" s="134"/>
      <c r="C26" s="134"/>
      <c r="D26" s="134"/>
      <c r="E26" s="134"/>
      <c r="F26" s="138" t="s">
        <v>78</v>
      </c>
      <c r="G26" s="139">
        <f>SUM(G12:G22)</f>
        <v>0</v>
      </c>
      <c r="H26" s="139">
        <f>SUM(H12:H22)</f>
        <v>0</v>
      </c>
      <c r="I26" s="357">
        <v>139</v>
      </c>
      <c r="J26" s="54" t="s">
        <v>0</v>
      </c>
      <c r="K26" s="136"/>
      <c r="L26" s="31"/>
    </row>
    <row r="27" spans="1:12" s="93" customFormat="1" ht="14.25" customHeight="1">
      <c r="B27" s="133"/>
      <c r="C27" s="133"/>
      <c r="D27" s="133"/>
      <c r="E27" s="133"/>
      <c r="F27" s="138"/>
      <c r="G27" s="95"/>
      <c r="H27" s="95"/>
      <c r="I27" s="358"/>
      <c r="J27" s="54" t="s">
        <v>0</v>
      </c>
      <c r="K27" s="54"/>
      <c r="L27" s="94"/>
    </row>
    <row r="28" spans="1:12" s="93" customFormat="1" ht="14.25" customHeight="1">
      <c r="B28" s="133"/>
      <c r="C28" s="133"/>
      <c r="D28" s="133"/>
      <c r="E28" s="133"/>
      <c r="G28" s="95"/>
      <c r="H28" s="95"/>
      <c r="I28" s="358"/>
      <c r="J28" s="54" t="s">
        <v>0</v>
      </c>
      <c r="K28" s="54"/>
      <c r="L28" s="94"/>
    </row>
    <row r="29" spans="1:12" s="93" customFormat="1" ht="14.25" customHeight="1">
      <c r="B29" s="133"/>
      <c r="C29" s="133"/>
      <c r="D29" s="133"/>
      <c r="E29" s="133"/>
      <c r="F29" s="138" t="s">
        <v>79</v>
      </c>
      <c r="G29" s="95">
        <v>0</v>
      </c>
      <c r="H29" s="95">
        <v>0</v>
      </c>
      <c r="I29" s="357">
        <v>139</v>
      </c>
      <c r="J29" s="54" t="s">
        <v>11</v>
      </c>
      <c r="K29" s="54"/>
      <c r="L29" s="94"/>
    </row>
    <row r="30" spans="1:12" s="93" customFormat="1" ht="18.75" customHeight="1">
      <c r="A30" s="204"/>
      <c r="B30" s="135"/>
      <c r="C30" s="135"/>
      <c r="D30" s="135"/>
      <c r="E30" s="135"/>
      <c r="F30" s="135"/>
      <c r="G30" s="140"/>
      <c r="H30" s="140"/>
      <c r="I30" s="140"/>
      <c r="K30" s="96"/>
      <c r="L30" s="94"/>
    </row>
    <row r="31" spans="1:12" ht="36" customHeight="1">
      <c r="A31" s="483"/>
      <c r="B31" s="483"/>
      <c r="C31" s="483"/>
      <c r="D31" s="483"/>
      <c r="E31" s="483"/>
      <c r="F31" s="483"/>
      <c r="G31" s="483"/>
      <c r="H31" s="483"/>
      <c r="I31" s="483"/>
      <c r="J31" s="483"/>
    </row>
    <row r="32" spans="1:12" ht="35.450000000000003" customHeight="1">
      <c r="A32" s="482"/>
      <c r="B32" s="482"/>
      <c r="C32" s="482"/>
      <c r="D32" s="482"/>
      <c r="E32" s="482"/>
      <c r="F32" s="482"/>
      <c r="G32" s="482"/>
      <c r="H32" s="482"/>
      <c r="I32" s="482"/>
    </row>
  </sheetData>
  <customSheetViews>
    <customSheetView guid="{3118AF25-8423-420A-806A-487665220C68}" showPageBreaks="1" printArea="1" view="pageBreakPreview" topLeftCell="A55">
      <selection activeCell="I71" sqref="I71"/>
      <rowBreaks count="2" manualBreakCount="2">
        <brk id="34" max="8" man="1"/>
        <brk id="55" max="8" man="1"/>
      </rowBreaks>
      <pageMargins left="0.75" right="0.75" top="1" bottom="1" header="0.5" footer="0.5"/>
      <pageSetup scale="67" fitToHeight="3" orientation="landscape" r:id="rId1"/>
      <headerFooter alignWithMargins="0">
        <oddFooter>&amp;C&amp;"Times New Roman,Regular"&amp;11Exhibit E - Justification for Base Adjustments</oddFooter>
      </headerFooter>
    </customSheetView>
    <customSheetView guid="{56C0A34E-45B4-448B-85E5-70B3A8E63333}" showPageBreaks="1" printArea="1" view="pageBreakPreview" topLeftCell="A55">
      <selection activeCell="F64" sqref="F64"/>
      <rowBreaks count="2" manualBreakCount="2">
        <brk id="36" max="8" man="1"/>
        <brk id="57" max="8" man="1"/>
      </rowBreaks>
      <pageMargins left="0.75" right="0.75" top="1" bottom="1" header="0.5" footer="0.5"/>
      <pageSetup scale="67" fitToHeight="3" orientation="landscape" r:id="rId2"/>
      <headerFooter alignWithMargins="0">
        <oddFooter>&amp;C&amp;"Times New Roman,Regular"&amp;11Exhibit E - Justification for Base Adjustments</oddFooter>
      </headerFooter>
    </customSheetView>
    <customSheetView guid="{4148B88B-8ED7-4FDE-9459-DEB244AD0552}" showPageBreaks="1" printArea="1" view="pageBreakPreview">
      <selection activeCell="F64" sqref="F64"/>
      <rowBreaks count="2" manualBreakCount="2">
        <brk id="36" max="8" man="1"/>
        <brk id="57" max="8" man="1"/>
      </rowBreaks>
      <pageMargins left="0.75" right="0.75" top="1" bottom="1" header="0.5" footer="0.5"/>
      <pageSetup scale="67" fitToHeight="3" orientation="landscape" r:id="rId3"/>
      <headerFooter alignWithMargins="0">
        <oddFooter>&amp;C&amp;"Times New Roman,Regular"&amp;11Exhibit E - Justification for Base Adjustments</oddFooter>
      </headerFooter>
    </customSheetView>
    <customSheetView guid="{12C66D54-5067-4346-818B-6EAB1C8A9183}" showPageBreaks="1" printArea="1" view="pageBreakPreview">
      <selection activeCell="F15" sqref="A15:F15"/>
      <rowBreaks count="2" manualBreakCount="2">
        <brk id="36" max="8" man="1"/>
        <brk id="57" max="8" man="1"/>
      </rowBreaks>
      <pageMargins left="0.75" right="0.75" top="1" bottom="1" header="0.5" footer="0.5"/>
      <pageSetup scale="67" fitToHeight="3" orientation="landscape" r:id="rId4"/>
      <headerFooter alignWithMargins="0">
        <oddFooter>&amp;C&amp;"Times New Roman,Regular"&amp;11Exhibit E - Justification for Base Adjustments</oddFooter>
      </headerFooter>
    </customSheetView>
  </customSheetViews>
  <mergeCells count="16">
    <mergeCell ref="A32:I32"/>
    <mergeCell ref="A31:J31"/>
    <mergeCell ref="A1:I1"/>
    <mergeCell ref="A3:I3"/>
    <mergeCell ref="A4:I4"/>
    <mergeCell ref="A2:I2"/>
    <mergeCell ref="A5:I5"/>
    <mergeCell ref="A6:I6"/>
    <mergeCell ref="A10:F10"/>
    <mergeCell ref="A12:F12"/>
    <mergeCell ref="A14:F14"/>
    <mergeCell ref="A16:F16"/>
    <mergeCell ref="A18:F18"/>
    <mergeCell ref="A20:F20"/>
    <mergeCell ref="A22:F22"/>
    <mergeCell ref="A24:F24"/>
  </mergeCells>
  <phoneticPr fontId="0" type="noConversion"/>
  <pageMargins left="0.75" right="0.75" top="1" bottom="1" header="0.5" footer="0.5"/>
  <pageSetup scale="67" fitToHeight="3" orientation="landscape" r:id="rId5"/>
  <headerFooter alignWithMargins="0">
    <oddFooter>&amp;C&amp;"Times New Roman,Regular"&amp;11Exhibit E - Justification for Base Adjustments</oddFooter>
  </headerFooter>
</worksheet>
</file>

<file path=xl/worksheets/sheet5.xml><?xml version="1.0" encoding="utf-8"?>
<worksheet xmlns="http://schemas.openxmlformats.org/spreadsheetml/2006/main" xmlns:r="http://schemas.openxmlformats.org/officeDocument/2006/relationships">
  <sheetPr codeName="Sheet11">
    <pageSetUpPr fitToPage="1"/>
  </sheetPr>
  <dimension ref="A1:AC40"/>
  <sheetViews>
    <sheetView showGridLines="0" showOutlineSymbols="0" view="pageBreakPreview" zoomScale="75" zoomScaleNormal="75" zoomScaleSheetLayoutView="75" workbookViewId="0">
      <selection activeCell="H38" sqref="H38"/>
    </sheetView>
  </sheetViews>
  <sheetFormatPr defaultColWidth="8.88671875" defaultRowHeight="15.75"/>
  <cols>
    <col min="1" max="1" width="27.77734375" style="8" customWidth="1"/>
    <col min="2" max="2" width="7.5546875" style="8" bestFit="1" customWidth="1"/>
    <col min="3" max="3" width="6.77734375" style="8" customWidth="1"/>
    <col min="4" max="4" width="10.88671875" style="8" bestFit="1" customWidth="1"/>
    <col min="5" max="5" width="5.77734375" style="8" customWidth="1"/>
    <col min="6" max="6" width="5.6640625" style="8" customWidth="1"/>
    <col min="7" max="7" width="7.77734375" style="8" customWidth="1"/>
    <col min="8" max="8" width="5.5546875" style="8" customWidth="1"/>
    <col min="9" max="9" width="5.6640625" style="8" customWidth="1"/>
    <col min="10" max="10" width="7.77734375" style="8" customWidth="1"/>
    <col min="11" max="11" width="8.77734375" style="8" customWidth="1"/>
    <col min="12" max="12" width="10" style="8" customWidth="1"/>
    <col min="13" max="13" width="7.5546875" style="8" bestFit="1" customWidth="1"/>
    <col min="14" max="14" width="6.77734375" style="8" customWidth="1"/>
    <col min="15" max="15" width="10.88671875" style="8" bestFit="1" customWidth="1"/>
    <col min="16" max="16" width="1" style="62" customWidth="1"/>
    <col min="17" max="16384" width="8.88671875" style="8"/>
  </cols>
  <sheetData>
    <row r="1" spans="1:29" ht="20.25">
      <c r="A1" s="524" t="s">
        <v>129</v>
      </c>
      <c r="B1" s="525"/>
      <c r="C1" s="525"/>
      <c r="D1" s="525"/>
      <c r="E1" s="525"/>
      <c r="F1" s="525"/>
      <c r="G1" s="525"/>
      <c r="H1" s="525"/>
      <c r="I1" s="525"/>
      <c r="J1" s="525"/>
      <c r="K1" s="525"/>
      <c r="L1" s="525"/>
      <c r="M1" s="525"/>
      <c r="N1" s="525"/>
      <c r="O1" s="525"/>
      <c r="P1" s="61" t="s">
        <v>0</v>
      </c>
    </row>
    <row r="2" spans="1:29" ht="16.5" customHeight="1">
      <c r="A2" s="520"/>
      <c r="B2" s="520"/>
      <c r="C2" s="520"/>
      <c r="D2" s="520"/>
      <c r="E2" s="520"/>
      <c r="F2" s="520"/>
      <c r="G2" s="520"/>
      <c r="H2" s="520"/>
      <c r="I2" s="520"/>
      <c r="J2" s="520"/>
      <c r="K2" s="520"/>
      <c r="L2" s="520"/>
      <c r="M2" s="520"/>
      <c r="N2" s="520"/>
      <c r="O2" s="520"/>
      <c r="P2" s="61" t="s">
        <v>0</v>
      </c>
    </row>
    <row r="3" spans="1:29" ht="16.5" customHeight="1">
      <c r="A3" s="526" t="s">
        <v>112</v>
      </c>
      <c r="B3" s="527"/>
      <c r="C3" s="527"/>
      <c r="D3" s="527"/>
      <c r="E3" s="527"/>
      <c r="F3" s="527"/>
      <c r="G3" s="527"/>
      <c r="H3" s="527"/>
      <c r="I3" s="527"/>
      <c r="J3" s="527"/>
      <c r="K3" s="527"/>
      <c r="L3" s="527"/>
      <c r="M3" s="527"/>
      <c r="N3" s="527"/>
      <c r="O3" s="527"/>
      <c r="P3" s="61" t="s">
        <v>0</v>
      </c>
    </row>
    <row r="4" spans="1:29" ht="16.5" customHeight="1">
      <c r="A4" s="528" t="str">
        <f>+'B. Summary of Requirements '!A5</f>
        <v>Foreign Claims Settlement Commission</v>
      </c>
      <c r="B4" s="523"/>
      <c r="C4" s="523"/>
      <c r="D4" s="523"/>
      <c r="E4" s="523"/>
      <c r="F4" s="523"/>
      <c r="G4" s="523"/>
      <c r="H4" s="523"/>
      <c r="I4" s="523"/>
      <c r="J4" s="523"/>
      <c r="K4" s="523"/>
      <c r="L4" s="523"/>
      <c r="M4" s="523"/>
      <c r="N4" s="523"/>
      <c r="O4" s="523"/>
      <c r="P4" s="61" t="s">
        <v>0</v>
      </c>
    </row>
    <row r="5" spans="1:29" ht="16.5" customHeight="1">
      <c r="A5" s="528" t="str">
        <f>+'B. Summary of Requirements '!A6</f>
        <v>Salaries and Expenses</v>
      </c>
      <c r="B5" s="527"/>
      <c r="C5" s="527"/>
      <c r="D5" s="527"/>
      <c r="E5" s="527"/>
      <c r="F5" s="527"/>
      <c r="G5" s="527"/>
      <c r="H5" s="527"/>
      <c r="I5" s="527"/>
      <c r="J5" s="527"/>
      <c r="K5" s="527"/>
      <c r="L5" s="527"/>
      <c r="M5" s="527"/>
      <c r="N5" s="527"/>
      <c r="O5" s="527"/>
      <c r="P5" s="61" t="s">
        <v>0</v>
      </c>
    </row>
    <row r="6" spans="1:29" ht="16.5" customHeight="1">
      <c r="A6" s="522" t="s">
        <v>80</v>
      </c>
      <c r="B6" s="523"/>
      <c r="C6" s="523"/>
      <c r="D6" s="523"/>
      <c r="E6" s="523"/>
      <c r="F6" s="523"/>
      <c r="G6" s="523"/>
      <c r="H6" s="523"/>
      <c r="I6" s="523"/>
      <c r="J6" s="523"/>
      <c r="K6" s="523"/>
      <c r="L6" s="523"/>
      <c r="M6" s="523"/>
      <c r="N6" s="523"/>
      <c r="O6" s="523"/>
      <c r="P6" s="61" t="s">
        <v>0</v>
      </c>
    </row>
    <row r="7" spans="1:29" ht="16.5" customHeight="1">
      <c r="A7" s="520"/>
      <c r="B7" s="520"/>
      <c r="C7" s="520"/>
      <c r="D7" s="520"/>
      <c r="E7" s="520"/>
      <c r="F7" s="520"/>
      <c r="G7" s="520"/>
      <c r="H7" s="520"/>
      <c r="I7" s="520"/>
      <c r="J7" s="520"/>
      <c r="K7" s="520"/>
      <c r="L7" s="520"/>
      <c r="M7" s="520"/>
      <c r="N7" s="520"/>
      <c r="O7" s="520"/>
      <c r="P7" s="61" t="s">
        <v>0</v>
      </c>
    </row>
    <row r="8" spans="1:29" ht="16.5" customHeight="1">
      <c r="A8" s="521"/>
      <c r="B8" s="521"/>
      <c r="C8" s="521"/>
      <c r="D8" s="521"/>
      <c r="E8" s="521"/>
      <c r="F8" s="521"/>
      <c r="G8" s="521"/>
      <c r="H8" s="521"/>
      <c r="I8" s="521"/>
      <c r="J8" s="521"/>
      <c r="K8" s="521"/>
      <c r="L8" s="521"/>
      <c r="M8" s="521"/>
      <c r="N8" s="521"/>
      <c r="O8" s="521"/>
      <c r="P8" s="61" t="s">
        <v>0</v>
      </c>
    </row>
    <row r="9" spans="1:29" ht="16.5" customHeight="1">
      <c r="A9" s="516" t="s">
        <v>20</v>
      </c>
      <c r="B9" s="498" t="s">
        <v>163</v>
      </c>
      <c r="C9" s="499"/>
      <c r="D9" s="500"/>
      <c r="E9" s="510" t="s">
        <v>164</v>
      </c>
      <c r="F9" s="511"/>
      <c r="G9" s="512"/>
      <c r="H9" s="498" t="s">
        <v>10</v>
      </c>
      <c r="I9" s="499"/>
      <c r="J9" s="499"/>
      <c r="K9" s="508" t="s">
        <v>114</v>
      </c>
      <c r="L9" s="508" t="s">
        <v>115</v>
      </c>
      <c r="M9" s="498" t="s">
        <v>113</v>
      </c>
      <c r="N9" s="499"/>
      <c r="O9" s="500"/>
      <c r="P9" s="61" t="s">
        <v>0</v>
      </c>
    </row>
    <row r="10" spans="1:29" ht="16.5" customHeight="1">
      <c r="A10" s="517"/>
      <c r="B10" s="501"/>
      <c r="C10" s="502"/>
      <c r="D10" s="503"/>
      <c r="E10" s="513"/>
      <c r="F10" s="514"/>
      <c r="G10" s="515"/>
      <c r="H10" s="501"/>
      <c r="I10" s="502"/>
      <c r="J10" s="502"/>
      <c r="K10" s="509"/>
      <c r="L10" s="509"/>
      <c r="M10" s="501"/>
      <c r="N10" s="502"/>
      <c r="O10" s="503"/>
      <c r="P10" s="61" t="s">
        <v>0</v>
      </c>
    </row>
    <row r="11" spans="1:29" ht="16.5" customHeight="1" thickBot="1">
      <c r="A11" s="518"/>
      <c r="B11" s="142" t="s">
        <v>95</v>
      </c>
      <c r="C11" s="143" t="s">
        <v>24</v>
      </c>
      <c r="D11" s="143" t="s">
        <v>97</v>
      </c>
      <c r="E11" s="142" t="s">
        <v>95</v>
      </c>
      <c r="F11" s="143" t="s">
        <v>24</v>
      </c>
      <c r="G11" s="143" t="s">
        <v>97</v>
      </c>
      <c r="H11" s="142" t="s">
        <v>95</v>
      </c>
      <c r="I11" s="143" t="s">
        <v>24</v>
      </c>
      <c r="J11" s="143" t="s">
        <v>97</v>
      </c>
      <c r="K11" s="216" t="s">
        <v>97</v>
      </c>
      <c r="L11" s="217" t="s">
        <v>97</v>
      </c>
      <c r="M11" s="142" t="s">
        <v>95</v>
      </c>
      <c r="N11" s="143" t="s">
        <v>24</v>
      </c>
      <c r="O11" s="144" t="s">
        <v>97</v>
      </c>
      <c r="P11" s="61" t="s">
        <v>0</v>
      </c>
    </row>
    <row r="12" spans="1:29" ht="16.5" customHeight="1">
      <c r="A12" s="332"/>
      <c r="B12" s="333"/>
      <c r="C12" s="334"/>
      <c r="D12" s="334"/>
      <c r="E12" s="333"/>
      <c r="F12" s="334"/>
      <c r="G12" s="334"/>
      <c r="H12" s="333"/>
      <c r="I12" s="334"/>
      <c r="J12" s="334"/>
      <c r="K12" s="335"/>
      <c r="L12" s="334"/>
      <c r="M12" s="333"/>
      <c r="N12" s="334"/>
      <c r="O12" s="336"/>
      <c r="P12" s="61" t="s">
        <v>0</v>
      </c>
    </row>
    <row r="13" spans="1:29" ht="16.5" customHeight="1">
      <c r="A13" s="337" t="s">
        <v>146</v>
      </c>
      <c r="B13" s="333">
        <v>11</v>
      </c>
      <c r="C13" s="334">
        <v>11</v>
      </c>
      <c r="D13" s="334">
        <v>2113</v>
      </c>
      <c r="E13" s="333"/>
      <c r="F13" s="334"/>
      <c r="G13" s="334">
        <v>0</v>
      </c>
      <c r="H13" s="333"/>
      <c r="I13" s="334"/>
      <c r="J13" s="334">
        <v>0</v>
      </c>
      <c r="K13" s="335">
        <v>0</v>
      </c>
      <c r="L13" s="334">
        <v>0</v>
      </c>
      <c r="M13" s="333">
        <f t="shared" ref="M13:N13" si="0">B13+E13+H13</f>
        <v>11</v>
      </c>
      <c r="N13" s="334">
        <f t="shared" si="0"/>
        <v>11</v>
      </c>
      <c r="O13" s="336">
        <f>D13+G13+J13+K13+L13</f>
        <v>2113</v>
      </c>
      <c r="P13" s="61" t="s">
        <v>0</v>
      </c>
    </row>
    <row r="14" spans="1:29" ht="16.5" customHeight="1">
      <c r="A14" s="145" t="s">
        <v>147</v>
      </c>
      <c r="B14" s="146">
        <f t="shared" ref="B14:O14" si="1">SUM(B12:B13)</f>
        <v>11</v>
      </c>
      <c r="C14" s="147">
        <f t="shared" si="1"/>
        <v>11</v>
      </c>
      <c r="D14" s="148">
        <f t="shared" si="1"/>
        <v>2113</v>
      </c>
      <c r="E14" s="146">
        <f t="shared" si="1"/>
        <v>0</v>
      </c>
      <c r="F14" s="147">
        <f t="shared" si="1"/>
        <v>0</v>
      </c>
      <c r="G14" s="149">
        <f t="shared" si="1"/>
        <v>0</v>
      </c>
      <c r="H14" s="146">
        <f t="shared" si="1"/>
        <v>0</v>
      </c>
      <c r="I14" s="147">
        <f t="shared" si="1"/>
        <v>0</v>
      </c>
      <c r="J14" s="148">
        <f t="shared" si="1"/>
        <v>0</v>
      </c>
      <c r="K14" s="215">
        <f t="shared" si="1"/>
        <v>0</v>
      </c>
      <c r="L14" s="148">
        <f t="shared" si="1"/>
        <v>0</v>
      </c>
      <c r="M14" s="218">
        <f t="shared" si="1"/>
        <v>11</v>
      </c>
      <c r="N14" s="219">
        <f t="shared" si="1"/>
        <v>11</v>
      </c>
      <c r="O14" s="150">
        <f t="shared" si="1"/>
        <v>2113</v>
      </c>
      <c r="P14" s="61" t="s">
        <v>0</v>
      </c>
    </row>
    <row r="15" spans="1:29" ht="16.5" customHeight="1">
      <c r="A15" s="277" t="s">
        <v>85</v>
      </c>
      <c r="B15" s="338" t="s">
        <v>96</v>
      </c>
      <c r="C15" s="339"/>
      <c r="D15" s="339"/>
      <c r="E15" s="338"/>
      <c r="F15" s="339"/>
      <c r="G15" s="339"/>
      <c r="H15" s="338"/>
      <c r="I15" s="339"/>
      <c r="J15" s="339"/>
      <c r="K15" s="340"/>
      <c r="L15" s="339"/>
      <c r="M15" s="338"/>
      <c r="N15" s="339">
        <f>C15+F15+I15</f>
        <v>0</v>
      </c>
      <c r="O15" s="341"/>
      <c r="P15" s="61" t="s">
        <v>0</v>
      </c>
      <c r="Q15" s="9"/>
      <c r="R15" s="9"/>
      <c r="S15" s="9"/>
      <c r="T15" s="9"/>
      <c r="U15" s="9"/>
      <c r="V15" s="9"/>
      <c r="W15" s="9"/>
      <c r="X15" s="9"/>
      <c r="Y15" s="9"/>
      <c r="Z15" s="9"/>
      <c r="AA15" s="9"/>
      <c r="AB15" s="9"/>
      <c r="AC15" s="9"/>
    </row>
    <row r="16" spans="1:29" ht="16.5" customHeight="1">
      <c r="A16" s="277" t="s">
        <v>84</v>
      </c>
      <c r="B16" s="342"/>
      <c r="C16" s="343">
        <f>SUM(C14:C15)</f>
        <v>11</v>
      </c>
      <c r="D16" s="343"/>
      <c r="E16" s="342"/>
      <c r="F16" s="343">
        <f>+F14+F15</f>
        <v>0</v>
      </c>
      <c r="G16" s="343"/>
      <c r="H16" s="342"/>
      <c r="I16" s="343">
        <f>+I14+I15</f>
        <v>0</v>
      </c>
      <c r="J16" s="343"/>
      <c r="K16" s="344"/>
      <c r="L16" s="343"/>
      <c r="M16" s="342"/>
      <c r="N16" s="343">
        <f>SUM(N14:N15)</f>
        <v>11</v>
      </c>
      <c r="O16" s="345"/>
      <c r="P16" s="61" t="s">
        <v>0</v>
      </c>
    </row>
    <row r="17" spans="1:16" ht="16.5" customHeight="1">
      <c r="A17" s="346" t="s">
        <v>86</v>
      </c>
      <c r="B17" s="333"/>
      <c r="C17" s="334"/>
      <c r="D17" s="334"/>
      <c r="E17" s="333"/>
      <c r="F17" s="334"/>
      <c r="G17" s="334"/>
      <c r="H17" s="333"/>
      <c r="I17" s="334"/>
      <c r="J17" s="334"/>
      <c r="K17" s="335"/>
      <c r="L17" s="334"/>
      <c r="M17" s="333"/>
      <c r="N17" s="334"/>
      <c r="O17" s="336"/>
      <c r="P17" s="61" t="s">
        <v>0</v>
      </c>
    </row>
    <row r="18" spans="1:16" ht="16.5" customHeight="1">
      <c r="A18" s="347" t="s">
        <v>29</v>
      </c>
      <c r="B18" s="333"/>
      <c r="C18" s="334">
        <v>0</v>
      </c>
      <c r="D18" s="334"/>
      <c r="E18" s="333"/>
      <c r="F18" s="334">
        <v>0</v>
      </c>
      <c r="G18" s="334"/>
      <c r="H18" s="333"/>
      <c r="I18" s="334">
        <v>0</v>
      </c>
      <c r="J18" s="334"/>
      <c r="K18" s="335">
        <v>0</v>
      </c>
      <c r="L18" s="334">
        <v>0</v>
      </c>
      <c r="M18" s="333"/>
      <c r="N18" s="334">
        <f>C18+F18+I18</f>
        <v>0</v>
      </c>
      <c r="O18" s="336"/>
      <c r="P18" s="61" t="s">
        <v>0</v>
      </c>
    </row>
    <row r="19" spans="1:16" ht="16.5" customHeight="1">
      <c r="A19" s="348" t="s">
        <v>51</v>
      </c>
      <c r="B19" s="338"/>
      <c r="C19" s="339">
        <v>0</v>
      </c>
      <c r="D19" s="339"/>
      <c r="E19" s="338"/>
      <c r="F19" s="339">
        <v>0</v>
      </c>
      <c r="G19" s="339"/>
      <c r="H19" s="338"/>
      <c r="I19" s="339">
        <v>0</v>
      </c>
      <c r="J19" s="339"/>
      <c r="K19" s="340">
        <v>0</v>
      </c>
      <c r="L19" s="339">
        <v>0</v>
      </c>
      <c r="M19" s="338"/>
      <c r="N19" s="339">
        <f>C19+F19+I19</f>
        <v>0</v>
      </c>
      <c r="O19" s="341"/>
      <c r="P19" s="61" t="s">
        <v>0</v>
      </c>
    </row>
    <row r="20" spans="1:16" ht="16.5" customHeight="1">
      <c r="A20" s="277" t="s">
        <v>87</v>
      </c>
      <c r="B20" s="338"/>
      <c r="C20" s="339">
        <f>C19+C18+C16</f>
        <v>11</v>
      </c>
      <c r="D20" s="349"/>
      <c r="E20" s="338"/>
      <c r="F20" s="339">
        <f>F19+F18+F16</f>
        <v>0</v>
      </c>
      <c r="G20" s="349"/>
      <c r="H20" s="338"/>
      <c r="I20" s="339">
        <f>I19+I18+I16</f>
        <v>0</v>
      </c>
      <c r="J20" s="349"/>
      <c r="K20" s="350">
        <v>0</v>
      </c>
      <c r="L20" s="349">
        <v>0</v>
      </c>
      <c r="M20" s="338"/>
      <c r="N20" s="339">
        <f>N19+N18+N16</f>
        <v>11</v>
      </c>
      <c r="O20" s="351"/>
      <c r="P20" s="61" t="s">
        <v>0</v>
      </c>
    </row>
    <row r="21" spans="1:16" ht="16.5" customHeight="1">
      <c r="B21" s="1"/>
      <c r="C21" s="1"/>
      <c r="D21" s="1"/>
      <c r="E21" s="1"/>
      <c r="F21" s="1"/>
      <c r="G21" s="1"/>
      <c r="H21" s="1"/>
      <c r="I21" s="1"/>
      <c r="J21" s="1"/>
      <c r="K21" s="1"/>
      <c r="L21" s="1"/>
      <c r="M21" s="1"/>
      <c r="N21" s="1"/>
      <c r="O21" s="1"/>
    </row>
    <row r="22" spans="1:16" ht="16.5" customHeight="1">
      <c r="A22" s="1"/>
      <c r="B22" s="17"/>
      <c r="C22" s="1"/>
      <c r="D22" s="1"/>
      <c r="E22" s="1"/>
      <c r="F22" s="1"/>
      <c r="G22" s="1"/>
      <c r="H22" s="1"/>
      <c r="I22" s="1"/>
      <c r="J22" s="1"/>
      <c r="K22" s="1"/>
      <c r="L22" s="1"/>
      <c r="M22" s="1"/>
      <c r="N22" s="1"/>
      <c r="O22" s="1"/>
      <c r="P22" s="61"/>
    </row>
    <row r="23" spans="1:16" ht="16.5" customHeight="1">
      <c r="A23" s="1"/>
      <c r="B23" s="17"/>
      <c r="C23" s="1"/>
      <c r="D23" s="1"/>
      <c r="E23" s="1"/>
      <c r="F23" s="1"/>
      <c r="G23" s="1"/>
      <c r="H23" s="1"/>
      <c r="I23" s="1"/>
      <c r="J23" s="1"/>
      <c r="K23" s="1"/>
      <c r="L23" s="1"/>
      <c r="M23" s="1"/>
      <c r="N23" s="1"/>
      <c r="O23" s="1"/>
      <c r="P23" s="61"/>
    </row>
    <row r="24" spans="1:16" ht="16.5" customHeight="1">
      <c r="A24" s="1"/>
      <c r="B24" s="17"/>
      <c r="C24" s="1"/>
      <c r="D24" s="1"/>
      <c r="E24" s="1"/>
      <c r="F24" s="1"/>
      <c r="G24" s="1"/>
      <c r="H24" s="1"/>
      <c r="I24" s="1"/>
      <c r="J24" s="1"/>
      <c r="K24" s="1"/>
      <c r="L24" s="1"/>
      <c r="M24" s="1"/>
      <c r="N24" s="1"/>
      <c r="O24" s="1"/>
      <c r="P24" s="61"/>
    </row>
    <row r="25" spans="1:16" ht="16.5" customHeight="1">
      <c r="A25" s="1"/>
      <c r="B25" s="17"/>
      <c r="C25" s="1"/>
      <c r="D25" s="1"/>
      <c r="E25" s="1"/>
      <c r="F25" s="1"/>
      <c r="G25" s="1"/>
      <c r="H25" s="1"/>
      <c r="I25" s="1"/>
      <c r="J25" s="1"/>
      <c r="K25" s="1"/>
      <c r="L25" s="1"/>
      <c r="M25" s="1"/>
      <c r="N25" s="1"/>
      <c r="O25" s="1"/>
      <c r="P25" s="61"/>
    </row>
    <row r="26" spans="1:16" ht="16.5" customHeight="1">
      <c r="A26" s="1"/>
      <c r="B26" s="19"/>
      <c r="C26" s="19"/>
      <c r="D26" s="19"/>
      <c r="E26" s="19"/>
      <c r="F26" s="19"/>
      <c r="G26" s="19"/>
      <c r="H26" s="19"/>
      <c r="I26" s="19"/>
      <c r="J26" s="19"/>
      <c r="K26" s="19"/>
      <c r="L26" s="213"/>
      <c r="M26" s="1"/>
      <c r="N26" s="1"/>
      <c r="O26" s="1"/>
      <c r="P26" s="61"/>
    </row>
    <row r="27" spans="1:16" ht="16.5" customHeight="1">
      <c r="A27" s="132"/>
      <c r="B27" s="1"/>
      <c r="C27" s="1"/>
      <c r="D27" s="1"/>
      <c r="E27" s="1"/>
      <c r="F27" s="1"/>
      <c r="G27" s="1"/>
      <c r="H27" s="1"/>
      <c r="I27" s="1"/>
      <c r="J27" s="1"/>
      <c r="K27" s="1"/>
      <c r="L27" s="1"/>
      <c r="M27" s="1"/>
      <c r="N27" s="1"/>
      <c r="O27" s="1"/>
    </row>
    <row r="28" spans="1:16" ht="16.5" customHeight="1">
      <c r="A28" s="22"/>
      <c r="B28" s="22"/>
      <c r="C28" s="22"/>
      <c r="D28" s="22"/>
      <c r="E28" s="22"/>
      <c r="F28" s="22"/>
      <c r="G28" s="22"/>
      <c r="H28" s="1"/>
      <c r="I28" s="1"/>
      <c r="J28" s="1"/>
      <c r="K28" s="1"/>
      <c r="L28" s="1"/>
      <c r="M28" s="1"/>
      <c r="N28" s="1"/>
      <c r="O28" s="1"/>
      <c r="P28" s="54" t="s">
        <v>11</v>
      </c>
    </row>
    <row r="29" spans="1:16" ht="16.5" customHeight="1">
      <c r="A29" s="506"/>
      <c r="B29" s="497"/>
      <c r="C29" s="497"/>
      <c r="D29" s="497"/>
      <c r="E29" s="497"/>
      <c r="F29" s="497"/>
      <c r="G29" s="497"/>
      <c r="H29" s="497"/>
      <c r="I29" s="497"/>
      <c r="J29" s="497"/>
      <c r="K29" s="497"/>
      <c r="L29" s="497"/>
      <c r="M29" s="497"/>
      <c r="N29" s="497"/>
      <c r="O29" s="497"/>
      <c r="P29" s="17"/>
    </row>
    <row r="30" spans="1:16" ht="16.5" customHeight="1">
      <c r="A30" s="519"/>
      <c r="B30" s="519"/>
      <c r="C30" s="519"/>
      <c r="D30" s="519"/>
      <c r="E30" s="519"/>
      <c r="F30" s="519"/>
      <c r="G30" s="519"/>
      <c r="H30" s="519"/>
      <c r="I30" s="519"/>
      <c r="J30" s="519"/>
      <c r="K30" s="519"/>
      <c r="L30" s="519"/>
      <c r="M30" s="519"/>
      <c r="N30" s="519"/>
      <c r="O30" s="519"/>
      <c r="P30" s="17"/>
    </row>
    <row r="31" spans="1:16" ht="16.5" customHeight="1">
      <c r="A31" s="504"/>
      <c r="B31" s="505"/>
      <c r="C31" s="505"/>
      <c r="D31" s="505"/>
      <c r="E31" s="505"/>
      <c r="F31" s="505"/>
      <c r="G31" s="505"/>
      <c r="H31" s="505"/>
      <c r="I31" s="505"/>
      <c r="J31" s="505"/>
      <c r="K31" s="505"/>
      <c r="L31" s="505"/>
      <c r="M31" s="505"/>
      <c r="N31" s="505"/>
      <c r="O31" s="505"/>
      <c r="P31" s="17"/>
    </row>
    <row r="32" spans="1:16" ht="16.5" customHeight="1">
      <c r="A32" s="211"/>
      <c r="B32" s="210"/>
      <c r="C32" s="210"/>
      <c r="D32" s="210"/>
      <c r="E32" s="210"/>
      <c r="F32" s="210"/>
      <c r="G32" s="210"/>
      <c r="H32" s="210"/>
      <c r="I32" s="210"/>
      <c r="J32" s="210"/>
      <c r="K32" s="210"/>
      <c r="L32" s="214"/>
      <c r="M32" s="210"/>
      <c r="N32" s="210"/>
      <c r="O32" s="210"/>
      <c r="P32" s="17"/>
    </row>
    <row r="33" spans="1:16" ht="35.450000000000003" customHeight="1">
      <c r="A33" s="507"/>
      <c r="B33" s="504"/>
      <c r="C33" s="504"/>
      <c r="D33" s="504"/>
      <c r="E33" s="504"/>
      <c r="F33" s="504"/>
      <c r="G33" s="504"/>
      <c r="H33" s="504"/>
      <c r="I33" s="504"/>
      <c r="J33" s="504"/>
      <c r="K33" s="504"/>
      <c r="L33" s="504"/>
      <c r="M33" s="504"/>
      <c r="N33" s="504"/>
      <c r="O33" s="504"/>
      <c r="P33" s="17"/>
    </row>
    <row r="34" spans="1:16" ht="35.450000000000003" customHeight="1">
      <c r="A34" s="504"/>
      <c r="B34" s="504"/>
      <c r="C34" s="504"/>
      <c r="D34" s="504"/>
      <c r="E34" s="504"/>
      <c r="F34" s="504"/>
      <c r="G34" s="504"/>
      <c r="H34" s="504"/>
      <c r="I34" s="504"/>
      <c r="J34" s="504"/>
      <c r="K34" s="504"/>
      <c r="L34" s="504"/>
      <c r="M34" s="504"/>
      <c r="N34" s="504"/>
      <c r="O34" s="504"/>
      <c r="P34" s="17"/>
    </row>
    <row r="35" spans="1:16" ht="16.5" customHeight="1">
      <c r="A35" s="504"/>
      <c r="B35" s="505"/>
      <c r="C35" s="505"/>
      <c r="D35" s="505"/>
      <c r="E35" s="505"/>
      <c r="F35" s="505"/>
      <c r="G35" s="505"/>
      <c r="H35" s="505"/>
      <c r="I35" s="505"/>
      <c r="J35" s="505"/>
      <c r="K35" s="505"/>
      <c r="L35" s="505"/>
      <c r="M35" s="505"/>
      <c r="N35" s="505"/>
      <c r="O35" s="505"/>
      <c r="P35" s="17"/>
    </row>
    <row r="36" spans="1:16" ht="16.5" customHeight="1">
      <c r="A36" s="496"/>
      <c r="B36" s="497"/>
      <c r="C36" s="497"/>
      <c r="D36" s="497"/>
      <c r="E36" s="497"/>
      <c r="F36" s="497"/>
      <c r="G36" s="497"/>
      <c r="H36" s="497"/>
      <c r="I36" s="497"/>
      <c r="J36" s="497"/>
      <c r="K36" s="497"/>
      <c r="L36" s="497"/>
      <c r="M36" s="497"/>
      <c r="N36" s="497"/>
      <c r="O36" s="497"/>
      <c r="P36" s="497"/>
    </row>
    <row r="37" spans="1:16" ht="16.5" customHeight="1"/>
    <row r="38" spans="1:16" ht="16.5" customHeight="1"/>
    <row r="39" spans="1:16" ht="16.5" customHeight="1"/>
    <row r="40" spans="1:16" ht="16.5" customHeight="1"/>
  </sheetData>
  <customSheetViews>
    <customSheetView guid="{3118AF25-8423-420A-806A-487665220C68}" scale="75" showPageBreaks="1" showGridLines="0" outlineSymbols="0" fitToPage="1" printArea="1" view="pageBreakPreview">
      <selection activeCell="N22" sqref="N22"/>
      <pageMargins left="0.5" right="0.5" top="0.5" bottom="0.55000000000000004" header="0" footer="0"/>
      <printOptions horizontalCentered="1"/>
      <pageSetup scale="79" firstPageNumber="2" orientation="landscape" useFirstPageNumber="1" horizontalDpi="300" verticalDpi="300" r:id="rId1"/>
      <headerFooter alignWithMargins="0">
        <oddFooter>&amp;C&amp;"Times New Roman,Regular"Exhibit F - Crosswalk of 2011 Availability</oddFooter>
      </headerFooter>
    </customSheetView>
    <customSheetView guid="{56C0A34E-45B4-448B-85E5-70B3A8E63333}" scale="75" showPageBreaks="1" showGridLines="0" outlineSymbols="0" fitToPage="1" printArea="1" view="pageBreakPreview">
      <selection activeCell="S30" sqref="S30"/>
      <pageMargins left="0.5" right="0.5" top="0.5" bottom="0.55000000000000004" header="0" footer="0"/>
      <printOptions horizontalCentered="1"/>
      <pageSetup scale="68" firstPageNumber="2" orientation="landscape" useFirstPageNumber="1" horizontalDpi="300" verticalDpi="300" r:id="rId2"/>
      <headerFooter alignWithMargins="0">
        <oddFooter>&amp;C&amp;"Times New Roman,Regular"Exhibit F - Crosswalk of 2011 Availability</oddFooter>
      </headerFooter>
    </customSheetView>
    <customSheetView guid="{4148B88B-8ED7-4FDE-9459-DEB244AD0552}" scale="75" showPageBreaks="1" showGridLines="0" outlineSymbols="0" fitToPage="1" printArea="1" hiddenColumns="1" view="pageBreakPreview">
      <selection activeCell="L12" sqref="L12"/>
      <pageMargins left="0.5" right="0.5" top="0.5" bottom="0.55000000000000004" header="0" footer="0"/>
      <printOptions horizontalCentered="1"/>
      <pageSetup scale="79" firstPageNumber="2" orientation="landscape" useFirstPageNumber="1" horizontalDpi="300" verticalDpi="300" r:id="rId3"/>
      <headerFooter alignWithMargins="0">
        <oddFooter>&amp;C&amp;"Times New Roman,Regular"Exhibit F - Crosswalk of 2011 Availability</oddFooter>
      </headerFooter>
    </customSheetView>
    <customSheetView guid="{12C66D54-5067-4346-818B-6EAB1C8A9183}" scale="75" showPageBreaks="1" showGridLines="0" outlineSymbols="0" fitToPage="1" printArea="1" view="pageBreakPreview">
      <selection activeCell="A36" sqref="A36:O36"/>
      <pageMargins left="0.5" right="0.5" top="0.5" bottom="0.55000000000000004" header="0" footer="0"/>
      <printOptions horizontalCentered="1"/>
      <pageSetup scale="79" firstPageNumber="2" orientation="landscape" useFirstPageNumber="1" horizontalDpi="300" verticalDpi="300" r:id="rId4"/>
      <headerFooter alignWithMargins="0">
        <oddFooter>&amp;C&amp;"Times New Roman,Regular"Exhibit F - Crosswalk of 2011 Availability</oddFooter>
      </headerFooter>
    </customSheetView>
  </customSheetViews>
  <mergeCells count="22">
    <mergeCell ref="A7:O7"/>
    <mergeCell ref="A8:O8"/>
    <mergeCell ref="A2:O2"/>
    <mergeCell ref="A6:O6"/>
    <mergeCell ref="A1:O1"/>
    <mergeCell ref="A3:O3"/>
    <mergeCell ref="A4:O4"/>
    <mergeCell ref="A5:O5"/>
    <mergeCell ref="A36:P36"/>
    <mergeCell ref="M9:O10"/>
    <mergeCell ref="A31:O31"/>
    <mergeCell ref="A35:O35"/>
    <mergeCell ref="A29:O29"/>
    <mergeCell ref="A33:O33"/>
    <mergeCell ref="A34:O34"/>
    <mergeCell ref="H9:J10"/>
    <mergeCell ref="K9:K10"/>
    <mergeCell ref="L9:L10"/>
    <mergeCell ref="E9:G10"/>
    <mergeCell ref="B9:D10"/>
    <mergeCell ref="A9:A11"/>
    <mergeCell ref="A30:O30"/>
  </mergeCells>
  <phoneticPr fontId="0" type="noConversion"/>
  <printOptions horizontalCentered="1"/>
  <pageMargins left="0.5" right="0.5" top="0.5" bottom="0.55000000000000004" header="0" footer="0"/>
  <pageSetup scale="79" firstPageNumber="2" orientation="landscape" useFirstPageNumber="1" horizontalDpi="300" verticalDpi="300" r:id="rId5"/>
  <headerFooter alignWithMargins="0">
    <oddFooter>&amp;C&amp;"Times New Roman,Regular"Exhibit F - Crosswalk of 2011 Availability</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T30"/>
  <sheetViews>
    <sheetView view="pageBreakPreview" zoomScale="75" zoomScaleNormal="100" zoomScaleSheetLayoutView="75" workbookViewId="0">
      <selection activeCell="U21" sqref="U21"/>
    </sheetView>
  </sheetViews>
  <sheetFormatPr defaultRowHeight="15.75"/>
  <cols>
    <col min="1" max="1" width="35.21875" customWidth="1"/>
    <col min="8" max="8" width="8.88671875" hidden="1" customWidth="1"/>
    <col min="9" max="9" width="8.88671875" style="193" hidden="1" customWidth="1"/>
    <col min="10" max="10" width="8.88671875" hidden="1" customWidth="1"/>
    <col min="14" max="14" width="9.44140625" style="8" customWidth="1"/>
    <col min="15" max="15" width="10" style="8" customWidth="1"/>
  </cols>
  <sheetData>
    <row r="1" spans="1:20" ht="20.25">
      <c r="A1" s="524" t="s">
        <v>144</v>
      </c>
      <c r="B1" s="525"/>
      <c r="C1" s="525"/>
      <c r="D1" s="525"/>
      <c r="E1" s="525"/>
      <c r="F1" s="525"/>
      <c r="G1" s="525"/>
      <c r="H1" s="525"/>
      <c r="I1" s="525"/>
      <c r="J1" s="525"/>
      <c r="K1" s="525"/>
      <c r="L1" s="525"/>
      <c r="M1" s="525"/>
      <c r="N1" s="525"/>
      <c r="O1" s="525"/>
      <c r="P1" s="525"/>
      <c r="Q1" s="525"/>
      <c r="R1" s="525"/>
      <c r="S1" s="61" t="s">
        <v>0</v>
      </c>
      <c r="T1" s="8"/>
    </row>
    <row r="2" spans="1:20">
      <c r="A2" s="520"/>
      <c r="B2" s="520"/>
      <c r="C2" s="520"/>
      <c r="D2" s="520"/>
      <c r="E2" s="520"/>
      <c r="F2" s="520"/>
      <c r="G2" s="520"/>
      <c r="H2" s="520"/>
      <c r="I2" s="520"/>
      <c r="J2" s="520"/>
      <c r="K2" s="520"/>
      <c r="L2" s="520"/>
      <c r="M2" s="520"/>
      <c r="N2" s="520"/>
      <c r="O2" s="520"/>
      <c r="P2" s="520"/>
      <c r="Q2" s="520"/>
      <c r="R2" s="520"/>
      <c r="S2" s="61" t="s">
        <v>0</v>
      </c>
      <c r="T2" s="8"/>
    </row>
    <row r="3" spans="1:20" ht="18.75">
      <c r="A3" s="526" t="s">
        <v>131</v>
      </c>
      <c r="B3" s="527"/>
      <c r="C3" s="527"/>
      <c r="D3" s="527"/>
      <c r="E3" s="527"/>
      <c r="F3" s="527"/>
      <c r="G3" s="527"/>
      <c r="H3" s="527"/>
      <c r="I3" s="527"/>
      <c r="J3" s="527"/>
      <c r="K3" s="527"/>
      <c r="L3" s="527"/>
      <c r="M3" s="527"/>
      <c r="N3" s="527"/>
      <c r="O3" s="527"/>
      <c r="P3" s="527"/>
      <c r="Q3" s="527"/>
      <c r="R3" s="527"/>
      <c r="S3" s="61" t="s">
        <v>0</v>
      </c>
      <c r="T3" s="8"/>
    </row>
    <row r="4" spans="1:20" ht="16.5">
      <c r="A4" s="528" t="str">
        <f>+'B. Summary of Requirements '!A5</f>
        <v>Foreign Claims Settlement Commission</v>
      </c>
      <c r="B4" s="523"/>
      <c r="C4" s="523"/>
      <c r="D4" s="523"/>
      <c r="E4" s="523"/>
      <c r="F4" s="523"/>
      <c r="G4" s="523"/>
      <c r="H4" s="523"/>
      <c r="I4" s="523"/>
      <c r="J4" s="523"/>
      <c r="K4" s="523"/>
      <c r="L4" s="523"/>
      <c r="M4" s="523"/>
      <c r="N4" s="523"/>
      <c r="O4" s="523"/>
      <c r="P4" s="523"/>
      <c r="Q4" s="523"/>
      <c r="R4" s="523"/>
      <c r="S4" s="61" t="s">
        <v>0</v>
      </c>
      <c r="T4" s="8"/>
    </row>
    <row r="5" spans="1:20" ht="16.5">
      <c r="A5" s="528" t="str">
        <f>+'B. Summary of Requirements '!A6</f>
        <v>Salaries and Expenses</v>
      </c>
      <c r="B5" s="527"/>
      <c r="C5" s="527"/>
      <c r="D5" s="527"/>
      <c r="E5" s="527"/>
      <c r="F5" s="527"/>
      <c r="G5" s="527"/>
      <c r="H5" s="527"/>
      <c r="I5" s="527"/>
      <c r="J5" s="527"/>
      <c r="K5" s="527"/>
      <c r="L5" s="527"/>
      <c r="M5" s="527"/>
      <c r="N5" s="527"/>
      <c r="O5" s="527"/>
      <c r="P5" s="527"/>
      <c r="Q5" s="527"/>
      <c r="R5" s="527"/>
      <c r="S5" s="61" t="s">
        <v>0</v>
      </c>
      <c r="T5" s="8"/>
    </row>
    <row r="6" spans="1:20">
      <c r="A6" s="522" t="s">
        <v>80</v>
      </c>
      <c r="B6" s="523"/>
      <c r="C6" s="523"/>
      <c r="D6" s="523"/>
      <c r="E6" s="523"/>
      <c r="F6" s="523"/>
      <c r="G6" s="523"/>
      <c r="H6" s="523"/>
      <c r="I6" s="523"/>
      <c r="J6" s="523"/>
      <c r="K6" s="523"/>
      <c r="L6" s="523"/>
      <c r="M6" s="523"/>
      <c r="N6" s="523"/>
      <c r="O6" s="523"/>
      <c r="P6" s="523"/>
      <c r="Q6" s="523"/>
      <c r="R6" s="523"/>
      <c r="S6" s="61" t="s">
        <v>0</v>
      </c>
      <c r="T6" s="8"/>
    </row>
    <row r="7" spans="1:20">
      <c r="A7" s="520"/>
      <c r="B7" s="520"/>
      <c r="C7" s="520"/>
      <c r="D7" s="520"/>
      <c r="E7" s="520"/>
      <c r="F7" s="520"/>
      <c r="G7" s="520"/>
      <c r="H7" s="520"/>
      <c r="I7" s="520"/>
      <c r="J7" s="520"/>
      <c r="K7" s="520"/>
      <c r="L7" s="520"/>
      <c r="M7" s="520"/>
      <c r="N7" s="520"/>
      <c r="O7" s="520"/>
      <c r="P7" s="520"/>
      <c r="Q7" s="520"/>
      <c r="R7" s="520"/>
      <c r="S7" s="61" t="s">
        <v>0</v>
      </c>
      <c r="T7" s="8"/>
    </row>
    <row r="8" spans="1:20">
      <c r="A8" s="521"/>
      <c r="B8" s="521"/>
      <c r="C8" s="521"/>
      <c r="D8" s="521"/>
      <c r="E8" s="521"/>
      <c r="F8" s="521"/>
      <c r="G8" s="521"/>
      <c r="H8" s="521"/>
      <c r="I8" s="521"/>
      <c r="J8" s="521"/>
      <c r="K8" s="521"/>
      <c r="L8" s="521"/>
      <c r="M8" s="521"/>
      <c r="N8" s="521"/>
      <c r="O8" s="521"/>
      <c r="P8" s="521"/>
      <c r="Q8" s="521"/>
      <c r="R8" s="521"/>
      <c r="S8" s="61" t="s">
        <v>0</v>
      </c>
      <c r="T8" s="8"/>
    </row>
    <row r="9" spans="1:20" ht="15.75" customHeight="1">
      <c r="A9" s="516" t="s">
        <v>20</v>
      </c>
      <c r="B9" s="498" t="s">
        <v>137</v>
      </c>
      <c r="C9" s="499"/>
      <c r="D9" s="500"/>
      <c r="E9" s="510" t="s">
        <v>91</v>
      </c>
      <c r="F9" s="511"/>
      <c r="G9" s="512"/>
      <c r="H9" s="510" t="s">
        <v>92</v>
      </c>
      <c r="I9" s="511"/>
      <c r="J9" s="512"/>
      <c r="K9" s="498" t="s">
        <v>10</v>
      </c>
      <c r="L9" s="499"/>
      <c r="M9" s="500"/>
      <c r="N9" s="508" t="s">
        <v>114</v>
      </c>
      <c r="O9" s="529" t="s">
        <v>115</v>
      </c>
      <c r="P9" s="498" t="s">
        <v>130</v>
      </c>
      <c r="Q9" s="499"/>
      <c r="R9" s="500"/>
      <c r="S9" s="61" t="s">
        <v>0</v>
      </c>
      <c r="T9" s="8"/>
    </row>
    <row r="10" spans="1:20">
      <c r="A10" s="517"/>
      <c r="B10" s="501"/>
      <c r="C10" s="502"/>
      <c r="D10" s="503"/>
      <c r="E10" s="513"/>
      <c r="F10" s="514"/>
      <c r="G10" s="515"/>
      <c r="H10" s="513"/>
      <c r="I10" s="514"/>
      <c r="J10" s="515"/>
      <c r="K10" s="501"/>
      <c r="L10" s="502"/>
      <c r="M10" s="503"/>
      <c r="N10" s="509"/>
      <c r="O10" s="530"/>
      <c r="P10" s="501"/>
      <c r="Q10" s="502"/>
      <c r="R10" s="503"/>
      <c r="S10" s="61" t="s">
        <v>0</v>
      </c>
      <c r="T10" s="8"/>
    </row>
    <row r="11" spans="1:20" ht="16.5" thickBot="1">
      <c r="A11" s="518"/>
      <c r="B11" s="142" t="s">
        <v>95</v>
      </c>
      <c r="C11" s="143" t="s">
        <v>24</v>
      </c>
      <c r="D11" s="143" t="s">
        <v>97</v>
      </c>
      <c r="E11" s="142" t="s">
        <v>95</v>
      </c>
      <c r="F11" s="143" t="s">
        <v>24</v>
      </c>
      <c r="G11" s="143" t="s">
        <v>97</v>
      </c>
      <c r="H11" s="142" t="s">
        <v>95</v>
      </c>
      <c r="I11" s="143" t="s">
        <v>24</v>
      </c>
      <c r="J11" s="143" t="s">
        <v>97</v>
      </c>
      <c r="K11" s="142" t="s">
        <v>95</v>
      </c>
      <c r="L11" s="143" t="s">
        <v>24</v>
      </c>
      <c r="M11" s="143" t="s">
        <v>97</v>
      </c>
      <c r="N11" s="216" t="s">
        <v>97</v>
      </c>
      <c r="O11" s="217" t="s">
        <v>97</v>
      </c>
      <c r="P11" s="142" t="s">
        <v>95</v>
      </c>
      <c r="Q11" s="143" t="s">
        <v>24</v>
      </c>
      <c r="R11" s="144" t="s">
        <v>97</v>
      </c>
      <c r="S11" s="61" t="s">
        <v>0</v>
      </c>
      <c r="T11" s="8"/>
    </row>
    <row r="12" spans="1:20">
      <c r="A12" s="332"/>
      <c r="B12" s="333"/>
      <c r="C12" s="334"/>
      <c r="D12" s="334"/>
      <c r="E12" s="333"/>
      <c r="F12" s="334"/>
      <c r="G12" s="334"/>
      <c r="H12" s="333"/>
      <c r="I12" s="334"/>
      <c r="J12" s="334"/>
      <c r="K12" s="333"/>
      <c r="L12" s="334"/>
      <c r="M12" s="334"/>
      <c r="N12" s="335"/>
      <c r="O12" s="334"/>
      <c r="P12" s="333"/>
      <c r="Q12" s="334"/>
      <c r="R12" s="336"/>
      <c r="S12" s="61" t="s">
        <v>0</v>
      </c>
      <c r="T12" s="8"/>
    </row>
    <row r="13" spans="1:20">
      <c r="A13" s="337" t="s">
        <v>146</v>
      </c>
      <c r="B13" s="333">
        <v>11</v>
      </c>
      <c r="C13" s="334">
        <v>11</v>
      </c>
      <c r="D13" s="334">
        <v>2000</v>
      </c>
      <c r="E13" s="333"/>
      <c r="F13" s="334"/>
      <c r="G13" s="334">
        <v>0</v>
      </c>
      <c r="H13" s="333"/>
      <c r="I13" s="334"/>
      <c r="J13" s="334"/>
      <c r="K13" s="333"/>
      <c r="L13" s="334"/>
      <c r="M13" s="334">
        <v>0</v>
      </c>
      <c r="N13" s="335">
        <v>0</v>
      </c>
      <c r="O13" s="334">
        <v>0</v>
      </c>
      <c r="P13" s="333">
        <f t="shared" ref="P13:Q13" si="0">B13+E13+H13+K13</f>
        <v>11</v>
      </c>
      <c r="Q13" s="334">
        <f t="shared" si="0"/>
        <v>11</v>
      </c>
      <c r="R13" s="336">
        <f>D13+G13+J13+M13+N13+O13</f>
        <v>2000</v>
      </c>
      <c r="S13" s="61" t="s">
        <v>0</v>
      </c>
      <c r="T13" s="8"/>
    </row>
    <row r="14" spans="1:20">
      <c r="A14" s="145" t="s">
        <v>103</v>
      </c>
      <c r="B14" s="146">
        <f t="shared" ref="B14:R14" si="1">SUM(B12:B13)</f>
        <v>11</v>
      </c>
      <c r="C14" s="147">
        <f t="shared" si="1"/>
        <v>11</v>
      </c>
      <c r="D14" s="148">
        <f t="shared" si="1"/>
        <v>2000</v>
      </c>
      <c r="E14" s="146">
        <f t="shared" si="1"/>
        <v>0</v>
      </c>
      <c r="F14" s="147">
        <f t="shared" si="1"/>
        <v>0</v>
      </c>
      <c r="G14" s="149">
        <f t="shared" si="1"/>
        <v>0</v>
      </c>
      <c r="H14" s="146">
        <f t="shared" si="1"/>
        <v>0</v>
      </c>
      <c r="I14" s="147">
        <f t="shared" si="1"/>
        <v>0</v>
      </c>
      <c r="J14" s="148">
        <f t="shared" si="1"/>
        <v>0</v>
      </c>
      <c r="K14" s="146">
        <f t="shared" si="1"/>
        <v>0</v>
      </c>
      <c r="L14" s="147">
        <f t="shared" si="1"/>
        <v>0</v>
      </c>
      <c r="M14" s="148">
        <f t="shared" si="1"/>
        <v>0</v>
      </c>
      <c r="N14" s="215">
        <f t="shared" si="1"/>
        <v>0</v>
      </c>
      <c r="O14" s="148">
        <f t="shared" si="1"/>
        <v>0</v>
      </c>
      <c r="P14" s="146">
        <f t="shared" si="1"/>
        <v>11</v>
      </c>
      <c r="Q14" s="147">
        <f t="shared" si="1"/>
        <v>11</v>
      </c>
      <c r="R14" s="150">
        <f t="shared" si="1"/>
        <v>2000</v>
      </c>
      <c r="S14" s="61" t="s">
        <v>0</v>
      </c>
      <c r="T14" s="8"/>
    </row>
    <row r="15" spans="1:20">
      <c r="A15" s="277" t="s">
        <v>85</v>
      </c>
      <c r="B15" s="338" t="s">
        <v>96</v>
      </c>
      <c r="C15" s="339"/>
      <c r="D15" s="339"/>
      <c r="E15" s="338"/>
      <c r="F15" s="339"/>
      <c r="G15" s="339"/>
      <c r="H15" s="338"/>
      <c r="I15" s="339"/>
      <c r="J15" s="339"/>
      <c r="K15" s="338"/>
      <c r="L15" s="339"/>
      <c r="M15" s="339"/>
      <c r="N15" s="340"/>
      <c r="O15" s="339"/>
      <c r="P15" s="338"/>
      <c r="Q15" s="339">
        <f>C15+F15+I15+L15</f>
        <v>0</v>
      </c>
      <c r="R15" s="341"/>
      <c r="S15" s="61" t="s">
        <v>0</v>
      </c>
      <c r="T15" s="9"/>
    </row>
    <row r="16" spans="1:20">
      <c r="A16" s="277" t="s">
        <v>84</v>
      </c>
      <c r="B16" s="342"/>
      <c r="C16" s="343">
        <f>SUM(C14:C15)</f>
        <v>11</v>
      </c>
      <c r="D16" s="343"/>
      <c r="E16" s="342"/>
      <c r="F16" s="343">
        <f>+F14+F15</f>
        <v>0</v>
      </c>
      <c r="G16" s="343"/>
      <c r="H16" s="342"/>
      <c r="I16" s="343">
        <f>+I14+I15</f>
        <v>0</v>
      </c>
      <c r="J16" s="343"/>
      <c r="K16" s="342"/>
      <c r="L16" s="343">
        <f>+L14+L15</f>
        <v>0</v>
      </c>
      <c r="M16" s="343"/>
      <c r="N16" s="344"/>
      <c r="O16" s="343"/>
      <c r="P16" s="342"/>
      <c r="Q16" s="343">
        <f>SUM(Q14:Q15)</f>
        <v>11</v>
      </c>
      <c r="R16" s="345"/>
      <c r="S16" s="61" t="s">
        <v>0</v>
      </c>
      <c r="T16" s="8"/>
    </row>
    <row r="17" spans="1:20">
      <c r="A17" s="346" t="s">
        <v>86</v>
      </c>
      <c r="B17" s="333"/>
      <c r="C17" s="334"/>
      <c r="D17" s="334"/>
      <c r="E17" s="333"/>
      <c r="F17" s="334"/>
      <c r="G17" s="334"/>
      <c r="H17" s="333"/>
      <c r="I17" s="334"/>
      <c r="J17" s="334"/>
      <c r="K17" s="333"/>
      <c r="L17" s="334"/>
      <c r="M17" s="334"/>
      <c r="N17" s="335"/>
      <c r="O17" s="334"/>
      <c r="P17" s="333"/>
      <c r="Q17" s="334"/>
      <c r="R17" s="336"/>
      <c r="S17" s="61" t="s">
        <v>0</v>
      </c>
      <c r="T17" s="8"/>
    </row>
    <row r="18" spans="1:20">
      <c r="A18" s="347" t="s">
        <v>29</v>
      </c>
      <c r="B18" s="333"/>
      <c r="C18" s="334">
        <v>0</v>
      </c>
      <c r="D18" s="334"/>
      <c r="E18" s="333"/>
      <c r="F18" s="334">
        <v>0</v>
      </c>
      <c r="G18" s="334"/>
      <c r="H18" s="333"/>
      <c r="I18" s="334">
        <v>0</v>
      </c>
      <c r="J18" s="334"/>
      <c r="K18" s="333"/>
      <c r="L18" s="334">
        <v>0</v>
      </c>
      <c r="M18" s="334"/>
      <c r="N18" s="335">
        <v>0</v>
      </c>
      <c r="O18" s="334">
        <v>0</v>
      </c>
      <c r="P18" s="333"/>
      <c r="Q18" s="334">
        <f>C18+F18+I18+L18</f>
        <v>0</v>
      </c>
      <c r="R18" s="336"/>
      <c r="S18" s="61" t="s">
        <v>0</v>
      </c>
      <c r="T18" s="8"/>
    </row>
    <row r="19" spans="1:20">
      <c r="A19" s="348" t="s">
        <v>51</v>
      </c>
      <c r="B19" s="338"/>
      <c r="C19" s="339">
        <v>0</v>
      </c>
      <c r="D19" s="339"/>
      <c r="E19" s="338"/>
      <c r="F19" s="339">
        <v>0</v>
      </c>
      <c r="G19" s="339"/>
      <c r="H19" s="338"/>
      <c r="I19" s="339">
        <v>0</v>
      </c>
      <c r="J19" s="339"/>
      <c r="K19" s="338"/>
      <c r="L19" s="339">
        <v>0</v>
      </c>
      <c r="M19" s="339"/>
      <c r="N19" s="340">
        <v>0</v>
      </c>
      <c r="O19" s="339">
        <v>0</v>
      </c>
      <c r="P19" s="338"/>
      <c r="Q19" s="339">
        <f>C19+F19+I19+L19</f>
        <v>0</v>
      </c>
      <c r="R19" s="341"/>
      <c r="S19" s="61" t="s">
        <v>0</v>
      </c>
      <c r="T19" s="8"/>
    </row>
    <row r="20" spans="1:20">
      <c r="A20" s="277" t="s">
        <v>87</v>
      </c>
      <c r="B20" s="338"/>
      <c r="C20" s="339">
        <f>C19+C18+C16</f>
        <v>11</v>
      </c>
      <c r="D20" s="349"/>
      <c r="E20" s="338"/>
      <c r="F20" s="339">
        <f>F19+F18+F16</f>
        <v>0</v>
      </c>
      <c r="G20" s="349"/>
      <c r="H20" s="338"/>
      <c r="I20" s="339">
        <f>I19+I18+I16</f>
        <v>0</v>
      </c>
      <c r="J20" s="349"/>
      <c r="K20" s="338"/>
      <c r="L20" s="339">
        <f>L19+L18+L16</f>
        <v>0</v>
      </c>
      <c r="M20" s="349"/>
      <c r="N20" s="350">
        <v>0</v>
      </c>
      <c r="O20" s="349">
        <v>0</v>
      </c>
      <c r="P20" s="338"/>
      <c r="Q20" s="339">
        <f>Q19+Q18+Q16</f>
        <v>11</v>
      </c>
      <c r="R20" s="351"/>
      <c r="S20" s="61" t="s">
        <v>0</v>
      </c>
      <c r="T20" s="8"/>
    </row>
    <row r="21" spans="1:20">
      <c r="A21" s="17"/>
      <c r="B21" s="1"/>
      <c r="C21" s="1"/>
      <c r="D21" s="1"/>
      <c r="E21" s="1"/>
      <c r="F21" s="1"/>
      <c r="G21" s="1"/>
      <c r="H21" s="1"/>
      <c r="I21" s="1"/>
      <c r="J21" s="1"/>
      <c r="K21" s="1"/>
      <c r="L21" s="1"/>
      <c r="M21" s="1"/>
      <c r="N21" s="1"/>
      <c r="O21" s="1"/>
      <c r="P21" s="1"/>
      <c r="Q21" s="1"/>
      <c r="R21" s="1"/>
      <c r="S21" s="54" t="s">
        <v>11</v>
      </c>
      <c r="T21" s="8"/>
    </row>
    <row r="22" spans="1:20">
      <c r="A22" s="1"/>
      <c r="B22" s="17"/>
      <c r="C22" s="1"/>
      <c r="D22" s="1"/>
      <c r="E22" s="1"/>
      <c r="F22" s="1"/>
      <c r="G22" s="1"/>
      <c r="H22" s="1"/>
      <c r="I22" s="1"/>
      <c r="J22" s="2"/>
      <c r="K22" s="1"/>
      <c r="L22" s="1"/>
      <c r="M22" s="1"/>
      <c r="N22" s="1"/>
      <c r="O22" s="1"/>
      <c r="P22" s="1"/>
      <c r="Q22" s="1"/>
      <c r="R22" s="1"/>
      <c r="S22" s="61"/>
      <c r="T22" s="8"/>
    </row>
    <row r="23" spans="1:20" s="8" customFormat="1" ht="16.5" customHeight="1">
      <c r="A23" s="519"/>
      <c r="B23" s="519"/>
      <c r="C23" s="519"/>
      <c r="D23" s="519"/>
      <c r="E23" s="519"/>
      <c r="F23" s="519"/>
      <c r="G23" s="519"/>
      <c r="H23" s="519"/>
      <c r="I23" s="519"/>
      <c r="J23" s="519"/>
      <c r="K23" s="519"/>
      <c r="L23" s="519"/>
      <c r="M23" s="519"/>
      <c r="N23" s="519"/>
      <c r="O23" s="519"/>
      <c r="P23" s="519"/>
      <c r="Q23" s="519"/>
      <c r="R23" s="519"/>
      <c r="S23" s="17"/>
    </row>
    <row r="24" spans="1:20" s="8" customFormat="1" ht="16.5" customHeight="1">
      <c r="A24" s="504"/>
      <c r="B24" s="505"/>
      <c r="C24" s="505"/>
      <c r="D24" s="505"/>
      <c r="E24" s="505"/>
      <c r="F24" s="505"/>
      <c r="G24" s="505"/>
      <c r="H24" s="505"/>
      <c r="I24" s="505"/>
      <c r="J24" s="505"/>
      <c r="K24" s="505"/>
      <c r="L24" s="505"/>
      <c r="M24" s="505"/>
      <c r="N24" s="505"/>
      <c r="O24" s="505"/>
      <c r="P24" s="505"/>
      <c r="Q24" s="505"/>
      <c r="R24" s="505"/>
      <c r="S24" s="17"/>
    </row>
    <row r="25" spans="1:20" s="8" customFormat="1" ht="16.5" customHeight="1">
      <c r="A25" s="211"/>
      <c r="B25" s="227"/>
      <c r="C25" s="227"/>
      <c r="D25" s="227"/>
      <c r="E25" s="227"/>
      <c r="F25" s="227"/>
      <c r="G25" s="227"/>
      <c r="H25" s="227"/>
      <c r="I25" s="227"/>
      <c r="J25" s="227"/>
      <c r="K25" s="227"/>
      <c r="L25" s="227"/>
      <c r="M25" s="227"/>
      <c r="N25" s="227"/>
      <c r="O25" s="227"/>
      <c r="P25" s="227"/>
      <c r="Q25" s="227"/>
      <c r="R25" s="227"/>
      <c r="S25" s="17"/>
    </row>
    <row r="26" spans="1:20" s="8" customFormat="1" ht="16.5" customHeight="1">
      <c r="A26" s="507"/>
      <c r="B26" s="504"/>
      <c r="C26" s="504"/>
      <c r="D26" s="504"/>
      <c r="E26" s="504"/>
      <c r="F26" s="504"/>
      <c r="G26" s="504"/>
      <c r="H26" s="504"/>
      <c r="I26" s="504"/>
      <c r="J26" s="504"/>
      <c r="K26" s="504"/>
      <c r="L26" s="504"/>
      <c r="M26" s="504"/>
      <c r="N26" s="504"/>
      <c r="O26" s="504"/>
      <c r="P26" s="504"/>
      <c r="Q26" s="504"/>
      <c r="R26" s="504"/>
      <c r="S26" s="17"/>
    </row>
    <row r="27" spans="1:20" s="8" customFormat="1" ht="16.5" customHeight="1">
      <c r="A27" s="504"/>
      <c r="B27" s="504"/>
      <c r="C27" s="504"/>
      <c r="D27" s="504"/>
      <c r="E27" s="504"/>
      <c r="F27" s="504"/>
      <c r="G27" s="504"/>
      <c r="H27" s="504"/>
      <c r="I27" s="504"/>
      <c r="J27" s="504"/>
      <c r="K27" s="504"/>
      <c r="L27" s="504"/>
      <c r="M27" s="504"/>
      <c r="N27" s="504"/>
      <c r="O27" s="504"/>
      <c r="P27" s="504"/>
      <c r="Q27" s="504"/>
      <c r="R27" s="504"/>
      <c r="S27" s="17"/>
    </row>
    <row r="28" spans="1:20" s="8" customFormat="1" ht="16.5" customHeight="1">
      <c r="A28" s="504"/>
      <c r="B28" s="505"/>
      <c r="C28" s="505"/>
      <c r="D28" s="505"/>
      <c r="E28" s="505"/>
      <c r="F28" s="505"/>
      <c r="G28" s="505"/>
      <c r="H28" s="505"/>
      <c r="I28" s="505"/>
      <c r="J28" s="505"/>
      <c r="K28" s="505"/>
      <c r="L28" s="505"/>
      <c r="M28" s="505"/>
      <c r="N28" s="505"/>
      <c r="O28" s="505"/>
      <c r="P28" s="505"/>
      <c r="Q28" s="505"/>
      <c r="R28" s="505"/>
      <c r="S28" s="17"/>
    </row>
    <row r="29" spans="1:20" s="8" customFormat="1" ht="16.5" customHeight="1">
      <c r="A29" s="496"/>
      <c r="B29" s="497"/>
      <c r="C29" s="497"/>
      <c r="D29" s="497"/>
      <c r="E29" s="497"/>
      <c r="F29" s="497"/>
      <c r="G29" s="497"/>
      <c r="H29" s="497"/>
      <c r="I29" s="497"/>
      <c r="J29" s="497"/>
      <c r="K29" s="497"/>
      <c r="L29" s="497"/>
      <c r="M29" s="497"/>
      <c r="N29" s="497"/>
      <c r="O29" s="497"/>
      <c r="P29" s="497"/>
      <c r="Q29" s="497"/>
      <c r="R29" s="497"/>
      <c r="S29" s="497"/>
    </row>
    <row r="30" spans="1:20" ht="18">
      <c r="A30" s="101"/>
      <c r="B30" s="17"/>
      <c r="C30" s="17"/>
      <c r="D30" s="17"/>
      <c r="E30" s="17"/>
      <c r="F30" s="17"/>
      <c r="G30" s="17"/>
      <c r="H30" s="17"/>
      <c r="I30" s="17"/>
      <c r="J30" s="17"/>
      <c r="K30" s="17"/>
      <c r="L30" s="17"/>
      <c r="M30" s="17"/>
      <c r="P30" s="17"/>
      <c r="Q30" s="17"/>
      <c r="R30" s="17"/>
      <c r="S30" s="17"/>
      <c r="T30" s="62"/>
    </row>
  </sheetData>
  <customSheetViews>
    <customSheetView guid="{3118AF25-8423-420A-806A-487665220C68}" scale="75" showPageBreaks="1" fitToPage="1" printArea="1" hiddenColumns="1" view="pageBreakPreview">
      <selection activeCell="R16" sqref="R16"/>
      <pageMargins left="0.75" right="0.75" top="1" bottom="1" header="0.5" footer="0.5"/>
      <pageSetup scale="62" orientation="landscape" r:id="rId1"/>
      <headerFooter alignWithMargins="0">
        <oddFooter>&amp;C&amp;"Times New Roman,Regular"Exhibit G:  Crosswalk of 2012 Availability</oddFooter>
      </headerFooter>
    </customSheetView>
    <customSheetView guid="{56C0A34E-45B4-448B-85E5-70B3A8E63333}" scale="75" showPageBreaks="1" fitToPage="1" printArea="1" view="pageBreakPreview">
      <selection activeCell="E13" sqref="E13"/>
      <pageMargins left="0.75" right="0.75" top="1" bottom="1" header="0.5" footer="0.5"/>
      <pageSetup scale="54" orientation="landscape" r:id="rId2"/>
      <headerFooter alignWithMargins="0">
        <oddFooter>&amp;C&amp;"Times New Roman,Regular"Exhibit G:  Crosswalk of 2012 Availability</oddFooter>
      </headerFooter>
    </customSheetView>
    <customSheetView guid="{4148B88B-8ED7-4FDE-9459-DEB244AD0552}" scale="75" showPageBreaks="1" fitToPage="1" printArea="1" hiddenColumns="1" view="pageBreakPreview">
      <selection activeCell="N11" sqref="N11"/>
      <pageMargins left="0.75" right="0.75" top="1" bottom="1" header="0.5" footer="0.5"/>
      <pageSetup scale="62" orientation="landscape" r:id="rId3"/>
      <headerFooter alignWithMargins="0">
        <oddFooter>&amp;C&amp;"Times New Roman,Regular"Exhibit G:  Crosswalk of 2012 Availability</oddFooter>
      </headerFooter>
    </customSheetView>
    <customSheetView guid="{12C66D54-5067-4346-818B-6EAB1C8A9183}" scale="75" showPageBreaks="1" fitToPage="1" printArea="1" hiddenColumns="1" view="pageBreakPreview">
      <selection activeCell="M44" sqref="M44"/>
      <pageMargins left="0.75" right="0.75" top="1" bottom="1" header="0.5" footer="0.5"/>
      <pageSetup scale="62" orientation="landscape" r:id="rId4"/>
      <headerFooter alignWithMargins="0">
        <oddFooter>&amp;C&amp;"Times New Roman,Regular"Exhibit G:  Crosswalk of 2012 Availability</oddFooter>
      </headerFooter>
    </customSheetView>
  </customSheetViews>
  <mergeCells count="22">
    <mergeCell ref="A29:S29"/>
    <mergeCell ref="H9:J10"/>
    <mergeCell ref="K9:M10"/>
    <mergeCell ref="A1:R1"/>
    <mergeCell ref="A2:R2"/>
    <mergeCell ref="A3:R3"/>
    <mergeCell ref="A4:R4"/>
    <mergeCell ref="A5:R5"/>
    <mergeCell ref="P9:R10"/>
    <mergeCell ref="N9:N10"/>
    <mergeCell ref="O9:O10"/>
    <mergeCell ref="A6:R6"/>
    <mergeCell ref="A7:R7"/>
    <mergeCell ref="A8:R8"/>
    <mergeCell ref="A9:A11"/>
    <mergeCell ref="A28:R28"/>
    <mergeCell ref="B9:D10"/>
    <mergeCell ref="A23:R23"/>
    <mergeCell ref="A24:R24"/>
    <mergeCell ref="A26:R26"/>
    <mergeCell ref="A27:R27"/>
    <mergeCell ref="E9:G10"/>
  </mergeCells>
  <phoneticPr fontId="36" type="noConversion"/>
  <pageMargins left="0.75" right="0.75" top="1" bottom="1" header="0.5" footer="0.5"/>
  <pageSetup scale="62" orientation="landscape" r:id="rId5"/>
  <headerFooter alignWithMargins="0">
    <oddFooter>&amp;C&amp;"Times New Roman,Regular"Exhibit G:  Crosswalk of 2012 Availability</oddFooter>
  </headerFooter>
</worksheet>
</file>

<file path=xl/worksheets/sheet7.xml><?xml version="1.0" encoding="utf-8"?>
<worksheet xmlns="http://schemas.openxmlformats.org/spreadsheetml/2006/main" xmlns:r="http://schemas.openxmlformats.org/officeDocument/2006/relationships">
  <sheetPr codeName="Sheet14">
    <pageSetUpPr fitToPage="1"/>
  </sheetPr>
  <dimension ref="A1:N36"/>
  <sheetViews>
    <sheetView tabSelected="1" view="pageBreakPreview" zoomScale="75" zoomScaleNormal="75" zoomScaleSheetLayoutView="75" workbookViewId="0">
      <pane xSplit="1" ySplit="11" topLeftCell="B12" activePane="bottomRight" state="frozen"/>
      <selection pane="topRight" activeCell="B1" sqref="B1"/>
      <selection pane="bottomLeft" activeCell="A12" sqref="A12"/>
      <selection pane="bottomRight" activeCell="N5" sqref="N5"/>
    </sheetView>
  </sheetViews>
  <sheetFormatPr defaultColWidth="8.88671875" defaultRowHeight="15"/>
  <cols>
    <col min="1" max="1" width="30.44140625" style="10" customWidth="1"/>
    <col min="2" max="2" width="10.77734375" style="10" customWidth="1"/>
    <col min="3" max="3" width="12.6640625" style="10" customWidth="1"/>
    <col min="4" max="4" width="10.88671875" style="10" customWidth="1"/>
    <col min="5" max="5" width="12.5546875" style="10" customWidth="1"/>
    <col min="6" max="6" width="9.77734375" style="10" customWidth="1"/>
    <col min="7" max="7" width="12" style="10" customWidth="1"/>
    <col min="8" max="9" width="9.77734375" style="10" customWidth="1"/>
    <col min="10" max="10" width="10.33203125" style="10" customWidth="1"/>
    <col min="11" max="11" width="13" style="10" customWidth="1"/>
    <col min="12" max="12" width="1.109375" style="59" customWidth="1"/>
    <col min="13" max="16384" width="8.88671875" style="10"/>
  </cols>
  <sheetData>
    <row r="1" spans="1:12" ht="20.25">
      <c r="A1" s="437" t="s">
        <v>16</v>
      </c>
      <c r="B1" s="533"/>
      <c r="C1" s="533"/>
      <c r="D1" s="533"/>
      <c r="E1" s="533"/>
      <c r="F1" s="533"/>
      <c r="G1" s="533"/>
      <c r="H1" s="533"/>
      <c r="I1" s="533"/>
      <c r="J1" s="533"/>
      <c r="K1" s="533"/>
      <c r="L1" s="59" t="s">
        <v>0</v>
      </c>
    </row>
    <row r="2" spans="1:12" ht="20.25">
      <c r="A2" s="538"/>
      <c r="B2" s="538"/>
      <c r="C2" s="538"/>
      <c r="D2" s="538"/>
      <c r="E2" s="538"/>
      <c r="F2" s="538"/>
      <c r="G2" s="538"/>
      <c r="H2" s="538"/>
      <c r="I2" s="538"/>
      <c r="J2" s="538"/>
      <c r="K2" s="539"/>
      <c r="L2" s="59" t="s">
        <v>0</v>
      </c>
    </row>
    <row r="3" spans="1:12" ht="12.6" customHeight="1">
      <c r="A3" s="538"/>
      <c r="B3" s="538"/>
      <c r="C3" s="538"/>
      <c r="D3" s="538"/>
      <c r="E3" s="538"/>
      <c r="F3" s="538"/>
      <c r="G3" s="538"/>
      <c r="H3" s="538"/>
      <c r="I3" s="538"/>
      <c r="J3" s="538"/>
      <c r="K3" s="539"/>
      <c r="L3" s="59" t="s">
        <v>0</v>
      </c>
    </row>
    <row r="4" spans="1:12" ht="18.75">
      <c r="A4" s="534" t="s">
        <v>26</v>
      </c>
      <c r="B4" s="535"/>
      <c r="C4" s="535"/>
      <c r="D4" s="535"/>
      <c r="E4" s="535"/>
      <c r="F4" s="535"/>
      <c r="G4" s="535"/>
      <c r="H4" s="535"/>
      <c r="I4" s="535"/>
      <c r="J4" s="535"/>
      <c r="K4" s="535"/>
      <c r="L4" s="59" t="s">
        <v>0</v>
      </c>
    </row>
    <row r="5" spans="1:12" ht="16.5">
      <c r="A5" s="536" t="str">
        <f>+'B. Summary of Requirements '!A5</f>
        <v>Foreign Claims Settlement Commission</v>
      </c>
      <c r="B5" s="535"/>
      <c r="C5" s="535"/>
      <c r="D5" s="535"/>
      <c r="E5" s="535"/>
      <c r="F5" s="535"/>
      <c r="G5" s="535"/>
      <c r="H5" s="535"/>
      <c r="I5" s="535"/>
      <c r="J5" s="535"/>
      <c r="K5" s="535"/>
      <c r="L5" s="59" t="s">
        <v>0</v>
      </c>
    </row>
    <row r="6" spans="1:12" ht="16.5">
      <c r="A6" s="537" t="str">
        <f>+'B. Summary of Requirements '!A6</f>
        <v>Salaries and Expenses</v>
      </c>
      <c r="B6" s="535"/>
      <c r="C6" s="535"/>
      <c r="D6" s="535"/>
      <c r="E6" s="535"/>
      <c r="F6" s="535"/>
      <c r="G6" s="535"/>
      <c r="H6" s="535"/>
      <c r="I6" s="535"/>
      <c r="J6" s="535"/>
      <c r="K6" s="535"/>
      <c r="L6" s="59" t="s">
        <v>0</v>
      </c>
    </row>
    <row r="7" spans="1:12" ht="15.75">
      <c r="A7" s="542"/>
      <c r="B7" s="542"/>
      <c r="C7" s="542"/>
      <c r="D7" s="542"/>
      <c r="E7" s="542"/>
      <c r="F7" s="542"/>
      <c r="G7" s="542"/>
      <c r="H7" s="542"/>
      <c r="I7" s="542"/>
      <c r="J7" s="542"/>
      <c r="K7" s="542"/>
      <c r="L7" s="59" t="s">
        <v>0</v>
      </c>
    </row>
    <row r="8" spans="1:12">
      <c r="A8" s="543"/>
      <c r="B8" s="543"/>
      <c r="C8" s="543"/>
      <c r="D8" s="543"/>
      <c r="E8" s="543"/>
      <c r="F8" s="543"/>
      <c r="G8" s="543"/>
      <c r="H8" s="543"/>
      <c r="I8" s="543"/>
      <c r="J8" s="543"/>
      <c r="K8" s="543"/>
      <c r="L8" s="59" t="s">
        <v>0</v>
      </c>
    </row>
    <row r="9" spans="1:12" ht="40.5" customHeight="1">
      <c r="A9" s="556" t="s">
        <v>27</v>
      </c>
      <c r="B9" s="551" t="s">
        <v>141</v>
      </c>
      <c r="C9" s="552"/>
      <c r="D9" s="551" t="s">
        <v>135</v>
      </c>
      <c r="E9" s="552"/>
      <c r="F9" s="548" t="s">
        <v>128</v>
      </c>
      <c r="G9" s="549"/>
      <c r="H9" s="549"/>
      <c r="I9" s="549"/>
      <c r="J9" s="549"/>
      <c r="K9" s="550"/>
      <c r="L9" s="59" t="s">
        <v>0</v>
      </c>
    </row>
    <row r="10" spans="1:12" ht="15.4" customHeight="1">
      <c r="A10" s="557"/>
      <c r="B10" s="544" t="s">
        <v>14</v>
      </c>
      <c r="C10" s="544" t="s">
        <v>15</v>
      </c>
      <c r="D10" s="544" t="s">
        <v>14</v>
      </c>
      <c r="E10" s="544" t="s">
        <v>15</v>
      </c>
      <c r="F10" s="546" t="s">
        <v>5</v>
      </c>
      <c r="G10" s="540" t="s">
        <v>74</v>
      </c>
      <c r="H10" s="540" t="s">
        <v>12</v>
      </c>
      <c r="I10" s="540" t="s">
        <v>13</v>
      </c>
      <c r="J10" s="554" t="s">
        <v>14</v>
      </c>
      <c r="K10" s="546" t="s">
        <v>15</v>
      </c>
      <c r="L10" s="59" t="s">
        <v>0</v>
      </c>
    </row>
    <row r="11" spans="1:12" ht="27.2" customHeight="1">
      <c r="A11" s="558"/>
      <c r="B11" s="545"/>
      <c r="C11" s="545"/>
      <c r="D11" s="545"/>
      <c r="E11" s="545"/>
      <c r="F11" s="547"/>
      <c r="G11" s="541"/>
      <c r="H11" s="541"/>
      <c r="I11" s="541"/>
      <c r="J11" s="555"/>
      <c r="K11" s="553"/>
      <c r="L11" s="59" t="s">
        <v>0</v>
      </c>
    </row>
    <row r="12" spans="1:12">
      <c r="A12" s="108"/>
      <c r="B12" s="68"/>
      <c r="C12" s="68"/>
      <c r="D12" s="68"/>
      <c r="E12" s="68"/>
      <c r="F12" s="68"/>
      <c r="G12" s="68"/>
      <c r="H12" s="68"/>
      <c r="I12" s="68"/>
      <c r="J12" s="68"/>
      <c r="K12" s="69"/>
      <c r="L12" s="59" t="s">
        <v>0</v>
      </c>
    </row>
    <row r="13" spans="1:12">
      <c r="A13" s="242"/>
      <c r="B13" s="243"/>
      <c r="C13" s="243"/>
      <c r="D13" s="243"/>
      <c r="E13" s="243"/>
      <c r="F13" s="243"/>
      <c r="G13" s="243"/>
      <c r="H13" s="243"/>
      <c r="I13" s="243"/>
      <c r="J13" s="243"/>
      <c r="K13" s="244"/>
      <c r="L13" s="59" t="s">
        <v>0</v>
      </c>
    </row>
    <row r="14" spans="1:12">
      <c r="A14" s="245" t="s">
        <v>99</v>
      </c>
      <c r="B14" s="246">
        <v>5</v>
      </c>
      <c r="C14" s="246">
        <v>0</v>
      </c>
      <c r="D14" s="246">
        <v>5</v>
      </c>
      <c r="E14" s="246">
        <v>0</v>
      </c>
      <c r="F14" s="246">
        <v>0</v>
      </c>
      <c r="G14" s="246">
        <v>0</v>
      </c>
      <c r="H14" s="246">
        <v>0</v>
      </c>
      <c r="I14" s="246">
        <v>0</v>
      </c>
      <c r="J14" s="246">
        <v>5</v>
      </c>
      <c r="K14" s="247">
        <v>0</v>
      </c>
      <c r="L14" s="59" t="s">
        <v>0</v>
      </c>
    </row>
    <row r="15" spans="1:12">
      <c r="A15" s="245" t="s">
        <v>100</v>
      </c>
      <c r="B15" s="246">
        <v>1</v>
      </c>
      <c r="C15" s="246">
        <v>0</v>
      </c>
      <c r="D15" s="246">
        <v>1</v>
      </c>
      <c r="E15" s="246">
        <v>0</v>
      </c>
      <c r="F15" s="246">
        <v>0</v>
      </c>
      <c r="G15" s="246">
        <v>0</v>
      </c>
      <c r="H15" s="246">
        <v>0</v>
      </c>
      <c r="I15" s="246">
        <v>0</v>
      </c>
      <c r="J15" s="246">
        <v>1</v>
      </c>
      <c r="K15" s="247">
        <v>0</v>
      </c>
      <c r="L15" s="59" t="s">
        <v>0</v>
      </c>
    </row>
    <row r="16" spans="1:12">
      <c r="A16" s="245" t="s">
        <v>52</v>
      </c>
      <c r="B16" s="246">
        <v>4</v>
      </c>
      <c r="C16" s="246">
        <v>0</v>
      </c>
      <c r="D16" s="246">
        <v>4</v>
      </c>
      <c r="E16" s="246">
        <v>0</v>
      </c>
      <c r="F16" s="246">
        <v>0</v>
      </c>
      <c r="G16" s="246">
        <v>0</v>
      </c>
      <c r="H16" s="246">
        <v>0</v>
      </c>
      <c r="I16" s="246">
        <v>0</v>
      </c>
      <c r="J16" s="246">
        <v>4</v>
      </c>
      <c r="K16" s="247">
        <v>0</v>
      </c>
      <c r="L16" s="59" t="s">
        <v>0</v>
      </c>
    </row>
    <row r="17" spans="1:14">
      <c r="A17" s="248" t="s">
        <v>53</v>
      </c>
      <c r="B17" s="246">
        <v>1</v>
      </c>
      <c r="C17" s="246">
        <v>0</v>
      </c>
      <c r="D17" s="246">
        <v>1</v>
      </c>
      <c r="E17" s="246">
        <v>0</v>
      </c>
      <c r="F17" s="246">
        <v>0</v>
      </c>
      <c r="G17" s="246">
        <v>0</v>
      </c>
      <c r="H17" s="246">
        <v>0</v>
      </c>
      <c r="I17" s="246">
        <v>0</v>
      </c>
      <c r="J17" s="246">
        <v>1</v>
      </c>
      <c r="K17" s="247">
        <v>0</v>
      </c>
      <c r="L17" s="59" t="s">
        <v>0</v>
      </c>
    </row>
    <row r="18" spans="1:14" ht="15.75" thickBot="1">
      <c r="A18" s="231" t="s">
        <v>21</v>
      </c>
      <c r="B18" s="232">
        <f t="shared" ref="B18:K18" si="0">SUM(B12:B17)</f>
        <v>11</v>
      </c>
      <c r="C18" s="234">
        <f t="shared" si="0"/>
        <v>0</v>
      </c>
      <c r="D18" s="236">
        <f t="shared" si="0"/>
        <v>11</v>
      </c>
      <c r="E18" s="234">
        <f t="shared" si="0"/>
        <v>0</v>
      </c>
      <c r="F18" s="236">
        <f t="shared" si="0"/>
        <v>0</v>
      </c>
      <c r="G18" s="234">
        <f t="shared" si="0"/>
        <v>0</v>
      </c>
      <c r="H18" s="236">
        <f t="shared" si="0"/>
        <v>0</v>
      </c>
      <c r="I18" s="234">
        <f t="shared" si="0"/>
        <v>0</v>
      </c>
      <c r="J18" s="236">
        <f t="shared" si="0"/>
        <v>11</v>
      </c>
      <c r="K18" s="234">
        <f t="shared" si="0"/>
        <v>0</v>
      </c>
      <c r="L18" s="60" t="s">
        <v>0</v>
      </c>
    </row>
    <row r="19" spans="1:14">
      <c r="A19" s="237" t="s">
        <v>88</v>
      </c>
      <c r="B19" s="238">
        <v>11</v>
      </c>
      <c r="C19" s="239"/>
      <c r="D19" s="238">
        <v>11</v>
      </c>
      <c r="E19" s="239"/>
      <c r="F19" s="238"/>
      <c r="G19" s="239"/>
      <c r="H19" s="238"/>
      <c r="I19" s="240"/>
      <c r="J19" s="241">
        <f>D19+F19+I19</f>
        <v>11</v>
      </c>
      <c r="K19" s="240"/>
      <c r="N19" s="212"/>
    </row>
    <row r="20" spans="1:14">
      <c r="A20" s="249" t="s">
        <v>101</v>
      </c>
      <c r="B20" s="250">
        <v>0</v>
      </c>
      <c r="C20" s="251">
        <v>0</v>
      </c>
      <c r="D20" s="250">
        <v>0</v>
      </c>
      <c r="E20" s="251">
        <v>0</v>
      </c>
      <c r="F20" s="250">
        <v>0</v>
      </c>
      <c r="G20" s="251">
        <v>0</v>
      </c>
      <c r="H20" s="250">
        <v>0</v>
      </c>
      <c r="I20" s="252">
        <v>0</v>
      </c>
      <c r="J20" s="253">
        <v>0</v>
      </c>
      <c r="K20" s="252">
        <v>0</v>
      </c>
      <c r="L20" s="59" t="s">
        <v>0</v>
      </c>
    </row>
    <row r="21" spans="1:14">
      <c r="A21" s="130" t="s">
        <v>102</v>
      </c>
      <c r="B21" s="254">
        <v>0</v>
      </c>
      <c r="C21" s="255">
        <v>0</v>
      </c>
      <c r="D21" s="254">
        <v>0</v>
      </c>
      <c r="E21" s="255">
        <v>0</v>
      </c>
      <c r="F21" s="254">
        <v>0</v>
      </c>
      <c r="G21" s="255">
        <v>0</v>
      </c>
      <c r="H21" s="254">
        <v>0</v>
      </c>
      <c r="I21" s="256">
        <f>G21+H21</f>
        <v>0</v>
      </c>
      <c r="J21" s="257">
        <f>D21+F21+I21</f>
        <v>0</v>
      </c>
      <c r="K21" s="256">
        <v>0</v>
      </c>
      <c r="L21" s="59" t="s">
        <v>0</v>
      </c>
    </row>
    <row r="22" spans="1:14" s="11" customFormat="1">
      <c r="A22" s="131" t="s">
        <v>21</v>
      </c>
      <c r="B22" s="233">
        <f>SUM(B19:B21)</f>
        <v>11</v>
      </c>
      <c r="C22" s="235">
        <f t="shared" ref="C22:J22" si="1">SUM(C19:C21)</f>
        <v>0</v>
      </c>
      <c r="D22" s="233">
        <f t="shared" si="1"/>
        <v>11</v>
      </c>
      <c r="E22" s="235">
        <f t="shared" si="1"/>
        <v>0</v>
      </c>
      <c r="F22" s="233">
        <f t="shared" si="1"/>
        <v>0</v>
      </c>
      <c r="G22" s="235">
        <f t="shared" si="1"/>
        <v>0</v>
      </c>
      <c r="H22" s="233">
        <f t="shared" si="1"/>
        <v>0</v>
      </c>
      <c r="I22" s="235">
        <f>SUM(I19:I21)</f>
        <v>0</v>
      </c>
      <c r="J22" s="233">
        <f t="shared" si="1"/>
        <v>11</v>
      </c>
      <c r="K22" s="235">
        <f>SUM(K19:K21)</f>
        <v>0</v>
      </c>
      <c r="L22" s="59" t="s">
        <v>11</v>
      </c>
    </row>
    <row r="23" spans="1:14" s="11" customFormat="1">
      <c r="A23" s="532"/>
      <c r="B23" s="532"/>
      <c r="C23" s="532"/>
      <c r="D23" s="532"/>
      <c r="E23" s="532"/>
      <c r="F23" s="532"/>
      <c r="G23" s="532"/>
      <c r="H23" s="532"/>
      <c r="I23" s="532"/>
      <c r="J23" s="532"/>
      <c r="K23" s="532"/>
      <c r="L23" s="59"/>
    </row>
    <row r="24" spans="1:14" s="11" customFormat="1">
      <c r="L24" s="60"/>
    </row>
    <row r="25" spans="1:14" s="11" customFormat="1">
      <c r="A25" s="20"/>
      <c r="B25" s="71"/>
      <c r="C25" s="71"/>
      <c r="D25" s="71"/>
      <c r="E25" s="71"/>
      <c r="F25" s="71"/>
      <c r="G25" s="71"/>
      <c r="H25" s="71"/>
      <c r="I25" s="71"/>
      <c r="J25" s="71"/>
      <c r="K25" s="71"/>
      <c r="L25" s="60"/>
    </row>
    <row r="26" spans="1:14" s="11" customFormat="1" ht="12" customHeight="1">
      <c r="A26" s="105"/>
      <c r="B26" s="71"/>
      <c r="C26" s="71"/>
      <c r="D26" s="71"/>
      <c r="E26" s="71"/>
      <c r="F26" s="71"/>
      <c r="G26" s="71"/>
      <c r="H26" s="71"/>
      <c r="I26" s="71"/>
      <c r="J26" s="71"/>
      <c r="K26" s="71"/>
      <c r="L26" s="60"/>
    </row>
    <row r="27" spans="1:14" s="11" customFormat="1" ht="12" customHeight="1">
      <c r="A27" s="105"/>
      <c r="B27" s="71"/>
      <c r="C27" s="71"/>
      <c r="D27" s="71"/>
      <c r="E27" s="71"/>
      <c r="F27" s="71"/>
      <c r="G27" s="71"/>
      <c r="H27" s="71"/>
      <c r="I27" s="71"/>
      <c r="J27" s="71"/>
      <c r="K27" s="71"/>
      <c r="L27" s="60"/>
    </row>
    <row r="28" spans="1:14" s="11" customFormat="1" ht="12" customHeight="1">
      <c r="A28" s="23"/>
      <c r="B28" s="24"/>
      <c r="C28" s="24"/>
      <c r="D28" s="24"/>
      <c r="E28" s="24"/>
      <c r="F28" s="24"/>
      <c r="G28" s="24"/>
      <c r="H28" s="24"/>
      <c r="I28" s="24"/>
      <c r="J28" s="24"/>
      <c r="K28" s="24"/>
      <c r="L28" s="60"/>
    </row>
    <row r="29" spans="1:14" s="11" customFormat="1" ht="15.75">
      <c r="A29" s="45"/>
      <c r="B29" s="46"/>
      <c r="C29" s="46"/>
      <c r="D29" s="46"/>
      <c r="E29" s="46"/>
      <c r="F29" s="46"/>
      <c r="G29" s="46"/>
      <c r="H29" s="46"/>
      <c r="I29" s="46"/>
      <c r="J29" s="46"/>
      <c r="K29" s="46"/>
      <c r="L29" s="60"/>
    </row>
    <row r="30" spans="1:14" ht="71.45" customHeight="1">
      <c r="A30" s="531"/>
      <c r="B30" s="531"/>
      <c r="C30" s="531"/>
      <c r="D30" s="531"/>
      <c r="E30" s="531"/>
      <c r="F30" s="531"/>
      <c r="G30" s="531"/>
      <c r="H30" s="531"/>
      <c r="I30" s="531"/>
      <c r="J30" s="531"/>
      <c r="K30" s="531"/>
    </row>
    <row r="31" spans="1:14" ht="39.75" customHeight="1">
      <c r="A31" s="531"/>
      <c r="B31" s="531"/>
      <c r="C31" s="531"/>
      <c r="D31" s="531"/>
      <c r="E31" s="531"/>
      <c r="F31" s="531"/>
      <c r="G31" s="531"/>
      <c r="H31" s="531"/>
      <c r="I31" s="531"/>
      <c r="J31" s="531"/>
      <c r="K31" s="531"/>
    </row>
    <row r="32" spans="1:14" ht="58.5" customHeight="1">
      <c r="A32" s="531"/>
      <c r="B32" s="531"/>
      <c r="C32" s="531"/>
      <c r="D32" s="531"/>
      <c r="E32" s="531"/>
      <c r="F32" s="531"/>
      <c r="G32" s="531"/>
      <c r="H32" s="531"/>
      <c r="I32" s="531"/>
      <c r="J32" s="531"/>
      <c r="K32" s="531"/>
    </row>
    <row r="33" spans="1:11" ht="69" customHeight="1">
      <c r="A33" s="531"/>
      <c r="B33" s="531"/>
      <c r="C33" s="531"/>
      <c r="D33" s="531"/>
      <c r="E33" s="531"/>
      <c r="F33" s="531"/>
      <c r="G33" s="531"/>
      <c r="H33" s="531"/>
      <c r="I33" s="531"/>
      <c r="J33" s="531"/>
      <c r="K33" s="531"/>
    </row>
    <row r="34" spans="1:11">
      <c r="A34" s="40"/>
      <c r="B34" s="35"/>
      <c r="C34" s="35"/>
      <c r="D34" s="35"/>
      <c r="E34" s="35"/>
      <c r="F34" s="35"/>
      <c r="G34" s="35"/>
      <c r="H34" s="35"/>
      <c r="I34" s="35"/>
      <c r="J34" s="35"/>
      <c r="K34" s="35"/>
    </row>
    <row r="36" spans="1:11">
      <c r="A36" s="212"/>
      <c r="K36" s="50"/>
    </row>
  </sheetData>
  <customSheetViews>
    <customSheetView guid="{3118AF25-8423-420A-806A-487665220C68}" scale="75" showPageBreaks="1" fitToPage="1" printArea="1" view="pageBreakPreview">
      <pane xSplit="1" ySplit="11" topLeftCell="B12" activePane="bottomRight" state="frozen"/>
      <selection pane="bottomRight" activeCell="J20" sqref="J20"/>
      <pageMargins left="0.75" right="0.75" top="1" bottom="1" header="0.5" footer="0.5"/>
      <printOptions horizontalCentered="1"/>
      <pageSetup scale="71" orientation="landscape" r:id="rId1"/>
      <headerFooter alignWithMargins="0">
        <oddFooter>&amp;C&amp;"Times New Roman,Regular"Exhibit I - Detail of Permanent Positions by Category</oddFooter>
      </headerFooter>
    </customSheetView>
    <customSheetView guid="{56C0A34E-45B4-448B-85E5-70B3A8E63333}" scale="75" showPageBreaks="1" fitToPage="1" printArea="1" view="pageBreakPreview">
      <pane xSplit="1" ySplit="11" topLeftCell="B12" activePane="bottomRight" state="frozen"/>
      <selection pane="bottomRight" activeCell="A48" sqref="A48"/>
      <pageMargins left="0.75" right="0.75" top="1" bottom="1" header="0.5" footer="0.5"/>
      <printOptions horizontalCentered="1"/>
      <pageSetup scale="71" orientation="landscape" r:id="rId2"/>
      <headerFooter alignWithMargins="0">
        <oddFooter>&amp;C&amp;"Times New Roman,Regular"Exhibit I - Detail of Permanent Positions by Category</oddFooter>
      </headerFooter>
    </customSheetView>
    <customSheetView guid="{4148B88B-8ED7-4FDE-9459-DEB244AD0552}" scale="75" showPageBreaks="1" fitToPage="1" printArea="1" view="pageBreakPreview">
      <pane xSplit="1" ySplit="11" topLeftCell="B40" activePane="bottomRight" state="frozen"/>
      <selection pane="bottomRight" activeCell="A47" sqref="A47"/>
      <pageMargins left="0.75" right="0.75" top="1" bottom="1" header="0.5" footer="0.5"/>
      <printOptions horizontalCentered="1"/>
      <pageSetup scale="71" orientation="landscape" r:id="rId3"/>
      <headerFooter alignWithMargins="0">
        <oddFooter>&amp;C&amp;"Times New Roman,Regular"Exhibit I - Detail of Permanent Positions by Category</oddFooter>
      </headerFooter>
    </customSheetView>
    <customSheetView guid="{12C66D54-5067-4346-818B-6EAB1C8A9183}" scale="75" showPageBreaks="1" fitToPage="1" printArea="1" view="pageBreakPreview">
      <pane xSplit="1" ySplit="11" topLeftCell="B12" activePane="bottomRight" state="frozen"/>
      <selection pane="bottomRight" activeCell="D15" sqref="D15"/>
      <pageMargins left="0.75" right="0.75" top="1" bottom="1" header="0.5" footer="0.5"/>
      <printOptions horizontalCentered="1"/>
      <pageSetup scale="71" orientation="landscape" r:id="rId4"/>
      <headerFooter alignWithMargins="0">
        <oddFooter>&amp;C&amp;"Times New Roman,Regular"Exhibit I - Detail of Permanent Positions by Category</oddFooter>
      </headerFooter>
    </customSheetView>
  </customSheetViews>
  <mergeCells count="27">
    <mergeCell ref="H10:H11"/>
    <mergeCell ref="A7:K7"/>
    <mergeCell ref="A8:K8"/>
    <mergeCell ref="G10:G11"/>
    <mergeCell ref="B10:B11"/>
    <mergeCell ref="C10:C11"/>
    <mergeCell ref="D10:D11"/>
    <mergeCell ref="F10:F11"/>
    <mergeCell ref="F9:K9"/>
    <mergeCell ref="D9:E9"/>
    <mergeCell ref="B9:C9"/>
    <mergeCell ref="K10:K11"/>
    <mergeCell ref="J10:J11"/>
    <mergeCell ref="I10:I11"/>
    <mergeCell ref="E10:E11"/>
    <mergeCell ref="A9:A11"/>
    <mergeCell ref="A1:K1"/>
    <mergeCell ref="A4:K4"/>
    <mergeCell ref="A5:K5"/>
    <mergeCell ref="A6:K6"/>
    <mergeCell ref="A2:K2"/>
    <mergeCell ref="A3:K3"/>
    <mergeCell ref="A33:K33"/>
    <mergeCell ref="A30:K30"/>
    <mergeCell ref="A31:K31"/>
    <mergeCell ref="A32:K32"/>
    <mergeCell ref="A23:K23"/>
  </mergeCells>
  <phoneticPr fontId="0" type="noConversion"/>
  <printOptions horizontalCentered="1"/>
  <pageMargins left="0.75" right="0.75" top="1" bottom="1" header="0.5" footer="0.5"/>
  <pageSetup scale="71" orientation="landscape" r:id="rId5"/>
  <headerFooter alignWithMargins="0">
    <oddFooter>&amp;C&amp;"Times New Roman,Regular"Exhibit I - Detail of Permanent Positions by Category</oddFooter>
  </headerFooter>
</worksheet>
</file>

<file path=xl/worksheets/sheet8.xml><?xml version="1.0" encoding="utf-8"?>
<worksheet xmlns="http://schemas.openxmlformats.org/spreadsheetml/2006/main" xmlns:r="http://schemas.openxmlformats.org/officeDocument/2006/relationships">
  <sheetPr codeName="Sheet16"/>
  <dimension ref="A1:N39"/>
  <sheetViews>
    <sheetView showGridLines="0" showOutlineSymbols="0" view="pageBreakPreview" zoomScale="75" zoomScaleNormal="75" zoomScaleSheetLayoutView="75" workbookViewId="0">
      <pane xSplit="1" ySplit="11" topLeftCell="B12" activePane="bottomRight" state="frozen"/>
      <selection pane="topRight" activeCell="B1" sqref="B1"/>
      <selection pane="bottomLeft" activeCell="A12" sqref="A12"/>
      <selection pane="bottomRight" activeCell="J10" sqref="J10"/>
    </sheetView>
  </sheetViews>
  <sheetFormatPr defaultColWidth="9.6640625" defaultRowHeight="15.75"/>
  <cols>
    <col min="1" max="1" width="57" style="7" customWidth="1"/>
    <col min="2" max="2" width="8.33203125" style="7" customWidth="1"/>
    <col min="3" max="3" width="12.109375" style="7" customWidth="1"/>
    <col min="4" max="4" width="8.77734375" style="7" customWidth="1"/>
    <col min="5" max="5" width="9.77734375" style="7" customWidth="1"/>
    <col min="6" max="6" width="9.21875" style="7" customWidth="1"/>
    <col min="7" max="7" width="9.77734375" style="7" customWidth="1"/>
    <col min="8" max="8" width="7.77734375" style="7" customWidth="1"/>
    <col min="9" max="9" width="11.77734375" style="7" bestFit="1" customWidth="1"/>
    <col min="10" max="10" width="1.21875" style="57" customWidth="1"/>
    <col min="11" max="16384" width="9.6640625" style="7"/>
  </cols>
  <sheetData>
    <row r="1" spans="1:10" ht="20.25">
      <c r="A1" s="559" t="s">
        <v>73</v>
      </c>
      <c r="B1" s="560"/>
      <c r="C1" s="560"/>
      <c r="D1" s="560"/>
      <c r="E1" s="560"/>
      <c r="F1" s="560"/>
      <c r="G1" s="560"/>
      <c r="H1" s="560"/>
      <c r="I1" s="560"/>
      <c r="J1" s="151" t="s">
        <v>0</v>
      </c>
    </row>
    <row r="2" spans="1:10" ht="18.75">
      <c r="A2" s="561"/>
      <c r="B2" s="561"/>
      <c r="C2" s="561"/>
      <c r="D2" s="561"/>
      <c r="E2" s="561"/>
      <c r="F2" s="561"/>
      <c r="G2" s="561"/>
      <c r="H2" s="561"/>
      <c r="I2" s="561"/>
      <c r="J2" s="151" t="s">
        <v>0</v>
      </c>
    </row>
    <row r="3" spans="1:10">
      <c r="A3" s="562"/>
      <c r="B3" s="562"/>
      <c r="C3" s="562"/>
      <c r="D3" s="562"/>
      <c r="E3" s="562"/>
      <c r="F3" s="562"/>
      <c r="G3" s="562"/>
      <c r="H3" s="562"/>
      <c r="I3" s="562"/>
      <c r="J3" s="151" t="s">
        <v>0</v>
      </c>
    </row>
    <row r="4" spans="1:10" ht="20.25">
      <c r="A4" s="577" t="s">
        <v>104</v>
      </c>
      <c r="B4" s="576"/>
      <c r="C4" s="576"/>
      <c r="D4" s="576"/>
      <c r="E4" s="576"/>
      <c r="F4" s="576"/>
      <c r="G4" s="576"/>
      <c r="H4" s="576"/>
      <c r="I4" s="576"/>
      <c r="J4" s="151" t="s">
        <v>0</v>
      </c>
    </row>
    <row r="5" spans="1:10" ht="18.75">
      <c r="A5" s="575" t="str">
        <f>+'B. Summary of Requirements '!A5</f>
        <v>Foreign Claims Settlement Commission</v>
      </c>
      <c r="B5" s="535"/>
      <c r="C5" s="535"/>
      <c r="D5" s="535"/>
      <c r="E5" s="535"/>
      <c r="F5" s="535"/>
      <c r="G5" s="535"/>
      <c r="H5" s="535"/>
      <c r="I5" s="535"/>
      <c r="J5" s="151" t="s">
        <v>0</v>
      </c>
    </row>
    <row r="6" spans="1:10" ht="18.75">
      <c r="A6" s="575" t="str">
        <f>+'B. Summary of Requirements '!A6</f>
        <v>Salaries and Expenses</v>
      </c>
      <c r="B6" s="576"/>
      <c r="C6" s="576"/>
      <c r="D6" s="576"/>
      <c r="E6" s="576"/>
      <c r="F6" s="576"/>
      <c r="G6" s="576"/>
      <c r="H6" s="576"/>
      <c r="I6" s="576"/>
      <c r="J6" s="151" t="s">
        <v>0</v>
      </c>
    </row>
    <row r="7" spans="1:10">
      <c r="A7" s="562"/>
      <c r="B7" s="562"/>
      <c r="C7" s="562"/>
      <c r="D7" s="562"/>
      <c r="E7" s="562"/>
      <c r="F7" s="562"/>
      <c r="G7" s="562"/>
      <c r="H7" s="562"/>
      <c r="I7" s="562"/>
      <c r="J7" s="151" t="s">
        <v>0</v>
      </c>
    </row>
    <row r="8" spans="1:10" ht="16.5" thickBot="1">
      <c r="A8" s="574" t="s">
        <v>96</v>
      </c>
      <c r="B8" s="574"/>
      <c r="C8" s="574"/>
      <c r="D8" s="574"/>
      <c r="E8" s="574"/>
      <c r="F8" s="574"/>
      <c r="G8" s="574"/>
      <c r="H8" s="574"/>
      <c r="I8" s="574"/>
      <c r="J8" s="151" t="s">
        <v>0</v>
      </c>
    </row>
    <row r="9" spans="1:10" ht="15.4" customHeight="1">
      <c r="A9" s="569" t="s">
        <v>28</v>
      </c>
      <c r="B9" s="563" t="s">
        <v>139</v>
      </c>
      <c r="C9" s="564"/>
      <c r="D9" s="563" t="s">
        <v>135</v>
      </c>
      <c r="E9" s="564"/>
      <c r="F9" s="563" t="s">
        <v>128</v>
      </c>
      <c r="G9" s="564"/>
      <c r="H9" s="563" t="s">
        <v>19</v>
      </c>
      <c r="I9" s="567"/>
      <c r="J9" s="151" t="s">
        <v>0</v>
      </c>
    </row>
    <row r="10" spans="1:10" ht="53.45" customHeight="1">
      <c r="A10" s="570"/>
      <c r="B10" s="565"/>
      <c r="C10" s="566"/>
      <c r="D10" s="565"/>
      <c r="E10" s="566"/>
      <c r="F10" s="565"/>
      <c r="G10" s="566"/>
      <c r="H10" s="565"/>
      <c r="I10" s="568"/>
      <c r="J10" s="151" t="s">
        <v>0</v>
      </c>
    </row>
    <row r="11" spans="1:10" ht="16.5" thickBot="1">
      <c r="A11" s="571"/>
      <c r="B11" s="114" t="s">
        <v>95</v>
      </c>
      <c r="C11" s="115" t="s">
        <v>97</v>
      </c>
      <c r="D11" s="114" t="s">
        <v>95</v>
      </c>
      <c r="E11" s="115" t="s">
        <v>97</v>
      </c>
      <c r="F11" s="114" t="s">
        <v>95</v>
      </c>
      <c r="G11" s="115" t="s">
        <v>97</v>
      </c>
      <c r="H11" s="114" t="s">
        <v>95</v>
      </c>
      <c r="I11" s="264" t="s">
        <v>97</v>
      </c>
      <c r="J11" s="151" t="s">
        <v>0</v>
      </c>
    </row>
    <row r="12" spans="1:10">
      <c r="A12" s="109" t="s">
        <v>148</v>
      </c>
      <c r="B12" s="72">
        <v>2</v>
      </c>
      <c r="C12" s="73"/>
      <c r="D12" s="72">
        <v>2</v>
      </c>
      <c r="E12" s="73"/>
      <c r="F12" s="72">
        <v>2</v>
      </c>
      <c r="G12" s="73"/>
      <c r="H12" s="72">
        <f>F12-D12</f>
        <v>0</v>
      </c>
      <c r="I12" s="265"/>
      <c r="J12" s="151" t="s">
        <v>0</v>
      </c>
    </row>
    <row r="13" spans="1:10">
      <c r="A13" s="110" t="s">
        <v>68</v>
      </c>
      <c r="B13" s="72">
        <v>2</v>
      </c>
      <c r="C13" s="73"/>
      <c r="D13" s="72">
        <v>3</v>
      </c>
      <c r="E13" s="73"/>
      <c r="F13" s="72">
        <v>3</v>
      </c>
      <c r="G13" s="73"/>
      <c r="H13" s="72">
        <f t="shared" ref="H13:H27" si="0">F13-D13</f>
        <v>0</v>
      </c>
      <c r="I13" s="266"/>
      <c r="J13" s="151" t="s">
        <v>0</v>
      </c>
    </row>
    <row r="14" spans="1:10">
      <c r="A14" s="110" t="s">
        <v>67</v>
      </c>
      <c r="B14" s="72">
        <v>0</v>
      </c>
      <c r="C14" s="73"/>
      <c r="D14" s="72">
        <v>3</v>
      </c>
      <c r="E14" s="73"/>
      <c r="F14" s="72">
        <v>3</v>
      </c>
      <c r="G14" s="73"/>
      <c r="H14" s="72">
        <f t="shared" si="0"/>
        <v>0</v>
      </c>
      <c r="I14" s="266"/>
      <c r="J14" s="151" t="s">
        <v>0</v>
      </c>
    </row>
    <row r="15" spans="1:10">
      <c r="A15" s="110" t="s">
        <v>66</v>
      </c>
      <c r="B15" s="72">
        <v>2</v>
      </c>
      <c r="C15" s="73"/>
      <c r="D15" s="72">
        <v>2</v>
      </c>
      <c r="E15" s="73"/>
      <c r="F15" s="72">
        <v>2</v>
      </c>
      <c r="G15" s="73"/>
      <c r="H15" s="72">
        <f t="shared" si="0"/>
        <v>0</v>
      </c>
      <c r="I15" s="266"/>
      <c r="J15" s="151" t="s">
        <v>0</v>
      </c>
    </row>
    <row r="16" spans="1:10">
      <c r="A16" s="110" t="s">
        <v>65</v>
      </c>
      <c r="B16" s="72">
        <v>2</v>
      </c>
      <c r="C16" s="73"/>
      <c r="D16" s="72">
        <v>0</v>
      </c>
      <c r="E16" s="73"/>
      <c r="F16" s="72">
        <v>0</v>
      </c>
      <c r="G16" s="73"/>
      <c r="H16" s="72">
        <f t="shared" si="0"/>
        <v>0</v>
      </c>
      <c r="I16" s="266"/>
      <c r="J16" s="151" t="s">
        <v>0</v>
      </c>
    </row>
    <row r="17" spans="1:12">
      <c r="A17" s="110" t="s">
        <v>64</v>
      </c>
      <c r="B17" s="72">
        <v>2</v>
      </c>
      <c r="C17" s="73"/>
      <c r="D17" s="72">
        <v>0</v>
      </c>
      <c r="E17" s="73"/>
      <c r="F17" s="72">
        <v>0</v>
      </c>
      <c r="G17" s="73"/>
      <c r="H17" s="72">
        <f t="shared" si="0"/>
        <v>0</v>
      </c>
      <c r="I17" s="266"/>
      <c r="J17" s="151" t="s">
        <v>0</v>
      </c>
    </row>
    <row r="18" spans="1:12">
      <c r="A18" s="110" t="s">
        <v>63</v>
      </c>
      <c r="B18" s="72">
        <v>0</v>
      </c>
      <c r="C18" s="73"/>
      <c r="D18" s="72">
        <v>0</v>
      </c>
      <c r="E18" s="73"/>
      <c r="F18" s="72">
        <v>0</v>
      </c>
      <c r="G18" s="73"/>
      <c r="H18" s="72">
        <f t="shared" si="0"/>
        <v>0</v>
      </c>
      <c r="I18" s="266"/>
      <c r="J18" s="151" t="s">
        <v>0</v>
      </c>
    </row>
    <row r="19" spans="1:12">
      <c r="A19" s="110" t="s">
        <v>62</v>
      </c>
      <c r="B19" s="72">
        <v>1</v>
      </c>
      <c r="C19" s="73"/>
      <c r="D19" s="72">
        <v>1</v>
      </c>
      <c r="E19" s="73"/>
      <c r="F19" s="72">
        <v>0</v>
      </c>
      <c r="G19" s="73"/>
      <c r="H19" s="72">
        <f t="shared" si="0"/>
        <v>-1</v>
      </c>
      <c r="I19" s="266"/>
      <c r="J19" s="151" t="s">
        <v>0</v>
      </c>
    </row>
    <row r="20" spans="1:12">
      <c r="A20" s="110" t="s">
        <v>61</v>
      </c>
      <c r="B20" s="72">
        <v>0</v>
      </c>
      <c r="C20" s="73"/>
      <c r="D20" s="72">
        <v>0</v>
      </c>
      <c r="E20" s="73"/>
      <c r="F20" s="72">
        <v>1</v>
      </c>
      <c r="G20" s="73"/>
      <c r="H20" s="72">
        <f t="shared" si="0"/>
        <v>1</v>
      </c>
      <c r="I20" s="266"/>
      <c r="J20" s="151" t="s">
        <v>0</v>
      </c>
    </row>
    <row r="21" spans="1:12">
      <c r="A21" s="110" t="s">
        <v>60</v>
      </c>
      <c r="B21" s="72">
        <v>0</v>
      </c>
      <c r="C21" s="73"/>
      <c r="D21" s="72">
        <v>0</v>
      </c>
      <c r="E21" s="73"/>
      <c r="F21" s="72">
        <v>0</v>
      </c>
      <c r="G21" s="73"/>
      <c r="H21" s="72">
        <f t="shared" si="0"/>
        <v>0</v>
      </c>
      <c r="I21" s="266"/>
      <c r="J21" s="151" t="s">
        <v>0</v>
      </c>
    </row>
    <row r="22" spans="1:12">
      <c r="A22" s="110" t="s">
        <v>59</v>
      </c>
      <c r="B22" s="72">
        <v>0</v>
      </c>
      <c r="C22" s="73"/>
      <c r="D22" s="72">
        <v>0</v>
      </c>
      <c r="E22" s="73"/>
      <c r="F22" s="72">
        <v>0</v>
      </c>
      <c r="G22" s="73"/>
      <c r="H22" s="72">
        <f t="shared" si="0"/>
        <v>0</v>
      </c>
      <c r="I22" s="266"/>
      <c r="J22" s="151" t="s">
        <v>0</v>
      </c>
    </row>
    <row r="23" spans="1:12">
      <c r="A23" s="110" t="s">
        <v>58</v>
      </c>
      <c r="B23" s="72">
        <v>0</v>
      </c>
      <c r="C23" s="73"/>
      <c r="D23" s="72">
        <v>0</v>
      </c>
      <c r="E23" s="73"/>
      <c r="F23" s="72">
        <v>0</v>
      </c>
      <c r="G23" s="73"/>
      <c r="H23" s="72">
        <f t="shared" si="0"/>
        <v>0</v>
      </c>
      <c r="I23" s="266"/>
      <c r="J23" s="151" t="s">
        <v>0</v>
      </c>
    </row>
    <row r="24" spans="1:12">
      <c r="A24" s="110" t="s">
        <v>56</v>
      </c>
      <c r="B24" s="72">
        <v>0</v>
      </c>
      <c r="C24" s="73"/>
      <c r="D24" s="72">
        <v>0</v>
      </c>
      <c r="E24" s="73"/>
      <c r="F24" s="72">
        <v>0</v>
      </c>
      <c r="G24" s="73"/>
      <c r="H24" s="72">
        <f t="shared" si="0"/>
        <v>0</v>
      </c>
      <c r="I24" s="266"/>
      <c r="J24" s="151" t="s">
        <v>0</v>
      </c>
    </row>
    <row r="25" spans="1:12">
      <c r="A25" s="110" t="s">
        <v>57</v>
      </c>
      <c r="B25" s="127">
        <v>0</v>
      </c>
      <c r="C25" s="73"/>
      <c r="D25" s="72">
        <v>0</v>
      </c>
      <c r="E25" s="73"/>
      <c r="F25" s="72">
        <v>0</v>
      </c>
      <c r="G25" s="73"/>
      <c r="H25" s="72">
        <f t="shared" si="0"/>
        <v>0</v>
      </c>
      <c r="I25" s="266"/>
      <c r="J25" s="151" t="s">
        <v>0</v>
      </c>
    </row>
    <row r="26" spans="1:12">
      <c r="A26" s="110" t="s">
        <v>55</v>
      </c>
      <c r="B26" s="72">
        <v>0</v>
      </c>
      <c r="C26" s="73"/>
      <c r="D26" s="72">
        <v>0</v>
      </c>
      <c r="E26" s="73"/>
      <c r="F26" s="72">
        <v>0</v>
      </c>
      <c r="G26" s="73"/>
      <c r="H26" s="72">
        <f t="shared" si="0"/>
        <v>0</v>
      </c>
      <c r="I26" s="266"/>
      <c r="J26" s="151" t="s">
        <v>0</v>
      </c>
    </row>
    <row r="27" spans="1:12">
      <c r="A27" s="110" t="s">
        <v>54</v>
      </c>
      <c r="B27" s="74">
        <v>0</v>
      </c>
      <c r="C27" s="75"/>
      <c r="D27" s="74">
        <v>0</v>
      </c>
      <c r="E27" s="75"/>
      <c r="F27" s="74">
        <v>0</v>
      </c>
      <c r="G27" s="75"/>
      <c r="H27" s="72">
        <f t="shared" si="0"/>
        <v>0</v>
      </c>
      <c r="I27" s="267"/>
      <c r="J27" s="151" t="s">
        <v>0</v>
      </c>
    </row>
    <row r="28" spans="1:12">
      <c r="A28" s="111" t="s">
        <v>132</v>
      </c>
      <c r="B28" s="76">
        <v>11</v>
      </c>
      <c r="C28" s="100"/>
      <c r="D28" s="76">
        <f t="shared" ref="D28:F28" si="1">SUM(D12:D27)</f>
        <v>11</v>
      </c>
      <c r="E28" s="100"/>
      <c r="F28" s="76">
        <f t="shared" si="1"/>
        <v>11</v>
      </c>
      <c r="G28" s="100"/>
      <c r="H28" s="76">
        <f>SUM(H12:H27)</f>
        <v>0</v>
      </c>
      <c r="I28" s="268"/>
      <c r="J28" s="151" t="s">
        <v>0</v>
      </c>
      <c r="L28" s="17"/>
    </row>
    <row r="29" spans="1:12">
      <c r="A29" s="112" t="s">
        <v>8</v>
      </c>
      <c r="B29" s="77"/>
      <c r="C29" s="49">
        <v>145700</v>
      </c>
      <c r="D29" s="77"/>
      <c r="E29" s="49">
        <v>145700</v>
      </c>
      <c r="F29" s="352"/>
      <c r="G29" s="49">
        <v>146200</v>
      </c>
      <c r="H29" s="77"/>
      <c r="I29" s="269"/>
      <c r="J29" s="151" t="s">
        <v>0</v>
      </c>
    </row>
    <row r="30" spans="1:12">
      <c r="A30" s="112" t="s">
        <v>46</v>
      </c>
      <c r="B30" s="78"/>
      <c r="C30" s="49">
        <v>95476</v>
      </c>
      <c r="D30" s="77"/>
      <c r="E30" s="49">
        <v>95476</v>
      </c>
      <c r="F30" s="352"/>
      <c r="G30" s="49">
        <v>96280</v>
      </c>
      <c r="H30" s="77"/>
      <c r="I30" s="266"/>
      <c r="J30" s="151" t="s">
        <v>0</v>
      </c>
    </row>
    <row r="31" spans="1:12" ht="16.5" thickBot="1">
      <c r="A31" s="113" t="s">
        <v>47</v>
      </c>
      <c r="B31" s="79"/>
      <c r="C31" s="104">
        <v>13</v>
      </c>
      <c r="D31" s="80"/>
      <c r="E31" s="104">
        <v>13</v>
      </c>
      <c r="F31" s="80"/>
      <c r="G31" s="104">
        <v>13</v>
      </c>
      <c r="H31" s="80"/>
      <c r="I31" s="270"/>
      <c r="J31" s="151" t="s">
        <v>11</v>
      </c>
    </row>
    <row r="32" spans="1:12">
      <c r="A32" s="572"/>
      <c r="B32" s="573"/>
      <c r="C32" s="573"/>
      <c r="D32" s="573"/>
      <c r="E32" s="573"/>
      <c r="F32" s="573"/>
      <c r="G32" s="573"/>
      <c r="H32" s="573"/>
      <c r="I32" s="573"/>
      <c r="J32" s="573"/>
    </row>
    <row r="33" spans="1:14">
      <c r="A33" s="12"/>
      <c r="B33" s="12"/>
      <c r="C33" s="12"/>
      <c r="D33" s="12"/>
      <c r="E33" s="12"/>
      <c r="F33" s="12"/>
      <c r="G33" s="12"/>
      <c r="H33" s="12"/>
      <c r="I33" s="12"/>
      <c r="J33" s="152"/>
    </row>
    <row r="34" spans="1:14">
      <c r="A34" s="44"/>
      <c r="B34" s="36"/>
      <c r="C34" s="36"/>
      <c r="D34" s="36"/>
      <c r="E34" s="36"/>
      <c r="F34" s="36"/>
      <c r="G34" s="36"/>
      <c r="H34" s="36"/>
    </row>
    <row r="35" spans="1:14">
      <c r="A35" s="44"/>
      <c r="B35" s="36"/>
      <c r="C35" s="36"/>
      <c r="D35" s="36"/>
      <c r="E35" s="36"/>
      <c r="F35" s="36"/>
      <c r="G35" s="36"/>
      <c r="H35" s="36"/>
    </row>
    <row r="36" spans="1:14" ht="67.5" customHeight="1">
      <c r="A36" s="531"/>
      <c r="B36" s="531"/>
      <c r="C36" s="531"/>
      <c r="D36" s="531"/>
      <c r="E36" s="531"/>
      <c r="F36" s="531"/>
      <c r="G36" s="531"/>
      <c r="H36" s="531"/>
    </row>
    <row r="37" spans="1:14" ht="18.95" customHeight="1">
      <c r="A37" s="504"/>
      <c r="B37" s="505"/>
      <c r="C37" s="505"/>
      <c r="D37" s="505"/>
      <c r="E37" s="505"/>
      <c r="F37" s="505"/>
      <c r="G37" s="505"/>
      <c r="H37" s="505"/>
    </row>
    <row r="38" spans="1:14">
      <c r="A38" s="17"/>
      <c r="B38" s="17"/>
      <c r="C38" s="17"/>
      <c r="D38" s="17"/>
      <c r="E38" s="17"/>
      <c r="F38" s="17"/>
      <c r="G38" s="17"/>
      <c r="H38" s="17"/>
    </row>
    <row r="39" spans="1:14" ht="18.95" customHeight="1">
      <c r="A39" s="578"/>
      <c r="B39" s="578"/>
      <c r="C39" s="578"/>
      <c r="D39" s="578"/>
      <c r="E39" s="578"/>
      <c r="F39" s="578"/>
      <c r="G39" s="578"/>
      <c r="H39" s="578"/>
      <c r="I39" s="578"/>
      <c r="J39" s="578"/>
      <c r="K39" s="578"/>
      <c r="L39" s="578"/>
      <c r="M39" s="578"/>
      <c r="N39" s="579"/>
    </row>
  </sheetData>
  <customSheetViews>
    <customSheetView guid="{3118AF25-8423-420A-806A-487665220C68}" scale="75" showPageBreaks="1" showGridLines="0" outlineSymbols="0" printArea="1" view="pageBreakPreview">
      <pane xSplit="1" ySplit="11" topLeftCell="B24" activePane="bottomRight" state="frozen"/>
      <selection pane="bottomRight" activeCell="F29" sqref="F29"/>
      <pageMargins left="0.5" right="0.5" top="0.5" bottom="0.55000000000000004" header="0" footer="0"/>
      <printOptions horizontalCentered="1"/>
      <pageSetup scale="67" orientation="landscape" horizontalDpi="300" verticalDpi="300" r:id="rId1"/>
      <headerFooter alignWithMargins="0">
        <oddFooter>&amp;C&amp;"Times New Roman,Regular"Exhibit K - Summary of Requirements by Grade</oddFooter>
      </headerFooter>
    </customSheetView>
    <customSheetView guid="{56C0A34E-45B4-448B-85E5-70B3A8E63333}" scale="75" showPageBreaks="1" showGridLines="0" outlineSymbols="0" printArea="1" view="pageBreakPreview">
      <pane xSplit="1" ySplit="11" topLeftCell="B12" activePane="bottomRight" state="frozen"/>
      <selection pane="bottomRight" activeCell="D9" sqref="D9:E10"/>
      <pageMargins left="0.5" right="0.5" top="0.5" bottom="0.55000000000000004" header="0" footer="0"/>
      <printOptions horizontalCentered="1"/>
      <pageSetup scale="67" orientation="landscape" horizontalDpi="300" verticalDpi="300" r:id="rId2"/>
      <headerFooter alignWithMargins="0">
        <oddFooter>&amp;C&amp;"Times New Roman,Regular"Exhibit K - Summary of Requirements by Grade</oddFooter>
      </headerFooter>
    </customSheetView>
    <customSheetView guid="{4148B88B-8ED7-4FDE-9459-DEB244AD0552}" scale="75" showPageBreaks="1" showGridLines="0" outlineSymbols="0" printArea="1" view="pageBreakPreview">
      <pane xSplit="1" ySplit="11" topLeftCell="B12" activePane="bottomRight" state="frozen"/>
      <selection pane="bottomRight" activeCell="E23" sqref="E23"/>
      <pageMargins left="0.5" right="0.5" top="0.5" bottom="0.55000000000000004" header="0" footer="0"/>
      <printOptions horizontalCentered="1"/>
      <pageSetup scale="67" orientation="landscape" horizontalDpi="300" verticalDpi="300" r:id="rId3"/>
      <headerFooter alignWithMargins="0">
        <oddFooter>&amp;C&amp;"Times New Roman,Regular"Exhibit K - Summary of Requirements by Grade</oddFooter>
      </headerFooter>
    </customSheetView>
    <customSheetView guid="{12C66D54-5067-4346-818B-6EAB1C8A9183}" scale="75" showPageBreaks="1" showGridLines="0" outlineSymbols="0" printArea="1" view="pageBreakPreview">
      <pane xSplit="1" ySplit="11" topLeftCell="B12" activePane="bottomRight" state="frozen"/>
      <selection pane="bottomRight" activeCell="H14" sqref="H14"/>
      <pageMargins left="0.5" right="0.5" top="0.5" bottom="0.55000000000000004" header="0" footer="0"/>
      <printOptions horizontalCentered="1"/>
      <pageSetup scale="67" orientation="landscape" horizontalDpi="300" verticalDpi="300" r:id="rId4"/>
      <headerFooter alignWithMargins="0">
        <oddFooter>&amp;C&amp;"Times New Roman,Regular"Exhibit K - Summary of Requirements by Grade</oddFooter>
      </headerFooter>
    </customSheetView>
  </customSheetViews>
  <mergeCells count="17">
    <mergeCell ref="A39:N39"/>
    <mergeCell ref="A1:I1"/>
    <mergeCell ref="A2:I2"/>
    <mergeCell ref="A3:I3"/>
    <mergeCell ref="A36:H36"/>
    <mergeCell ref="A37:H37"/>
    <mergeCell ref="B9:C10"/>
    <mergeCell ref="D9:E10"/>
    <mergeCell ref="F9:G10"/>
    <mergeCell ref="H9:I10"/>
    <mergeCell ref="A9:A11"/>
    <mergeCell ref="A32:J32"/>
    <mergeCell ref="A7:I7"/>
    <mergeCell ref="A8:I8"/>
    <mergeCell ref="A6:I6"/>
    <mergeCell ref="A5:I5"/>
    <mergeCell ref="A4:I4"/>
  </mergeCells>
  <phoneticPr fontId="0" type="noConversion"/>
  <printOptions horizontalCentered="1"/>
  <pageMargins left="0.5" right="0.5" top="0.5" bottom="0.55000000000000004" header="0" footer="0"/>
  <pageSetup scale="67" orientation="landscape" horizontalDpi="300" verticalDpi="300" r:id="rId5"/>
  <headerFooter alignWithMargins="0">
    <oddFooter>&amp;C&amp;"Times New Roman,Regular"Exhibit K - Summary of Requirements by Grade</oddFooter>
  </headerFooter>
</worksheet>
</file>

<file path=xl/worksheets/sheet9.xml><?xml version="1.0" encoding="utf-8"?>
<worksheet xmlns="http://schemas.openxmlformats.org/spreadsheetml/2006/main" xmlns:r="http://schemas.openxmlformats.org/officeDocument/2006/relationships">
  <sheetPr codeName="Sheet17"/>
  <dimension ref="A1:Z188"/>
  <sheetViews>
    <sheetView view="pageBreakPreview" zoomScale="75" zoomScaleNormal="75" zoomScaleSheetLayoutView="50" workbookViewId="0">
      <pane xSplit="1" ySplit="9" topLeftCell="B10" activePane="bottomRight" state="frozen"/>
      <selection pane="topRight" activeCell="B1" sqref="B1"/>
      <selection pane="bottomLeft" activeCell="A10" sqref="A10"/>
      <selection pane="bottomRight" activeCell="R20" sqref="R20"/>
    </sheetView>
  </sheetViews>
  <sheetFormatPr defaultColWidth="8.88671875" defaultRowHeight="15.75"/>
  <cols>
    <col min="1" max="1" width="65.33203125" style="3" customWidth="1"/>
    <col min="2" max="2" width="8.88671875" style="3"/>
    <col min="3" max="3" width="10.109375" style="3" customWidth="1"/>
    <col min="4" max="4" width="8.88671875" style="3"/>
    <col min="5" max="5" width="10.6640625" style="3" customWidth="1"/>
    <col min="6" max="6" width="8.88671875" style="3"/>
    <col min="7" max="7" width="10.5546875" style="3" bestFit="1" customWidth="1"/>
    <col min="8" max="8" width="8.88671875" style="3"/>
    <col min="9" max="9" width="10.33203125" style="3" customWidth="1"/>
    <col min="10" max="12" width="8.88671875" style="3" hidden="1" customWidth="1"/>
    <col min="13" max="13" width="1" style="56" customWidth="1"/>
    <col min="14" max="14" width="8.6640625" customWidth="1"/>
    <col min="15" max="16384" width="8.88671875" style="3"/>
  </cols>
  <sheetData>
    <row r="1" spans="1:13" ht="19.149999999999999" customHeight="1">
      <c r="A1" s="437" t="s">
        <v>72</v>
      </c>
      <c r="B1" s="580"/>
      <c r="C1" s="580"/>
      <c r="D1" s="580"/>
      <c r="E1" s="580"/>
      <c r="F1" s="580"/>
      <c r="G1" s="580"/>
      <c r="H1" s="580"/>
      <c r="I1" s="580"/>
      <c r="M1" s="55" t="s">
        <v>0</v>
      </c>
    </row>
    <row r="2" spans="1:13" ht="19.149999999999999" customHeight="1">
      <c r="A2" s="581"/>
      <c r="B2" s="582"/>
      <c r="C2" s="582"/>
      <c r="D2" s="582"/>
      <c r="E2" s="582"/>
      <c r="F2" s="582"/>
      <c r="G2" s="582"/>
      <c r="H2" s="582"/>
      <c r="I2" s="582"/>
      <c r="M2" s="55" t="s">
        <v>0</v>
      </c>
    </row>
    <row r="3" spans="1:13" ht="18.75">
      <c r="A3" s="583" t="s">
        <v>50</v>
      </c>
      <c r="B3" s="580"/>
      <c r="C3" s="580"/>
      <c r="D3" s="580"/>
      <c r="E3" s="580"/>
      <c r="F3" s="580"/>
      <c r="G3" s="580"/>
      <c r="H3" s="580"/>
      <c r="I3" s="580"/>
      <c r="M3" s="55" t="s">
        <v>0</v>
      </c>
    </row>
    <row r="4" spans="1:13" ht="16.5">
      <c r="A4" s="537" t="str">
        <f>+'B. Summary of Requirements '!A5</f>
        <v>Foreign Claims Settlement Commission</v>
      </c>
      <c r="B4" s="580"/>
      <c r="C4" s="580"/>
      <c r="D4" s="580"/>
      <c r="E4" s="580"/>
      <c r="F4" s="580"/>
      <c r="G4" s="580"/>
      <c r="H4" s="580"/>
      <c r="I4" s="580"/>
      <c r="M4" s="55" t="s">
        <v>0</v>
      </c>
    </row>
    <row r="5" spans="1:13" ht="16.5">
      <c r="A5" s="537" t="str">
        <f>+'B. Summary of Requirements '!A6</f>
        <v>Salaries and Expenses</v>
      </c>
      <c r="B5" s="580"/>
      <c r="C5" s="580"/>
      <c r="D5" s="580"/>
      <c r="E5" s="580"/>
      <c r="F5" s="580"/>
      <c r="G5" s="580"/>
      <c r="H5" s="580"/>
      <c r="I5" s="580"/>
      <c r="M5" s="55" t="s">
        <v>0</v>
      </c>
    </row>
    <row r="6" spans="1:13">
      <c r="A6" s="597" t="s">
        <v>80</v>
      </c>
      <c r="B6" s="580"/>
      <c r="C6" s="580"/>
      <c r="D6" s="580"/>
      <c r="E6" s="580"/>
      <c r="F6" s="580"/>
      <c r="G6" s="580"/>
      <c r="H6" s="580"/>
      <c r="I6" s="580"/>
      <c r="M6" s="55" t="s">
        <v>0</v>
      </c>
    </row>
    <row r="7" spans="1:13" ht="11.25" customHeight="1">
      <c r="A7" s="521"/>
      <c r="B7" s="521"/>
      <c r="C7" s="521"/>
      <c r="D7" s="521"/>
      <c r="E7" s="521"/>
      <c r="F7" s="521"/>
      <c r="G7" s="521"/>
      <c r="H7" s="521"/>
      <c r="I7" s="521"/>
      <c r="M7" s="55" t="s">
        <v>0</v>
      </c>
    </row>
    <row r="8" spans="1:13" ht="44.25" customHeight="1">
      <c r="A8" s="595" t="s">
        <v>48</v>
      </c>
      <c r="B8" s="598" t="s">
        <v>133</v>
      </c>
      <c r="C8" s="599"/>
      <c r="D8" s="603" t="s">
        <v>149</v>
      </c>
      <c r="E8" s="604"/>
      <c r="F8" s="600" t="s">
        <v>128</v>
      </c>
      <c r="G8" s="602"/>
      <c r="H8" s="600" t="s">
        <v>116</v>
      </c>
      <c r="I8" s="601"/>
      <c r="J8" s="7"/>
      <c r="M8" s="55" t="s">
        <v>0</v>
      </c>
    </row>
    <row r="9" spans="1:13" ht="25.7" customHeight="1" thickBot="1">
      <c r="A9" s="596"/>
      <c r="B9" s="124" t="s">
        <v>24</v>
      </c>
      <c r="C9" s="125" t="s">
        <v>97</v>
      </c>
      <c r="D9" s="124" t="s">
        <v>24</v>
      </c>
      <c r="E9" s="125" t="s">
        <v>97</v>
      </c>
      <c r="F9" s="124" t="s">
        <v>24</v>
      </c>
      <c r="G9" s="125" t="s">
        <v>97</v>
      </c>
      <c r="H9" s="124" t="s">
        <v>24</v>
      </c>
      <c r="I9" s="126" t="s">
        <v>97</v>
      </c>
      <c r="J9" s="7"/>
      <c r="M9" s="55" t="s">
        <v>0</v>
      </c>
    </row>
    <row r="10" spans="1:13">
      <c r="A10" s="116" t="s">
        <v>6</v>
      </c>
      <c r="B10" s="81">
        <v>7</v>
      </c>
      <c r="C10" s="128">
        <v>763</v>
      </c>
      <c r="D10" s="81">
        <v>10</v>
      </c>
      <c r="E10" s="128">
        <v>1058</v>
      </c>
      <c r="F10" s="81">
        <v>10</v>
      </c>
      <c r="G10" s="128">
        <v>1066</v>
      </c>
      <c r="H10" s="81">
        <f>F10-D10</f>
        <v>0</v>
      </c>
      <c r="I10" s="129">
        <v>8</v>
      </c>
      <c r="J10" s="7"/>
      <c r="M10" s="55" t="s">
        <v>0</v>
      </c>
    </row>
    <row r="11" spans="1:13">
      <c r="A11" s="117" t="s">
        <v>45</v>
      </c>
      <c r="B11" s="81">
        <v>1</v>
      </c>
      <c r="C11" s="82">
        <v>120</v>
      </c>
      <c r="D11" s="81">
        <v>1</v>
      </c>
      <c r="E11" s="82">
        <v>76</v>
      </c>
      <c r="F11" s="81">
        <v>1</v>
      </c>
      <c r="G11" s="82">
        <v>76</v>
      </c>
      <c r="H11" s="81">
        <f>F11-D11</f>
        <v>0</v>
      </c>
      <c r="I11" s="70">
        <f>G11-E11</f>
        <v>0</v>
      </c>
      <c r="J11" s="16" t="s">
        <v>22</v>
      </c>
      <c r="K11" s="3" t="s">
        <v>23</v>
      </c>
      <c r="M11" s="55" t="s">
        <v>0</v>
      </c>
    </row>
    <row r="12" spans="1:13">
      <c r="A12" s="117" t="s">
        <v>30</v>
      </c>
      <c r="B12" s="203">
        <v>8</v>
      </c>
      <c r="C12" s="82">
        <f t="shared" ref="C12:G12" si="0">C13+C14</f>
        <v>0</v>
      </c>
      <c r="D12" s="203">
        <v>11</v>
      </c>
      <c r="E12" s="82">
        <f t="shared" si="0"/>
        <v>0</v>
      </c>
      <c r="F12" s="203">
        <v>11</v>
      </c>
      <c r="G12" s="82">
        <f t="shared" si="0"/>
        <v>0</v>
      </c>
      <c r="H12" s="81">
        <f>F12-D12</f>
        <v>0</v>
      </c>
      <c r="I12" s="70">
        <v>0</v>
      </c>
      <c r="J12" s="7">
        <v>93</v>
      </c>
      <c r="M12" s="55" t="s">
        <v>0</v>
      </c>
    </row>
    <row r="13" spans="1:13">
      <c r="A13" s="118" t="s">
        <v>32</v>
      </c>
      <c r="B13" s="81">
        <v>0</v>
      </c>
      <c r="C13" s="82">
        <v>0</v>
      </c>
      <c r="D13" s="81">
        <v>0</v>
      </c>
      <c r="E13" s="82">
        <v>0</v>
      </c>
      <c r="F13" s="81">
        <v>0</v>
      </c>
      <c r="G13" s="82">
        <v>0</v>
      </c>
      <c r="H13" s="81">
        <v>0</v>
      </c>
      <c r="I13" s="70">
        <v>0</v>
      </c>
      <c r="J13" s="7"/>
      <c r="M13" s="55" t="s">
        <v>0</v>
      </c>
    </row>
    <row r="14" spans="1:13">
      <c r="A14" s="118" t="s">
        <v>31</v>
      </c>
      <c r="B14" s="81">
        <v>0</v>
      </c>
      <c r="C14" s="82">
        <v>0</v>
      </c>
      <c r="D14" s="81">
        <v>0</v>
      </c>
      <c r="E14" s="82">
        <v>0</v>
      </c>
      <c r="F14" s="81">
        <v>0</v>
      </c>
      <c r="G14" s="82">
        <v>0</v>
      </c>
      <c r="H14" s="81">
        <v>0</v>
      </c>
      <c r="I14" s="70">
        <v>0</v>
      </c>
      <c r="J14" s="7"/>
      <c r="M14" s="55" t="s">
        <v>0</v>
      </c>
    </row>
    <row r="15" spans="1:13">
      <c r="A15" s="119" t="s">
        <v>33</v>
      </c>
      <c r="B15" s="87">
        <v>0</v>
      </c>
      <c r="C15" s="88">
        <v>0</v>
      </c>
      <c r="D15" s="87">
        <v>0</v>
      </c>
      <c r="E15" s="88">
        <v>0</v>
      </c>
      <c r="F15" s="87">
        <v>0</v>
      </c>
      <c r="G15" s="88">
        <v>0</v>
      </c>
      <c r="H15" s="81">
        <v>0</v>
      </c>
      <c r="I15" s="70">
        <v>0</v>
      </c>
      <c r="J15" s="7"/>
      <c r="M15" s="55" t="s">
        <v>0</v>
      </c>
    </row>
    <row r="16" spans="1:13">
      <c r="A16" s="120" t="s">
        <v>7</v>
      </c>
      <c r="B16" s="89">
        <v>8</v>
      </c>
      <c r="C16" s="90">
        <v>883</v>
      </c>
      <c r="D16" s="89">
        <v>11</v>
      </c>
      <c r="E16" s="90">
        <v>1134</v>
      </c>
      <c r="F16" s="89">
        <v>11</v>
      </c>
      <c r="G16" s="202">
        <v>1142</v>
      </c>
      <c r="H16" s="90">
        <f>+H10+H11+H12+H15</f>
        <v>0</v>
      </c>
      <c r="I16" s="202">
        <v>8</v>
      </c>
      <c r="J16" s="18">
        <f>697+630+957+2333</f>
        <v>4617</v>
      </c>
      <c r="K16" s="3">
        <f>2451-93</f>
        <v>2358</v>
      </c>
      <c r="L16" s="3">
        <f>+E16-G16</f>
        <v>-8</v>
      </c>
      <c r="M16" s="55" t="s">
        <v>0</v>
      </c>
    </row>
    <row r="17" spans="1:26">
      <c r="A17" s="117" t="s">
        <v>49</v>
      </c>
      <c r="B17" s="81"/>
      <c r="C17" s="82"/>
      <c r="D17" s="81"/>
      <c r="E17" s="82"/>
      <c r="F17" s="81"/>
      <c r="G17" s="82"/>
      <c r="H17" s="81"/>
      <c r="I17" s="70"/>
      <c r="J17" s="7"/>
      <c r="M17" s="55" t="s">
        <v>0</v>
      </c>
    </row>
    <row r="18" spans="1:26">
      <c r="A18" s="121" t="s">
        <v>35</v>
      </c>
      <c r="B18" s="81"/>
      <c r="C18" s="82">
        <v>228</v>
      </c>
      <c r="D18" s="81"/>
      <c r="E18" s="82">
        <v>326</v>
      </c>
      <c r="F18" s="81"/>
      <c r="G18" s="82">
        <v>337</v>
      </c>
      <c r="H18" s="81"/>
      <c r="I18" s="70">
        <v>11</v>
      </c>
      <c r="J18" s="7">
        <v>359</v>
      </c>
      <c r="K18" s="3">
        <f>1171+93</f>
        <v>1264</v>
      </c>
      <c r="L18" s="3">
        <f t="shared" ref="L18:L27" si="1">+E18-G18</f>
        <v>-11</v>
      </c>
      <c r="M18" s="55" t="s">
        <v>0</v>
      </c>
    </row>
    <row r="19" spans="1:26">
      <c r="A19" s="121" t="s">
        <v>36</v>
      </c>
      <c r="B19" s="81"/>
      <c r="C19" s="82">
        <v>11</v>
      </c>
      <c r="D19" s="81"/>
      <c r="E19" s="82">
        <v>18</v>
      </c>
      <c r="F19" s="81"/>
      <c r="G19" s="82">
        <v>18</v>
      </c>
      <c r="H19" s="81"/>
      <c r="I19" s="70">
        <f t="shared" ref="I19:I26" si="2">G19-E19</f>
        <v>0</v>
      </c>
      <c r="J19" s="7"/>
      <c r="K19" s="3">
        <v>110</v>
      </c>
      <c r="L19" s="3">
        <f t="shared" si="1"/>
        <v>0</v>
      </c>
      <c r="M19" s="55" t="s">
        <v>0</v>
      </c>
    </row>
    <row r="20" spans="1:26">
      <c r="A20" s="121" t="s">
        <v>37</v>
      </c>
      <c r="B20" s="81"/>
      <c r="C20" s="82">
        <v>22</v>
      </c>
      <c r="D20" s="81"/>
      <c r="E20" s="82">
        <v>12</v>
      </c>
      <c r="F20" s="81"/>
      <c r="G20" s="82">
        <v>12</v>
      </c>
      <c r="H20" s="81"/>
      <c r="I20" s="70">
        <f t="shared" si="2"/>
        <v>0</v>
      </c>
      <c r="J20" s="7"/>
      <c r="K20" s="3">
        <v>0</v>
      </c>
      <c r="L20" s="3">
        <f t="shared" si="1"/>
        <v>0</v>
      </c>
      <c r="M20" s="55" t="s">
        <v>0</v>
      </c>
    </row>
    <row r="21" spans="1:26">
      <c r="A21" s="121" t="s">
        <v>71</v>
      </c>
      <c r="B21" s="81"/>
      <c r="C21" s="82">
        <v>291</v>
      </c>
      <c r="D21" s="81"/>
      <c r="E21" s="82">
        <v>385</v>
      </c>
      <c r="F21" s="81"/>
      <c r="G21" s="82">
        <v>391</v>
      </c>
      <c r="H21" s="81"/>
      <c r="I21" s="70">
        <v>6</v>
      </c>
      <c r="J21" s="7">
        <f>4220-576</f>
        <v>3644</v>
      </c>
      <c r="L21" s="3">
        <f t="shared" si="1"/>
        <v>-6</v>
      </c>
      <c r="M21" s="55" t="s">
        <v>0</v>
      </c>
    </row>
    <row r="22" spans="1:26">
      <c r="A22" s="121" t="s">
        <v>38</v>
      </c>
      <c r="B22" s="81"/>
      <c r="C22" s="82">
        <v>21</v>
      </c>
      <c r="D22" s="81"/>
      <c r="E22" s="82">
        <v>37</v>
      </c>
      <c r="F22" s="81"/>
      <c r="G22" s="82">
        <v>37</v>
      </c>
      <c r="H22" s="81"/>
      <c r="I22" s="70">
        <f t="shared" si="2"/>
        <v>0</v>
      </c>
      <c r="J22" s="7">
        <v>332</v>
      </c>
      <c r="K22" s="3">
        <v>175</v>
      </c>
      <c r="L22" s="3">
        <f t="shared" si="1"/>
        <v>0</v>
      </c>
      <c r="M22" s="55" t="s">
        <v>0</v>
      </c>
    </row>
    <row r="23" spans="1:26">
      <c r="A23" s="121" t="s">
        <v>39</v>
      </c>
      <c r="B23" s="81"/>
      <c r="C23" s="82">
        <v>3</v>
      </c>
      <c r="D23" s="81"/>
      <c r="E23" s="82">
        <v>5</v>
      </c>
      <c r="F23" s="81"/>
      <c r="G23" s="82">
        <v>5</v>
      </c>
      <c r="H23" s="81"/>
      <c r="I23" s="70">
        <f t="shared" si="2"/>
        <v>0</v>
      </c>
      <c r="J23" s="7"/>
      <c r="L23" s="3">
        <f t="shared" si="1"/>
        <v>0</v>
      </c>
      <c r="M23" s="55" t="s">
        <v>0</v>
      </c>
    </row>
    <row r="24" spans="1:26">
      <c r="A24" s="121" t="s">
        <v>40</v>
      </c>
      <c r="B24" s="81"/>
      <c r="C24" s="82">
        <v>351</v>
      </c>
      <c r="D24" s="81"/>
      <c r="E24" s="82">
        <v>65</v>
      </c>
      <c r="F24" s="81"/>
      <c r="G24" s="82">
        <v>66</v>
      </c>
      <c r="H24" s="81"/>
      <c r="I24" s="70">
        <v>1</v>
      </c>
      <c r="J24" s="7">
        <v>276</v>
      </c>
      <c r="K24" s="3">
        <v>14853</v>
      </c>
      <c r="L24" s="3">
        <f t="shared" si="1"/>
        <v>-1</v>
      </c>
      <c r="M24" s="55" t="s">
        <v>0</v>
      </c>
    </row>
    <row r="25" spans="1:26">
      <c r="A25" s="121" t="s">
        <v>41</v>
      </c>
      <c r="B25" s="81"/>
      <c r="C25" s="82">
        <v>36</v>
      </c>
      <c r="D25" s="81"/>
      <c r="E25" s="82">
        <v>12</v>
      </c>
      <c r="F25" s="81"/>
      <c r="G25" s="82">
        <v>12</v>
      </c>
      <c r="H25" s="81"/>
      <c r="I25" s="70">
        <f t="shared" si="2"/>
        <v>0</v>
      </c>
      <c r="J25" s="7"/>
      <c r="K25" s="3">
        <v>85</v>
      </c>
      <c r="L25" s="3">
        <f t="shared" si="1"/>
        <v>0</v>
      </c>
      <c r="M25" s="55" t="s">
        <v>0</v>
      </c>
      <c r="O25" s="18"/>
    </row>
    <row r="26" spans="1:26">
      <c r="A26" s="121" t="s">
        <v>42</v>
      </c>
      <c r="B26" s="81"/>
      <c r="C26" s="82">
        <v>12</v>
      </c>
      <c r="D26" s="81"/>
      <c r="E26" s="82">
        <v>6</v>
      </c>
      <c r="F26" s="81"/>
      <c r="G26" s="82">
        <v>6</v>
      </c>
      <c r="H26" s="81"/>
      <c r="I26" s="70">
        <f t="shared" si="2"/>
        <v>0</v>
      </c>
      <c r="J26" s="7"/>
      <c r="K26" s="3">
        <v>37758</v>
      </c>
      <c r="L26" s="3">
        <f t="shared" si="1"/>
        <v>0</v>
      </c>
      <c r="M26" s="55" t="s">
        <v>0</v>
      </c>
    </row>
    <row r="27" spans="1:26">
      <c r="A27" s="122" t="s">
        <v>43</v>
      </c>
      <c r="B27" s="53"/>
      <c r="C27" s="29">
        <v>1858</v>
      </c>
      <c r="D27" s="53"/>
      <c r="E27" s="29">
        <v>2000</v>
      </c>
      <c r="F27" s="53"/>
      <c r="G27" s="29">
        <v>2026</v>
      </c>
      <c r="H27" s="53"/>
      <c r="I27" s="28">
        <f>SUM(I16:I26)</f>
        <v>26</v>
      </c>
      <c r="J27" s="7">
        <f>SUM(J12:J26)</f>
        <v>9321</v>
      </c>
      <c r="K27" s="3">
        <f>SUM(K16:K26)</f>
        <v>56603</v>
      </c>
      <c r="L27" s="3">
        <f t="shared" si="1"/>
        <v>-26</v>
      </c>
      <c r="M27" s="55" t="s">
        <v>0</v>
      </c>
    </row>
    <row r="28" spans="1:26">
      <c r="A28" s="123" t="s">
        <v>44</v>
      </c>
      <c r="B28" s="84"/>
      <c r="C28" s="85">
        <v>255</v>
      </c>
      <c r="D28" s="84"/>
      <c r="E28" s="85"/>
      <c r="F28" s="84"/>
      <c r="G28" s="85"/>
      <c r="H28" s="84"/>
      <c r="I28" s="86"/>
      <c r="J28" s="7"/>
      <c r="M28" s="55" t="s">
        <v>0</v>
      </c>
      <c r="O28" s="258"/>
    </row>
    <row r="29" spans="1:26" ht="16.5" customHeight="1" thickBot="1">
      <c r="A29" s="353" t="s">
        <v>150</v>
      </c>
      <c r="B29" s="195"/>
      <c r="C29" s="196"/>
      <c r="D29" s="195"/>
      <c r="E29" s="196"/>
      <c r="F29" s="195"/>
      <c r="G29" s="196">
        <v>113</v>
      </c>
      <c r="H29" s="195"/>
      <c r="I29" s="197">
        <v>113</v>
      </c>
      <c r="J29" s="7"/>
      <c r="M29" s="55" t="s">
        <v>0</v>
      </c>
      <c r="O29" s="594"/>
      <c r="P29" s="594"/>
      <c r="Q29" s="594"/>
      <c r="R29" s="594"/>
      <c r="S29" s="594"/>
      <c r="T29" s="594"/>
      <c r="U29" s="594"/>
      <c r="V29" s="594"/>
      <c r="W29" s="594"/>
      <c r="X29" s="594"/>
      <c r="Y29" s="594"/>
      <c r="Z29" s="594"/>
    </row>
    <row r="30" spans="1:26">
      <c r="A30" s="198" t="s">
        <v>151</v>
      </c>
      <c r="B30" s="199"/>
      <c r="C30" s="200">
        <v>2113</v>
      </c>
      <c r="D30" s="199"/>
      <c r="E30" s="200">
        <v>2000</v>
      </c>
      <c r="F30" s="199"/>
      <c r="G30" s="200">
        <v>2139</v>
      </c>
      <c r="H30" s="199"/>
      <c r="I30" s="201">
        <v>139</v>
      </c>
      <c r="J30" s="7"/>
      <c r="M30" s="55" t="s">
        <v>0</v>
      </c>
      <c r="O30" s="594"/>
      <c r="P30" s="594"/>
      <c r="Q30" s="594"/>
      <c r="R30" s="594"/>
      <c r="S30" s="594"/>
      <c r="T30" s="594"/>
      <c r="U30" s="594"/>
      <c r="V30" s="594"/>
      <c r="W30" s="594"/>
      <c r="X30" s="594"/>
      <c r="Y30" s="594"/>
      <c r="Z30" s="594"/>
    </row>
    <row r="31" spans="1:26">
      <c r="A31" s="194" t="s">
        <v>90</v>
      </c>
      <c r="B31" s="81"/>
      <c r="C31" s="82"/>
      <c r="D31" s="81"/>
      <c r="E31" s="82"/>
      <c r="F31" s="81"/>
      <c r="G31" s="82"/>
      <c r="H31" s="81"/>
      <c r="I31" s="70"/>
      <c r="J31" s="7"/>
      <c r="M31" s="55" t="s">
        <v>0</v>
      </c>
      <c r="O31" s="594"/>
      <c r="P31" s="594"/>
      <c r="Q31" s="594"/>
      <c r="R31" s="594"/>
      <c r="S31" s="594"/>
      <c r="T31" s="594"/>
      <c r="U31" s="594"/>
      <c r="V31" s="594"/>
      <c r="W31" s="594"/>
      <c r="X31" s="594"/>
      <c r="Y31" s="594"/>
      <c r="Z31" s="594"/>
    </row>
    <row r="32" spans="1:26">
      <c r="A32" s="121" t="s">
        <v>34</v>
      </c>
      <c r="B32" s="83"/>
      <c r="C32" s="128">
        <v>0</v>
      </c>
      <c r="D32" s="83"/>
      <c r="E32" s="128">
        <v>0</v>
      </c>
      <c r="F32" s="83"/>
      <c r="G32" s="128">
        <v>0</v>
      </c>
      <c r="H32" s="84"/>
      <c r="I32" s="129"/>
      <c r="J32" s="7"/>
      <c r="M32" s="55" t="s">
        <v>0</v>
      </c>
      <c r="O32" s="258"/>
    </row>
    <row r="33" spans="1:14">
      <c r="A33" s="117" t="s">
        <v>1</v>
      </c>
      <c r="B33" s="81"/>
      <c r="C33" s="128">
        <v>0</v>
      </c>
      <c r="D33" s="81"/>
      <c r="E33" s="128">
        <v>0</v>
      </c>
      <c r="F33" s="81"/>
      <c r="G33" s="128">
        <v>0</v>
      </c>
      <c r="H33" s="84"/>
      <c r="I33" s="129"/>
      <c r="J33" s="7"/>
      <c r="M33" s="55" t="s">
        <v>0</v>
      </c>
    </row>
    <row r="34" spans="1:14">
      <c r="A34" s="119" t="s">
        <v>2</v>
      </c>
      <c r="B34" s="97"/>
      <c r="C34" s="220">
        <v>0</v>
      </c>
      <c r="D34" s="97"/>
      <c r="E34" s="220">
        <v>0</v>
      </c>
      <c r="F34" s="97"/>
      <c r="G34" s="220">
        <v>0</v>
      </c>
      <c r="H34" s="98"/>
      <c r="I34" s="221"/>
      <c r="J34" s="7"/>
      <c r="M34" s="55" t="s">
        <v>0</v>
      </c>
    </row>
    <row r="35" spans="1:14">
      <c r="A35" s="48"/>
      <c r="B35" s="38"/>
      <c r="C35" s="38"/>
      <c r="D35" s="38"/>
      <c r="E35" s="38"/>
      <c r="F35" s="38"/>
      <c r="G35" s="38"/>
      <c r="H35" s="38"/>
      <c r="I35" s="38"/>
      <c r="J35" s="7"/>
      <c r="M35" s="55" t="s">
        <v>11</v>
      </c>
    </row>
    <row r="36" spans="1:14">
      <c r="A36" s="591"/>
      <c r="B36" s="592"/>
      <c r="C36" s="592"/>
      <c r="D36" s="592"/>
      <c r="E36" s="592"/>
      <c r="F36" s="592"/>
      <c r="G36" s="592"/>
      <c r="H36" s="592"/>
      <c r="I36" s="592"/>
      <c r="J36" s="592"/>
      <c r="K36" s="592"/>
      <c r="L36" s="592"/>
      <c r="M36" s="592"/>
    </row>
    <row r="37" spans="1:14" s="258" customFormat="1">
      <c r="H37" s="14"/>
      <c r="I37" s="14"/>
      <c r="J37" s="17"/>
      <c r="M37" s="259"/>
      <c r="N37" s="260"/>
    </row>
    <row r="38" spans="1:14" s="258" customFormat="1" ht="18.75">
      <c r="A38" s="588"/>
      <c r="B38" s="588"/>
      <c r="C38" s="588"/>
      <c r="D38" s="588"/>
      <c r="E38" s="588"/>
      <c r="F38" s="588"/>
      <c r="G38" s="588"/>
      <c r="H38" s="588"/>
      <c r="I38" s="588"/>
      <c r="J38" s="17"/>
      <c r="M38" s="259"/>
      <c r="N38" s="260"/>
    </row>
    <row r="39" spans="1:14" s="17" customFormat="1" ht="27.2" customHeight="1">
      <c r="A39" s="593"/>
      <c r="B39" s="593"/>
      <c r="C39" s="593"/>
      <c r="D39" s="593"/>
      <c r="E39" s="593"/>
      <c r="F39" s="593"/>
      <c r="G39" s="593"/>
      <c r="H39" s="593"/>
      <c r="I39" s="593"/>
      <c r="M39" s="152"/>
      <c r="N39" s="262"/>
    </row>
    <row r="40" spans="1:14" s="17" customFormat="1" ht="27.2" customHeight="1">
      <c r="A40" s="593"/>
      <c r="B40" s="593"/>
      <c r="C40" s="593"/>
      <c r="D40" s="593"/>
      <c r="E40" s="593"/>
      <c r="F40" s="593"/>
      <c r="G40" s="593"/>
      <c r="H40" s="593"/>
      <c r="I40" s="593"/>
      <c r="M40" s="152"/>
      <c r="N40" s="262"/>
    </row>
    <row r="41" spans="1:14" s="17" customFormat="1" ht="27.2" customHeight="1">
      <c r="A41" s="593"/>
      <c r="B41" s="593"/>
      <c r="C41" s="593"/>
      <c r="D41" s="593"/>
      <c r="E41" s="593"/>
      <c r="F41" s="593"/>
      <c r="G41" s="593"/>
      <c r="H41" s="593"/>
      <c r="I41" s="593"/>
      <c r="M41" s="152"/>
      <c r="N41" s="262"/>
    </row>
    <row r="42" spans="1:14" s="17" customFormat="1" ht="35.1" customHeight="1">
      <c r="A42" s="586"/>
      <c r="B42" s="586"/>
      <c r="C42" s="586"/>
      <c r="D42" s="586"/>
      <c r="E42" s="586"/>
      <c r="F42" s="586"/>
      <c r="G42" s="586"/>
      <c r="H42" s="586"/>
      <c r="I42" s="586"/>
      <c r="M42" s="152"/>
      <c r="N42" s="262"/>
    </row>
    <row r="43" spans="1:14" s="17" customFormat="1" ht="39.75" customHeight="1">
      <c r="A43" s="587"/>
      <c r="B43" s="587"/>
      <c r="C43" s="587"/>
      <c r="D43" s="587"/>
      <c r="E43" s="587"/>
      <c r="F43" s="587"/>
      <c r="G43" s="587"/>
      <c r="H43" s="587"/>
      <c r="I43" s="587"/>
      <c r="M43" s="152"/>
      <c r="N43" s="262"/>
    </row>
    <row r="44" spans="1:14" s="17" customFormat="1" ht="27.2" customHeight="1">
      <c r="A44" s="587"/>
      <c r="B44" s="587"/>
      <c r="C44" s="587"/>
      <c r="D44" s="587"/>
      <c r="E44" s="587"/>
      <c r="F44" s="587"/>
      <c r="G44" s="587"/>
      <c r="H44" s="587"/>
      <c r="I44" s="587"/>
      <c r="M44" s="152"/>
      <c r="N44" s="262"/>
    </row>
    <row r="45" spans="1:14" s="17" customFormat="1" ht="39.75" customHeight="1">
      <c r="A45" s="587"/>
      <c r="B45" s="587"/>
      <c r="C45" s="587"/>
      <c r="D45" s="587"/>
      <c r="E45" s="587"/>
      <c r="F45" s="587"/>
      <c r="G45" s="587"/>
      <c r="H45" s="587"/>
      <c r="I45" s="587"/>
      <c r="M45" s="152"/>
      <c r="N45" s="262"/>
    </row>
    <row r="46" spans="1:14" s="17" customFormat="1" ht="27.2" customHeight="1">
      <c r="A46" s="589"/>
      <c r="B46" s="589"/>
      <c r="C46" s="589"/>
      <c r="D46" s="589"/>
      <c r="E46" s="589"/>
      <c r="F46" s="589"/>
      <c r="G46" s="589"/>
      <c r="H46" s="589"/>
      <c r="I46" s="589"/>
      <c r="J46" s="589"/>
      <c r="K46" s="589"/>
      <c r="L46" s="589"/>
      <c r="M46" s="589"/>
      <c r="N46" s="590"/>
    </row>
    <row r="47" spans="1:14" s="17" customFormat="1" ht="22.9" customHeight="1">
      <c r="A47" s="261"/>
      <c r="B47" s="585"/>
      <c r="C47" s="585"/>
      <c r="D47" s="585"/>
      <c r="E47" s="585"/>
      <c r="F47" s="585"/>
      <c r="G47" s="585"/>
      <c r="H47" s="585"/>
      <c r="I47" s="585"/>
      <c r="M47" s="152"/>
      <c r="N47" s="262"/>
    </row>
    <row r="48" spans="1:14" s="17" customFormat="1">
      <c r="A48" s="261"/>
      <c r="B48" s="261"/>
      <c r="C48" s="261"/>
      <c r="D48" s="261"/>
      <c r="E48" s="261"/>
      <c r="F48" s="261"/>
      <c r="G48" s="261"/>
      <c r="H48" s="26"/>
      <c r="I48" s="27"/>
      <c r="M48" s="152"/>
      <c r="N48" s="262"/>
    </row>
    <row r="49" spans="1:14" s="258" customFormat="1">
      <c r="A49" s="263"/>
      <c r="B49" s="263"/>
      <c r="C49" s="263"/>
      <c r="D49" s="263"/>
      <c r="E49" s="263"/>
      <c r="F49" s="263"/>
      <c r="G49" s="263"/>
      <c r="H49" s="27"/>
      <c r="I49" s="27"/>
      <c r="J49" s="17"/>
      <c r="M49" s="259"/>
      <c r="N49" s="260"/>
    </row>
    <row r="50" spans="1:14" s="258" customFormat="1">
      <c r="A50" s="263"/>
      <c r="B50" s="263"/>
      <c r="C50" s="263"/>
      <c r="D50" s="263"/>
      <c r="E50" s="263"/>
      <c r="F50" s="263"/>
      <c r="G50" s="263"/>
      <c r="H50" s="27"/>
      <c r="I50" s="27"/>
      <c r="J50" s="17"/>
      <c r="M50" s="259"/>
      <c r="N50" s="260"/>
    </row>
    <row r="51" spans="1:14" s="258" customFormat="1" ht="65.45" customHeight="1">
      <c r="A51" s="263"/>
      <c r="B51" s="584"/>
      <c r="C51" s="584"/>
      <c r="D51" s="584"/>
      <c r="E51" s="584"/>
      <c r="F51" s="584"/>
      <c r="G51" s="584"/>
      <c r="H51" s="584"/>
      <c r="I51" s="584"/>
      <c r="J51" s="17"/>
      <c r="M51" s="259"/>
      <c r="N51" s="260"/>
    </row>
    <row r="52" spans="1:14">
      <c r="H52" s="12"/>
      <c r="I52" s="12"/>
      <c r="J52" s="7"/>
    </row>
    <row r="53" spans="1:14">
      <c r="H53" s="12"/>
      <c r="I53" s="52"/>
      <c r="J53" s="7"/>
    </row>
    <row r="54" spans="1:14">
      <c r="H54" s="12"/>
      <c r="I54" s="12"/>
      <c r="J54" s="7"/>
    </row>
    <row r="55" spans="1:14">
      <c r="H55" s="12"/>
      <c r="I55" s="12"/>
      <c r="J55" s="7"/>
    </row>
    <row r="56" spans="1:14">
      <c r="H56" s="12"/>
      <c r="I56" s="12"/>
      <c r="J56" s="7"/>
    </row>
    <row r="57" spans="1:14">
      <c r="H57" s="12"/>
      <c r="I57" s="12"/>
      <c r="J57" s="7"/>
    </row>
    <row r="58" spans="1:14">
      <c r="H58" s="12"/>
      <c r="I58" s="12"/>
      <c r="J58" s="7"/>
    </row>
    <row r="59" spans="1:14">
      <c r="H59" s="12"/>
      <c r="I59" s="12"/>
      <c r="J59" s="7"/>
    </row>
    <row r="60" spans="1:14">
      <c r="H60" s="12"/>
      <c r="I60" s="12"/>
      <c r="J60" s="7"/>
    </row>
    <row r="61" spans="1:14">
      <c r="H61" s="12"/>
      <c r="I61" s="12"/>
      <c r="J61" s="7"/>
    </row>
    <row r="62" spans="1:14">
      <c r="H62" s="12"/>
      <c r="I62" s="12"/>
      <c r="J62" s="7"/>
    </row>
    <row r="63" spans="1:14">
      <c r="H63" s="12"/>
      <c r="I63" s="12"/>
      <c r="J63" s="7"/>
    </row>
    <row r="64" spans="1:14">
      <c r="H64" s="12"/>
      <c r="I64" s="13"/>
      <c r="J64" s="7"/>
    </row>
    <row r="65" spans="8:10">
      <c r="H65" s="12"/>
      <c r="I65" s="13"/>
      <c r="J65" s="7"/>
    </row>
    <row r="66" spans="8:10">
      <c r="H66" s="12"/>
      <c r="I66" s="12"/>
      <c r="J66" s="7"/>
    </row>
    <row r="67" spans="8:10">
      <c r="H67" s="12"/>
      <c r="I67" s="12"/>
      <c r="J67" s="7"/>
    </row>
    <row r="68" spans="8:10">
      <c r="H68" s="12"/>
      <c r="I68" s="12"/>
      <c r="J68" s="7"/>
    </row>
    <row r="69" spans="8:10">
      <c r="H69" s="12"/>
      <c r="I69" s="12"/>
      <c r="J69" s="7"/>
    </row>
    <row r="70" spans="8:10">
      <c r="H70" s="12"/>
      <c r="I70" s="12"/>
      <c r="J70" s="7"/>
    </row>
    <row r="71" spans="8:10">
      <c r="H71" s="12"/>
      <c r="I71" s="12"/>
      <c r="J71" s="7"/>
    </row>
    <row r="72" spans="8:10">
      <c r="H72" s="12"/>
      <c r="I72" s="12"/>
      <c r="J72" s="7"/>
    </row>
    <row r="73" spans="8:10">
      <c r="H73" s="12"/>
      <c r="I73" s="12"/>
      <c r="J73" s="7"/>
    </row>
    <row r="74" spans="8:10">
      <c r="H74" s="12"/>
      <c r="I74" s="12"/>
      <c r="J74" s="7"/>
    </row>
    <row r="75" spans="8:10">
      <c r="H75" s="12"/>
      <c r="I75" s="12"/>
      <c r="J75" s="7"/>
    </row>
    <row r="76" spans="8:10">
      <c r="H76" s="12"/>
      <c r="I76" s="12"/>
      <c r="J76" s="7"/>
    </row>
    <row r="77" spans="8:10">
      <c r="H77" s="12"/>
      <c r="I77" s="12"/>
      <c r="J77" s="7"/>
    </row>
    <row r="78" spans="8:10">
      <c r="H78" s="12"/>
      <c r="I78" s="12"/>
      <c r="J78" s="7"/>
    </row>
    <row r="79" spans="8:10">
      <c r="H79" s="15"/>
      <c r="I79" s="12"/>
      <c r="J79" s="7"/>
    </row>
    <row r="80" spans="8:10">
      <c r="H80" s="7"/>
      <c r="I80" s="7"/>
      <c r="J80" s="7"/>
    </row>
    <row r="81" spans="8:10">
      <c r="H81" s="6"/>
      <c r="I81" s="6"/>
      <c r="J81" s="7"/>
    </row>
    <row r="82" spans="8:10">
      <c r="H82" s="6"/>
      <c r="I82" s="6"/>
      <c r="J82" s="7"/>
    </row>
    <row r="83" spans="8:10">
      <c r="H83" s="6"/>
      <c r="I83" s="6"/>
      <c r="J83" s="7"/>
    </row>
    <row r="84" spans="8:10">
      <c r="H84" s="6"/>
      <c r="I84" s="6"/>
      <c r="J84" s="7"/>
    </row>
    <row r="85" spans="8:10">
      <c r="J85" s="7"/>
    </row>
    <row r="86" spans="8:10">
      <c r="J86" s="7"/>
    </row>
    <row r="188" spans="1:1">
      <c r="A188" s="3" t="s">
        <v>69</v>
      </c>
    </row>
  </sheetData>
  <customSheetViews>
    <customSheetView guid="{3118AF25-8423-420A-806A-487665220C68}" scale="75" showPageBreaks="1" printArea="1" hiddenColumns="1" view="pageBreakPreview">
      <pane xSplit="1" ySplit="9" topLeftCell="B19" activePane="bottomRight" state="frozen"/>
      <selection pane="bottomRight" activeCell="I12" sqref="I12"/>
      <pageMargins left="0.5" right="0.5" top="0.5" bottom="0.25" header="0.5" footer="0.5"/>
      <printOptions horizontalCentered="1"/>
      <pageSetup scale="70" orientation="landscape" r:id="rId1"/>
      <headerFooter alignWithMargins="0">
        <oddFooter>&amp;C&amp;"Times New Roman,Regular"Exhibit L - Summary of Requirements by Object Class</oddFooter>
      </headerFooter>
    </customSheetView>
    <customSheetView guid="{56C0A34E-45B4-448B-85E5-70B3A8E63333}" scale="75" showPageBreaks="1" printArea="1" hiddenColumns="1" view="pageBreakPreview">
      <pane xSplit="1" ySplit="9" topLeftCell="B10" activePane="bottomRight" state="frozen"/>
      <selection pane="bottomRight" activeCell="D9" sqref="D9"/>
      <pageMargins left="0.5" right="0.5" top="0.5" bottom="0.25" header="0.5" footer="0.5"/>
      <printOptions horizontalCentered="1"/>
      <pageSetup scale="70" orientation="landscape" r:id="rId2"/>
      <headerFooter alignWithMargins="0">
        <oddFooter>&amp;C&amp;"Times New Roman,Regular"Exhibit L - Summary of Requirements by Object Class</oddFooter>
      </headerFooter>
    </customSheetView>
    <customSheetView guid="{4148B88B-8ED7-4FDE-9459-DEB244AD0552}" scale="75" showPageBreaks="1" printArea="1" hiddenColumns="1" view="pageBreakPreview">
      <pane xSplit="1" ySplit="9" topLeftCell="B10" activePane="bottomRight" state="frozen"/>
      <selection pane="bottomRight" activeCell="C21" sqref="C21"/>
      <pageMargins left="0.5" right="0.5" top="0.5" bottom="0.25" header="0.5" footer="0.5"/>
      <printOptions horizontalCentered="1"/>
      <pageSetup scale="70" orientation="landscape" r:id="rId3"/>
      <headerFooter alignWithMargins="0">
        <oddFooter>&amp;C&amp;"Times New Roman,Regular"Exhibit L - Summary of Requirements by Object Class</oddFooter>
      </headerFooter>
    </customSheetView>
    <customSheetView guid="{12C66D54-5067-4346-818B-6EAB1C8A9183}" scale="75" showPageBreaks="1" printArea="1" hiddenColumns="1" view="pageBreakPreview">
      <pane xSplit="1" ySplit="9" topLeftCell="B10" activePane="bottomRight" state="frozen"/>
      <selection pane="bottomRight" activeCell="C21" sqref="C21"/>
      <pageMargins left="0.5" right="0.5" top="0.5" bottom="0.25" header="0.5" footer="0.5"/>
      <printOptions horizontalCentered="1"/>
      <pageSetup scale="70" orientation="landscape" r:id="rId4"/>
      <headerFooter alignWithMargins="0">
        <oddFooter>&amp;C&amp;"Times New Roman,Regular"Exhibit L - Summary of Requirements by Object Class</oddFooter>
      </headerFooter>
    </customSheetView>
  </customSheetViews>
  <mergeCells count="25">
    <mergeCell ref="O29:Z31"/>
    <mergeCell ref="A7:I7"/>
    <mergeCell ref="A5:I5"/>
    <mergeCell ref="A8:A9"/>
    <mergeCell ref="A6:I6"/>
    <mergeCell ref="B8:C8"/>
    <mergeCell ref="H8:I8"/>
    <mergeCell ref="F8:G8"/>
    <mergeCell ref="D8:E8"/>
    <mergeCell ref="A1:I1"/>
    <mergeCell ref="A2:I2"/>
    <mergeCell ref="A3:I3"/>
    <mergeCell ref="A4:I4"/>
    <mergeCell ref="B51:I51"/>
    <mergeCell ref="B47:I47"/>
    <mergeCell ref="A42:I42"/>
    <mergeCell ref="A44:I44"/>
    <mergeCell ref="A45:I45"/>
    <mergeCell ref="A38:I38"/>
    <mergeCell ref="A46:N46"/>
    <mergeCell ref="A36:M36"/>
    <mergeCell ref="A39:I39"/>
    <mergeCell ref="A40:I40"/>
    <mergeCell ref="A41:I41"/>
    <mergeCell ref="A43:I43"/>
  </mergeCells>
  <phoneticPr fontId="0" type="noConversion"/>
  <printOptions horizontalCentered="1"/>
  <pageMargins left="0.5" right="0.5" top="0.5" bottom="0.25" header="0.5" footer="0.5"/>
  <pageSetup scale="70" orientation="landscape" r:id="rId5"/>
  <headerFooter alignWithMargins="0">
    <oddFooter>&amp;C&amp;"Times New Roman,Regular"Exhibit L - Summary of Requirements by Object Class</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A. Organization Chart</vt:lpstr>
      <vt:lpstr>B. Summary of Requirements </vt:lpstr>
      <vt:lpstr>D. Strategic Goals &amp; Objectives</vt:lpstr>
      <vt:lpstr>E. ATB Justification</vt:lpstr>
      <vt:lpstr>F. 2011 Crosswalk</vt:lpstr>
      <vt:lpstr>G. 2012 Crosswalk</vt:lpstr>
      <vt:lpstr>I. Permanent Positions</vt:lpstr>
      <vt:lpstr>K. Summary by Grade</vt:lpstr>
      <vt:lpstr>L. Summary by Object Class</vt:lpstr>
      <vt:lpstr>'B. Summary of Requirements '!DL</vt:lpstr>
      <vt:lpstr>'A. Organization Chart'!Print_Area</vt:lpstr>
      <vt:lpstr>'B. Summary of Requirements '!Print_Area</vt:lpstr>
      <vt:lpstr>'D. Strategic Goals &amp; Objectives'!Print_Area</vt:lpstr>
      <vt:lpstr>'E. ATB Justification'!Print_Area</vt:lpstr>
      <vt:lpstr>'F. 2011 Crosswalk'!Print_Area</vt:lpstr>
      <vt:lpstr>'G. 2012 Crosswalk'!Print_Area</vt:lpstr>
      <vt:lpstr>'I. Permanent Positions'!Print_Area</vt:lpstr>
      <vt:lpstr>'K. Summary by Grade'!Print_Area</vt:lpstr>
      <vt:lpstr>'L. Summary by Object Class'!Print_Area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sdale</dc:creator>
  <cp:lastModifiedBy>jschmaus</cp:lastModifiedBy>
  <cp:lastPrinted>2012-02-03T18:57:16Z</cp:lastPrinted>
  <dcterms:created xsi:type="dcterms:W3CDTF">2003-08-28T20:51:00Z</dcterms:created>
  <dcterms:modified xsi:type="dcterms:W3CDTF">2012-02-08T17:33:02Z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