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0" windowWidth="15480" windowHeight="11640" tabRatio="806" activeTab="1"/>
  </bookViews>
  <sheets>
    <sheet name="A. Org. Chart" sheetId="25" r:id="rId1"/>
    <sheet name="B. Summ of Req." sheetId="20" r:id="rId2"/>
    <sheet name="B. Summ of Req. by DU" sheetId="4" r:id="rId3"/>
    <sheet name="C. Program Changes by DU" sheetId="5" state="hidden" r:id="rId4"/>
    <sheet name="C. Program Changes by DU (2)" sheetId="19" state="hidden" r:id="rId5"/>
    <sheet name="D. Strategic Goals &amp; Objectives" sheetId="8" r:id="rId6"/>
    <sheet name="E. ATB Justification" sheetId="21" r:id="rId7"/>
    <sheet name="F. 2012 Crosswalk" sheetId="10" r:id="rId8"/>
    <sheet name="G. 2013 Crosswalk" sheetId="11" state="hidden" r:id="rId9"/>
    <sheet name="H. Reimbursable Resources" sheetId="12" state="hidden" r:id="rId10"/>
    <sheet name="G. 2013 Crosswalk " sheetId="24" r:id="rId11"/>
    <sheet name="I. Permanent Positions" sheetId="13" r:id="rId12"/>
    <sheet name="J. Financial Analysis" sheetId="16" state="hidden" r:id="rId13"/>
    <sheet name="K. Summary by Grade" sheetId="18" r:id="rId14"/>
    <sheet name="L. Summary by OC" sheetId="14" r:id="rId15"/>
    <sheet name="M.  SOC" sheetId="23" r:id="rId16"/>
  </sheets>
  <definedNames>
    <definedName name="_11POS_BY_CAT" localSheetId="10">#REF!</definedName>
    <definedName name="_11POS_BY_CAT" localSheetId="15">#REF!</definedName>
    <definedName name="_11POS_BY_CAT">#REF!</definedName>
    <definedName name="_1ATTORNEY_SUPP" localSheetId="10">#REF!</definedName>
    <definedName name="_1ATTORNEY_SUPP" localSheetId="15">#REF!</definedName>
    <definedName name="_1ATTORNEY_SUPP">#REF!</definedName>
    <definedName name="_2ATTORNEY_SUPP" localSheetId="15">#REF!</definedName>
    <definedName name="_2ATTORNEY_SUPP">#REF!</definedName>
    <definedName name="_2GA_ROLLUP" localSheetId="10">#REF!</definedName>
    <definedName name="_2GA_ROLLUP" localSheetId="15">#REF!</definedName>
    <definedName name="_2GA_ROLLUP">#REF!</definedName>
    <definedName name="_3POS_BY_CAT" localSheetId="10">#REF!</definedName>
    <definedName name="_3POS_BY_CAT" localSheetId="15">#REF!</definedName>
    <definedName name="_3POS_BY_CAT">#REF!</definedName>
    <definedName name="_4GA_ROLLUP" localSheetId="15">#REF!</definedName>
    <definedName name="_4GA_ROLLUP">#REF!</definedName>
    <definedName name="_6GA_ROLLUP" localSheetId="10">#REF!</definedName>
    <definedName name="_6GA_ROLLUP" localSheetId="15">#REF!</definedName>
    <definedName name="_6GA_ROLLUP">#REF!</definedName>
    <definedName name="_6POS_BY_CAT" localSheetId="15">#REF!</definedName>
    <definedName name="_6POS_BY_CAT">#REF!</definedName>
    <definedName name="_7GA_ROLLUP" localSheetId="10">#REF!</definedName>
    <definedName name="_7GA_ROLLUP" localSheetId="15">#REF!</definedName>
    <definedName name="_7GA_ROLLUP">#REF!</definedName>
    <definedName name="_9POS_BY_CAT" localSheetId="10">#REF!</definedName>
    <definedName name="_9POS_BY_CAT" localSheetId="15">#REF!</definedName>
    <definedName name="_9POS_BY_CAT">#REF!</definedName>
    <definedName name="DL" localSheetId="10">#REF!</definedName>
    <definedName name="DL" localSheetId="15">#REF!</definedName>
    <definedName name="DL">#REF!</definedName>
    <definedName name="EXECSUPP" localSheetId="10">#REF!</definedName>
    <definedName name="EXECSUPP" localSheetId="15">#REF!</definedName>
    <definedName name="EXECSUPP">#REF!</definedName>
    <definedName name="FY0711.1" localSheetId="10">#REF!</definedName>
    <definedName name="FY0711.1" localSheetId="15">#REF!</definedName>
    <definedName name="FY0711.1">#REF!</definedName>
    <definedName name="FY0711.5" localSheetId="10">#REF!</definedName>
    <definedName name="FY0711.5" localSheetId="15">#REF!</definedName>
    <definedName name="FY0711.5">#REF!</definedName>
    <definedName name="FY0712.1" localSheetId="15">#REF!</definedName>
    <definedName name="FY0712.1">#REF!</definedName>
    <definedName name="FY0721.0" localSheetId="15">#REF!</definedName>
    <definedName name="FY0721.0">#REF!</definedName>
    <definedName name="FY0722.0" localSheetId="15">#REF!</definedName>
    <definedName name="FY0722.0">#REF!</definedName>
    <definedName name="FY0723.1" localSheetId="15">#REF!</definedName>
    <definedName name="FY0723.1">#REF!</definedName>
    <definedName name="FY0723.2" localSheetId="15">#REF!</definedName>
    <definedName name="FY0723.2">#REF!</definedName>
    <definedName name="FY0723.3" localSheetId="15">#REF!</definedName>
    <definedName name="FY0723.3">#REF!</definedName>
    <definedName name="FY0724.0" localSheetId="15">#REF!</definedName>
    <definedName name="FY0724.0">#REF!</definedName>
    <definedName name="FY0725.2" localSheetId="15">#REF!</definedName>
    <definedName name="FY0725.2">#REF!</definedName>
    <definedName name="FY0725.3" localSheetId="15">#REF!</definedName>
    <definedName name="FY0725.3">#REF!</definedName>
    <definedName name="FY0725.6" localSheetId="15">#REF!</definedName>
    <definedName name="FY0725.6">#REF!</definedName>
    <definedName name="FY0726.0" localSheetId="15">#REF!</definedName>
    <definedName name="FY0726.0">#REF!</definedName>
    <definedName name="FY0731.0" localSheetId="15">#REF!</definedName>
    <definedName name="FY0731.0">#REF!</definedName>
    <definedName name="FY0732.0" localSheetId="15">#REF!</definedName>
    <definedName name="FY0732.0">#REF!</definedName>
    <definedName name="FY07Ling" localSheetId="15">#REF!</definedName>
    <definedName name="FY07Ling">#REF!</definedName>
    <definedName name="FY07Mult" localSheetId="15">#REF!</definedName>
    <definedName name="FY07Mult">#REF!</definedName>
    <definedName name="FY07PEPI" localSheetId="15">#REF!</definedName>
    <definedName name="FY07PEPI">#REF!</definedName>
    <definedName name="FY07Tot" localSheetId="15">#REF!</definedName>
    <definedName name="FY07Tot">#REF!</definedName>
    <definedName name="FY07Train" localSheetId="15">#REF!</definedName>
    <definedName name="FY07Train">#REF!</definedName>
    <definedName name="FY0811.1" localSheetId="15">#REF!</definedName>
    <definedName name="FY0811.1">#REF!</definedName>
    <definedName name="FY0811.5" localSheetId="15">#REF!</definedName>
    <definedName name="FY0811.5">#REF!</definedName>
    <definedName name="FY0812.1" localSheetId="15">#REF!</definedName>
    <definedName name="FY0812.1">#REF!</definedName>
    <definedName name="FY0821.0" localSheetId="15">#REF!</definedName>
    <definedName name="FY0821.0">#REF!</definedName>
    <definedName name="FY0822.0" localSheetId="15">#REF!</definedName>
    <definedName name="FY0822.0">#REF!</definedName>
    <definedName name="FY0823.1" localSheetId="15">#REF!</definedName>
    <definedName name="FY0823.1">#REF!</definedName>
    <definedName name="FY0823.2" localSheetId="15">#REF!</definedName>
    <definedName name="FY0823.2">#REF!</definedName>
    <definedName name="FY0823.3" localSheetId="15">#REF!</definedName>
    <definedName name="FY0823.3">#REF!</definedName>
    <definedName name="FY0824.0" localSheetId="15">#REF!</definedName>
    <definedName name="FY0824.0">#REF!</definedName>
    <definedName name="FY0825.2" localSheetId="15">#REF!</definedName>
    <definedName name="FY0825.2">#REF!</definedName>
    <definedName name="FY0825.3" localSheetId="15">#REF!</definedName>
    <definedName name="FY0825.3">#REF!</definedName>
    <definedName name="FY0825.6" localSheetId="15">#REF!</definedName>
    <definedName name="FY0825.6">#REF!</definedName>
    <definedName name="FY0826.0" localSheetId="15">#REF!</definedName>
    <definedName name="FY0826.0">#REF!</definedName>
    <definedName name="FY0831.0" localSheetId="15">#REF!</definedName>
    <definedName name="FY0831.0">#REF!</definedName>
    <definedName name="FY0832.0" localSheetId="15">#REF!</definedName>
    <definedName name="FY0832.0">#REF!</definedName>
    <definedName name="FY08Ling" localSheetId="15">#REF!</definedName>
    <definedName name="FY08Ling">#REF!</definedName>
    <definedName name="FY08Mult" localSheetId="15">#REF!</definedName>
    <definedName name="FY08Mult">#REF!</definedName>
    <definedName name="FY08PEPI" localSheetId="15">#REF!</definedName>
    <definedName name="FY08PEPI">#REF!</definedName>
    <definedName name="FY08Tot" localSheetId="15">#REF!</definedName>
    <definedName name="FY08Tot">#REF!</definedName>
    <definedName name="FY08Train" localSheetId="15">#REF!</definedName>
    <definedName name="FY08Train">#REF!</definedName>
    <definedName name="FY0911.1" localSheetId="15">#REF!</definedName>
    <definedName name="FY0911.1">#REF!</definedName>
    <definedName name="FY0911.5" localSheetId="15">#REF!</definedName>
    <definedName name="FY0911.5">#REF!</definedName>
    <definedName name="FY0912.1" localSheetId="15">#REF!</definedName>
    <definedName name="FY0912.1">#REF!</definedName>
    <definedName name="FY0921.0" localSheetId="15">#REF!</definedName>
    <definedName name="FY0921.0">#REF!</definedName>
    <definedName name="FY0922.0" localSheetId="15">#REF!</definedName>
    <definedName name="FY0922.0">#REF!</definedName>
    <definedName name="FY0923.1" localSheetId="15">#REF!</definedName>
    <definedName name="FY0923.1">#REF!</definedName>
    <definedName name="FY0923.2" localSheetId="15">#REF!</definedName>
    <definedName name="FY0923.2">#REF!</definedName>
    <definedName name="FY0923.3" localSheetId="15">#REF!</definedName>
    <definedName name="FY0923.3">#REF!</definedName>
    <definedName name="FY0924.0" localSheetId="15">#REF!</definedName>
    <definedName name="FY0924.0">#REF!</definedName>
    <definedName name="FY0925.2" localSheetId="15">#REF!</definedName>
    <definedName name="FY0925.2">#REF!</definedName>
    <definedName name="FY0925.3" localSheetId="15">#REF!</definedName>
    <definedName name="FY0925.3">#REF!</definedName>
    <definedName name="FY0925.6" localSheetId="15">#REF!</definedName>
    <definedName name="FY0925.6">#REF!</definedName>
    <definedName name="FY0926.0" localSheetId="15">#REF!</definedName>
    <definedName name="FY0926.0">#REF!</definedName>
    <definedName name="FY0931.0" localSheetId="15">#REF!</definedName>
    <definedName name="FY0931.0">#REF!</definedName>
    <definedName name="FY0932.0" localSheetId="15">#REF!</definedName>
    <definedName name="FY0932.0">#REF!</definedName>
    <definedName name="FY09Ling" localSheetId="15">#REF!</definedName>
    <definedName name="FY09Ling">#REF!</definedName>
    <definedName name="FY09Mult" localSheetId="15">#REF!</definedName>
    <definedName name="FY09Mult">#REF!</definedName>
    <definedName name="FY09PEPI" localSheetId="15">#REF!</definedName>
    <definedName name="FY09PEPI">#REF!</definedName>
    <definedName name="FY09Tot" localSheetId="15">#REF!</definedName>
    <definedName name="FY09Tot">#REF!</definedName>
    <definedName name="FY09Train" localSheetId="15">#REF!</definedName>
    <definedName name="FY09Train">#REF!</definedName>
    <definedName name="INTEL" localSheetId="10">#REF!</definedName>
    <definedName name="INTEL" localSheetId="15">#REF!</definedName>
    <definedName name="INTEL">#REF!</definedName>
    <definedName name="JMD" localSheetId="10">#REF!</definedName>
    <definedName name="JMD" localSheetId="15">#REF!</definedName>
    <definedName name="JMD">#REF!</definedName>
    <definedName name="msoc" localSheetId="10">#REF!</definedName>
    <definedName name="msoc">#REF!</definedName>
    <definedName name="PART" localSheetId="10">#REF!</definedName>
    <definedName name="PART" localSheetId="15">#REF!</definedName>
    <definedName name="PART">#REF!</definedName>
    <definedName name="_xlnm.Print_Area" localSheetId="0">'A. Org. Chart'!$A$1:$N$40</definedName>
    <definedName name="_xlnm.Print_Area" localSheetId="1">'B. Summ of Req.'!$A$1:$D$38</definedName>
    <definedName name="_xlnm.Print_Area" localSheetId="2">'B. Summ of Req. by DU'!$A$1:$M$35</definedName>
    <definedName name="_xlnm.Print_Area" localSheetId="3">'C. Program Changes by DU'!$A$1:$N$36</definedName>
    <definedName name="_xlnm.Print_Area" localSheetId="4">'C. Program Changes by DU (2)'!$A$1:$N$21</definedName>
    <definedName name="_xlnm.Print_Area" localSheetId="5">'D. Strategic Goals &amp; Objectives'!$A$1:$N$32</definedName>
    <definedName name="_xlnm.Print_Area" localSheetId="6">'E. ATB Justification'!$A$1:$G$10</definedName>
    <definedName name="_xlnm.Print_Area" localSheetId="7">'F. 2012 Crosswalk'!$A$1:$O$23</definedName>
    <definedName name="_xlnm.Print_Area" localSheetId="8">'G. 2013 Crosswalk'!$A$1:$M$33</definedName>
    <definedName name="_xlnm.Print_Area" localSheetId="10">'G. 2013 Crosswalk '!$A$1:$M$23</definedName>
    <definedName name="_xlnm.Print_Area" localSheetId="9">'H. Reimbursable Resources'!$A$1:$M$22</definedName>
    <definedName name="_xlnm.Print_Area" localSheetId="11">'I. Permanent Positions'!$A$1:$J$28</definedName>
    <definedName name="_xlnm.Print_Area" localSheetId="12">'J. Financial Analysis'!$A$1:$O$73</definedName>
    <definedName name="_xlnm.Print_Area" localSheetId="13">'K. Summary by Grade'!$A$1:$L$31</definedName>
    <definedName name="_xlnm.Print_Area" localSheetId="14">'L. Summary by OC'!$A$1:$I$42</definedName>
    <definedName name="_xlnm.Print_Area" localSheetId="15">'M.  SOC'!$A$1:$D$31</definedName>
    <definedName name="_xlnm.Print_Area">#REF!</definedName>
    <definedName name="_xlnm.Print_Titles" localSheetId="6">'E. ATB Justification'!$1:$6</definedName>
    <definedName name="_xlnm.Print_Titles" localSheetId="12">'J. Financial Analysis'!$1:$5</definedName>
    <definedName name="REIMPRO" localSheetId="10">#REF!</definedName>
    <definedName name="REIMPRO" localSheetId="15">#REF!</definedName>
    <definedName name="REIMPRO">#REF!</definedName>
    <definedName name="REIMSOR" localSheetId="10">#REF!</definedName>
    <definedName name="REIMSOR" localSheetId="15">#REF!</definedName>
    <definedName name="REIMSOR">#REF!</definedName>
    <definedName name="SOC" localSheetId="10">#REF!</definedName>
    <definedName name="SOC">#REF!</definedName>
    <definedName name="Test" localSheetId="10">#REF!</definedName>
    <definedName name="Test" localSheetId="15">#REF!</definedName>
    <definedName name="Test">#REF!</definedName>
  </definedNames>
  <calcPr calcId="145621"/>
</workbook>
</file>

<file path=xl/calcChain.xml><?xml version="1.0" encoding="utf-8"?>
<calcChain xmlns="http://schemas.openxmlformats.org/spreadsheetml/2006/main">
  <c r="B10" i="4" l="1"/>
  <c r="K9" i="24" l="1"/>
  <c r="L9" i="24"/>
  <c r="M9" i="24"/>
  <c r="K10" i="24"/>
  <c r="L10" i="24"/>
  <c r="B11" i="24"/>
  <c r="C11" i="24"/>
  <c r="C13" i="24" s="1"/>
  <c r="C18" i="24" s="1"/>
  <c r="D11" i="24"/>
  <c r="E11" i="24"/>
  <c r="F11" i="24"/>
  <c r="G11" i="24"/>
  <c r="H11" i="24"/>
  <c r="I11" i="24"/>
  <c r="I13" i="24" s="1"/>
  <c r="I18" i="24" s="1"/>
  <c r="J11" i="24"/>
  <c r="L12" i="24"/>
  <c r="G13" i="24"/>
  <c r="G18" i="24" s="1"/>
  <c r="L16" i="24"/>
  <c r="L17" i="24"/>
  <c r="L11" i="24" l="1"/>
  <c r="L13" i="24" s="1"/>
  <c r="L18" i="24" s="1"/>
  <c r="K11" i="24"/>
  <c r="M11" i="24"/>
  <c r="D15" i="20"/>
  <c r="D12" i="23" l="1"/>
  <c r="C12" i="23"/>
  <c r="B12" i="23"/>
  <c r="D24" i="23"/>
  <c r="C24" i="23"/>
  <c r="B24" i="23"/>
  <c r="B16" i="23"/>
  <c r="C16" i="23"/>
  <c r="D16" i="23"/>
  <c r="B19" i="23"/>
  <c r="C19" i="23"/>
  <c r="D19" i="23"/>
  <c r="B26" i="23"/>
  <c r="C26" i="23"/>
  <c r="D26" i="23"/>
  <c r="D27" i="23" l="1"/>
  <c r="B20" i="23"/>
  <c r="B21" i="23" s="1"/>
  <c r="C20" i="23"/>
  <c r="C21" i="23" s="1"/>
  <c r="D20" i="23"/>
  <c r="D21" i="23" s="1"/>
  <c r="D28" i="23" s="1"/>
  <c r="C27" i="23"/>
  <c r="C15" i="20"/>
  <c r="B15" i="20"/>
  <c r="C28" i="23" l="1"/>
  <c r="I9" i="13"/>
  <c r="I12" i="13" l="1"/>
  <c r="J27" i="18" l="1"/>
  <c r="L26" i="18"/>
  <c r="L27" i="18"/>
  <c r="I27" i="18"/>
  <c r="K26" i="18"/>
  <c r="H27" i="18"/>
  <c r="G27" i="18"/>
  <c r="F27" i="18"/>
  <c r="E27" i="18"/>
  <c r="I18" i="13"/>
  <c r="I21" i="13"/>
  <c r="I13" i="13"/>
  <c r="J24" i="13"/>
  <c r="H24" i="13"/>
  <c r="I23" i="13"/>
  <c r="G24" i="13"/>
  <c r="F24" i="13"/>
  <c r="E24" i="13"/>
  <c r="D24" i="13"/>
  <c r="C24" i="13"/>
  <c r="B24" i="13"/>
  <c r="I19" i="13"/>
  <c r="I28" i="14"/>
  <c r="E9" i="21" l="1"/>
  <c r="E10" i="21" s="1"/>
  <c r="F9" i="21"/>
  <c r="F10" i="21" s="1"/>
  <c r="G9" i="21"/>
  <c r="G10" i="21" s="1"/>
  <c r="D32" i="20" l="1"/>
  <c r="C32" i="20"/>
  <c r="B32" i="20"/>
  <c r="D29" i="20"/>
  <c r="C29" i="20"/>
  <c r="C33" i="20" s="1"/>
  <c r="B29" i="20"/>
  <c r="B33" i="20" s="1"/>
  <c r="D23" i="20"/>
  <c r="C23" i="20"/>
  <c r="B23" i="20"/>
  <c r="D19" i="20"/>
  <c r="C19" i="20"/>
  <c r="B19" i="20"/>
  <c r="D10" i="20"/>
  <c r="C10" i="20"/>
  <c r="B10" i="20"/>
  <c r="D33" i="20" l="1"/>
  <c r="B24" i="20"/>
  <c r="B25" i="20" s="1"/>
  <c r="B34" i="20" s="1"/>
  <c r="B35" i="20" s="1"/>
  <c r="B36" i="20" s="1"/>
  <c r="C24" i="20"/>
  <c r="C25" i="20" s="1"/>
  <c r="C34" i="20" s="1"/>
  <c r="D24" i="20"/>
  <c r="D25" i="20" s="1"/>
  <c r="D34" i="20" s="1"/>
  <c r="D36" i="20" s="1"/>
  <c r="C35" i="20" l="1"/>
  <c r="C36" i="20" s="1"/>
  <c r="D35" i="20"/>
  <c r="N17" i="10" l="1"/>
  <c r="N16" i="10"/>
  <c r="N12" i="10"/>
  <c r="O9" i="10"/>
  <c r="G11" i="10"/>
  <c r="F11" i="10"/>
  <c r="F13" i="10" s="1"/>
  <c r="F18" i="10" s="1"/>
  <c r="E11" i="10"/>
  <c r="L21" i="11" l="1"/>
  <c r="L20" i="11"/>
  <c r="L16" i="11"/>
  <c r="L12" i="11"/>
  <c r="L11" i="11"/>
  <c r="L10" i="11"/>
  <c r="K12" i="11"/>
  <c r="K11" i="11"/>
  <c r="K10" i="11"/>
  <c r="N9" i="10" l="1"/>
  <c r="A23" i="4" l="1"/>
  <c r="B10" i="14" l="1"/>
  <c r="B14" i="14" s="1"/>
  <c r="K9" i="12"/>
  <c r="C27" i="8"/>
  <c r="C13" i="8"/>
  <c r="K16" i="5"/>
  <c r="K9" i="19"/>
  <c r="K9" i="4"/>
  <c r="H23" i="4" s="1"/>
  <c r="M14" i="11" l="1"/>
  <c r="M9" i="10"/>
  <c r="I22" i="13" l="1"/>
  <c r="I20" i="13"/>
  <c r="I17" i="13"/>
  <c r="I16" i="13"/>
  <c r="I15" i="13"/>
  <c r="I14" i="13"/>
  <c r="I11" i="13"/>
  <c r="I10" i="13"/>
  <c r="N20" i="19"/>
  <c r="M20" i="19"/>
  <c r="L20" i="19"/>
  <c r="K20" i="19"/>
  <c r="N19" i="19"/>
  <c r="M19" i="19"/>
  <c r="L19" i="19"/>
  <c r="K19" i="19"/>
  <c r="N18" i="19"/>
  <c r="M18" i="19"/>
  <c r="L18" i="19"/>
  <c r="K18" i="19"/>
  <c r="N17" i="19"/>
  <c r="N21" i="19" s="1"/>
  <c r="M17" i="19"/>
  <c r="L17" i="19"/>
  <c r="L21" i="19" s="1"/>
  <c r="K17" i="19"/>
  <c r="N12" i="19"/>
  <c r="M12" i="19"/>
  <c r="L12" i="19"/>
  <c r="K12" i="19"/>
  <c r="N11" i="19"/>
  <c r="M11" i="19"/>
  <c r="L11" i="19"/>
  <c r="K11" i="19"/>
  <c r="N10" i="19"/>
  <c r="M10" i="19"/>
  <c r="L10" i="19"/>
  <c r="K10" i="19"/>
  <c r="K13" i="19" s="1"/>
  <c r="N9" i="19"/>
  <c r="N13" i="19" s="1"/>
  <c r="M9" i="19"/>
  <c r="M13" i="19" s="1"/>
  <c r="L9" i="19"/>
  <c r="L13" i="19" s="1"/>
  <c r="J21" i="19"/>
  <c r="I21" i="19"/>
  <c r="H21" i="19"/>
  <c r="G21" i="19"/>
  <c r="F21" i="19"/>
  <c r="E21" i="19"/>
  <c r="D21" i="19"/>
  <c r="C21" i="19"/>
  <c r="K21" i="19"/>
  <c r="J13" i="19"/>
  <c r="I13" i="19"/>
  <c r="H13" i="19"/>
  <c r="G13" i="19"/>
  <c r="F13" i="19"/>
  <c r="E13" i="19"/>
  <c r="D13" i="19"/>
  <c r="C13" i="19"/>
  <c r="M32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N36" i="5" s="1"/>
  <c r="L32" i="5"/>
  <c r="K32" i="5"/>
  <c r="K36" i="5" s="1"/>
  <c r="N19" i="5"/>
  <c r="M19" i="5"/>
  <c r="L19" i="5"/>
  <c r="K19" i="5"/>
  <c r="N18" i="5"/>
  <c r="M18" i="5"/>
  <c r="L18" i="5"/>
  <c r="K18" i="5"/>
  <c r="N17" i="5"/>
  <c r="M17" i="5"/>
  <c r="L17" i="5"/>
  <c r="K17" i="5"/>
  <c r="M16" i="5"/>
  <c r="M20" i="5" s="1"/>
  <c r="L16" i="5"/>
  <c r="N16" i="5"/>
  <c r="N20" i="5" s="1"/>
  <c r="H36" i="5"/>
  <c r="D36" i="5"/>
  <c r="H28" i="5"/>
  <c r="D28" i="5"/>
  <c r="H20" i="5"/>
  <c r="D20" i="5"/>
  <c r="H12" i="5"/>
  <c r="D12" i="5"/>
  <c r="K20" i="5"/>
  <c r="I24" i="13" l="1"/>
  <c r="L20" i="5"/>
  <c r="L36" i="5"/>
  <c r="M36" i="5"/>
  <c r="M21" i="19"/>
  <c r="L25" i="18"/>
  <c r="K25" i="18"/>
  <c r="L24" i="18"/>
  <c r="K24" i="18"/>
  <c r="L23" i="18"/>
  <c r="K23" i="18"/>
  <c r="L22" i="18"/>
  <c r="K22" i="18"/>
  <c r="L21" i="18"/>
  <c r="K21" i="18"/>
  <c r="L20" i="18"/>
  <c r="K20" i="18"/>
  <c r="L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L10" i="18"/>
  <c r="K10" i="18"/>
  <c r="L9" i="18"/>
  <c r="K9" i="18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8" i="16"/>
  <c r="M56" i="16"/>
  <c r="L56" i="16"/>
  <c r="L57" i="16" s="1"/>
  <c r="L59" i="16" s="1"/>
  <c r="L73" i="16" s="1"/>
  <c r="K56" i="16"/>
  <c r="K57" i="16" s="1"/>
  <c r="K59" i="16" s="1"/>
  <c r="K73" i="16" s="1"/>
  <c r="J56" i="16"/>
  <c r="I56" i="16"/>
  <c r="H56" i="16"/>
  <c r="H57" i="16" s="1"/>
  <c r="H59" i="16" s="1"/>
  <c r="H73" i="16" s="1"/>
  <c r="G56" i="16"/>
  <c r="G59" i="16" s="1"/>
  <c r="G73" i="16" s="1"/>
  <c r="F56" i="16"/>
  <c r="E56" i="16"/>
  <c r="D56" i="16"/>
  <c r="D57" i="16" s="1"/>
  <c r="D59" i="16" s="1"/>
  <c r="D73" i="16" s="1"/>
  <c r="C56" i="16"/>
  <c r="C57" i="16" s="1"/>
  <c r="C59" i="16" s="1"/>
  <c r="C73" i="16" s="1"/>
  <c r="B56" i="16"/>
  <c r="O55" i="16"/>
  <c r="N55" i="16"/>
  <c r="O54" i="16"/>
  <c r="N54" i="16"/>
  <c r="O53" i="16"/>
  <c r="N53" i="16"/>
  <c r="O52" i="16"/>
  <c r="N52" i="16"/>
  <c r="O51" i="16"/>
  <c r="N51" i="16"/>
  <c r="O50" i="16"/>
  <c r="N50" i="16"/>
  <c r="O49" i="16"/>
  <c r="N49" i="16"/>
  <c r="O48" i="16"/>
  <c r="N48" i="16"/>
  <c r="O47" i="16"/>
  <c r="N47" i="16"/>
  <c r="O46" i="16"/>
  <c r="N46" i="16"/>
  <c r="O45" i="16"/>
  <c r="N45" i="16"/>
  <c r="O44" i="16"/>
  <c r="N44" i="16"/>
  <c r="M21" i="16"/>
  <c r="L21" i="16"/>
  <c r="K21" i="16"/>
  <c r="J21" i="16"/>
  <c r="J22" i="16" s="1"/>
  <c r="I21" i="16"/>
  <c r="H21" i="16"/>
  <c r="G21" i="16"/>
  <c r="F21" i="16"/>
  <c r="E21" i="16"/>
  <c r="E22" i="16" s="1"/>
  <c r="D21" i="16"/>
  <c r="C21" i="16"/>
  <c r="B21" i="16"/>
  <c r="K27" i="18" l="1"/>
  <c r="N56" i="16"/>
  <c r="O56" i="16"/>
  <c r="F22" i="16"/>
  <c r="F24" i="16" s="1"/>
  <c r="F38" i="16" s="1"/>
  <c r="J24" i="16"/>
  <c r="J38" i="16" s="1"/>
  <c r="I22" i="16"/>
  <c r="I24" i="16" s="1"/>
  <c r="I38" i="16" s="1"/>
  <c r="E24" i="16"/>
  <c r="E38" i="16" s="1"/>
  <c r="M24" i="16"/>
  <c r="M38" i="16" s="1"/>
  <c r="D22" i="16"/>
  <c r="D24" i="16" s="1"/>
  <c r="D38" i="16" s="1"/>
  <c r="H22" i="16"/>
  <c r="H24" i="16" s="1"/>
  <c r="H38" i="16" s="1"/>
  <c r="L22" i="16"/>
  <c r="L24" i="16" s="1"/>
  <c r="L38" i="16" s="1"/>
  <c r="B57" i="16"/>
  <c r="B59" i="16" s="1"/>
  <c r="B73" i="16" s="1"/>
  <c r="F57" i="16"/>
  <c r="F59" i="16" s="1"/>
  <c r="F73" i="16" s="1"/>
  <c r="J57" i="16"/>
  <c r="J59" i="16" s="1"/>
  <c r="J73" i="16" s="1"/>
  <c r="B22" i="16"/>
  <c r="C22" i="16"/>
  <c r="C24" i="16" s="1"/>
  <c r="G24" i="16"/>
  <c r="G38" i="16" s="1"/>
  <c r="K22" i="16"/>
  <c r="K24" i="16" s="1"/>
  <c r="K38" i="16" s="1"/>
  <c r="E57" i="16"/>
  <c r="E59" i="16" s="1"/>
  <c r="E73" i="16" s="1"/>
  <c r="I57" i="16"/>
  <c r="I59" i="16" s="1"/>
  <c r="I73" i="16" s="1"/>
  <c r="M59" i="16"/>
  <c r="M73" i="16" s="1"/>
  <c r="I40" i="14"/>
  <c r="I39" i="14"/>
  <c r="H37" i="14"/>
  <c r="N57" i="16" l="1"/>
  <c r="C38" i="16"/>
  <c r="O59" i="16"/>
  <c r="O73" i="16" s="1"/>
  <c r="O57" i="16"/>
  <c r="B24" i="16"/>
  <c r="I31" i="14"/>
  <c r="I32" i="14"/>
  <c r="I33" i="14"/>
  <c r="I34" i="14"/>
  <c r="I30" i="14"/>
  <c r="B38" i="16" l="1"/>
  <c r="N59" i="16"/>
  <c r="N73" i="16" s="1"/>
  <c r="I27" i="14"/>
  <c r="I26" i="14"/>
  <c r="I25" i="14"/>
  <c r="I24" i="14"/>
  <c r="I23" i="14"/>
  <c r="I22" i="14"/>
  <c r="I21" i="14"/>
  <c r="I20" i="14"/>
  <c r="I19" i="14"/>
  <c r="I18" i="14"/>
  <c r="I17" i="14"/>
  <c r="I16" i="14"/>
  <c r="I13" i="14"/>
  <c r="H13" i="14"/>
  <c r="I12" i="14"/>
  <c r="H12" i="14"/>
  <c r="I11" i="14"/>
  <c r="H11" i="14"/>
  <c r="I9" i="14"/>
  <c r="H9" i="14"/>
  <c r="G10" i="14"/>
  <c r="F10" i="14"/>
  <c r="E10" i="14"/>
  <c r="D10" i="14"/>
  <c r="D14" i="14" s="1"/>
  <c r="C10" i="14"/>
  <c r="C14" i="14" s="1"/>
  <c r="B35" i="14"/>
  <c r="I8" i="14"/>
  <c r="H8" i="14"/>
  <c r="G28" i="13"/>
  <c r="F28" i="13"/>
  <c r="E28" i="13"/>
  <c r="D28" i="13"/>
  <c r="C28" i="13"/>
  <c r="B28" i="13"/>
  <c r="H25" i="13"/>
  <c r="I25" i="13" s="1"/>
  <c r="C29" i="14" l="1"/>
  <c r="C35" i="14" s="1"/>
  <c r="F35" i="14"/>
  <c r="F14" i="14"/>
  <c r="G14" i="14"/>
  <c r="D35" i="14"/>
  <c r="E14" i="14"/>
  <c r="E29" i="14" s="1"/>
  <c r="E35" i="14" s="1"/>
  <c r="I10" i="14"/>
  <c r="I14" i="14" s="1"/>
  <c r="I29" i="14" s="1"/>
  <c r="H10" i="14"/>
  <c r="H35" i="14" s="1"/>
  <c r="H26" i="13"/>
  <c r="G29" i="14" l="1"/>
  <c r="G35" i="14" s="1"/>
  <c r="H27" i="13"/>
  <c r="I27" i="13" s="1"/>
  <c r="I26" i="13"/>
  <c r="I35" i="14"/>
  <c r="H14" i="14"/>
  <c r="J28" i="13"/>
  <c r="H28" i="13" l="1"/>
  <c r="I28" i="13"/>
  <c r="J21" i="12"/>
  <c r="I21" i="12"/>
  <c r="H21" i="12"/>
  <c r="G21" i="12"/>
  <c r="F21" i="12"/>
  <c r="E21" i="12"/>
  <c r="D21" i="12"/>
  <c r="C21" i="12"/>
  <c r="B21" i="12"/>
  <c r="M20" i="12"/>
  <c r="L20" i="12"/>
  <c r="K20" i="12"/>
  <c r="M19" i="12"/>
  <c r="L19" i="12"/>
  <c r="K19" i="12"/>
  <c r="M18" i="12"/>
  <c r="L18" i="12"/>
  <c r="K18" i="12"/>
  <c r="M17" i="12"/>
  <c r="L17" i="12"/>
  <c r="K17" i="12"/>
  <c r="M12" i="12"/>
  <c r="L12" i="12"/>
  <c r="K12" i="12"/>
  <c r="M11" i="12"/>
  <c r="L11" i="12"/>
  <c r="K11" i="12"/>
  <c r="M10" i="12"/>
  <c r="L10" i="12"/>
  <c r="K10" i="12"/>
  <c r="M9" i="12"/>
  <c r="L9" i="12"/>
  <c r="J13" i="12"/>
  <c r="I13" i="12"/>
  <c r="H13" i="12"/>
  <c r="G13" i="12"/>
  <c r="F13" i="12"/>
  <c r="E13" i="12"/>
  <c r="D13" i="12"/>
  <c r="C13" i="12"/>
  <c r="B13" i="12"/>
  <c r="J13" i="11"/>
  <c r="I13" i="11"/>
  <c r="I17" i="11" s="1"/>
  <c r="H13" i="11"/>
  <c r="G13" i="11"/>
  <c r="G17" i="11" s="1"/>
  <c r="G22" i="11" s="1"/>
  <c r="F13" i="11"/>
  <c r="E13" i="11"/>
  <c r="D13" i="11"/>
  <c r="D15" i="11" s="1"/>
  <c r="C13" i="11"/>
  <c r="C17" i="11" s="1"/>
  <c r="C22" i="11" s="1"/>
  <c r="B13" i="11"/>
  <c r="M12" i="11"/>
  <c r="M11" i="11"/>
  <c r="M10" i="11"/>
  <c r="M9" i="11"/>
  <c r="L9" i="11"/>
  <c r="K9" i="11"/>
  <c r="J11" i="10"/>
  <c r="I11" i="10"/>
  <c r="I13" i="10" s="1"/>
  <c r="H11" i="10"/>
  <c r="L11" i="10"/>
  <c r="K11" i="10"/>
  <c r="D11" i="10"/>
  <c r="C11" i="10"/>
  <c r="C13" i="10" s="1"/>
  <c r="C18" i="10" s="1"/>
  <c r="B11" i="10"/>
  <c r="I18" i="10" l="1"/>
  <c r="L13" i="11"/>
  <c r="L17" i="11" s="1"/>
  <c r="L22" i="11" s="1"/>
  <c r="M13" i="11"/>
  <c r="M15" i="11" s="1"/>
  <c r="K13" i="11"/>
  <c r="K21" i="12"/>
  <c r="L21" i="12"/>
  <c r="M21" i="12"/>
  <c r="L13" i="12"/>
  <c r="K13" i="12"/>
  <c r="M13" i="12"/>
  <c r="I22" i="11"/>
  <c r="N11" i="10"/>
  <c r="M11" i="10"/>
  <c r="O11" i="10"/>
  <c r="N13" i="10" l="1"/>
  <c r="N18" i="10" s="1"/>
  <c r="L27" i="8"/>
  <c r="K27" i="8"/>
  <c r="J27" i="8"/>
  <c r="I27" i="8"/>
  <c r="H27" i="8"/>
  <c r="G27" i="8"/>
  <c r="F27" i="8"/>
  <c r="E27" i="8"/>
  <c r="D27" i="8"/>
  <c r="N26" i="8"/>
  <c r="M26" i="8"/>
  <c r="N25" i="8"/>
  <c r="M25" i="8"/>
  <c r="N24" i="8"/>
  <c r="M24" i="8"/>
  <c r="N23" i="8"/>
  <c r="N27" i="8" s="1"/>
  <c r="M23" i="8"/>
  <c r="L21" i="8"/>
  <c r="K21" i="8"/>
  <c r="J21" i="8"/>
  <c r="I21" i="8"/>
  <c r="H21" i="8"/>
  <c r="G21" i="8"/>
  <c r="F21" i="8"/>
  <c r="E21" i="8"/>
  <c r="D21" i="8"/>
  <c r="C21" i="8"/>
  <c r="C28" i="8" s="1"/>
  <c r="M16" i="8"/>
  <c r="N16" i="8"/>
  <c r="M17" i="8"/>
  <c r="N17" i="8"/>
  <c r="M18" i="8"/>
  <c r="N18" i="8"/>
  <c r="M19" i="8"/>
  <c r="N19" i="8"/>
  <c r="M20" i="8"/>
  <c r="N20" i="8"/>
  <c r="N15" i="8"/>
  <c r="M15" i="8"/>
  <c r="D13" i="8"/>
  <c r="E13" i="8"/>
  <c r="F13" i="8"/>
  <c r="G13" i="8"/>
  <c r="H13" i="8"/>
  <c r="I13" i="8"/>
  <c r="J13" i="8"/>
  <c r="K13" i="8"/>
  <c r="L13" i="8"/>
  <c r="N12" i="8"/>
  <c r="M12" i="8"/>
  <c r="N11" i="8"/>
  <c r="M11" i="8"/>
  <c r="N10" i="8"/>
  <c r="M10" i="8"/>
  <c r="M21" i="8" l="1"/>
  <c r="M13" i="8"/>
  <c r="N13" i="8"/>
  <c r="M27" i="8"/>
  <c r="D28" i="8"/>
  <c r="H28" i="8"/>
  <c r="L28" i="8"/>
  <c r="E28" i="8"/>
  <c r="I28" i="8"/>
  <c r="F28" i="8"/>
  <c r="J28" i="8"/>
  <c r="N21" i="8"/>
  <c r="N28" i="8" s="1"/>
  <c r="G28" i="8"/>
  <c r="K28" i="8"/>
  <c r="J36" i="5"/>
  <c r="I36" i="5"/>
  <c r="G36" i="5"/>
  <c r="F36" i="5"/>
  <c r="E36" i="5"/>
  <c r="C36" i="5"/>
  <c r="J28" i="5"/>
  <c r="I28" i="5"/>
  <c r="G28" i="5"/>
  <c r="F28" i="5"/>
  <c r="E28" i="5"/>
  <c r="C28" i="5"/>
  <c r="J20" i="5"/>
  <c r="I20" i="5"/>
  <c r="G20" i="5"/>
  <c r="F20" i="5"/>
  <c r="E20" i="5"/>
  <c r="C20" i="5"/>
  <c r="J12" i="5"/>
  <c r="I12" i="5"/>
  <c r="G12" i="5"/>
  <c r="F12" i="5"/>
  <c r="E12" i="5"/>
  <c r="C12" i="5"/>
  <c r="L18" i="4"/>
  <c r="I32" i="4" s="1"/>
  <c r="L17" i="4"/>
  <c r="I31" i="4" s="1"/>
  <c r="I30" i="4"/>
  <c r="I29" i="4"/>
  <c r="L13" i="4"/>
  <c r="I27" i="4" s="1"/>
  <c r="G24" i="4"/>
  <c r="G26" i="4" s="1"/>
  <c r="F24" i="4"/>
  <c r="F28" i="4" s="1"/>
  <c r="F33" i="4" s="1"/>
  <c r="E24" i="4"/>
  <c r="D24" i="4"/>
  <c r="D26" i="4" s="1"/>
  <c r="C24" i="4"/>
  <c r="C28" i="4" s="1"/>
  <c r="C33" i="4" s="1"/>
  <c r="B24" i="4"/>
  <c r="J10" i="4"/>
  <c r="J12" i="4" s="1"/>
  <c r="I10" i="4"/>
  <c r="I14" i="4" s="1"/>
  <c r="I19" i="4" s="1"/>
  <c r="H10" i="4"/>
  <c r="G10" i="4"/>
  <c r="G12" i="4" s="1"/>
  <c r="F10" i="4"/>
  <c r="F14" i="4" s="1"/>
  <c r="E10" i="4"/>
  <c r="D10" i="4"/>
  <c r="D12" i="4" s="1"/>
  <c r="C10" i="4"/>
  <c r="C14" i="4" s="1"/>
  <c r="C19" i="4" s="1"/>
  <c r="M9" i="4"/>
  <c r="J23" i="4" s="1"/>
  <c r="L9" i="4"/>
  <c r="I23" i="4" s="1"/>
  <c r="M12" i="4" l="1"/>
  <c r="J26" i="4" s="1"/>
  <c r="M28" i="8"/>
  <c r="K10" i="4"/>
  <c r="L10" i="4"/>
  <c r="M10" i="4"/>
  <c r="J24" i="4"/>
  <c r="F19" i="4"/>
  <c r="L19" i="4" s="1"/>
  <c r="I33" i="4" s="1"/>
  <c r="L14" i="4"/>
  <c r="I28" i="4" s="1"/>
  <c r="I24" i="4"/>
  <c r="H24" i="4"/>
  <c r="B27" i="23"/>
  <c r="B28" i="23" s="1"/>
</calcChain>
</file>

<file path=xl/sharedStrings.xml><?xml version="1.0" encoding="utf-8"?>
<sst xmlns="http://schemas.openxmlformats.org/spreadsheetml/2006/main" count="1265" uniqueCount="271">
  <si>
    <t>Summary of Requirements</t>
  </si>
  <si>
    <t>Name of Budget Account</t>
  </si>
  <si>
    <t>Salaries and Expenses</t>
  </si>
  <si>
    <t>(Dollars in Thousands)</t>
  </si>
  <si>
    <t>FY 2014 Request</t>
  </si>
  <si>
    <t>Direct Pos.</t>
  </si>
  <si>
    <t>Amount</t>
  </si>
  <si>
    <t>2013 Continuing Resolution</t>
  </si>
  <si>
    <t>Technical Adjustments</t>
  </si>
  <si>
    <t>Pay and Benefits</t>
  </si>
  <si>
    <t>Other Adjustments</t>
  </si>
  <si>
    <t>2014 Current Services</t>
  </si>
  <si>
    <t>Program Changes</t>
  </si>
  <si>
    <t>Increase 1</t>
  </si>
  <si>
    <t>Increase 2</t>
  </si>
  <si>
    <t>Increase 3</t>
  </si>
  <si>
    <t>Subtotal, Increases</t>
  </si>
  <si>
    <t>Offset 1</t>
  </si>
  <si>
    <t>Offset 2</t>
  </si>
  <si>
    <t>Offset 3</t>
  </si>
  <si>
    <t>Subtotal, Offsets</t>
  </si>
  <si>
    <t>Total Program Changes</t>
  </si>
  <si>
    <t>2014 Total Request</t>
  </si>
  <si>
    <t>end of line</t>
  </si>
  <si>
    <t>end of sheet</t>
  </si>
  <si>
    <t>General Instructions</t>
  </si>
  <si>
    <t>2014 Increases</t>
  </si>
  <si>
    <t>2014 Offsets</t>
  </si>
  <si>
    <t>2014 Request</t>
  </si>
  <si>
    <t>Decision Unit 1</t>
  </si>
  <si>
    <t>Decision Unit 2</t>
  </si>
  <si>
    <t>Decision Unit 3</t>
  </si>
  <si>
    <t>Decision Unit 4</t>
  </si>
  <si>
    <t>Total</t>
  </si>
  <si>
    <t>Reimbursable FTE</t>
  </si>
  <si>
    <t>Other FTE:</t>
  </si>
  <si>
    <t>LEAP</t>
  </si>
  <si>
    <t>Overtime</t>
  </si>
  <si>
    <t>Direct FTE</t>
  </si>
  <si>
    <t>FY 2014 Program Increases/Offsets by Decision Unit</t>
  </si>
  <si>
    <t>Program Increases</t>
  </si>
  <si>
    <t>Increase 4</t>
  </si>
  <si>
    <t>Total Increases</t>
  </si>
  <si>
    <t>Total Offsets</t>
  </si>
  <si>
    <t>Program Offsets</t>
  </si>
  <si>
    <t>Offset 4</t>
  </si>
  <si>
    <t>Total Program Increases</t>
  </si>
  <si>
    <t>Total Program Offsets</t>
  </si>
  <si>
    <t>Agt./
Atty.</t>
  </si>
  <si>
    <t>Several versions of exhibit C are created for as example for components with different numbers of DU.</t>
  </si>
  <si>
    <t>Positions, Agents/Attorneys must agree with exhibits I, J, and K.</t>
  </si>
  <si>
    <t>Identify the DU under which the discussion of the program change is located within the budget submission in column B.</t>
  </si>
  <si>
    <t>Resources by Department of Justice Strategic Goal/Objective</t>
  </si>
  <si>
    <t>Strategic Goal and Strategic Objective</t>
  </si>
  <si>
    <t>Direct Amount</t>
  </si>
  <si>
    <t>Direct/
Reimb FTE</t>
  </si>
  <si>
    <t>Goal 1</t>
  </si>
  <si>
    <t>Prevent, disrupt, and defeat terrorist operations before they occur.</t>
  </si>
  <si>
    <t>Prosecute those involved in terrorist acts.</t>
  </si>
  <si>
    <t>Combat espionage against the United States.</t>
  </si>
  <si>
    <t xml:space="preserve">Prevent Terrorism and Promote the Nation's Security Consistent with the Rule of Law
</t>
  </si>
  <si>
    <t>Goal 2</t>
  </si>
  <si>
    <t>Prevent Crime, Protect the Rights of the American People, and enforce Federal Law</t>
  </si>
  <si>
    <t>Subtotal, Goal 2</t>
  </si>
  <si>
    <t>Subtotal, Goal 1</t>
  </si>
  <si>
    <t>Combat the threat, incidence, and prevalence of violent crime.</t>
  </si>
  <si>
    <t>Prevent and intervene in crimes against vulnerable of violent crime.</t>
  </si>
  <si>
    <t>Combat the threat, trafficking, and use of illegal drugs and the diversion of licit drugs.</t>
  </si>
  <si>
    <t>Combat corruption, economic crimes, and international organized crime.</t>
  </si>
  <si>
    <t>Promote and protect Americans' civil rights.</t>
  </si>
  <si>
    <t>Protect the federal fisc and defend the interests of the United States.</t>
  </si>
  <si>
    <t>Goal 3</t>
  </si>
  <si>
    <t>Ensure and Support the Fair, Impartial, Efficient, and Transparent Administration of Justice at the Federal, State, Local, Tribal and International Levels.</t>
  </si>
  <si>
    <t>Subtotal, Goal 3</t>
  </si>
  <si>
    <t>TOTAL</t>
  </si>
  <si>
    <t>Provide for the safe, secure, humane, and cost-effective confinement of detainees awaiting trial and/or sentencing, and those of the custody of the Federal Prison System.</t>
  </si>
  <si>
    <t>Adjudicate all immigration cases promptly and impartially in accordance with due process.</t>
  </si>
  <si>
    <t>Subtotal, Other Adjustments</t>
  </si>
  <si>
    <t>Crosswalk of 2012 Availability</t>
  </si>
  <si>
    <t>Reprogramming/Transfers</t>
  </si>
  <si>
    <t xml:space="preserve">Carryover </t>
  </si>
  <si>
    <r>
      <rPr>
        <sz val="11"/>
        <color theme="1"/>
        <rFont val="Arial"/>
        <family val="2"/>
      </rPr>
      <t>Reprogramming/Transfers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should reflect </t>
    </r>
    <r>
      <rPr>
        <b/>
        <sz val="11"/>
        <color theme="1"/>
        <rFont val="Arial"/>
        <family val="2"/>
      </rPr>
      <t xml:space="preserve">approved reprogramming </t>
    </r>
    <r>
      <rPr>
        <sz val="11"/>
        <color theme="1"/>
        <rFont val="Arial"/>
        <family val="2"/>
      </rPr>
      <t xml:space="preserve">and </t>
    </r>
    <r>
      <rPr>
        <b/>
        <sz val="11"/>
        <color theme="1"/>
        <rFont val="Arial"/>
        <family val="2"/>
      </rPr>
      <t xml:space="preserve">all SF-1151 Transfers </t>
    </r>
    <r>
      <rPr>
        <sz val="11"/>
        <color theme="1"/>
        <rFont val="Arial"/>
        <family val="2"/>
      </rPr>
      <t>(DHS, HIDTA, Treasury, etc.</t>
    </r>
  </si>
  <si>
    <t>Direct Amounts only from the latest approved SF-132 for the following items:</t>
  </si>
  <si>
    <t>Line 1000 for Unobligated Balances Carried Forward</t>
  </si>
  <si>
    <t>Lines 1021, 1041 for Recoveries</t>
  </si>
  <si>
    <t>Lines 1700, 1701, 1740 for Direct Cash Refunds</t>
  </si>
  <si>
    <t>Please provide explanatory narrative, in footnote format, for any Rescissions, Reprogrammings, Transfers, Recoveries and Unobligated Balances.</t>
  </si>
  <si>
    <t>Crosswalk of 2013 Availability</t>
  </si>
  <si>
    <t>2013 Availability</t>
  </si>
  <si>
    <t>Summary of Reimbursable Resources</t>
  </si>
  <si>
    <t>2012 Actual</t>
  </si>
  <si>
    <t>Increase/Decrease</t>
  </si>
  <si>
    <t>Agency 1</t>
  </si>
  <si>
    <t>Agency 2</t>
  </si>
  <si>
    <t>Agency 3</t>
  </si>
  <si>
    <t>Agency 4</t>
  </si>
  <si>
    <t>Sources of collections may be other agencies or other appropriations within the Department of Justice.</t>
  </si>
  <si>
    <t>Resources derived from the Assets Forfeiture Fund and the Organized Crime Drug Enforcement appropriations should be displayed separately for each organization gaining such resources.</t>
  </si>
  <si>
    <t>Reimb. Pos.</t>
  </si>
  <si>
    <t>Reimb. FTE</t>
  </si>
  <si>
    <t>Total Reimb. FTE must agree with Reimb. FTE in exhibit B by DU.</t>
  </si>
  <si>
    <t>Detail of Permanent Positions by Category</t>
  </si>
  <si>
    <t>ATBs</t>
  </si>
  <si>
    <t>Category</t>
  </si>
  <si>
    <t>Clerical and Office Services (300-399)</t>
  </si>
  <si>
    <t>Accounting and Budget (500-599)</t>
  </si>
  <si>
    <t>Attorneys (905)</t>
  </si>
  <si>
    <t>Business &amp; Industry (1100-1199)</t>
  </si>
  <si>
    <t>Library (1400-1499)</t>
  </si>
  <si>
    <t>Equipment/Facilities Services (1600-1699)</t>
  </si>
  <si>
    <t>Supply Services (2000-2099)</t>
  </si>
  <si>
    <t>Information Technology Mgmt  (2210)</t>
  </si>
  <si>
    <t>Total Direct Pos.</t>
  </si>
  <si>
    <t>Total Reimb. Pos.</t>
  </si>
  <si>
    <t>Headquarters (Washington, D.C.)</t>
  </si>
  <si>
    <t>U.S. Field</t>
  </si>
  <si>
    <t>Foreign Field</t>
  </si>
  <si>
    <t>Summary of Requirements by Object Class</t>
  </si>
  <si>
    <t>Object Class</t>
  </si>
  <si>
    <t>11.1 Full-Time Permanent</t>
  </si>
  <si>
    <t>11.3 Other than Full-Time Permanent</t>
  </si>
  <si>
    <t>Other Compensation</t>
  </si>
  <si>
    <t>11.8 Special Personal Services Payments</t>
  </si>
  <si>
    <t>Other Object  Classes</t>
  </si>
  <si>
    <t>12.0 Personnel Benefits</t>
  </si>
  <si>
    <t>13.0 Benefits for former personnel</t>
  </si>
  <si>
    <t>21.0 Travel and Transportation of Persons</t>
  </si>
  <si>
    <t>23.1 Rental Payments to GSA</t>
  </si>
  <si>
    <t>23.2 Rental Payments to Others</t>
  </si>
  <si>
    <t>23.3 Communications, Utilities, and Miscellaneous Charges</t>
  </si>
  <si>
    <t>24.0 Printing and Reproduction</t>
  </si>
  <si>
    <t>25.1 Advisory and Assistance Services</t>
  </si>
  <si>
    <t>25.2 Other Services from Non-Federal Sources</t>
  </si>
  <si>
    <t>25.3 Other Goods and Services from Federal Sources</t>
  </si>
  <si>
    <t>25.5 Research and Development Contracts</t>
  </si>
  <si>
    <t>25.7 Operation and Maintenance of Equipment</t>
  </si>
  <si>
    <t>26.0 Supplies and Materials</t>
  </si>
  <si>
    <t>31.0 Equipment</t>
  </si>
  <si>
    <t>Total Obligations</t>
  </si>
  <si>
    <t>Total Direct Requirements</t>
  </si>
  <si>
    <t>Full-Time Permanent</t>
  </si>
  <si>
    <t>23.1 Rental Payments to GSA (Reimbursable)</t>
  </si>
  <si>
    <t>25.3 Other Goods and Services from Federal Sources - DHS Security (Reimbursable)</t>
  </si>
  <si>
    <t>Financial Analysis of Program Changes</t>
  </si>
  <si>
    <t>Grades</t>
  </si>
  <si>
    <t>Program Increase 1</t>
  </si>
  <si>
    <t>Program Increase 2</t>
  </si>
  <si>
    <t>SES</t>
  </si>
  <si>
    <t>GS-15</t>
  </si>
  <si>
    <t>GS-14</t>
  </si>
  <si>
    <t>GS-13</t>
  </si>
  <si>
    <t>GS-12</t>
  </si>
  <si>
    <t>GS-11</t>
  </si>
  <si>
    <t>GS-10</t>
  </si>
  <si>
    <t>GS-9</t>
  </si>
  <si>
    <t>GS-8</t>
  </si>
  <si>
    <t>GS-7</t>
  </si>
  <si>
    <t>GS-6</t>
  </si>
  <si>
    <t>GS-5</t>
  </si>
  <si>
    <t>Total Positions and Annual Amount</t>
  </si>
  <si>
    <t>Lapse (-)</t>
  </si>
  <si>
    <t>Total FTEs and Personnel Compensation</t>
  </si>
  <si>
    <t>Grades and Salary Ranges</t>
  </si>
  <si>
    <t xml:space="preserve">EX </t>
  </si>
  <si>
    <t>GS-4</t>
  </si>
  <si>
    <t>GS-3</t>
  </si>
  <si>
    <t>GS-2</t>
  </si>
  <si>
    <t>GS-1</t>
  </si>
  <si>
    <t>-</t>
  </si>
  <si>
    <t>Total, Appropriated Positions</t>
  </si>
  <si>
    <t>Average SES Salary</t>
  </si>
  <si>
    <t>Average GS Salary</t>
  </si>
  <si>
    <t>Average GS Grade</t>
  </si>
  <si>
    <t>Program Offsets must agree with Exhibit B by DU and exhibit J.</t>
  </si>
  <si>
    <t>Base Adjustments</t>
  </si>
  <si>
    <t>Total 2013 Continuing Resolution (with Balance Rescission and Supplemental)</t>
  </si>
  <si>
    <t>Total Base Adjustments</t>
  </si>
  <si>
    <t>Total Technical and Base Adjustments</t>
  </si>
  <si>
    <t>2014 Total Request (with Balance Rescission)</t>
  </si>
  <si>
    <t>Estimate FTE</t>
  </si>
  <si>
    <t>Actual FTE</t>
  </si>
  <si>
    <t>Estim. FTE</t>
  </si>
  <si>
    <t>Balance Rescission</t>
  </si>
  <si>
    <t>Total Direct</t>
  </si>
  <si>
    <t>Total Direct and Reimb. FTE</t>
  </si>
  <si>
    <t>Grand Total, FTE</t>
  </si>
  <si>
    <t>Program Activity</t>
  </si>
  <si>
    <t>Location of Description by Program Activity</t>
  </si>
  <si>
    <t>Program Increases must agree with Exhibit B by DU and exhibit J.</t>
  </si>
  <si>
    <r>
      <t>Note</t>
    </r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Excludes Balance Rescission and/or Supplemental Appropriations.</t>
    </r>
  </si>
  <si>
    <t>Justifications for Technical and Base Adjustments</t>
  </si>
  <si>
    <t>TOTAL DIRECT TECHNICAL and BASE ADJUSTMENTS</t>
  </si>
  <si>
    <t>Recoveries/Refunds</t>
  </si>
  <si>
    <t>Obligations by Program Activity</t>
  </si>
  <si>
    <t>Summary of Requirements by Grade</t>
  </si>
  <si>
    <t>SES/SL</t>
  </si>
  <si>
    <t>Total Program Change Requests</t>
  </si>
  <si>
    <t>11.5 Other Personnel Compensation</t>
  </si>
  <si>
    <t>22.0 Transportation of Things</t>
  </si>
  <si>
    <t>Do NOT change font, font size and other display settings.</t>
  </si>
  <si>
    <r>
      <t xml:space="preserve">Insert/delete rows as needed. </t>
    </r>
    <r>
      <rPr>
        <b/>
        <sz val="11"/>
        <color theme="0"/>
        <rFont val="Arial"/>
        <family val="2"/>
      </rPr>
      <t xml:space="preserve"> Make sure total formula includes applicable rows in calculation.</t>
    </r>
  </si>
  <si>
    <r>
      <t xml:space="preserve">Please modify the number of columns depending on number of DU.  </t>
    </r>
    <r>
      <rPr>
        <b/>
        <sz val="11"/>
        <color theme="0"/>
        <rFont val="Arial"/>
        <family val="2"/>
      </rPr>
      <t>Please make sure that the display is legible.</t>
    </r>
  </si>
  <si>
    <t>Budgetary Resources</t>
  </si>
  <si>
    <t>Promote and Strengthen relationship and strategies for the administration of justice with state, local, tribal and international law enforcement.</t>
  </si>
  <si>
    <t>Protect judges, witnesses, and other participants in federal proceedings; apprehend fugitives; and ensure the appearance of criminal defendants for judicial proceedings or confinement.</t>
  </si>
  <si>
    <t>Insert Direct Positions and Amount columns for each additional increase for each DU.</t>
  </si>
  <si>
    <t>If number of columns needed for programs exceed 14, then display each DU on separate section.  Insert page break in between.</t>
  </si>
  <si>
    <t>Direct Positions and Amount of each program must agree with exhibits B and C.</t>
  </si>
  <si>
    <t>Total Program Changes Direct Positions and/or Amounts must agree with Program Changes sections of exhibits D and I.</t>
  </si>
  <si>
    <t>Lapse represents 50% of total positions and annual rate.  If lapse &lt;&gt; 50%, provide lapse rate justification.</t>
  </si>
  <si>
    <t>Personnel benefits must agree with benefit % used in modular costs.</t>
  </si>
  <si>
    <t>Est. FTE</t>
  </si>
  <si>
    <t>Total Direct with Rescission</t>
  </si>
  <si>
    <t>Carryover:</t>
  </si>
  <si>
    <t>Recoveries/Refunds:</t>
  </si>
  <si>
    <t>Total Technical Adjustments</t>
  </si>
  <si>
    <t>2014 Technical and Base Adjustments</t>
  </si>
  <si>
    <t>Two versions of exhibit C,  with different numbers of DU's, have been created as examples for components.</t>
  </si>
  <si>
    <t>Total Availability should equal line 1910 of SF-132 (Budgetary Resources) less any reimbursements.</t>
  </si>
  <si>
    <t>2013 CR 0.612% Increase</t>
  </si>
  <si>
    <t>Adjustment - 2013 CR 0.612%</t>
  </si>
  <si>
    <t>This section displays reimbursable by Decision Unit.  Total obligations shown in this section should agree with total Collections above.</t>
  </si>
  <si>
    <t>Collections by Source</t>
  </si>
  <si>
    <t>2013 Planned</t>
  </si>
  <si>
    <t>2013 Supplemental Appropriation</t>
  </si>
  <si>
    <t>2013 Reprogramming/Transfers</t>
  </si>
  <si>
    <t xml:space="preserve">2013 Carryover </t>
  </si>
  <si>
    <t>2013 Recoveries/Refunds</t>
  </si>
  <si>
    <t>Federal Prison Industries, Incorporated</t>
  </si>
  <si>
    <t>93.0 Administrative Expenses</t>
  </si>
  <si>
    <t>Federal Prison Industries, Inc.</t>
  </si>
  <si>
    <t>Correctional Institution Administration (006)</t>
  </si>
  <si>
    <t>Manufacturing Quality Control Group (1900-1999)</t>
  </si>
  <si>
    <t>Ungraded (culinary, farm, mechanical, and contruction)</t>
  </si>
  <si>
    <t>Engineering and Architecture Group (800-899)</t>
  </si>
  <si>
    <t>Transportation (2100-2199)</t>
  </si>
  <si>
    <t>Training/Education (1700-1799)</t>
  </si>
  <si>
    <t>Ungraded Positions</t>
  </si>
  <si>
    <t>Total 2012 Actual</t>
  </si>
  <si>
    <t>Industrial Hygiene (0690)</t>
  </si>
  <si>
    <t>FY 2013 Continuing Resolution</t>
  </si>
  <si>
    <t>Other Adjustments (Adjustment in Investment Activity)</t>
  </si>
  <si>
    <t>Federal Prison System</t>
  </si>
  <si>
    <t xml:space="preserve">Offsets: </t>
  </si>
  <si>
    <t xml:space="preserve">Increases: </t>
  </si>
  <si>
    <t xml:space="preserve">Increase </t>
  </si>
  <si>
    <t xml:space="preserve">Offset </t>
  </si>
  <si>
    <t>Federal Prison Industries</t>
  </si>
  <si>
    <t xml:space="preserve">2013 Availability </t>
  </si>
  <si>
    <t>Offsets</t>
  </si>
  <si>
    <t>Summary of Change</t>
  </si>
  <si>
    <t xml:space="preserve">   Reduction in Programs</t>
  </si>
  <si>
    <t xml:space="preserve">Increases </t>
  </si>
  <si>
    <t>2014 Total Congressional Request</t>
  </si>
  <si>
    <t xml:space="preserve">Total 2013 Continuing Resolution </t>
  </si>
  <si>
    <t xml:space="preserve">      Adjustment in Investment Activity</t>
  </si>
  <si>
    <t xml:space="preserve">  Reduction in Programs</t>
  </si>
  <si>
    <t>Note: The FTEs for FY 2012 are actuals and estimates are reflected for FY 2013 and FY 2014.</t>
  </si>
  <si>
    <t xml:space="preserve">2013 Continuing 
Resolution </t>
  </si>
  <si>
    <t xml:space="preserve">2013 Continuing Resolution </t>
  </si>
  <si>
    <r>
      <t xml:space="preserve">Adjustment in Investment Activities:
</t>
    </r>
    <r>
      <rPr>
        <sz val="9"/>
        <color theme="1"/>
        <rFont val="Arial"/>
        <family val="2"/>
      </rPr>
      <t>An increase of $16,959,000 is estimated in FY 2014 as an adjustment in investment activity.</t>
    </r>
  </si>
  <si>
    <t>Supplemental Appropriation</t>
  </si>
  <si>
    <t xml:space="preserve">   Administrative Expenses</t>
  </si>
  <si>
    <t>[2,700]</t>
  </si>
  <si>
    <t xml:space="preserve">    Administrative Expenses</t>
  </si>
  <si>
    <t>2013 - 2014 Total Change</t>
  </si>
  <si>
    <t xml:space="preserve">Total Direct </t>
  </si>
  <si>
    <t>Unobligated Balance, Start-of-Year</t>
  </si>
  <si>
    <t>Transfers/Reprogramming</t>
  </si>
  <si>
    <t>Unobligated End-of-Year, Available</t>
  </si>
  <si>
    <t>Unobligated End-of-Year, Expiring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</si>
</sst>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sz val="14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u/>
      <sz val="9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color theme="0"/>
      <name val="Arial"/>
      <family val="2"/>
    </font>
    <font>
      <b/>
      <u/>
      <sz val="14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rgb="FF1F497D"/>
      <name val="Arial"/>
      <family val="2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/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theme="0" tint="-0.14996795556505021"/>
      </bottom>
      <diagonal/>
    </border>
    <border>
      <left/>
      <right style="thin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dashed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ashed">
        <color theme="0" tint="-0.14996795556505021"/>
      </bottom>
      <diagonal/>
    </border>
    <border>
      <left style="medium">
        <color auto="1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/>
      <top style="dashed">
        <color theme="0" tint="-0.1499679555650502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theme="0" tint="-0.14996795556505021"/>
      </top>
      <bottom style="medium">
        <color auto="1"/>
      </bottom>
      <diagonal/>
    </border>
    <border>
      <left style="medium">
        <color auto="1"/>
      </left>
      <right/>
      <top/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dashed">
        <color theme="0" tint="-0.14996795556505021"/>
      </bottom>
      <diagonal/>
    </border>
    <border>
      <left style="medium">
        <color auto="1"/>
      </left>
      <right/>
      <top style="dashed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theme="0" tint="-0.1499679555650502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theme="0" tint="-0.14996795556505021"/>
      </bottom>
      <diagonal/>
    </border>
    <border>
      <left style="thin">
        <color auto="1"/>
      </left>
      <right style="medium">
        <color auto="1"/>
      </right>
      <top style="dashed">
        <color theme="0" tint="-0.1499679555650502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theme="0" tint="-0.1499679555650502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 style="thin">
        <color auto="1"/>
      </right>
      <top/>
      <bottom style="dashed">
        <color theme="0" tint="-0.149967955565050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theme="0" tint="-0.34998626667073579"/>
      </top>
      <bottom style="dashed">
        <color theme="0" tint="-0.14996795556505021"/>
      </bottom>
      <diagonal/>
    </border>
    <border>
      <left style="medium">
        <color auto="1"/>
      </left>
      <right style="medium">
        <color auto="1"/>
      </right>
      <top/>
      <bottom style="dashed">
        <color theme="0" tint="-0.14996795556505021"/>
      </bottom>
      <diagonal/>
    </border>
    <border>
      <left style="medium">
        <color auto="1"/>
      </left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dashed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dashed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dotted">
        <color theme="0" tint="-0.14996795556505021"/>
      </bottom>
      <diagonal/>
    </border>
    <border>
      <left/>
      <right/>
      <top style="thin">
        <color auto="1"/>
      </top>
      <bottom style="dotted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dotted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theme="0" tint="-0.14996795556505021"/>
      </bottom>
      <diagonal/>
    </border>
    <border>
      <left/>
      <right style="medium">
        <color auto="1"/>
      </right>
      <top style="thin">
        <color auto="1"/>
      </top>
      <bottom style="dotted">
        <color theme="0" tint="-0.14996795556505021"/>
      </bottom>
      <diagonal/>
    </border>
    <border>
      <left style="medium">
        <color auto="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auto="1"/>
      </left>
      <right style="thin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medium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theme="0" tint="-0.14996795556505021"/>
      </bottom>
      <diagonal/>
    </border>
    <border>
      <left style="thin">
        <color auto="1"/>
      </left>
      <right style="medium">
        <color auto="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ashed">
        <color theme="0" tint="-0.14996795556505021"/>
      </bottom>
      <diagonal/>
    </border>
    <border>
      <left/>
      <right style="medium">
        <color auto="1"/>
      </right>
      <top style="dashed">
        <color theme="0" tint="-0.14996795556505021"/>
      </top>
      <bottom style="thin">
        <color auto="1"/>
      </bottom>
      <diagonal/>
    </border>
    <border>
      <left/>
      <right style="medium">
        <color auto="1"/>
      </right>
      <top style="dashed">
        <color theme="0" tint="-0.1499679555650502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theme="0" tint="-0.1499679555650502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2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0" fillId="0" borderId="0"/>
    <xf numFmtId="0" fontId="40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486">
    <xf numFmtId="0" fontId="0" fillId="0" borderId="0" xfId="0"/>
    <xf numFmtId="3" fontId="18" fillId="0" borderId="6" xfId="0" applyNumberFormat="1" applyFont="1" applyBorder="1" applyAlignment="1">
      <alignment horizontal="center" vertical="top" wrapText="1"/>
    </xf>
    <xf numFmtId="3" fontId="18" fillId="0" borderId="7" xfId="0" applyNumberFormat="1" applyFont="1" applyBorder="1" applyAlignment="1">
      <alignment horizontal="center" vertical="top" wrapText="1"/>
    </xf>
    <xf numFmtId="164" fontId="18" fillId="0" borderId="8" xfId="1" applyNumberFormat="1" applyFont="1" applyBorder="1" applyAlignment="1">
      <alignment horizontal="center" vertical="top" wrapText="1"/>
    </xf>
    <xf numFmtId="0" fontId="19" fillId="0" borderId="0" xfId="0" applyFont="1"/>
    <xf numFmtId="0" fontId="18" fillId="0" borderId="0" xfId="0" applyFont="1"/>
    <xf numFmtId="0" fontId="16" fillId="0" borderId="0" xfId="0" applyFont="1" applyAlignment="1"/>
    <xf numFmtId="0" fontId="17" fillId="0" borderId="0" xfId="0" applyFont="1" applyAlignment="1"/>
    <xf numFmtId="0" fontId="15" fillId="0" borderId="0" xfId="0" applyFont="1" applyAlignment="1"/>
    <xf numFmtId="0" fontId="13" fillId="0" borderId="0" xfId="0" applyFont="1"/>
    <xf numFmtId="0" fontId="13" fillId="0" borderId="0" xfId="0" applyFont="1" applyAlignment="1"/>
    <xf numFmtId="0" fontId="13" fillId="0" borderId="1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indent="3"/>
    </xf>
    <xf numFmtId="0" fontId="18" fillId="0" borderId="16" xfId="0" applyFont="1" applyBorder="1" applyAlignment="1">
      <alignment horizontal="right"/>
    </xf>
    <xf numFmtId="0" fontId="13" fillId="0" borderId="17" xfId="0" applyFont="1" applyBorder="1" applyAlignment="1">
      <alignment horizontal="left" indent="3"/>
    </xf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 applyAlignment="1">
      <alignment horizontal="left" indent="3"/>
    </xf>
    <xf numFmtId="0" fontId="13" fillId="0" borderId="20" xfId="0" applyFont="1" applyBorder="1" applyAlignment="1">
      <alignment horizontal="left" indent="5"/>
    </xf>
    <xf numFmtId="0" fontId="13" fillId="0" borderId="23" xfId="0" applyFont="1" applyBorder="1" applyAlignment="1">
      <alignment horizontal="left" indent="5"/>
    </xf>
    <xf numFmtId="0" fontId="13" fillId="0" borderId="6" xfId="0" applyFont="1" applyBorder="1" applyAlignment="1">
      <alignment horizontal="left" indent="3"/>
    </xf>
    <xf numFmtId="0" fontId="21" fillId="0" borderId="0" xfId="0" applyFont="1" applyAlignment="1"/>
    <xf numFmtId="0" fontId="12" fillId="0" borderId="1" xfId="0" applyFont="1" applyBorder="1" applyAlignment="1">
      <alignment horizontal="center" vertical="top" wrapText="1"/>
    </xf>
    <xf numFmtId="0" fontId="18" fillId="0" borderId="0" xfId="0" applyFont="1" applyAlignment="1"/>
    <xf numFmtId="0" fontId="12" fillId="0" borderId="0" xfId="0" applyFont="1"/>
    <xf numFmtId="0" fontId="18" fillId="0" borderId="6" xfId="0" applyFont="1" applyBorder="1" applyAlignment="1">
      <alignment horizontal="right"/>
    </xf>
    <xf numFmtId="0" fontId="18" fillId="0" borderId="32" xfId="0" applyFont="1" applyBorder="1" applyAlignment="1">
      <alignment horizontal="right"/>
    </xf>
    <xf numFmtId="0" fontId="12" fillId="0" borderId="17" xfId="0" applyFont="1" applyBorder="1" applyAlignment="1">
      <alignment horizontal="left" indent="3"/>
    </xf>
    <xf numFmtId="0" fontId="12" fillId="0" borderId="20" xfId="0" applyFont="1" applyBorder="1" applyAlignment="1">
      <alignment horizontal="left" indent="3"/>
    </xf>
    <xf numFmtId="0" fontId="12" fillId="0" borderId="37" xfId="0" applyFont="1" applyBorder="1" applyAlignment="1">
      <alignment horizontal="left" indent="3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14" xfId="0" applyFont="1" applyBorder="1" applyAlignment="1">
      <alignment horizontal="center" vertical="top" wrapText="1"/>
    </xf>
    <xf numFmtId="3" fontId="13" fillId="0" borderId="21" xfId="0" applyNumberFormat="1" applyFont="1" applyBorder="1"/>
    <xf numFmtId="3" fontId="13" fillId="0" borderId="21" xfId="1" applyNumberFormat="1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3" fontId="18" fillId="0" borderId="39" xfId="0" applyNumberFormat="1" applyFont="1" applyBorder="1"/>
    <xf numFmtId="3" fontId="18" fillId="0" borderId="40" xfId="0" applyNumberFormat="1" applyFont="1" applyBorder="1"/>
    <xf numFmtId="0" fontId="18" fillId="0" borderId="38" xfId="0" applyFont="1" applyBorder="1" applyAlignment="1">
      <alignment horizontal="right"/>
    </xf>
    <xf numFmtId="0" fontId="18" fillId="0" borderId="45" xfId="0" applyFont="1" applyBorder="1" applyAlignment="1">
      <alignment vertical="top"/>
    </xf>
    <xf numFmtId="0" fontId="13" fillId="0" borderId="46" xfId="0" applyFont="1" applyBorder="1" applyAlignment="1">
      <alignment vertical="top"/>
    </xf>
    <xf numFmtId="0" fontId="13" fillId="0" borderId="47" xfId="0" applyFont="1" applyBorder="1"/>
    <xf numFmtId="0" fontId="13" fillId="0" borderId="48" xfId="0" applyFont="1" applyBorder="1"/>
    <xf numFmtId="0" fontId="18" fillId="0" borderId="32" xfId="0" applyFont="1" applyBorder="1" applyAlignment="1">
      <alignment horizontal="center"/>
    </xf>
    <xf numFmtId="3" fontId="18" fillId="0" borderId="7" xfId="0" applyNumberFormat="1" applyFont="1" applyBorder="1"/>
    <xf numFmtId="0" fontId="15" fillId="0" borderId="0" xfId="0" applyFont="1" applyBorder="1" applyAlignment="1"/>
    <xf numFmtId="0" fontId="18" fillId="0" borderId="30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31" xfId="0" applyFont="1" applyBorder="1" applyAlignment="1">
      <alignment vertical="top"/>
    </xf>
    <xf numFmtId="0" fontId="18" fillId="0" borderId="38" xfId="0" applyFont="1" applyBorder="1" applyAlignment="1">
      <alignment horizontal="right" vertical="top"/>
    </xf>
    <xf numFmtId="0" fontId="15" fillId="0" borderId="0" xfId="0" applyFont="1" applyAlignment="1">
      <alignment horizontal="center"/>
    </xf>
    <xf numFmtId="0" fontId="23" fillId="0" borderId="35" xfId="0" applyFont="1" applyBorder="1" applyAlignment="1">
      <alignment vertical="center" wrapText="1"/>
    </xf>
    <xf numFmtId="0" fontId="26" fillId="0" borderId="0" xfId="0" applyFont="1" applyAlignment="1"/>
    <xf numFmtId="0" fontId="24" fillId="0" borderId="0" xfId="0" applyFont="1"/>
    <xf numFmtId="0" fontId="24" fillId="0" borderId="46" xfId="0" applyFont="1" applyBorder="1" applyAlignment="1">
      <alignment vertical="top"/>
    </xf>
    <xf numFmtId="0" fontId="24" fillId="0" borderId="47" xfId="0" applyFont="1" applyBorder="1"/>
    <xf numFmtId="0" fontId="26" fillId="0" borderId="0" xfId="0" applyFont="1"/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3" fontId="23" fillId="0" borderId="39" xfId="0" applyNumberFormat="1" applyFont="1" applyBorder="1"/>
    <xf numFmtId="3" fontId="23" fillId="0" borderId="21" xfId="0" applyNumberFormat="1" applyFont="1" applyBorder="1"/>
    <xf numFmtId="0" fontId="24" fillId="0" borderId="49" xfId="0" applyFont="1" applyBorder="1" applyAlignment="1">
      <alignment vertical="top"/>
    </xf>
    <xf numFmtId="0" fontId="23" fillId="0" borderId="3" xfId="0" applyFont="1" applyBorder="1" applyAlignment="1">
      <alignment horizontal="center" vertical="center" wrapText="1"/>
    </xf>
    <xf numFmtId="3" fontId="24" fillId="0" borderId="22" xfId="0" applyNumberFormat="1" applyFont="1" applyBorder="1"/>
    <xf numFmtId="3" fontId="23" fillId="0" borderId="40" xfId="0" applyNumberFormat="1" applyFont="1" applyBorder="1"/>
    <xf numFmtId="0" fontId="15" fillId="0" borderId="0" xfId="0" applyFont="1"/>
    <xf numFmtId="0" fontId="15" fillId="0" borderId="35" xfId="0" applyFont="1" applyBorder="1" applyAlignment="1"/>
    <xf numFmtId="0" fontId="19" fillId="0" borderId="0" xfId="0" applyFont="1" applyAlignme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3" fillId="0" borderId="46" xfId="0" applyFont="1" applyBorder="1"/>
    <xf numFmtId="0" fontId="13" fillId="0" borderId="50" xfId="0" applyFont="1" applyBorder="1" applyAlignment="1">
      <alignment horizontal="left" indent="1"/>
    </xf>
    <xf numFmtId="0" fontId="13" fillId="0" borderId="46" xfId="0" applyFont="1" applyBorder="1" applyAlignment="1">
      <alignment horizontal="left" indent="1"/>
    </xf>
    <xf numFmtId="0" fontId="18" fillId="0" borderId="9" xfId="0" applyFont="1" applyBorder="1" applyAlignment="1">
      <alignment horizontal="center"/>
    </xf>
    <xf numFmtId="0" fontId="11" fillId="0" borderId="17" xfId="0" applyFont="1" applyBorder="1" applyAlignment="1">
      <alignment horizontal="left" indent="2"/>
    </xf>
    <xf numFmtId="0" fontId="11" fillId="0" borderId="20" xfId="0" applyFont="1" applyBorder="1" applyAlignment="1">
      <alignment horizontal="left" indent="2"/>
    </xf>
    <xf numFmtId="0" fontId="29" fillId="0" borderId="20" xfId="0" applyFont="1" applyBorder="1" applyAlignment="1">
      <alignment horizontal="left" indent="8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1" fillId="0" borderId="63" xfId="0" applyFont="1" applyBorder="1" applyAlignment="1">
      <alignment horizontal="left" wrapText="1" indent="2"/>
    </xf>
    <xf numFmtId="0" fontId="11" fillId="0" borderId="66" xfId="0" applyFont="1" applyBorder="1"/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right" indent="1"/>
    </xf>
    <xf numFmtId="0" fontId="13" fillId="0" borderId="0" xfId="0" applyFont="1" applyBorder="1"/>
    <xf numFmtId="0" fontId="11" fillId="0" borderId="18" xfId="0" applyFont="1" applyBorder="1" applyAlignment="1">
      <alignment horizontal="left" indent="1"/>
    </xf>
    <xf numFmtId="0" fontId="11" fillId="0" borderId="51" xfId="0" applyFont="1" applyBorder="1" applyAlignment="1">
      <alignment horizontal="left" indent="1"/>
    </xf>
    <xf numFmtId="0" fontId="11" fillId="0" borderId="39" xfId="0" applyFont="1" applyBorder="1" applyAlignment="1">
      <alignment horizontal="left" indent="1"/>
    </xf>
    <xf numFmtId="0" fontId="11" fillId="0" borderId="51" xfId="0" applyFont="1" applyBorder="1" applyAlignment="1">
      <alignment horizontal="left" indent="3"/>
    </xf>
    <xf numFmtId="0" fontId="11" fillId="0" borderId="15" xfId="0" applyFont="1" applyBorder="1" applyAlignment="1">
      <alignment horizontal="left" indent="1"/>
    </xf>
    <xf numFmtId="0" fontId="18" fillId="0" borderId="1" xfId="0" applyFont="1" applyBorder="1" applyAlignment="1">
      <alignment horizontal="right" indent="1"/>
    </xf>
    <xf numFmtId="0" fontId="18" fillId="0" borderId="73" xfId="0" applyFont="1" applyBorder="1"/>
    <xf numFmtId="3" fontId="18" fillId="0" borderId="20" xfId="0" applyNumberFormat="1" applyFont="1" applyBorder="1"/>
    <xf numFmtId="3" fontId="18" fillId="0" borderId="21" xfId="0" applyNumberFormat="1" applyFont="1" applyBorder="1"/>
    <xf numFmtId="0" fontId="18" fillId="0" borderId="74" xfId="0" applyFont="1" applyBorder="1" applyAlignment="1">
      <alignment horizontal="left" indent="1"/>
    </xf>
    <xf numFmtId="3" fontId="18" fillId="0" borderId="22" xfId="0" applyNumberFormat="1" applyFont="1" applyBorder="1"/>
    <xf numFmtId="0" fontId="18" fillId="0" borderId="74" xfId="0" applyFont="1" applyBorder="1"/>
    <xf numFmtId="0" fontId="18" fillId="0" borderId="74" xfId="0" applyFont="1" applyBorder="1" applyAlignment="1">
      <alignment horizontal="left" indent="3"/>
    </xf>
    <xf numFmtId="0" fontId="18" fillId="0" borderId="72" xfId="0" applyFont="1" applyBorder="1" applyAlignment="1">
      <alignment horizontal="left"/>
    </xf>
    <xf numFmtId="3" fontId="18" fillId="0" borderId="46" xfId="0" applyNumberFormat="1" applyFont="1" applyBorder="1"/>
    <xf numFmtId="3" fontId="18" fillId="0" borderId="76" xfId="0" applyNumberFormat="1" applyFont="1" applyBorder="1"/>
    <xf numFmtId="0" fontId="18" fillId="0" borderId="74" xfId="0" applyFont="1" applyBorder="1" applyAlignment="1">
      <alignment horizontal="left"/>
    </xf>
    <xf numFmtId="0" fontId="18" fillId="0" borderId="73" xfId="0" applyFont="1" applyBorder="1" applyAlignment="1">
      <alignment horizontal="left" indent="1"/>
    </xf>
    <xf numFmtId="0" fontId="18" fillId="0" borderId="79" xfId="0" applyFont="1" applyBorder="1"/>
    <xf numFmtId="3" fontId="18" fillId="0" borderId="80" xfId="0" applyNumberFormat="1" applyFont="1" applyBorder="1"/>
    <xf numFmtId="3" fontId="18" fillId="0" borderId="65" xfId="0" applyNumberFormat="1" applyFont="1" applyBorder="1"/>
    <xf numFmtId="3" fontId="18" fillId="0" borderId="81" xfId="0" applyNumberFormat="1" applyFont="1" applyBorder="1"/>
    <xf numFmtId="0" fontId="18" fillId="0" borderId="4" xfId="0" applyFont="1" applyBorder="1" applyAlignment="1">
      <alignment horizontal="center" vertical="center" wrapText="1"/>
    </xf>
    <xf numFmtId="165" fontId="12" fillId="0" borderId="83" xfId="2" applyNumberFormat="1" applyFont="1" applyBorder="1" applyAlignment="1">
      <alignment horizontal="left"/>
    </xf>
    <xf numFmtId="165" fontId="12" fillId="0" borderId="83" xfId="2" applyNumberFormat="1" applyFont="1" applyBorder="1" applyAlignment="1">
      <alignment horizontal="center"/>
    </xf>
    <xf numFmtId="164" fontId="12" fillId="0" borderId="29" xfId="1" applyNumberFormat="1" applyFont="1" applyBorder="1" applyAlignment="1">
      <alignment horizontal="left"/>
    </xf>
    <xf numFmtId="0" fontId="13" fillId="0" borderId="67" xfId="0" applyFont="1" applyBorder="1" applyAlignment="1">
      <alignment horizontal="left" indent="3"/>
    </xf>
    <xf numFmtId="0" fontId="10" fillId="0" borderId="17" xfId="0" applyFont="1" applyBorder="1" applyAlignment="1">
      <alignment horizontal="left" indent="2"/>
    </xf>
    <xf numFmtId="0" fontId="10" fillId="0" borderId="84" xfId="0" applyFont="1" applyBorder="1" applyAlignment="1">
      <alignment horizontal="left"/>
    </xf>
    <xf numFmtId="165" fontId="10" fillId="0" borderId="85" xfId="2" applyNumberFormat="1" applyFont="1" applyBorder="1" applyAlignment="1">
      <alignment horizontal="left"/>
    </xf>
    <xf numFmtId="165" fontId="10" fillId="0" borderId="85" xfId="2" applyNumberFormat="1" applyFont="1" applyBorder="1" applyAlignment="1">
      <alignment horizontal="center"/>
    </xf>
    <xf numFmtId="164" fontId="10" fillId="0" borderId="86" xfId="1" applyNumberFormat="1" applyFont="1" applyBorder="1" applyAlignment="1">
      <alignment horizontal="left"/>
    </xf>
    <xf numFmtId="0" fontId="10" fillId="0" borderId="89" xfId="0" applyFont="1" applyBorder="1" applyAlignment="1">
      <alignment horizontal="left"/>
    </xf>
    <xf numFmtId="165" fontId="10" fillId="0" borderId="90" xfId="2" applyNumberFormat="1" applyFont="1" applyBorder="1" applyAlignment="1">
      <alignment horizontal="left"/>
    </xf>
    <xf numFmtId="165" fontId="10" fillId="0" borderId="90" xfId="2" applyNumberFormat="1" applyFont="1" applyBorder="1" applyAlignment="1">
      <alignment horizontal="center"/>
    </xf>
    <xf numFmtId="164" fontId="10" fillId="0" borderId="91" xfId="1" applyNumberFormat="1" applyFont="1" applyBorder="1" applyAlignment="1">
      <alignment horizontal="left"/>
    </xf>
    <xf numFmtId="165" fontId="12" fillId="0" borderId="90" xfId="2" applyNumberFormat="1" applyFont="1" applyBorder="1" applyAlignment="1">
      <alignment horizontal="left"/>
    </xf>
    <xf numFmtId="165" fontId="12" fillId="0" borderId="90" xfId="2" applyNumberFormat="1" applyFont="1" applyBorder="1" applyAlignment="1">
      <alignment horizontal="center"/>
    </xf>
    <xf numFmtId="164" fontId="12" fillId="0" borderId="91" xfId="1" applyNumberFormat="1" applyFont="1" applyBorder="1" applyAlignment="1">
      <alignment horizontal="left"/>
    </xf>
    <xf numFmtId="3" fontId="18" fillId="0" borderId="33" xfId="0" applyNumberFormat="1" applyFont="1" applyBorder="1"/>
    <xf numFmtId="3" fontId="18" fillId="0" borderId="15" xfId="0" applyNumberFormat="1" applyFont="1" applyBorder="1"/>
    <xf numFmtId="3" fontId="18" fillId="0" borderId="97" xfId="0" applyNumberFormat="1" applyFont="1" applyBorder="1"/>
    <xf numFmtId="0" fontId="18" fillId="0" borderId="26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0" borderId="67" xfId="0" applyFont="1" applyBorder="1" applyAlignment="1">
      <alignment horizontal="left" indent="3"/>
    </xf>
    <xf numFmtId="0" fontId="10" fillId="0" borderId="20" xfId="0" applyFont="1" applyBorder="1" applyAlignment="1">
      <alignment horizontal="left" indent="3"/>
    </xf>
    <xf numFmtId="0" fontId="10" fillId="0" borderId="6" xfId="0" applyFont="1" applyBorder="1" applyAlignment="1">
      <alignment horizontal="left" indent="3"/>
    </xf>
    <xf numFmtId="0" fontId="1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left" indent="3"/>
    </xf>
    <xf numFmtId="0" fontId="9" fillId="0" borderId="6" xfId="0" applyFont="1" applyBorder="1" applyAlignment="1">
      <alignment horizontal="left" indent="3"/>
    </xf>
    <xf numFmtId="0" fontId="9" fillId="0" borderId="89" xfId="0" applyFont="1" applyBorder="1" applyAlignment="1">
      <alignment horizontal="left"/>
    </xf>
    <xf numFmtId="0" fontId="9" fillId="0" borderId="20" xfId="0" applyFont="1" applyBorder="1" applyAlignment="1">
      <alignment horizontal="left" indent="2"/>
    </xf>
    <xf numFmtId="0" fontId="18" fillId="0" borderId="4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/>
    </xf>
    <xf numFmtId="0" fontId="19" fillId="0" borderId="99" xfId="0" applyFont="1" applyBorder="1"/>
    <xf numFmtId="0" fontId="30" fillId="0" borderId="100" xfId="0" applyFont="1" applyBorder="1"/>
    <xf numFmtId="0" fontId="31" fillId="0" borderId="0" xfId="0" applyFont="1" applyBorder="1" applyAlignment="1">
      <alignment horizontal="left" vertical="top"/>
    </xf>
    <xf numFmtId="0" fontId="34" fillId="0" borderId="98" xfId="0" applyFont="1" applyBorder="1" applyAlignment="1">
      <alignment horizontal="center"/>
    </xf>
    <xf numFmtId="0" fontId="35" fillId="0" borderId="99" xfId="0" applyFont="1" applyBorder="1" applyAlignment="1"/>
    <xf numFmtId="0" fontId="19" fillId="0" borderId="99" xfId="0" applyFont="1" applyBorder="1" applyAlignment="1"/>
    <xf numFmtId="0" fontId="19" fillId="0" borderId="100" xfId="0" applyFont="1" applyBorder="1" applyAlignment="1"/>
    <xf numFmtId="0" fontId="36" fillId="0" borderId="101" xfId="0" applyFont="1" applyBorder="1" applyAlignment="1"/>
    <xf numFmtId="0" fontId="15" fillId="0" borderId="101" xfId="0" applyFont="1" applyBorder="1" applyAlignment="1"/>
    <xf numFmtId="0" fontId="7" fillId="0" borderId="0" xfId="0" applyFont="1"/>
    <xf numFmtId="0" fontId="7" fillId="0" borderId="3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51" xfId="0" applyFont="1" applyBorder="1" applyAlignment="1">
      <alignment horizontal="left" indent="1"/>
    </xf>
    <xf numFmtId="0" fontId="9" fillId="0" borderId="102" xfId="0" applyFont="1" applyBorder="1" applyAlignment="1">
      <alignment horizontal="left" indent="1"/>
    </xf>
    <xf numFmtId="0" fontId="9" fillId="0" borderId="10" xfId="0" applyFont="1" applyBorder="1" applyAlignment="1">
      <alignment horizontal="left" indent="1"/>
    </xf>
    <xf numFmtId="3" fontId="18" fillId="0" borderId="50" xfId="0" applyNumberFormat="1" applyFont="1" applyBorder="1"/>
    <xf numFmtId="3" fontId="18" fillId="0" borderId="51" xfId="0" applyNumberFormat="1" applyFont="1" applyBorder="1"/>
    <xf numFmtId="3" fontId="18" fillId="0" borderId="103" xfId="0" applyNumberFormat="1" applyFont="1" applyBorder="1"/>
    <xf numFmtId="3" fontId="18" fillId="0" borderId="47" xfId="0" applyNumberFormat="1" applyFont="1" applyBorder="1"/>
    <xf numFmtId="3" fontId="18" fillId="0" borderId="67" xfId="0" applyNumberFormat="1" applyFont="1" applyBorder="1"/>
    <xf numFmtId="3" fontId="18" fillId="0" borderId="55" xfId="0" applyNumberFormat="1" applyFont="1" applyBorder="1"/>
    <xf numFmtId="3" fontId="18" fillId="0" borderId="37" xfId="0" applyNumberFormat="1" applyFont="1" applyBorder="1"/>
    <xf numFmtId="3" fontId="18" fillId="0" borderId="104" xfId="0" applyNumberFormat="1" applyFont="1" applyBorder="1"/>
    <xf numFmtId="3" fontId="38" fillId="0" borderId="20" xfId="0" applyNumberFormat="1" applyFont="1" applyBorder="1"/>
    <xf numFmtId="3" fontId="38" fillId="0" borderId="21" xfId="0" applyNumberFormat="1" applyFont="1" applyBorder="1"/>
    <xf numFmtId="3" fontId="38" fillId="0" borderId="22" xfId="0" applyNumberFormat="1" applyFont="1" applyBorder="1"/>
    <xf numFmtId="0" fontId="6" fillId="0" borderId="1" xfId="0" applyFont="1" applyBorder="1" applyAlignment="1">
      <alignment horizontal="center" vertical="top" wrapText="1"/>
    </xf>
    <xf numFmtId="3" fontId="13" fillId="0" borderId="18" xfId="0" applyNumberFormat="1" applyFont="1" applyBorder="1"/>
    <xf numFmtId="3" fontId="13" fillId="0" borderId="19" xfId="0" applyNumberFormat="1" applyFont="1" applyBorder="1"/>
    <xf numFmtId="3" fontId="13" fillId="0" borderId="22" xfId="0" applyNumberFormat="1" applyFont="1" applyBorder="1"/>
    <xf numFmtId="3" fontId="13" fillId="0" borderId="2" xfId="0" applyNumberFormat="1" applyFont="1" applyBorder="1"/>
    <xf numFmtId="3" fontId="13" fillId="0" borderId="11" xfId="0" applyNumberFormat="1" applyFont="1" applyBorder="1"/>
    <xf numFmtId="3" fontId="18" fillId="0" borderId="1" xfId="0" applyNumberFormat="1" applyFont="1" applyBorder="1"/>
    <xf numFmtId="3" fontId="18" fillId="0" borderId="14" xfId="0" applyNumberFormat="1" applyFont="1" applyBorder="1"/>
    <xf numFmtId="3" fontId="18" fillId="0" borderId="18" xfId="0" applyNumberFormat="1" applyFont="1" applyBorder="1"/>
    <xf numFmtId="3" fontId="10" fillId="0" borderId="18" xfId="0" applyNumberFormat="1" applyFont="1" applyBorder="1"/>
    <xf numFmtId="3" fontId="10" fillId="0" borderId="19" xfId="0" applyNumberFormat="1" applyFont="1" applyBorder="1"/>
    <xf numFmtId="3" fontId="10" fillId="0" borderId="39" xfId="0" applyNumberFormat="1" applyFont="1" applyBorder="1"/>
    <xf numFmtId="3" fontId="10" fillId="0" borderId="40" xfId="0" applyNumberFormat="1" applyFont="1" applyBorder="1"/>
    <xf numFmtId="3" fontId="13" fillId="0" borderId="51" xfId="0" applyNumberFormat="1" applyFont="1" applyBorder="1"/>
    <xf numFmtId="3" fontId="13" fillId="0" borderId="55" xfId="0" applyNumberFormat="1" applyFont="1" applyBorder="1"/>
    <xf numFmtId="3" fontId="13" fillId="0" borderId="24" xfId="0" applyNumberFormat="1" applyFont="1" applyBorder="1"/>
    <xf numFmtId="3" fontId="13" fillId="0" borderId="25" xfId="0" applyNumberFormat="1" applyFont="1" applyBorder="1"/>
    <xf numFmtId="3" fontId="13" fillId="0" borderId="7" xfId="0" applyNumberFormat="1" applyFont="1" applyBorder="1"/>
    <xf numFmtId="3" fontId="13" fillId="0" borderId="8" xfId="0" applyNumberFormat="1" applyFont="1" applyBorder="1"/>
    <xf numFmtId="3" fontId="13" fillId="0" borderId="39" xfId="0" applyNumberFormat="1" applyFont="1" applyBorder="1"/>
    <xf numFmtId="3" fontId="13" fillId="0" borderId="40" xfId="0" applyNumberFormat="1" applyFont="1" applyBorder="1"/>
    <xf numFmtId="3" fontId="12" fillId="0" borderId="18" xfId="0" applyNumberFormat="1" applyFont="1" applyBorder="1"/>
    <xf numFmtId="3" fontId="12" fillId="0" borderId="19" xfId="0" applyNumberFormat="1" applyFont="1" applyBorder="1"/>
    <xf numFmtId="3" fontId="12" fillId="0" borderId="39" xfId="0" applyNumberFormat="1" applyFont="1" applyBorder="1"/>
    <xf numFmtId="3" fontId="12" fillId="0" borderId="40" xfId="0" applyNumberFormat="1" applyFont="1" applyBorder="1"/>
    <xf numFmtId="3" fontId="18" fillId="0" borderId="8" xfId="0" applyNumberFormat="1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3" fontId="12" fillId="0" borderId="51" xfId="0" applyNumberFormat="1" applyFont="1" applyBorder="1"/>
    <xf numFmtId="3" fontId="12" fillId="0" borderId="15" xfId="0" applyNumberFormat="1" applyFont="1" applyBorder="1"/>
    <xf numFmtId="3" fontId="13" fillId="0" borderId="87" xfId="0" applyNumberFormat="1" applyFont="1" applyBorder="1"/>
    <xf numFmtId="3" fontId="13" fillId="0" borderId="88" xfId="0" applyNumberFormat="1" applyFont="1" applyBorder="1"/>
    <xf numFmtId="3" fontId="13" fillId="0" borderId="92" xfId="0" applyNumberFormat="1" applyFont="1" applyBorder="1"/>
    <xf numFmtId="3" fontId="13" fillId="0" borderId="93" xfId="0" applyNumberFormat="1" applyFont="1" applyBorder="1"/>
    <xf numFmtId="3" fontId="13" fillId="0" borderId="71" xfId="0" applyNumberFormat="1" applyFont="1" applyBorder="1"/>
    <xf numFmtId="3" fontId="18" fillId="0" borderId="87" xfId="2" applyNumberFormat="1" applyFont="1" applyBorder="1"/>
    <xf numFmtId="3" fontId="13" fillId="0" borderId="95" xfId="0" applyNumberFormat="1" applyFont="1" applyBorder="1"/>
    <xf numFmtId="3" fontId="18" fillId="0" borderId="92" xfId="2" applyNumberFormat="1" applyFont="1" applyBorder="1"/>
    <xf numFmtId="3" fontId="13" fillId="0" borderId="96" xfId="0" applyNumberFormat="1" applyFont="1" applyBorder="1"/>
    <xf numFmtId="3" fontId="13" fillId="0" borderId="62" xfId="0" applyNumberFormat="1" applyFont="1" applyBorder="1"/>
    <xf numFmtId="3" fontId="18" fillId="0" borderId="62" xfId="0" applyNumberFormat="1" applyFont="1" applyBorder="1"/>
    <xf numFmtId="3" fontId="13" fillId="0" borderId="94" xfId="0" applyNumberFormat="1" applyFont="1" applyBorder="1"/>
    <xf numFmtId="3" fontId="29" fillId="0" borderId="21" xfId="0" applyNumberFormat="1" applyFont="1" applyBorder="1"/>
    <xf numFmtId="3" fontId="29" fillId="0" borderId="22" xfId="0" applyNumberFormat="1" applyFont="1" applyBorder="1"/>
    <xf numFmtId="3" fontId="18" fillId="0" borderId="54" xfId="0" applyNumberFormat="1" applyFont="1" applyBorder="1"/>
    <xf numFmtId="3" fontId="18" fillId="0" borderId="56" xfId="0" applyNumberFormat="1" applyFont="1" applyBorder="1"/>
    <xf numFmtId="3" fontId="13" fillId="0" borderId="65" xfId="0" applyNumberFormat="1" applyFont="1" applyBorder="1"/>
    <xf numFmtId="3" fontId="13" fillId="0" borderId="64" xfId="0" applyNumberFormat="1" applyFont="1" applyBorder="1"/>
    <xf numFmtId="3" fontId="13" fillId="0" borderId="54" xfId="0" applyNumberFormat="1" applyFont="1" applyBorder="1"/>
    <xf numFmtId="3" fontId="13" fillId="0" borderId="56" xfId="0" applyNumberFormat="1" applyFont="1" applyBorder="1"/>
    <xf numFmtId="0" fontId="4" fillId="0" borderId="20" xfId="0" applyFont="1" applyBorder="1" applyAlignment="1">
      <alignment horizontal="left" indent="2"/>
    </xf>
    <xf numFmtId="0" fontId="4" fillId="0" borderId="0" xfId="0" applyFont="1"/>
    <xf numFmtId="3" fontId="4" fillId="0" borderId="0" xfId="0" applyNumberFormat="1" applyFont="1"/>
    <xf numFmtId="164" fontId="4" fillId="0" borderId="0" xfId="1" applyNumberFormat="1" applyFont="1"/>
    <xf numFmtId="0" fontId="4" fillId="0" borderId="74" xfId="0" applyFont="1" applyBorder="1" applyAlignment="1">
      <alignment horizontal="left" indent="1"/>
    </xf>
    <xf numFmtId="3" fontId="4" fillId="0" borderId="104" xfId="0" applyNumberFormat="1" applyFont="1" applyBorder="1"/>
    <xf numFmtId="3" fontId="4" fillId="0" borderId="22" xfId="0" applyNumberFormat="1" applyFont="1" applyBorder="1"/>
    <xf numFmtId="3" fontId="4" fillId="0" borderId="105" xfId="0" applyNumberFormat="1" applyFont="1" applyBorder="1"/>
    <xf numFmtId="0" fontId="4" fillId="0" borderId="74" xfId="0" applyFont="1" applyBorder="1" applyAlignment="1">
      <alignment horizontal="left" indent="6"/>
    </xf>
    <xf numFmtId="3" fontId="4" fillId="0" borderId="20" xfId="0" applyNumberFormat="1" applyFont="1" applyBorder="1"/>
    <xf numFmtId="3" fontId="4" fillId="0" borderId="21" xfId="0" applyNumberFormat="1" applyFont="1" applyBorder="1"/>
    <xf numFmtId="0" fontId="4" fillId="0" borderId="74" xfId="0" applyFont="1" applyBorder="1" applyAlignment="1">
      <alignment horizontal="left" indent="3"/>
    </xf>
    <xf numFmtId="0" fontId="4" fillId="0" borderId="74" xfId="0" applyFont="1" applyBorder="1" applyAlignment="1">
      <alignment horizontal="left" indent="4"/>
    </xf>
    <xf numFmtId="3" fontId="4" fillId="0" borderId="46" xfId="0" applyNumberFormat="1" applyFont="1" applyBorder="1"/>
    <xf numFmtId="3" fontId="4" fillId="0" borderId="76" xfId="0" applyNumberFormat="1" applyFont="1" applyBorder="1"/>
    <xf numFmtId="0" fontId="4" fillId="0" borderId="27" xfId="0" applyFont="1" applyBorder="1" applyAlignment="1">
      <alignment horizontal="left"/>
    </xf>
    <xf numFmtId="3" fontId="4" fillId="0" borderId="77" xfId="0" applyNumberFormat="1" applyFont="1" applyBorder="1"/>
    <xf numFmtId="3" fontId="4" fillId="0" borderId="62" xfId="0" applyNumberFormat="1" applyFont="1" applyBorder="1"/>
    <xf numFmtId="3" fontId="4" fillId="0" borderId="78" xfId="0" applyNumberFormat="1" applyFont="1" applyBorder="1"/>
    <xf numFmtId="0" fontId="4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33" xfId="0" applyFont="1" applyBorder="1"/>
    <xf numFmtId="0" fontId="1" fillId="0" borderId="0" xfId="0" applyFont="1" applyAlignment="1"/>
    <xf numFmtId="0" fontId="4" fillId="0" borderId="0" xfId="0" applyFont="1" applyAlignment="1"/>
    <xf numFmtId="0" fontId="4" fillId="0" borderId="17" xfId="0" applyFont="1" applyBorder="1" applyAlignment="1">
      <alignment horizontal="left" indent="3"/>
    </xf>
    <xf numFmtId="0" fontId="4" fillId="0" borderId="10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top" wrapText="1"/>
    </xf>
    <xf numFmtId="0" fontId="4" fillId="0" borderId="107" xfId="0" applyFont="1" applyBorder="1" applyAlignment="1">
      <alignment horizontal="right" vertical="top" wrapText="1"/>
    </xf>
    <xf numFmtId="0" fontId="4" fillId="0" borderId="46" xfId="0" applyFont="1" applyBorder="1"/>
    <xf numFmtId="3" fontId="13" fillId="0" borderId="15" xfId="0" applyNumberFormat="1" applyFont="1" applyBorder="1"/>
    <xf numFmtId="3" fontId="13" fillId="0" borderId="109" xfId="0" applyNumberFormat="1" applyFont="1" applyBorder="1"/>
    <xf numFmtId="0" fontId="4" fillId="0" borderId="75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165" fontId="12" fillId="0" borderId="0" xfId="2" applyNumberFormat="1" applyFont="1" applyBorder="1" applyAlignment="1">
      <alignment horizontal="left"/>
    </xf>
    <xf numFmtId="165" fontId="12" fillId="0" borderId="0" xfId="2" applyNumberFormat="1" applyFont="1" applyBorder="1" applyAlignment="1">
      <alignment horizontal="center"/>
    </xf>
    <xf numFmtId="164" fontId="12" fillId="0" borderId="110" xfId="1" applyNumberFormat="1" applyFont="1" applyBorder="1" applyAlignment="1">
      <alignment horizontal="left"/>
    </xf>
    <xf numFmtId="3" fontId="13" fillId="0" borderId="97" xfId="0" applyNumberFormat="1" applyFont="1" applyBorder="1"/>
    <xf numFmtId="3" fontId="23" fillId="0" borderId="7" xfId="0" applyNumberFormat="1" applyFont="1" applyBorder="1"/>
    <xf numFmtId="0" fontId="4" fillId="0" borderId="0" xfId="20" applyFont="1"/>
    <xf numFmtId="0" fontId="19" fillId="0" borderId="0" xfId="20" applyFont="1"/>
    <xf numFmtId="164" fontId="4" fillId="0" borderId="0" xfId="21" applyNumberFormat="1" applyFont="1"/>
    <xf numFmtId="3" fontId="4" fillId="0" borderId="0" xfId="20" applyNumberFormat="1" applyFont="1"/>
    <xf numFmtId="3" fontId="18" fillId="0" borderId="39" xfId="20" applyNumberFormat="1" applyFont="1" applyBorder="1"/>
    <xf numFmtId="3" fontId="18" fillId="0" borderId="47" xfId="20" applyNumberFormat="1" applyFont="1" applyBorder="1"/>
    <xf numFmtId="3" fontId="18" fillId="0" borderId="51" xfId="20" applyNumberFormat="1" applyFont="1" applyBorder="1"/>
    <xf numFmtId="3" fontId="18" fillId="0" borderId="104" xfId="20" applyNumberFormat="1" applyFont="1" applyBorder="1"/>
    <xf numFmtId="0" fontId="18" fillId="0" borderId="74" xfId="20" applyFont="1" applyBorder="1" applyAlignment="1">
      <alignment horizontal="left" indent="1"/>
    </xf>
    <xf numFmtId="3" fontId="4" fillId="0" borderId="76" xfId="20" applyNumberFormat="1" applyFont="1" applyBorder="1"/>
    <xf numFmtId="3" fontId="4" fillId="0" borderId="21" xfId="20" applyNumberFormat="1" applyFont="1" applyBorder="1"/>
    <xf numFmtId="3" fontId="4" fillId="0" borderId="46" xfId="20" applyNumberFormat="1" applyFont="1" applyBorder="1"/>
    <xf numFmtId="0" fontId="4" fillId="0" borderId="74" xfId="20" applyFont="1" applyBorder="1" applyAlignment="1">
      <alignment horizontal="left" indent="4"/>
    </xf>
    <xf numFmtId="0" fontId="4" fillId="0" borderId="74" xfId="20" applyFont="1" applyBorder="1" applyAlignment="1">
      <alignment horizontal="left" indent="3"/>
    </xf>
    <xf numFmtId="3" fontId="18" fillId="0" borderId="76" xfId="20" applyNumberFormat="1" applyFont="1" applyBorder="1"/>
    <xf numFmtId="3" fontId="18" fillId="0" borderId="21" xfId="20" applyNumberFormat="1" applyFont="1" applyBorder="1"/>
    <xf numFmtId="3" fontId="18" fillId="0" borderId="46" xfId="20" applyNumberFormat="1" applyFont="1" applyBorder="1"/>
    <xf numFmtId="3" fontId="18" fillId="0" borderId="55" xfId="20" applyNumberFormat="1" applyFont="1" applyBorder="1"/>
    <xf numFmtId="3" fontId="18" fillId="0" borderId="67" xfId="20" applyNumberFormat="1" applyFont="1" applyBorder="1"/>
    <xf numFmtId="0" fontId="18" fillId="0" borderId="72" xfId="20" applyFont="1" applyBorder="1" applyAlignment="1">
      <alignment horizontal="left"/>
    </xf>
    <xf numFmtId="0" fontId="18" fillId="0" borderId="73" xfId="20" applyFont="1" applyBorder="1" applyAlignment="1">
      <alignment horizontal="left"/>
    </xf>
    <xf numFmtId="3" fontId="18" fillId="0" borderId="111" xfId="20" applyNumberFormat="1" applyFont="1" applyBorder="1"/>
    <xf numFmtId="3" fontId="18" fillId="0" borderId="112" xfId="20" applyNumberFormat="1" applyFont="1" applyBorder="1"/>
    <xf numFmtId="3" fontId="18" fillId="0" borderId="113" xfId="20" applyNumberFormat="1" applyFont="1" applyBorder="1"/>
    <xf numFmtId="0" fontId="18" fillId="0" borderId="114" xfId="20" applyFont="1" applyBorder="1" applyAlignment="1">
      <alignment horizontal="left" indent="1"/>
    </xf>
    <xf numFmtId="3" fontId="18" fillId="0" borderId="25" xfId="20" applyNumberFormat="1" applyFont="1" applyBorder="1"/>
    <xf numFmtId="3" fontId="18" fillId="0" borderId="24" xfId="20" applyNumberFormat="1" applyFont="1" applyBorder="1"/>
    <xf numFmtId="3" fontId="18" fillId="0" borderId="23" xfId="20" applyNumberFormat="1" applyFont="1" applyBorder="1"/>
    <xf numFmtId="0" fontId="18" fillId="0" borderId="115" xfId="20" applyFont="1" applyBorder="1" applyAlignment="1">
      <alignment horizontal="left" indent="3"/>
    </xf>
    <xf numFmtId="3" fontId="38" fillId="0" borderId="22" xfId="20" applyNumberFormat="1" applyFont="1" applyBorder="1"/>
    <xf numFmtId="3" fontId="38" fillId="0" borderId="21" xfId="20" applyNumberFormat="1" applyFont="1" applyBorder="1"/>
    <xf numFmtId="3" fontId="38" fillId="0" borderId="20" xfId="20" applyNumberFormat="1" applyFont="1" applyBorder="1"/>
    <xf numFmtId="0" fontId="4" fillId="0" borderId="74" xfId="20" applyFont="1" applyBorder="1" applyAlignment="1">
      <alignment horizontal="left" indent="6"/>
    </xf>
    <xf numFmtId="3" fontId="4" fillId="0" borderId="22" xfId="20" applyNumberFormat="1" applyFont="1" applyBorder="1"/>
    <xf numFmtId="3" fontId="4" fillId="0" borderId="20" xfId="20" applyNumberFormat="1" applyFont="1" applyBorder="1"/>
    <xf numFmtId="3" fontId="18" fillId="0" borderId="22" xfId="20" applyNumberFormat="1" applyFont="1" applyBorder="1"/>
    <xf numFmtId="3" fontId="18" fillId="0" borderId="20" xfId="20" applyNumberFormat="1" applyFont="1" applyBorder="1"/>
    <xf numFmtId="0" fontId="18" fillId="0" borderId="74" xfId="20" applyFont="1" applyBorder="1"/>
    <xf numFmtId="0" fontId="18" fillId="0" borderId="74" xfId="20" applyFont="1" applyBorder="1" applyAlignment="1">
      <alignment horizontal="left" indent="3"/>
    </xf>
    <xf numFmtId="3" fontId="18" fillId="0" borderId="18" xfId="20" applyNumberFormat="1" applyFont="1" applyBorder="1"/>
    <xf numFmtId="3" fontId="18" fillId="0" borderId="17" xfId="20" applyNumberFormat="1" applyFont="1" applyBorder="1"/>
    <xf numFmtId="3" fontId="4" fillId="0" borderId="24" xfId="20" applyNumberFormat="1" applyFont="1" applyBorder="1"/>
    <xf numFmtId="3" fontId="4" fillId="0" borderId="97" xfId="20" applyNumberFormat="1" applyFont="1" applyBorder="1"/>
    <xf numFmtId="3" fontId="4" fillId="0" borderId="15" xfId="20" applyNumberFormat="1" applyFont="1" applyBorder="1"/>
    <xf numFmtId="3" fontId="4" fillId="0" borderId="33" xfId="20" applyNumberFormat="1" applyFont="1" applyBorder="1"/>
    <xf numFmtId="0" fontId="4" fillId="0" borderId="73" xfId="20" applyFont="1" applyBorder="1"/>
    <xf numFmtId="3" fontId="18" fillId="0" borderId="81" xfId="20" applyNumberFormat="1" applyFont="1" applyBorder="1"/>
    <xf numFmtId="3" fontId="18" fillId="0" borderId="65" xfId="20" applyNumberFormat="1" applyFont="1" applyBorder="1"/>
    <xf numFmtId="3" fontId="18" fillId="0" borderId="80" xfId="20" applyNumberFormat="1" applyFont="1" applyBorder="1"/>
    <xf numFmtId="0" fontId="18" fillId="0" borderId="73" xfId="20" applyFont="1" applyBorder="1"/>
    <xf numFmtId="3" fontId="18" fillId="0" borderId="97" xfId="20" applyNumberFormat="1" applyFont="1" applyBorder="1"/>
    <xf numFmtId="3" fontId="18" fillId="0" borderId="15" xfId="20" applyNumberFormat="1" applyFont="1" applyBorder="1"/>
    <xf numFmtId="3" fontId="18" fillId="0" borderId="33" xfId="20" applyNumberFormat="1" applyFont="1" applyBorder="1"/>
    <xf numFmtId="0" fontId="18" fillId="0" borderId="73" xfId="20" applyFont="1" applyBorder="1" applyAlignment="1">
      <alignment horizontal="left" indent="1"/>
    </xf>
    <xf numFmtId="0" fontId="18" fillId="0" borderId="79" xfId="20" applyFont="1" applyBorder="1"/>
    <xf numFmtId="0" fontId="31" fillId="0" borderId="0" xfId="20" applyFont="1" applyBorder="1" applyAlignment="1">
      <alignment horizontal="left" vertical="top"/>
    </xf>
    <xf numFmtId="164" fontId="18" fillId="0" borderId="8" xfId="21" applyNumberFormat="1" applyFont="1" applyBorder="1" applyAlignment="1">
      <alignment horizontal="center" vertical="top" wrapText="1"/>
    </xf>
    <xf numFmtId="3" fontId="18" fillId="0" borderId="7" xfId="20" applyNumberFormat="1" applyFont="1" applyBorder="1" applyAlignment="1">
      <alignment horizontal="center" vertical="top" wrapText="1"/>
    </xf>
    <xf numFmtId="3" fontId="18" fillId="0" borderId="6" xfId="20" applyNumberFormat="1" applyFont="1" applyBorder="1" applyAlignment="1">
      <alignment horizontal="center" vertical="top" wrapText="1"/>
    </xf>
    <xf numFmtId="0" fontId="4" fillId="0" borderId="74" xfId="20" applyFont="1" applyBorder="1" applyAlignment="1"/>
    <xf numFmtId="0" fontId="18" fillId="0" borderId="115" xfId="20" applyFont="1" applyBorder="1" applyAlignment="1">
      <alignment horizontal="left" indent="1"/>
    </xf>
    <xf numFmtId="3" fontId="18" fillId="0" borderId="19" xfId="20" applyNumberFormat="1" applyFont="1" applyBorder="1"/>
    <xf numFmtId="3" fontId="4" fillId="0" borderId="52" xfId="0" applyNumberFormat="1" applyFont="1" applyBorder="1"/>
    <xf numFmtId="3" fontId="4" fillId="0" borderId="24" xfId="0" applyNumberFormat="1" applyFont="1" applyBorder="1"/>
    <xf numFmtId="0" fontId="4" fillId="0" borderId="73" xfId="0" applyFont="1" applyBorder="1"/>
    <xf numFmtId="3" fontId="4" fillId="0" borderId="33" xfId="0" applyNumberFormat="1" applyFont="1" applyBorder="1"/>
    <xf numFmtId="3" fontId="4" fillId="0" borderId="15" xfId="0" applyNumberFormat="1" applyFont="1" applyBorder="1"/>
    <xf numFmtId="3" fontId="4" fillId="0" borderId="97" xfId="0" applyNumberFormat="1" applyFont="1" applyBorder="1"/>
    <xf numFmtId="0" fontId="19" fillId="0" borderId="0" xfId="20" applyFont="1" applyAlignment="1"/>
    <xf numFmtId="3" fontId="4" fillId="0" borderId="8" xfId="20" applyNumberFormat="1" applyFont="1" applyBorder="1"/>
    <xf numFmtId="3" fontId="4" fillId="0" borderId="7" xfId="20" applyNumberFormat="1" applyFont="1" applyBorder="1"/>
    <xf numFmtId="0" fontId="4" fillId="0" borderId="6" xfId="20" applyFont="1" applyBorder="1" applyAlignment="1">
      <alignment horizontal="left" indent="3"/>
    </xf>
    <xf numFmtId="3" fontId="4" fillId="0" borderId="25" xfId="20" applyNumberFormat="1" applyFont="1" applyBorder="1"/>
    <xf numFmtId="0" fontId="4" fillId="0" borderId="23" xfId="20" applyFont="1" applyBorder="1" applyAlignment="1">
      <alignment horizontal="left" indent="5"/>
    </xf>
    <xf numFmtId="0" fontId="4" fillId="0" borderId="20" xfId="20" applyFont="1" applyBorder="1" applyAlignment="1">
      <alignment horizontal="left" indent="5"/>
    </xf>
    <xf numFmtId="0" fontId="4" fillId="0" borderId="20" xfId="20" applyFont="1" applyBorder="1" applyAlignment="1">
      <alignment horizontal="left" indent="3"/>
    </xf>
    <xf numFmtId="3" fontId="4" fillId="0" borderId="55" xfId="20" applyNumberFormat="1" applyFont="1" applyBorder="1"/>
    <xf numFmtId="3" fontId="4" fillId="0" borderId="51" xfId="20" applyNumberFormat="1" applyFont="1" applyBorder="1"/>
    <xf numFmtId="0" fontId="4" fillId="0" borderId="67" xfId="20" applyFont="1" applyBorder="1" applyAlignment="1">
      <alignment horizontal="left" indent="3"/>
    </xf>
    <xf numFmtId="3" fontId="4" fillId="0" borderId="19" xfId="20" applyNumberFormat="1" applyFont="1" applyBorder="1"/>
    <xf numFmtId="3" fontId="4" fillId="0" borderId="18" xfId="20" applyNumberFormat="1" applyFont="1" applyBorder="1"/>
    <xf numFmtId="3" fontId="18" fillId="0" borderId="1" xfId="20" applyNumberFormat="1" applyFont="1" applyBorder="1"/>
    <xf numFmtId="0" fontId="18" fillId="0" borderId="16" xfId="20" applyFont="1" applyBorder="1" applyAlignment="1">
      <alignment horizontal="right"/>
    </xf>
    <xf numFmtId="0" fontId="4" fillId="0" borderId="17" xfId="20" applyFont="1" applyBorder="1" applyAlignment="1">
      <alignment horizontal="left" indent="3"/>
    </xf>
    <xf numFmtId="0" fontId="4" fillId="0" borderId="14" xfId="20" applyFont="1" applyBorder="1" applyAlignment="1">
      <alignment horizontal="center" vertical="top" wrapText="1"/>
    </xf>
    <xf numFmtId="0" fontId="4" fillId="0" borderId="1" xfId="20" applyFont="1" applyBorder="1" applyAlignment="1">
      <alignment horizontal="center" vertical="top" wrapText="1"/>
    </xf>
    <xf numFmtId="0" fontId="18" fillId="0" borderId="4" xfId="20" applyFont="1" applyBorder="1" applyAlignment="1">
      <alignment horizontal="center" vertical="center" wrapText="1"/>
    </xf>
    <xf numFmtId="0" fontId="1" fillId="0" borderId="0" xfId="20" applyFont="1" applyAlignment="1"/>
    <xf numFmtId="0" fontId="1" fillId="0" borderId="35" xfId="20" applyFont="1" applyBorder="1" applyAlignment="1"/>
    <xf numFmtId="0" fontId="4" fillId="0" borderId="0" xfId="20" applyFont="1" applyAlignment="1"/>
    <xf numFmtId="0" fontId="17" fillId="0" borderId="0" xfId="20" applyFont="1" applyAlignment="1"/>
    <xf numFmtId="0" fontId="16" fillId="0" borderId="0" xfId="20" applyFont="1" applyAlignment="1"/>
    <xf numFmtId="3" fontId="4" fillId="0" borderId="21" xfId="20" applyNumberFormat="1" applyFont="1" applyBorder="1" applyAlignment="1">
      <alignment horizontal="right"/>
    </xf>
    <xf numFmtId="3" fontId="4" fillId="0" borderId="22" xfId="20" applyNumberFormat="1" applyFont="1" applyBorder="1" applyAlignment="1">
      <alignment horizontal="right"/>
    </xf>
    <xf numFmtId="166" fontId="18" fillId="0" borderId="1" xfId="20" applyNumberFormat="1" applyFont="1" applyBorder="1"/>
    <xf numFmtId="166" fontId="18" fillId="0" borderId="14" xfId="20" applyNumberFormat="1" applyFont="1" applyBorder="1"/>
    <xf numFmtId="3" fontId="18" fillId="0" borderId="17" xfId="0" applyNumberFormat="1" applyFont="1" applyBorder="1"/>
    <xf numFmtId="0" fontId="4" fillId="0" borderId="20" xfId="0" applyFont="1" applyBorder="1" applyAlignment="1">
      <alignment horizontal="left" indent="3"/>
    </xf>
    <xf numFmtId="3" fontId="4" fillId="0" borderId="21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19" fillId="0" borderId="0" xfId="0" applyFont="1" applyBorder="1"/>
    <xf numFmtId="0" fontId="4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30" fillId="0" borderId="0" xfId="0" applyFont="1" applyBorder="1"/>
    <xf numFmtId="0" fontId="8" fillId="0" borderId="0" xfId="0" applyFont="1" applyBorder="1"/>
    <xf numFmtId="0" fontId="18" fillId="0" borderId="0" xfId="0" applyFont="1" applyBorder="1" applyAlignment="1"/>
    <xf numFmtId="0" fontId="7" fillId="0" borderId="0" xfId="0" applyFont="1" applyBorder="1"/>
    <xf numFmtId="0" fontId="28" fillId="0" borderId="0" xfId="0" applyFont="1" applyBorder="1"/>
    <xf numFmtId="0" fontId="1" fillId="0" borderId="0" xfId="0" applyFont="1" applyBorder="1"/>
    <xf numFmtId="0" fontId="16" fillId="0" borderId="0" xfId="0" applyFont="1" applyBorder="1" applyAlignment="1"/>
    <xf numFmtId="0" fontId="17" fillId="0" borderId="0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0" fontId="33" fillId="0" borderId="0" xfId="20" applyFont="1" applyBorder="1" applyAlignment="1">
      <alignment horizontal="center"/>
    </xf>
    <xf numFmtId="0" fontId="19" fillId="0" borderId="0" xfId="20" applyFont="1" applyBorder="1"/>
    <xf numFmtId="0" fontId="30" fillId="0" borderId="0" xfId="20" applyFont="1" applyBorder="1"/>
    <xf numFmtId="0" fontId="1" fillId="0" borderId="0" xfId="20" applyFont="1" applyBorder="1" applyAlignment="1"/>
    <xf numFmtId="0" fontId="18" fillId="0" borderId="0" xfId="20" applyFont="1" applyBorder="1"/>
    <xf numFmtId="0" fontId="4" fillId="0" borderId="0" xfId="20" applyFont="1" applyBorder="1" applyAlignment="1">
      <alignment horizontal="left" indent="2"/>
    </xf>
    <xf numFmtId="0" fontId="4" fillId="0" borderId="0" xfId="20" applyFont="1" applyBorder="1"/>
    <xf numFmtId="0" fontId="7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31" fillId="0" borderId="0" xfId="20" applyFont="1" applyBorder="1"/>
    <xf numFmtId="0" fontId="32" fillId="0" borderId="0" xfId="20" applyFont="1" applyBorder="1"/>
    <xf numFmtId="3" fontId="18" fillId="0" borderId="19" xfId="0" applyNumberFormat="1" applyFont="1" applyBorder="1"/>
    <xf numFmtId="0" fontId="4" fillId="0" borderId="37" xfId="0" applyFont="1" applyBorder="1" applyAlignment="1">
      <alignment horizontal="left" indent="2"/>
    </xf>
    <xf numFmtId="0" fontId="4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18" fillId="0" borderId="1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23" fillId="0" borderId="42" xfId="0" applyFont="1" applyBorder="1" applyAlignment="1">
      <alignment horizontal="left" vertical="top"/>
    </xf>
    <xf numFmtId="0" fontId="23" fillId="0" borderId="31" xfId="0" applyFont="1" applyBorder="1" applyAlignment="1">
      <alignment horizontal="left" vertical="top"/>
    </xf>
    <xf numFmtId="0" fontId="27" fillId="0" borderId="42" xfId="0" applyFont="1" applyBorder="1" applyAlignment="1">
      <alignment horizontal="left" vertical="top" wrapText="1"/>
    </xf>
    <xf numFmtId="0" fontId="27" fillId="0" borderId="42" xfId="0" applyFont="1" applyBorder="1" applyAlignment="1">
      <alignment horizontal="left" vertical="top"/>
    </xf>
    <xf numFmtId="0" fontId="27" fillId="0" borderId="31" xfId="0" applyFont="1" applyBorder="1" applyAlignment="1">
      <alignment horizontal="left" vertical="top"/>
    </xf>
    <xf numFmtId="0" fontId="23" fillId="0" borderId="43" xfId="0" applyFont="1" applyBorder="1" applyAlignment="1">
      <alignment horizontal="right" vertical="top"/>
    </xf>
    <xf numFmtId="0" fontId="23" fillId="0" borderId="53" xfId="0" applyFont="1" applyBorder="1" applyAlignment="1">
      <alignment horizontal="center" vertical="top"/>
    </xf>
    <xf numFmtId="0" fontId="23" fillId="0" borderId="32" xfId="0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4" fillId="0" borderId="0" xfId="20" applyFont="1" applyAlignment="1">
      <alignment horizontal="center" wrapText="1"/>
    </xf>
    <xf numFmtId="0" fontId="16" fillId="0" borderId="0" xfId="20" applyFont="1" applyAlignment="1">
      <alignment horizontal="center"/>
    </xf>
    <xf numFmtId="0" fontId="17" fillId="0" borderId="0" xfId="20" applyFont="1" applyAlignment="1">
      <alignment horizontal="center"/>
    </xf>
    <xf numFmtId="0" fontId="4" fillId="0" borderId="0" xfId="20" applyFont="1" applyAlignment="1">
      <alignment horizontal="center"/>
    </xf>
    <xf numFmtId="0" fontId="1" fillId="0" borderId="0" xfId="20" applyFont="1" applyAlignment="1">
      <alignment horizontal="center"/>
    </xf>
    <xf numFmtId="0" fontId="18" fillId="0" borderId="13" xfId="20" applyFont="1" applyBorder="1" applyAlignment="1">
      <alignment horizontal="center" vertical="center"/>
    </xf>
    <xf numFmtId="0" fontId="18" fillId="0" borderId="10" xfId="20" applyFont="1" applyBorder="1" applyAlignment="1">
      <alignment horizontal="center" vertical="center"/>
    </xf>
    <xf numFmtId="0" fontId="18" fillId="0" borderId="4" xfId="20" applyFont="1" applyBorder="1" applyAlignment="1">
      <alignment horizontal="center" vertical="center" wrapText="1"/>
    </xf>
    <xf numFmtId="0" fontId="18" fillId="0" borderId="5" xfId="2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left" indent="2"/>
    </xf>
    <xf numFmtId="0" fontId="18" fillId="0" borderId="35" xfId="0" applyFont="1" applyBorder="1" applyAlignment="1">
      <alignment horizontal="left" indent="2"/>
    </xf>
    <xf numFmtId="0" fontId="18" fillId="0" borderId="8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18" fillId="0" borderId="84" xfId="0" applyFont="1" applyBorder="1" applyAlignment="1">
      <alignment horizontal="left" indent="2"/>
    </xf>
    <xf numFmtId="0" fontId="18" fillId="0" borderId="85" xfId="0" applyFont="1" applyBorder="1" applyAlignment="1">
      <alignment horizontal="left" indent="2"/>
    </xf>
    <xf numFmtId="0" fontId="18" fillId="0" borderId="89" xfId="0" applyFont="1" applyBorder="1" applyAlignment="1">
      <alignment horizontal="left" indent="2"/>
    </xf>
    <xf numFmtId="0" fontId="18" fillId="0" borderId="90" xfId="0" applyFont="1" applyBorder="1" applyAlignment="1">
      <alignment horizontal="left" indent="2"/>
    </xf>
    <xf numFmtId="0" fontId="18" fillId="0" borderId="117" xfId="20" applyFont="1" applyBorder="1" applyAlignment="1">
      <alignment horizontal="left"/>
    </xf>
    <xf numFmtId="0" fontId="18" fillId="0" borderId="27" xfId="20" applyFont="1" applyBorder="1" applyAlignment="1">
      <alignment horizontal="left"/>
    </xf>
    <xf numFmtId="3" fontId="18" fillId="0" borderId="102" xfId="20" applyNumberFormat="1" applyFont="1" applyBorder="1"/>
    <xf numFmtId="3" fontId="18" fillId="0" borderId="116" xfId="20" applyNumberFormat="1" applyFont="1" applyBorder="1"/>
    <xf numFmtId="3" fontId="18" fillId="0" borderId="12" xfId="20" applyNumberFormat="1" applyFont="1" applyBorder="1"/>
    <xf numFmtId="3" fontId="18" fillId="0" borderId="62" xfId="20" applyNumberFormat="1" applyFont="1" applyBorder="1"/>
    <xf numFmtId="166" fontId="18" fillId="0" borderId="107" xfId="20" applyNumberFormat="1" applyFont="1" applyBorder="1"/>
    <xf numFmtId="166" fontId="18" fillId="0" borderId="94" xfId="20" applyNumberFormat="1" applyFont="1" applyBorder="1"/>
    <xf numFmtId="0" fontId="18" fillId="0" borderId="3" xfId="20" applyFont="1" applyBorder="1" applyAlignment="1">
      <alignment horizontal="center"/>
    </xf>
    <xf numFmtId="0" fontId="18" fillId="0" borderId="4" xfId="20" applyFont="1" applyBorder="1" applyAlignment="1">
      <alignment horizontal="center"/>
    </xf>
    <xf numFmtId="0" fontId="18" fillId="0" borderId="5" xfId="20" applyFont="1" applyBorder="1" applyAlignment="1">
      <alignment horizontal="center"/>
    </xf>
  </cellXfs>
  <cellStyles count="22">
    <cellStyle name="Comma" xfId="1" builtinId="3"/>
    <cellStyle name="Comma 2" xfId="4"/>
    <cellStyle name="Comma 2 2" xfId="5"/>
    <cellStyle name="Comma 2 3" xfId="21"/>
    <cellStyle name="Comma 3" xfId="6"/>
    <cellStyle name="Comma 4" xfId="7"/>
    <cellStyle name="Comma 4 2" xfId="8"/>
    <cellStyle name="Currency" xfId="2" builtinId="4"/>
    <cellStyle name="Currency 2" xfId="9"/>
    <cellStyle name="Currency 2 2" xfId="10"/>
    <cellStyle name="Currency 3" xfId="11"/>
    <cellStyle name="Currency 4" xfId="12"/>
    <cellStyle name="Currency 4 2" xfId="13"/>
    <cellStyle name="Normal" xfId="0" builtinId="0"/>
    <cellStyle name="Normal 2" xfId="14"/>
    <cellStyle name="Normal 3" xfId="3"/>
    <cellStyle name="Normal 3 2" xfId="20"/>
    <cellStyle name="Normal 4" xfId="15"/>
    <cellStyle name="Percent 2" xfId="16"/>
    <cellStyle name="Percent 2 2" xfId="17"/>
    <cellStyle name="Percent 3" xfId="18"/>
    <cellStyle name="Percent 3 2" xfId="1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6</xdr:row>
      <xdr:rowOff>47625</xdr:rowOff>
    </xdr:from>
    <xdr:to>
      <xdr:col>13</xdr:col>
      <xdr:colOff>531928</xdr:colOff>
      <xdr:row>38</xdr:row>
      <xdr:rowOff>111125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1190625"/>
          <a:ext cx="7310553" cy="615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1:O40"/>
  <sheetViews>
    <sheetView view="pageBreakPreview" topLeftCell="A7" zoomScale="60" zoomScaleNormal="100" workbookViewId="0">
      <selection activeCell="T33" sqref="T33"/>
    </sheetView>
  </sheetViews>
  <sheetFormatPr defaultRowHeight="15" x14ac:dyDescent="0.25"/>
  <cols>
    <col min="2" max="2" width="9.140625" customWidth="1"/>
    <col min="13" max="13" width="5.28515625" customWidth="1"/>
  </cols>
  <sheetData>
    <row r="1" spans="14:15" x14ac:dyDescent="0.25">
      <c r="N1" s="4"/>
    </row>
    <row r="2" spans="14:15" x14ac:dyDescent="0.25">
      <c r="N2" s="4"/>
    </row>
    <row r="3" spans="14:15" x14ac:dyDescent="0.25">
      <c r="N3" s="4"/>
    </row>
    <row r="4" spans="14:15" x14ac:dyDescent="0.25">
      <c r="N4" s="4"/>
    </row>
    <row r="5" spans="14:15" x14ac:dyDescent="0.25">
      <c r="N5" s="4"/>
    </row>
    <row r="6" spans="14:15" x14ac:dyDescent="0.25">
      <c r="N6" s="4"/>
    </row>
    <row r="7" spans="14:15" x14ac:dyDescent="0.25">
      <c r="N7" s="4"/>
      <c r="O7" s="4" t="s">
        <v>23</v>
      </c>
    </row>
    <row r="8" spans="14:15" x14ac:dyDescent="0.25">
      <c r="N8" s="4"/>
      <c r="O8" s="4" t="s">
        <v>23</v>
      </c>
    </row>
    <row r="9" spans="14:15" x14ac:dyDescent="0.25">
      <c r="N9" s="4"/>
      <c r="O9" s="4" t="s">
        <v>23</v>
      </c>
    </row>
    <row r="10" spans="14:15" x14ac:dyDescent="0.25">
      <c r="N10" s="4"/>
      <c r="O10" s="4" t="s">
        <v>23</v>
      </c>
    </row>
    <row r="11" spans="14:15" x14ac:dyDescent="0.25">
      <c r="N11" s="4"/>
      <c r="O11" s="4" t="s">
        <v>23</v>
      </c>
    </row>
    <row r="12" spans="14:15" x14ac:dyDescent="0.25">
      <c r="N12" s="4"/>
      <c r="O12" s="4" t="s">
        <v>23</v>
      </c>
    </row>
    <row r="13" spans="14:15" x14ac:dyDescent="0.25">
      <c r="N13" s="4"/>
      <c r="O13" s="4" t="s">
        <v>23</v>
      </c>
    </row>
    <row r="14" spans="14:15" x14ac:dyDescent="0.25">
      <c r="N14" s="4"/>
      <c r="O14" s="4" t="s">
        <v>23</v>
      </c>
    </row>
    <row r="15" spans="14:15" x14ac:dyDescent="0.25">
      <c r="N15" s="4"/>
      <c r="O15" s="4" t="s">
        <v>23</v>
      </c>
    </row>
    <row r="16" spans="14:15" x14ac:dyDescent="0.25">
      <c r="N16" s="4"/>
      <c r="O16" s="4" t="s">
        <v>23</v>
      </c>
    </row>
    <row r="17" spans="14:15" x14ac:dyDescent="0.25">
      <c r="N17" s="4"/>
      <c r="O17" s="4" t="s">
        <v>23</v>
      </c>
    </row>
    <row r="18" spans="14:15" x14ac:dyDescent="0.25">
      <c r="N18" s="4"/>
      <c r="O18" s="4" t="s">
        <v>23</v>
      </c>
    </row>
    <row r="19" spans="14:15" x14ac:dyDescent="0.25">
      <c r="N19" s="4"/>
      <c r="O19" s="4" t="s">
        <v>23</v>
      </c>
    </row>
    <row r="20" spans="14:15" x14ac:dyDescent="0.25">
      <c r="N20" s="4"/>
      <c r="O20" s="4" t="s">
        <v>23</v>
      </c>
    </row>
    <row r="21" spans="14:15" x14ac:dyDescent="0.25">
      <c r="N21" s="4"/>
      <c r="O21" s="4" t="s">
        <v>23</v>
      </c>
    </row>
    <row r="22" spans="14:15" x14ac:dyDescent="0.25">
      <c r="N22" s="4"/>
      <c r="O22" s="4" t="s">
        <v>23</v>
      </c>
    </row>
    <row r="23" spans="14:15" x14ac:dyDescent="0.25">
      <c r="N23" s="4"/>
      <c r="O23" s="4" t="s">
        <v>23</v>
      </c>
    </row>
    <row r="24" spans="14:15" x14ac:dyDescent="0.25">
      <c r="N24" s="4"/>
      <c r="O24" s="4" t="s">
        <v>23</v>
      </c>
    </row>
    <row r="25" spans="14:15" x14ac:dyDescent="0.25">
      <c r="N25" s="4"/>
      <c r="O25" s="4" t="s">
        <v>23</v>
      </c>
    </row>
    <row r="26" spans="14:15" x14ac:dyDescent="0.25">
      <c r="N26" s="4"/>
      <c r="O26" s="4" t="s">
        <v>23</v>
      </c>
    </row>
    <row r="27" spans="14:15" x14ac:dyDescent="0.25">
      <c r="N27" s="4"/>
      <c r="O27" s="4" t="s">
        <v>23</v>
      </c>
    </row>
    <row r="28" spans="14:15" x14ac:dyDescent="0.25">
      <c r="N28" s="4"/>
      <c r="O28" s="4" t="s">
        <v>23</v>
      </c>
    </row>
    <row r="29" spans="14:15" x14ac:dyDescent="0.25">
      <c r="N29" s="4"/>
      <c r="O29" s="4" t="s">
        <v>23</v>
      </c>
    </row>
    <row r="30" spans="14:15" x14ac:dyDescent="0.25">
      <c r="N30" s="4"/>
      <c r="O30" s="4" t="s">
        <v>23</v>
      </c>
    </row>
    <row r="31" spans="14:15" x14ac:dyDescent="0.25">
      <c r="N31" s="4"/>
      <c r="O31" s="4" t="s">
        <v>23</v>
      </c>
    </row>
    <row r="32" spans="14:15" x14ac:dyDescent="0.25">
      <c r="N32" s="4"/>
      <c r="O32" s="4" t="s">
        <v>23</v>
      </c>
    </row>
    <row r="33" spans="14:15" x14ac:dyDescent="0.25">
      <c r="N33" s="4"/>
      <c r="O33" s="4" t="s">
        <v>23</v>
      </c>
    </row>
    <row r="34" spans="14:15" x14ac:dyDescent="0.25">
      <c r="N34" s="4"/>
      <c r="O34" s="4" t="s">
        <v>23</v>
      </c>
    </row>
    <row r="35" spans="14:15" x14ac:dyDescent="0.25">
      <c r="O35" s="4" t="s">
        <v>23</v>
      </c>
    </row>
    <row r="36" spans="14:15" x14ac:dyDescent="0.25">
      <c r="O36" s="4" t="s">
        <v>23</v>
      </c>
    </row>
    <row r="37" spans="14:15" x14ac:dyDescent="0.25">
      <c r="O37" s="4" t="s">
        <v>23</v>
      </c>
    </row>
    <row r="38" spans="14:15" x14ac:dyDescent="0.25">
      <c r="O38" s="4" t="s">
        <v>23</v>
      </c>
    </row>
    <row r="39" spans="14:15" x14ac:dyDescent="0.25">
      <c r="O39" s="4" t="s">
        <v>23</v>
      </c>
    </row>
    <row r="40" spans="14:15" x14ac:dyDescent="0.25">
      <c r="O40" s="4" t="s">
        <v>24</v>
      </c>
    </row>
  </sheetData>
  <pageMargins left="0.7" right="0.7" top="0.75" bottom="0.75" header="0.3" footer="0.3"/>
  <pageSetup scale="87" orientation="landscape" r:id="rId1"/>
  <headerFooter>
    <oddHeader>&amp;L&amp;"Times New Roman,Bold"A. Organization Chart</oddHeader>
    <oddFooter>&amp;C&amp;"Times New Roman,Bold"Exhibit A: Organization Char&amp;"-,Regular"t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view="pageBreakPreview" zoomScale="80" zoomScaleNormal="100" zoomScaleSheetLayoutView="80" workbookViewId="0">
      <selection activeCell="G20" sqref="G20"/>
    </sheetView>
  </sheetViews>
  <sheetFormatPr defaultRowHeight="14.25" x14ac:dyDescent="0.2"/>
  <cols>
    <col min="1" max="1" width="37.140625" style="9" customWidth="1"/>
    <col min="2" max="3" width="8.28515625" style="9" customWidth="1"/>
    <col min="4" max="4" width="12.7109375" style="9" customWidth="1"/>
    <col min="5" max="6" width="8.28515625" style="9" customWidth="1"/>
    <col min="7" max="7" width="12.7109375" style="9" customWidth="1"/>
    <col min="8" max="9" width="8.28515625" style="9" customWidth="1"/>
    <col min="10" max="10" width="12.7109375" style="9" customWidth="1"/>
    <col min="11" max="12" width="8.28515625" style="9" customWidth="1"/>
    <col min="13" max="13" width="12.7109375" style="9" customWidth="1"/>
    <col min="14" max="14" width="14" style="4" bestFit="1" customWidth="1"/>
    <col min="15" max="15" width="4.5703125" style="9" customWidth="1"/>
    <col min="16" max="16" width="116.7109375" style="9" customWidth="1"/>
    <col min="17" max="18" width="8.28515625" style="9" customWidth="1"/>
    <col min="19" max="19" width="12.7109375" style="9" customWidth="1"/>
    <col min="20" max="21" width="8.28515625" style="9" customWidth="1"/>
    <col min="22" max="22" width="12.7109375" style="9" customWidth="1"/>
    <col min="23" max="16384" width="9.140625" style="9"/>
  </cols>
  <sheetData>
    <row r="1" spans="1:22" ht="18" x14ac:dyDescent="0.25">
      <c r="A1" s="398" t="s">
        <v>89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69" t="s">
        <v>23</v>
      </c>
      <c r="O1" s="6"/>
      <c r="P1" s="147" t="s">
        <v>25</v>
      </c>
      <c r="Q1" s="6"/>
      <c r="R1" s="6"/>
      <c r="S1" s="6"/>
      <c r="T1" s="6"/>
      <c r="U1" s="6"/>
      <c r="V1" s="6"/>
    </row>
    <row r="2" spans="1:22" ht="15" x14ac:dyDescent="0.2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69" t="s">
        <v>23</v>
      </c>
      <c r="O2" s="7"/>
      <c r="P2" s="148"/>
      <c r="Q2" s="7"/>
      <c r="R2" s="7"/>
      <c r="S2" s="7"/>
      <c r="T2" s="7"/>
      <c r="U2" s="7"/>
      <c r="V2" s="7"/>
    </row>
    <row r="3" spans="1:22" ht="15" x14ac:dyDescent="0.25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69" t="s">
        <v>23</v>
      </c>
      <c r="O3" s="10"/>
      <c r="P3" s="148" t="s">
        <v>200</v>
      </c>
      <c r="Q3" s="10"/>
      <c r="R3" s="10"/>
      <c r="S3" s="10"/>
      <c r="T3" s="10"/>
      <c r="U3" s="10"/>
      <c r="V3" s="10"/>
    </row>
    <row r="4" spans="1:22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69" t="s">
        <v>23</v>
      </c>
      <c r="O4" s="8"/>
      <c r="P4" s="148" t="s">
        <v>199</v>
      </c>
      <c r="Q4" s="8"/>
      <c r="R4" s="8"/>
      <c r="S4" s="8"/>
      <c r="T4" s="8"/>
      <c r="U4" s="8"/>
      <c r="V4" s="8"/>
    </row>
    <row r="5" spans="1:22" ht="15.75" thickBot="1" x14ac:dyDescent="0.3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69" t="s">
        <v>23</v>
      </c>
      <c r="O5" s="8"/>
      <c r="P5" s="149"/>
      <c r="Q5" s="8"/>
      <c r="R5" s="8"/>
      <c r="S5" s="8"/>
      <c r="T5" s="8"/>
      <c r="U5" s="8"/>
      <c r="V5" s="8"/>
    </row>
    <row r="6" spans="1:22" ht="15" thickBot="1" x14ac:dyDescent="0.25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69" t="s">
        <v>23</v>
      </c>
      <c r="O6" s="8"/>
      <c r="P6" s="8"/>
      <c r="Q6" s="8"/>
      <c r="R6" s="8"/>
      <c r="S6" s="8"/>
      <c r="T6" s="8"/>
      <c r="U6" s="8"/>
      <c r="V6" s="8"/>
    </row>
    <row r="7" spans="1:22" ht="15" x14ac:dyDescent="0.25">
      <c r="A7" s="406" t="s">
        <v>222</v>
      </c>
      <c r="B7" s="409" t="s">
        <v>90</v>
      </c>
      <c r="C7" s="409"/>
      <c r="D7" s="409"/>
      <c r="E7" s="409" t="s">
        <v>223</v>
      </c>
      <c r="F7" s="409"/>
      <c r="G7" s="409"/>
      <c r="H7" s="409" t="s">
        <v>28</v>
      </c>
      <c r="I7" s="409"/>
      <c r="J7" s="409"/>
      <c r="K7" s="409" t="s">
        <v>91</v>
      </c>
      <c r="L7" s="409"/>
      <c r="M7" s="410"/>
      <c r="N7" s="69" t="s">
        <v>23</v>
      </c>
      <c r="P7" s="5" t="s">
        <v>96</v>
      </c>
    </row>
    <row r="8" spans="1:22" ht="28.5" x14ac:dyDescent="0.2">
      <c r="A8" s="407"/>
      <c r="B8" s="11" t="s">
        <v>98</v>
      </c>
      <c r="C8" s="23" t="s">
        <v>99</v>
      </c>
      <c r="D8" s="11" t="s">
        <v>6</v>
      </c>
      <c r="E8" s="11" t="s">
        <v>98</v>
      </c>
      <c r="F8" s="11" t="s">
        <v>99</v>
      </c>
      <c r="G8" s="11" t="s">
        <v>6</v>
      </c>
      <c r="H8" s="11" t="s">
        <v>98</v>
      </c>
      <c r="I8" s="11" t="s">
        <v>99</v>
      </c>
      <c r="J8" s="11" t="s">
        <v>6</v>
      </c>
      <c r="K8" s="11" t="s">
        <v>98</v>
      </c>
      <c r="L8" s="11" t="s">
        <v>99</v>
      </c>
      <c r="M8" s="12" t="s">
        <v>6</v>
      </c>
      <c r="N8" s="69" t="s">
        <v>23</v>
      </c>
      <c r="P8" s="71" t="s">
        <v>97</v>
      </c>
    </row>
    <row r="9" spans="1:22" ht="15" x14ac:dyDescent="0.25">
      <c r="A9" s="28" t="s">
        <v>92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f>H9-E9</f>
        <v>0</v>
      </c>
      <c r="L9" s="175">
        <f t="shared" ref="L9:M9" si="0">I9-F9</f>
        <v>0</v>
      </c>
      <c r="M9" s="176">
        <f t="shared" si="0"/>
        <v>0</v>
      </c>
      <c r="N9" s="69" t="s">
        <v>23</v>
      </c>
      <c r="P9" s="5"/>
    </row>
    <row r="10" spans="1:22" x14ac:dyDescent="0.2">
      <c r="A10" s="29" t="s">
        <v>93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ref="K10:K12" si="1">H10-E10</f>
        <v>0</v>
      </c>
      <c r="L10" s="34">
        <f t="shared" ref="L10:L12" si="2">I10-F10</f>
        <v>0</v>
      </c>
      <c r="M10" s="177">
        <f t="shared" ref="M10:M12" si="3">J10-G10</f>
        <v>0</v>
      </c>
      <c r="N10" s="69" t="s">
        <v>23</v>
      </c>
      <c r="P10" s="25" t="s">
        <v>100</v>
      </c>
    </row>
    <row r="11" spans="1:22" x14ac:dyDescent="0.2">
      <c r="A11" s="29" t="s">
        <v>94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1"/>
        <v>0</v>
      </c>
      <c r="L11" s="34">
        <f t="shared" si="2"/>
        <v>0</v>
      </c>
      <c r="M11" s="177">
        <f t="shared" si="3"/>
        <v>0</v>
      </c>
      <c r="N11" s="69" t="s">
        <v>23</v>
      </c>
    </row>
    <row r="12" spans="1:22" x14ac:dyDescent="0.2">
      <c r="A12" s="30" t="s">
        <v>95</v>
      </c>
      <c r="B12" s="193">
        <v>0</v>
      </c>
      <c r="C12" s="193">
        <v>0</v>
      </c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f t="shared" si="1"/>
        <v>0</v>
      </c>
      <c r="L12" s="193">
        <f t="shared" si="2"/>
        <v>0</v>
      </c>
      <c r="M12" s="194">
        <f t="shared" si="3"/>
        <v>0</v>
      </c>
      <c r="N12" s="69" t="s">
        <v>23</v>
      </c>
    </row>
    <row r="13" spans="1:22" ht="15" x14ac:dyDescent="0.25">
      <c r="A13" s="14" t="s">
        <v>202</v>
      </c>
      <c r="B13" s="180">
        <f>SUM(B9:B12)</f>
        <v>0</v>
      </c>
      <c r="C13" s="180">
        <f t="shared" ref="C13:M13" si="4">SUM(C9:C12)</f>
        <v>0</v>
      </c>
      <c r="D13" s="180">
        <f t="shared" si="4"/>
        <v>0</v>
      </c>
      <c r="E13" s="180">
        <f t="shared" si="4"/>
        <v>0</v>
      </c>
      <c r="F13" s="180">
        <f t="shared" si="4"/>
        <v>0</v>
      </c>
      <c r="G13" s="180">
        <f t="shared" si="4"/>
        <v>0</v>
      </c>
      <c r="H13" s="180">
        <f t="shared" si="4"/>
        <v>0</v>
      </c>
      <c r="I13" s="180">
        <f t="shared" si="4"/>
        <v>0</v>
      </c>
      <c r="J13" s="180">
        <f t="shared" si="4"/>
        <v>0</v>
      </c>
      <c r="K13" s="180">
        <f t="shared" si="4"/>
        <v>0</v>
      </c>
      <c r="L13" s="180">
        <f t="shared" si="4"/>
        <v>0</v>
      </c>
      <c r="M13" s="181">
        <f t="shared" si="4"/>
        <v>0</v>
      </c>
      <c r="N13" s="69" t="s">
        <v>23</v>
      </c>
    </row>
    <row r="14" spans="1:22" ht="15" thickBot="1" x14ac:dyDescent="0.25">
      <c r="N14" s="69" t="s">
        <v>23</v>
      </c>
    </row>
    <row r="15" spans="1:22" ht="18" customHeight="1" x14ac:dyDescent="0.2">
      <c r="A15" s="406" t="s">
        <v>193</v>
      </c>
      <c r="B15" s="409" t="s">
        <v>90</v>
      </c>
      <c r="C15" s="409"/>
      <c r="D15" s="409"/>
      <c r="E15" s="409" t="s">
        <v>223</v>
      </c>
      <c r="F15" s="409"/>
      <c r="G15" s="409"/>
      <c r="H15" s="409" t="s">
        <v>28</v>
      </c>
      <c r="I15" s="409"/>
      <c r="J15" s="409"/>
      <c r="K15" s="409" t="s">
        <v>91</v>
      </c>
      <c r="L15" s="409"/>
      <c r="M15" s="410"/>
      <c r="N15" s="69" t="s">
        <v>23</v>
      </c>
    </row>
    <row r="16" spans="1:22" ht="30" x14ac:dyDescent="0.25">
      <c r="A16" s="407"/>
      <c r="B16" s="11" t="s">
        <v>98</v>
      </c>
      <c r="C16" s="23" t="s">
        <v>99</v>
      </c>
      <c r="D16" s="11" t="s">
        <v>6</v>
      </c>
      <c r="E16" s="11" t="s">
        <v>98</v>
      </c>
      <c r="F16" s="11" t="s">
        <v>99</v>
      </c>
      <c r="G16" s="11" t="s">
        <v>6</v>
      </c>
      <c r="H16" s="11" t="s">
        <v>98</v>
      </c>
      <c r="I16" s="11" t="s">
        <v>99</v>
      </c>
      <c r="J16" s="11" t="s">
        <v>6</v>
      </c>
      <c r="K16" s="11" t="s">
        <v>98</v>
      </c>
      <c r="L16" s="11" t="s">
        <v>99</v>
      </c>
      <c r="M16" s="12" t="s">
        <v>6</v>
      </c>
      <c r="N16" s="69" t="s">
        <v>23</v>
      </c>
      <c r="P16" s="72" t="s">
        <v>221</v>
      </c>
    </row>
    <row r="17" spans="1:16" ht="15" x14ac:dyDescent="0.25">
      <c r="A17" s="28" t="s">
        <v>29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f>H17-E17</f>
        <v>0</v>
      </c>
      <c r="L17" s="175">
        <f t="shared" ref="L17:L20" si="5">I17-F17</f>
        <v>0</v>
      </c>
      <c r="M17" s="176">
        <f t="shared" ref="M17:M20" si="6">J17-G17</f>
        <v>0</v>
      </c>
      <c r="N17" s="69" t="s">
        <v>23</v>
      </c>
      <c r="P17" s="5"/>
    </row>
    <row r="18" spans="1:16" x14ac:dyDescent="0.2">
      <c r="A18" s="29" t="s">
        <v>30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f t="shared" ref="K18:K20" si="7">H18-E18</f>
        <v>0</v>
      </c>
      <c r="L18" s="34">
        <f t="shared" si="5"/>
        <v>0</v>
      </c>
      <c r="M18" s="177">
        <f t="shared" si="6"/>
        <v>0</v>
      </c>
      <c r="N18" s="69" t="s">
        <v>23</v>
      </c>
      <c r="P18" s="25"/>
    </row>
    <row r="19" spans="1:16" x14ac:dyDescent="0.2">
      <c r="A19" s="29" t="s">
        <v>31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f t="shared" si="7"/>
        <v>0</v>
      </c>
      <c r="L19" s="34">
        <f t="shared" si="5"/>
        <v>0</v>
      </c>
      <c r="M19" s="177">
        <f t="shared" si="6"/>
        <v>0</v>
      </c>
      <c r="N19" s="69" t="s">
        <v>23</v>
      </c>
    </row>
    <row r="20" spans="1:16" x14ac:dyDescent="0.2">
      <c r="A20" s="30" t="s">
        <v>32</v>
      </c>
      <c r="B20" s="193">
        <v>0</v>
      </c>
      <c r="C20" s="193">
        <v>0</v>
      </c>
      <c r="D20" s="193">
        <v>0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f t="shared" si="7"/>
        <v>0</v>
      </c>
      <c r="L20" s="193">
        <f t="shared" si="5"/>
        <v>0</v>
      </c>
      <c r="M20" s="194">
        <f t="shared" si="6"/>
        <v>0</v>
      </c>
      <c r="N20" s="69" t="s">
        <v>23</v>
      </c>
    </row>
    <row r="21" spans="1:16" ht="15" x14ac:dyDescent="0.25">
      <c r="A21" s="14" t="s">
        <v>202</v>
      </c>
      <c r="B21" s="180">
        <f>SUM(B17:B20)</f>
        <v>0</v>
      </c>
      <c r="C21" s="180">
        <f t="shared" ref="C21:M21" si="8">SUM(C17:C20)</f>
        <v>0</v>
      </c>
      <c r="D21" s="180">
        <f t="shared" si="8"/>
        <v>0</v>
      </c>
      <c r="E21" s="180">
        <f t="shared" si="8"/>
        <v>0</v>
      </c>
      <c r="F21" s="180">
        <f t="shared" si="8"/>
        <v>0</v>
      </c>
      <c r="G21" s="180">
        <f t="shared" si="8"/>
        <v>0</v>
      </c>
      <c r="H21" s="180">
        <f t="shared" si="8"/>
        <v>0</v>
      </c>
      <c r="I21" s="180">
        <f t="shared" si="8"/>
        <v>0</v>
      </c>
      <c r="J21" s="180">
        <f t="shared" si="8"/>
        <v>0</v>
      </c>
      <c r="K21" s="180">
        <f t="shared" si="8"/>
        <v>0</v>
      </c>
      <c r="L21" s="180">
        <f t="shared" si="8"/>
        <v>0</v>
      </c>
      <c r="M21" s="181">
        <f t="shared" si="8"/>
        <v>0</v>
      </c>
      <c r="N21" s="69" t="s">
        <v>23</v>
      </c>
      <c r="P21" s="5"/>
    </row>
    <row r="22" spans="1:16" x14ac:dyDescent="0.2">
      <c r="N22" s="69" t="s">
        <v>23</v>
      </c>
    </row>
    <row r="23" spans="1:16" x14ac:dyDescent="0.2">
      <c r="N23" s="69" t="s">
        <v>24</v>
      </c>
    </row>
  </sheetData>
  <mergeCells count="16">
    <mergeCell ref="A6:M6"/>
    <mergeCell ref="A1:M1"/>
    <mergeCell ref="A2:M2"/>
    <mergeCell ref="A3:M3"/>
    <mergeCell ref="A4:M4"/>
    <mergeCell ref="A5:M5"/>
    <mergeCell ref="A7:A8"/>
    <mergeCell ref="B7:D7"/>
    <mergeCell ref="E7:G7"/>
    <mergeCell ref="H7:J7"/>
    <mergeCell ref="K7:M7"/>
    <mergeCell ref="A15:A16"/>
    <mergeCell ref="B15:D15"/>
    <mergeCell ref="E15:G15"/>
    <mergeCell ref="H15:J15"/>
    <mergeCell ref="K15:M15"/>
  </mergeCells>
  <printOptions horizontalCentered="1"/>
  <pageMargins left="0.7" right="0.7" top="0.75" bottom="0.75" header="0.3" footer="0.3"/>
  <pageSetup scale="79" orientation="landscape" r:id="rId1"/>
  <headerFooter>
    <oddHeader>&amp;L&amp;"Arial,Bold"&amp;12H. Summary of Reimbursable Resources</oddHeader>
    <oddFooter>&amp;C&amp;"Arial,Regular"Exhibit H - Summary of Reimbursable Resources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zoomScale="85" zoomScaleNormal="100" zoomScaleSheetLayoutView="85" workbookViewId="0">
      <selection activeCell="A26" sqref="A26"/>
    </sheetView>
  </sheetViews>
  <sheetFormatPr defaultRowHeight="14.25" x14ac:dyDescent="0.2"/>
  <cols>
    <col min="1" max="1" width="37.140625" style="266" customWidth="1"/>
    <col min="2" max="3" width="8.28515625" style="266" customWidth="1"/>
    <col min="4" max="4" width="12.7109375" style="266" customWidth="1"/>
    <col min="5" max="5" width="15" style="266" customWidth="1"/>
    <col min="6" max="7" width="8.28515625" style="266" customWidth="1"/>
    <col min="8" max="10" width="12.7109375" style="266" customWidth="1"/>
    <col min="11" max="12" width="8.28515625" style="266" customWidth="1"/>
    <col min="13" max="13" width="12.7109375" style="266" customWidth="1"/>
    <col min="14" max="14" width="14" style="267" bestFit="1" customWidth="1"/>
    <col min="15" max="15" width="4.5703125" style="266" customWidth="1"/>
    <col min="16" max="16" width="116.7109375" style="266" customWidth="1"/>
    <col min="17" max="18" width="8.28515625" style="266" customWidth="1"/>
    <col min="19" max="19" width="12.7109375" style="266" customWidth="1"/>
    <col min="20" max="21" width="8.28515625" style="266" customWidth="1"/>
    <col min="22" max="22" width="12.7109375" style="266" customWidth="1"/>
    <col min="23" max="16384" width="9.140625" style="266"/>
  </cols>
  <sheetData>
    <row r="1" spans="1:22" ht="18" x14ac:dyDescent="0.25">
      <c r="A1" s="440" t="s">
        <v>87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334" t="s">
        <v>23</v>
      </c>
      <c r="O1" s="357"/>
      <c r="P1" s="382"/>
      <c r="Q1" s="357"/>
      <c r="R1" s="357"/>
      <c r="S1" s="357"/>
      <c r="T1" s="357"/>
      <c r="U1" s="357"/>
      <c r="V1" s="357"/>
    </row>
    <row r="2" spans="1:22" ht="15" x14ac:dyDescent="0.2">
      <c r="A2" s="441" t="s">
        <v>242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334" t="s">
        <v>23</v>
      </c>
      <c r="O2" s="356"/>
      <c r="P2" s="383"/>
      <c r="Q2" s="356"/>
      <c r="R2" s="356"/>
      <c r="S2" s="356"/>
      <c r="T2" s="356"/>
      <c r="U2" s="356"/>
      <c r="V2" s="356"/>
    </row>
    <row r="3" spans="1:22" x14ac:dyDescent="0.2">
      <c r="A3" s="442" t="s">
        <v>247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334" t="s">
        <v>23</v>
      </c>
      <c r="O3" s="355"/>
      <c r="P3" s="383"/>
      <c r="Q3" s="355"/>
      <c r="R3" s="355"/>
      <c r="S3" s="355"/>
      <c r="T3" s="355"/>
      <c r="U3" s="355"/>
      <c r="V3" s="355"/>
    </row>
    <row r="4" spans="1:22" x14ac:dyDescent="0.2">
      <c r="A4" s="443" t="s">
        <v>3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334" t="s">
        <v>23</v>
      </c>
      <c r="O4" s="353"/>
      <c r="P4" s="383"/>
      <c r="Q4" s="353"/>
      <c r="R4" s="353"/>
      <c r="S4" s="353"/>
      <c r="T4" s="353"/>
      <c r="U4" s="353"/>
      <c r="V4" s="353"/>
    </row>
    <row r="5" spans="1:22" ht="15" x14ac:dyDescent="0.2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34" t="s">
        <v>23</v>
      </c>
      <c r="O5" s="353"/>
      <c r="P5" s="384"/>
      <c r="Q5" s="353"/>
      <c r="R5" s="353"/>
      <c r="S5" s="353"/>
      <c r="T5" s="353"/>
      <c r="U5" s="353"/>
      <c r="V5" s="353"/>
    </row>
    <row r="6" spans="1:22" ht="15" thickBot="1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34" t="s">
        <v>23</v>
      </c>
      <c r="O6" s="353"/>
      <c r="P6" s="385"/>
      <c r="Q6" s="353"/>
      <c r="R6" s="353"/>
      <c r="S6" s="353"/>
      <c r="T6" s="353"/>
      <c r="U6" s="353"/>
      <c r="V6" s="353"/>
    </row>
    <row r="7" spans="1:22" ht="30" x14ac:dyDescent="0.25">
      <c r="A7" s="444" t="s">
        <v>186</v>
      </c>
      <c r="B7" s="446" t="s">
        <v>240</v>
      </c>
      <c r="C7" s="446"/>
      <c r="D7" s="446"/>
      <c r="E7" s="352" t="s">
        <v>261</v>
      </c>
      <c r="F7" s="446" t="s">
        <v>79</v>
      </c>
      <c r="G7" s="446"/>
      <c r="H7" s="446"/>
      <c r="I7" s="352" t="s">
        <v>80</v>
      </c>
      <c r="J7" s="352" t="s">
        <v>192</v>
      </c>
      <c r="K7" s="446" t="s">
        <v>88</v>
      </c>
      <c r="L7" s="446"/>
      <c r="M7" s="447"/>
      <c r="N7" s="334" t="s">
        <v>23</v>
      </c>
      <c r="P7" s="386"/>
    </row>
    <row r="8" spans="1:22" ht="28.5" x14ac:dyDescent="0.25">
      <c r="A8" s="445"/>
      <c r="B8" s="351" t="s">
        <v>5</v>
      </c>
      <c r="C8" s="351" t="s">
        <v>181</v>
      </c>
      <c r="D8" s="351" t="s">
        <v>6</v>
      </c>
      <c r="E8" s="351" t="s">
        <v>6</v>
      </c>
      <c r="F8" s="351" t="s">
        <v>5</v>
      </c>
      <c r="G8" s="351" t="s">
        <v>181</v>
      </c>
      <c r="H8" s="351" t="s">
        <v>6</v>
      </c>
      <c r="I8" s="351" t="s">
        <v>6</v>
      </c>
      <c r="J8" s="351" t="s">
        <v>6</v>
      </c>
      <c r="K8" s="351" t="s">
        <v>5</v>
      </c>
      <c r="L8" s="351" t="s">
        <v>181</v>
      </c>
      <c r="M8" s="350" t="s">
        <v>6</v>
      </c>
      <c r="N8" s="334" t="s">
        <v>23</v>
      </c>
      <c r="P8" s="386"/>
    </row>
    <row r="9" spans="1:22" x14ac:dyDescent="0.2">
      <c r="A9" s="349" t="s">
        <v>247</v>
      </c>
      <c r="B9" s="346">
        <v>1950</v>
      </c>
      <c r="C9" s="346">
        <v>1147</v>
      </c>
      <c r="D9" s="346">
        <v>701276</v>
      </c>
      <c r="E9" s="346">
        <v>0</v>
      </c>
      <c r="F9" s="346">
        <v>0</v>
      </c>
      <c r="G9" s="346">
        <v>0</v>
      </c>
      <c r="H9" s="346">
        <v>0</v>
      </c>
      <c r="I9" s="346">
        <v>0</v>
      </c>
      <c r="J9" s="346">
        <v>0</v>
      </c>
      <c r="K9" s="346">
        <f>B9+F9</f>
        <v>1950</v>
      </c>
      <c r="L9" s="346">
        <f>C9+G9</f>
        <v>1147</v>
      </c>
      <c r="M9" s="345">
        <f>D9+E9+H9+I9+J9</f>
        <v>701276</v>
      </c>
      <c r="N9" s="334" t="s">
        <v>23</v>
      </c>
      <c r="P9" s="387"/>
    </row>
    <row r="10" spans="1:22" x14ac:dyDescent="0.2">
      <c r="A10" s="341" t="s">
        <v>264</v>
      </c>
      <c r="B10" s="276"/>
      <c r="C10" s="276"/>
      <c r="D10" s="358" t="s">
        <v>263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f>B10+F10</f>
        <v>0</v>
      </c>
      <c r="L10" s="276">
        <f>C10+G10</f>
        <v>0</v>
      </c>
      <c r="M10" s="359" t="s">
        <v>263</v>
      </c>
      <c r="N10" s="334" t="s">
        <v>23</v>
      </c>
      <c r="P10" s="387"/>
    </row>
    <row r="11" spans="1:22" ht="15" x14ac:dyDescent="0.25">
      <c r="A11" s="348" t="s">
        <v>183</v>
      </c>
      <c r="B11" s="347">
        <f t="shared" ref="B11:M11" si="0">SUM(B9:B10)</f>
        <v>1950</v>
      </c>
      <c r="C11" s="347">
        <f t="shared" si="0"/>
        <v>1147</v>
      </c>
      <c r="D11" s="360">
        <f t="shared" si="0"/>
        <v>701276</v>
      </c>
      <c r="E11" s="360">
        <f t="shared" si="0"/>
        <v>0</v>
      </c>
      <c r="F11" s="347">
        <f t="shared" si="0"/>
        <v>0</v>
      </c>
      <c r="G11" s="347">
        <f t="shared" si="0"/>
        <v>0</v>
      </c>
      <c r="H11" s="360">
        <f t="shared" si="0"/>
        <v>0</v>
      </c>
      <c r="I11" s="360">
        <f t="shared" si="0"/>
        <v>0</v>
      </c>
      <c r="J11" s="360">
        <f t="shared" si="0"/>
        <v>0</v>
      </c>
      <c r="K11" s="347">
        <f t="shared" si="0"/>
        <v>1950</v>
      </c>
      <c r="L11" s="347">
        <f t="shared" si="0"/>
        <v>1147</v>
      </c>
      <c r="M11" s="361">
        <f t="shared" si="0"/>
        <v>701276</v>
      </c>
      <c r="N11" s="334" t="s">
        <v>23</v>
      </c>
      <c r="P11" s="386"/>
    </row>
    <row r="12" spans="1:22" x14ac:dyDescent="0.2">
      <c r="A12" s="344" t="s">
        <v>34</v>
      </c>
      <c r="B12" s="343"/>
      <c r="C12" s="343">
        <v>0</v>
      </c>
      <c r="D12" s="343"/>
      <c r="E12" s="343"/>
      <c r="F12" s="343"/>
      <c r="G12" s="343">
        <v>0</v>
      </c>
      <c r="H12" s="343"/>
      <c r="I12" s="343">
        <v>0</v>
      </c>
      <c r="J12" s="343"/>
      <c r="K12" s="343"/>
      <c r="L12" s="343">
        <f>C12+G12</f>
        <v>0</v>
      </c>
      <c r="M12" s="342"/>
      <c r="N12" s="334" t="s">
        <v>23</v>
      </c>
      <c r="P12" s="388"/>
    </row>
    <row r="13" spans="1:22" x14ac:dyDescent="0.2">
      <c r="A13" s="341" t="s">
        <v>184</v>
      </c>
      <c r="B13" s="276"/>
      <c r="C13" s="276">
        <f>C11+C12</f>
        <v>1147</v>
      </c>
      <c r="D13" s="276"/>
      <c r="E13" s="276"/>
      <c r="F13" s="276"/>
      <c r="G13" s="276">
        <f>G11+G12</f>
        <v>0</v>
      </c>
      <c r="H13" s="276"/>
      <c r="I13" s="276">
        <f>I11+I12</f>
        <v>0</v>
      </c>
      <c r="J13" s="276"/>
      <c r="K13" s="276"/>
      <c r="L13" s="276">
        <f>L11+L12</f>
        <v>1147</v>
      </c>
      <c r="M13" s="299"/>
      <c r="N13" s="334" t="s">
        <v>23</v>
      </c>
      <c r="P13" s="388"/>
    </row>
    <row r="14" spans="1:22" x14ac:dyDescent="0.2">
      <c r="A14" s="341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99"/>
      <c r="N14" s="334" t="s">
        <v>23</v>
      </c>
      <c r="P14" s="388"/>
    </row>
    <row r="15" spans="1:22" x14ac:dyDescent="0.2">
      <c r="A15" s="341" t="s">
        <v>35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99"/>
      <c r="N15" s="334" t="s">
        <v>23</v>
      </c>
      <c r="P15" s="388"/>
    </row>
    <row r="16" spans="1:22" x14ac:dyDescent="0.2">
      <c r="A16" s="340" t="s">
        <v>36</v>
      </c>
      <c r="B16" s="276"/>
      <c r="C16" s="276">
        <v>0</v>
      </c>
      <c r="D16" s="276"/>
      <c r="E16" s="276"/>
      <c r="F16" s="276"/>
      <c r="G16" s="276">
        <v>0</v>
      </c>
      <c r="H16" s="276"/>
      <c r="I16" s="276">
        <v>0</v>
      </c>
      <c r="J16" s="276"/>
      <c r="K16" s="276"/>
      <c r="L16" s="276">
        <f>C16+G16</f>
        <v>0</v>
      </c>
      <c r="M16" s="299"/>
      <c r="N16" s="334" t="s">
        <v>23</v>
      </c>
      <c r="P16" s="388"/>
    </row>
    <row r="17" spans="1:16" x14ac:dyDescent="0.2">
      <c r="A17" s="339" t="s">
        <v>37</v>
      </c>
      <c r="B17" s="307"/>
      <c r="C17" s="307">
        <v>0</v>
      </c>
      <c r="D17" s="307"/>
      <c r="E17" s="307"/>
      <c r="F17" s="307"/>
      <c r="G17" s="307">
        <v>0</v>
      </c>
      <c r="H17" s="307"/>
      <c r="I17" s="307">
        <v>0</v>
      </c>
      <c r="J17" s="307"/>
      <c r="K17" s="307"/>
      <c r="L17" s="307">
        <f>C17+G17</f>
        <v>0</v>
      </c>
      <c r="M17" s="338"/>
      <c r="N17" s="334" t="s">
        <v>23</v>
      </c>
      <c r="P17" s="388"/>
    </row>
    <row r="18" spans="1:16" ht="15" thickBot="1" x14ac:dyDescent="0.25">
      <c r="A18" s="337" t="s">
        <v>185</v>
      </c>
      <c r="B18" s="336"/>
      <c r="C18" s="336">
        <f>C13+C16+C17</f>
        <v>1147</v>
      </c>
      <c r="D18" s="336"/>
      <c r="E18" s="336"/>
      <c r="F18" s="336"/>
      <c r="G18" s="336">
        <f>G13+G16+G17</f>
        <v>0</v>
      </c>
      <c r="H18" s="336"/>
      <c r="I18" s="336">
        <f>I13+I16+I17</f>
        <v>0</v>
      </c>
      <c r="J18" s="336"/>
      <c r="K18" s="336"/>
      <c r="L18" s="336">
        <f>SUM(L13,L16:L17)</f>
        <v>1147</v>
      </c>
      <c r="M18" s="335"/>
      <c r="N18" s="334" t="s">
        <v>23</v>
      </c>
      <c r="P18" s="388"/>
    </row>
    <row r="19" spans="1:16" x14ac:dyDescent="0.2">
      <c r="N19" s="334" t="s">
        <v>23</v>
      </c>
      <c r="P19" s="388"/>
    </row>
    <row r="20" spans="1:16" x14ac:dyDescent="0.2">
      <c r="N20" s="334" t="s">
        <v>23</v>
      </c>
      <c r="P20" s="388"/>
    </row>
    <row r="21" spans="1:16" x14ac:dyDescent="0.2">
      <c r="A21" s="439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334" t="s">
        <v>23</v>
      </c>
      <c r="P21" s="388"/>
    </row>
    <row r="22" spans="1:16" x14ac:dyDescent="0.2">
      <c r="A22" s="439"/>
      <c r="B22" s="439"/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334" t="s">
        <v>23</v>
      </c>
      <c r="P22" s="388"/>
    </row>
    <row r="23" spans="1:16" x14ac:dyDescent="0.2">
      <c r="N23" s="334" t="s">
        <v>24</v>
      </c>
      <c r="P23" s="388"/>
    </row>
    <row r="24" spans="1:16" x14ac:dyDescent="0.2">
      <c r="N24" s="334"/>
      <c r="P24" s="388"/>
    </row>
    <row r="25" spans="1:16" x14ac:dyDescent="0.2">
      <c r="P25" s="388"/>
    </row>
    <row r="26" spans="1:16" x14ac:dyDescent="0.2">
      <c r="P26" s="388"/>
    </row>
    <row r="27" spans="1:16" x14ac:dyDescent="0.2">
      <c r="P27" s="388"/>
    </row>
    <row r="28" spans="1:16" x14ac:dyDescent="0.2">
      <c r="P28" s="388"/>
    </row>
    <row r="29" spans="1:16" x14ac:dyDescent="0.2">
      <c r="P29" s="388"/>
    </row>
    <row r="30" spans="1:16" x14ac:dyDescent="0.2">
      <c r="P30" s="388"/>
    </row>
    <row r="31" spans="1:16" x14ac:dyDescent="0.2">
      <c r="P31" s="388"/>
    </row>
    <row r="32" spans="1:16" x14ac:dyDescent="0.2">
      <c r="P32" s="388"/>
    </row>
    <row r="33" spans="16:16" x14ac:dyDescent="0.2">
      <c r="P33" s="388"/>
    </row>
    <row r="34" spans="16:16" x14ac:dyDescent="0.2">
      <c r="P34" s="388"/>
    </row>
    <row r="35" spans="16:16" x14ac:dyDescent="0.2">
      <c r="P35" s="388"/>
    </row>
    <row r="36" spans="16:16" x14ac:dyDescent="0.2">
      <c r="P36" s="388"/>
    </row>
    <row r="37" spans="16:16" x14ac:dyDescent="0.2">
      <c r="P37" s="388"/>
    </row>
    <row r="38" spans="16:16" x14ac:dyDescent="0.2">
      <c r="P38" s="388"/>
    </row>
    <row r="39" spans="16:16" x14ac:dyDescent="0.2">
      <c r="P39" s="388"/>
    </row>
  </sheetData>
  <mergeCells count="10">
    <mergeCell ref="A21:M21"/>
    <mergeCell ref="A22:M22"/>
    <mergeCell ref="A1:M1"/>
    <mergeCell ref="A2:M2"/>
    <mergeCell ref="A3:M3"/>
    <mergeCell ref="A4:M4"/>
    <mergeCell ref="A7:A8"/>
    <mergeCell ref="B7:D7"/>
    <mergeCell ref="F7:H7"/>
    <mergeCell ref="K7:M7"/>
  </mergeCells>
  <printOptions horizontalCentered="1"/>
  <pageMargins left="0.7" right="0.7" top="0.66" bottom="0.66" header="0.3" footer="0.3"/>
  <pageSetup scale="73" orientation="landscape" r:id="rId1"/>
  <headerFooter>
    <oddHeader>&amp;L&amp;"Arial,Bold"&amp;12G. Crosswalk of 2013 Availability</oddHeader>
    <oddFooter>&amp;C&amp;"Arial,Regular"Exhibit G - Crosswalk of 2013 Availability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view="pageBreakPreview" zoomScale="85" zoomScaleNormal="100" zoomScaleSheetLayoutView="85" workbookViewId="0">
      <selection activeCell="A32" sqref="A32"/>
    </sheetView>
  </sheetViews>
  <sheetFormatPr defaultRowHeight="14.25" x14ac:dyDescent="0.2"/>
  <cols>
    <col min="1" max="1" width="45.85546875" style="9" customWidth="1"/>
    <col min="2" max="9" width="13.7109375" style="9" customWidth="1"/>
    <col min="10" max="10" width="15" style="9" customWidth="1"/>
    <col min="11" max="11" width="14" style="4" bestFit="1" customWidth="1"/>
    <col min="12" max="12" width="4.5703125" style="9" customWidth="1"/>
    <col min="13" max="13" width="122.85546875" style="9" customWidth="1"/>
    <col min="14" max="15" width="8.28515625" style="9" customWidth="1"/>
    <col min="16" max="16" width="12.7109375" style="9" customWidth="1"/>
    <col min="17" max="18" width="8.28515625" style="9" customWidth="1"/>
    <col min="19" max="19" width="12.7109375" style="9" customWidth="1"/>
    <col min="20" max="16384" width="9.140625" style="9"/>
  </cols>
  <sheetData>
    <row r="1" spans="1:19" ht="18" x14ac:dyDescent="0.25">
      <c r="A1" s="398" t="s">
        <v>101</v>
      </c>
      <c r="B1" s="398"/>
      <c r="C1" s="398"/>
      <c r="D1" s="398"/>
      <c r="E1" s="398"/>
      <c r="F1" s="398"/>
      <c r="G1" s="398"/>
      <c r="H1" s="398"/>
      <c r="I1" s="398"/>
      <c r="J1" s="398"/>
      <c r="K1" s="69" t="s">
        <v>23</v>
      </c>
      <c r="L1" s="6"/>
      <c r="M1" s="366"/>
      <c r="N1" s="6"/>
      <c r="O1" s="6"/>
      <c r="P1" s="6"/>
      <c r="Q1" s="6"/>
      <c r="R1" s="6"/>
      <c r="S1" s="6"/>
    </row>
    <row r="2" spans="1:19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399"/>
      <c r="K2" s="69" t="s">
        <v>23</v>
      </c>
      <c r="L2" s="7"/>
      <c r="M2" s="367"/>
      <c r="N2" s="7"/>
      <c r="O2" s="7"/>
      <c r="P2" s="7"/>
      <c r="Q2" s="7"/>
      <c r="R2" s="7"/>
      <c r="S2" s="7"/>
    </row>
    <row r="3" spans="1:19" x14ac:dyDescent="0.2">
      <c r="A3" s="400" t="s">
        <v>247</v>
      </c>
      <c r="B3" s="415"/>
      <c r="C3" s="415"/>
      <c r="D3" s="415"/>
      <c r="E3" s="415"/>
      <c r="F3" s="415"/>
      <c r="G3" s="415"/>
      <c r="H3" s="415"/>
      <c r="I3" s="415"/>
      <c r="J3" s="415"/>
      <c r="K3" s="69" t="s">
        <v>23</v>
      </c>
      <c r="L3" s="10"/>
      <c r="M3" s="367"/>
      <c r="N3" s="10"/>
      <c r="O3" s="10"/>
      <c r="P3" s="10"/>
      <c r="Q3" s="10"/>
      <c r="R3" s="10"/>
      <c r="S3" s="10"/>
    </row>
    <row r="4" spans="1:19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69" t="s">
        <v>23</v>
      </c>
      <c r="L4" s="8"/>
      <c r="M4" s="367"/>
      <c r="N4" s="8"/>
      <c r="O4" s="8"/>
      <c r="P4" s="8"/>
      <c r="Q4" s="8"/>
      <c r="R4" s="8"/>
      <c r="S4" s="8"/>
    </row>
    <row r="5" spans="1:19" ht="1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69" t="s">
        <v>23</v>
      </c>
      <c r="L5" s="8"/>
      <c r="M5" s="371"/>
      <c r="N5" s="8"/>
      <c r="O5" s="8"/>
      <c r="P5" s="8"/>
      <c r="Q5" s="8"/>
      <c r="R5" s="8"/>
      <c r="S5" s="8"/>
    </row>
    <row r="6" spans="1:19" ht="15" thickBot="1" x14ac:dyDescent="0.25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69" t="s">
        <v>23</v>
      </c>
      <c r="L6" s="8"/>
      <c r="M6" s="47"/>
      <c r="N6" s="8"/>
      <c r="O6" s="8"/>
      <c r="P6" s="8"/>
      <c r="Q6" s="8"/>
      <c r="R6" s="8"/>
      <c r="S6" s="8"/>
    </row>
    <row r="7" spans="1:19" s="25" customFormat="1" ht="36" customHeight="1" x14ac:dyDescent="0.2">
      <c r="A7" s="417" t="s">
        <v>103</v>
      </c>
      <c r="B7" s="448" t="s">
        <v>90</v>
      </c>
      <c r="C7" s="413"/>
      <c r="D7" s="448" t="s">
        <v>7</v>
      </c>
      <c r="E7" s="413"/>
      <c r="F7" s="449" t="s">
        <v>28</v>
      </c>
      <c r="G7" s="437"/>
      <c r="H7" s="437"/>
      <c r="I7" s="437"/>
      <c r="J7" s="450"/>
      <c r="K7" s="69" t="s">
        <v>23</v>
      </c>
      <c r="M7" s="89"/>
    </row>
    <row r="8" spans="1:19" s="25" customFormat="1" ht="28.5" x14ac:dyDescent="0.2">
      <c r="A8" s="419"/>
      <c r="B8" s="73" t="s">
        <v>5</v>
      </c>
      <c r="C8" s="73" t="s">
        <v>98</v>
      </c>
      <c r="D8" s="73" t="s">
        <v>5</v>
      </c>
      <c r="E8" s="73" t="s">
        <v>98</v>
      </c>
      <c r="F8" s="73" t="s">
        <v>102</v>
      </c>
      <c r="G8" s="73" t="s">
        <v>40</v>
      </c>
      <c r="H8" s="174" t="s">
        <v>44</v>
      </c>
      <c r="I8" s="73" t="s">
        <v>112</v>
      </c>
      <c r="J8" s="75" t="s">
        <v>113</v>
      </c>
      <c r="K8" s="69" t="s">
        <v>23</v>
      </c>
      <c r="M8" s="89"/>
    </row>
    <row r="9" spans="1:19" s="25" customFormat="1" x14ac:dyDescent="0.2">
      <c r="A9" s="253" t="s">
        <v>231</v>
      </c>
      <c r="B9" s="254">
        <v>59</v>
      </c>
      <c r="C9" s="254">
        <v>0</v>
      </c>
      <c r="D9" s="254">
        <v>59</v>
      </c>
      <c r="E9" s="254">
        <v>0</v>
      </c>
      <c r="F9" s="254">
        <v>0</v>
      </c>
      <c r="G9" s="254">
        <v>0</v>
      </c>
      <c r="H9" s="254">
        <v>0</v>
      </c>
      <c r="I9" s="254">
        <f>D9+F9+G9+H9</f>
        <v>59</v>
      </c>
      <c r="J9" s="255">
        <v>0</v>
      </c>
      <c r="K9" s="69" t="s">
        <v>23</v>
      </c>
      <c r="M9" s="89"/>
    </row>
    <row r="10" spans="1:19" x14ac:dyDescent="0.2">
      <c r="A10" s="76" t="s">
        <v>104</v>
      </c>
      <c r="B10" s="34">
        <v>212</v>
      </c>
      <c r="C10" s="34">
        <v>0</v>
      </c>
      <c r="D10" s="34">
        <v>212</v>
      </c>
      <c r="E10" s="34">
        <v>0</v>
      </c>
      <c r="F10" s="34">
        <v>0</v>
      </c>
      <c r="G10" s="34">
        <v>0</v>
      </c>
      <c r="H10" s="34">
        <v>0</v>
      </c>
      <c r="I10" s="34">
        <f t="shared" ref="I10:I27" si="0">D10+F10+G10+H10</f>
        <v>212</v>
      </c>
      <c r="J10" s="177">
        <v>0</v>
      </c>
      <c r="K10" s="69" t="s">
        <v>23</v>
      </c>
      <c r="M10" s="92"/>
    </row>
    <row r="11" spans="1:19" x14ac:dyDescent="0.2">
      <c r="A11" s="76" t="s">
        <v>105</v>
      </c>
      <c r="B11" s="34">
        <v>174</v>
      </c>
      <c r="C11" s="34">
        <v>0</v>
      </c>
      <c r="D11" s="34">
        <v>174</v>
      </c>
      <c r="E11" s="34">
        <v>0</v>
      </c>
      <c r="F11" s="34">
        <v>0</v>
      </c>
      <c r="G11" s="34">
        <v>0</v>
      </c>
      <c r="H11" s="34">
        <v>0</v>
      </c>
      <c r="I11" s="34">
        <f t="shared" si="0"/>
        <v>174</v>
      </c>
      <c r="J11" s="177">
        <v>0</v>
      </c>
      <c r="K11" s="69" t="s">
        <v>23</v>
      </c>
      <c r="M11" s="92"/>
    </row>
    <row r="12" spans="1:19" x14ac:dyDescent="0.2">
      <c r="A12" s="256" t="s">
        <v>239</v>
      </c>
      <c r="B12" s="34">
        <v>2</v>
      </c>
      <c r="C12" s="34">
        <v>0</v>
      </c>
      <c r="D12" s="34">
        <v>2</v>
      </c>
      <c r="E12" s="34">
        <v>0</v>
      </c>
      <c r="F12" s="34">
        <v>0</v>
      </c>
      <c r="G12" s="34">
        <v>0</v>
      </c>
      <c r="H12" s="34">
        <v>0</v>
      </c>
      <c r="I12" s="34">
        <f t="shared" si="0"/>
        <v>2</v>
      </c>
      <c r="J12" s="177">
        <v>0</v>
      </c>
      <c r="K12" s="69" t="s">
        <v>23</v>
      </c>
      <c r="M12" s="92"/>
    </row>
    <row r="13" spans="1:19" x14ac:dyDescent="0.2">
      <c r="A13" s="256" t="s">
        <v>234</v>
      </c>
      <c r="B13" s="34">
        <v>8</v>
      </c>
      <c r="C13" s="34">
        <v>0</v>
      </c>
      <c r="D13" s="34">
        <v>8</v>
      </c>
      <c r="E13" s="34">
        <v>0</v>
      </c>
      <c r="F13" s="34">
        <v>0</v>
      </c>
      <c r="G13" s="34">
        <v>0</v>
      </c>
      <c r="H13" s="34">
        <v>0</v>
      </c>
      <c r="I13" s="34">
        <f t="shared" si="0"/>
        <v>8</v>
      </c>
      <c r="J13" s="177">
        <v>0</v>
      </c>
      <c r="K13" s="69" t="s">
        <v>23</v>
      </c>
      <c r="M13" s="92"/>
    </row>
    <row r="14" spans="1:19" x14ac:dyDescent="0.2">
      <c r="A14" s="76" t="s">
        <v>106</v>
      </c>
      <c r="B14" s="34">
        <v>3</v>
      </c>
      <c r="C14" s="34">
        <v>0</v>
      </c>
      <c r="D14" s="34">
        <v>3</v>
      </c>
      <c r="E14" s="34">
        <v>0</v>
      </c>
      <c r="F14" s="34">
        <v>0</v>
      </c>
      <c r="G14" s="34">
        <v>0</v>
      </c>
      <c r="H14" s="34">
        <v>0</v>
      </c>
      <c r="I14" s="34">
        <f t="shared" si="0"/>
        <v>3</v>
      </c>
      <c r="J14" s="177">
        <v>0</v>
      </c>
      <c r="K14" s="69" t="s">
        <v>23</v>
      </c>
      <c r="M14" s="92"/>
    </row>
    <row r="15" spans="1:19" x14ac:dyDescent="0.2">
      <c r="A15" s="76" t="s">
        <v>107</v>
      </c>
      <c r="B15" s="34">
        <v>473</v>
      </c>
      <c r="C15" s="34">
        <v>0</v>
      </c>
      <c r="D15" s="34">
        <v>473</v>
      </c>
      <c r="E15" s="34">
        <v>0</v>
      </c>
      <c r="F15" s="34">
        <v>0</v>
      </c>
      <c r="G15" s="34">
        <v>0</v>
      </c>
      <c r="H15" s="34">
        <v>0</v>
      </c>
      <c r="I15" s="34">
        <f t="shared" si="0"/>
        <v>473</v>
      </c>
      <c r="J15" s="177">
        <v>0</v>
      </c>
      <c r="K15" s="69" t="s">
        <v>23</v>
      </c>
      <c r="M15" s="92"/>
    </row>
    <row r="16" spans="1:19" x14ac:dyDescent="0.2">
      <c r="A16" s="76" t="s">
        <v>108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f t="shared" si="0"/>
        <v>0</v>
      </c>
      <c r="J16" s="177">
        <v>0</v>
      </c>
      <c r="K16" s="69" t="s">
        <v>23</v>
      </c>
      <c r="M16" s="92"/>
    </row>
    <row r="17" spans="1:13" x14ac:dyDescent="0.2">
      <c r="A17" s="76" t="s">
        <v>109</v>
      </c>
      <c r="B17" s="34">
        <v>6</v>
      </c>
      <c r="C17" s="34">
        <v>0</v>
      </c>
      <c r="D17" s="34">
        <v>6</v>
      </c>
      <c r="E17" s="34">
        <v>0</v>
      </c>
      <c r="F17" s="34">
        <v>0</v>
      </c>
      <c r="G17" s="34">
        <v>0</v>
      </c>
      <c r="H17" s="34">
        <v>0</v>
      </c>
      <c r="I17" s="34">
        <f t="shared" si="0"/>
        <v>6</v>
      </c>
      <c r="J17" s="177">
        <v>0</v>
      </c>
      <c r="K17" s="69" t="s">
        <v>23</v>
      </c>
      <c r="M17" s="92"/>
    </row>
    <row r="18" spans="1:13" x14ac:dyDescent="0.2">
      <c r="A18" s="256" t="s">
        <v>236</v>
      </c>
      <c r="B18" s="34">
        <v>1</v>
      </c>
      <c r="C18" s="34">
        <v>0</v>
      </c>
      <c r="D18" s="34">
        <v>1</v>
      </c>
      <c r="E18" s="34">
        <v>0</v>
      </c>
      <c r="F18" s="34">
        <v>0</v>
      </c>
      <c r="G18" s="34">
        <v>0</v>
      </c>
      <c r="H18" s="34">
        <v>0</v>
      </c>
      <c r="I18" s="34">
        <f t="shared" si="0"/>
        <v>1</v>
      </c>
      <c r="J18" s="177">
        <v>0</v>
      </c>
      <c r="K18" s="69" t="s">
        <v>23</v>
      </c>
      <c r="M18" s="92"/>
    </row>
    <row r="19" spans="1:13" x14ac:dyDescent="0.2">
      <c r="A19" s="256" t="s">
        <v>232</v>
      </c>
      <c r="B19" s="34">
        <v>92</v>
      </c>
      <c r="C19" s="34">
        <v>0</v>
      </c>
      <c r="D19" s="34">
        <v>92</v>
      </c>
      <c r="E19" s="34">
        <v>0</v>
      </c>
      <c r="F19" s="34">
        <v>0</v>
      </c>
      <c r="G19" s="34">
        <v>0</v>
      </c>
      <c r="H19" s="34">
        <v>0</v>
      </c>
      <c r="I19" s="34">
        <f t="shared" si="0"/>
        <v>92</v>
      </c>
      <c r="J19" s="177">
        <v>0</v>
      </c>
      <c r="K19" s="69" t="s">
        <v>23</v>
      </c>
      <c r="M19" s="92"/>
    </row>
    <row r="20" spans="1:13" x14ac:dyDescent="0.2">
      <c r="A20" s="76" t="s">
        <v>110</v>
      </c>
      <c r="B20" s="34">
        <v>17</v>
      </c>
      <c r="C20" s="34">
        <v>0</v>
      </c>
      <c r="D20" s="34">
        <v>17</v>
      </c>
      <c r="E20" s="34">
        <v>0</v>
      </c>
      <c r="F20" s="34">
        <v>0</v>
      </c>
      <c r="G20" s="34">
        <v>0</v>
      </c>
      <c r="H20" s="34">
        <v>0</v>
      </c>
      <c r="I20" s="34">
        <f t="shared" si="0"/>
        <v>17</v>
      </c>
      <c r="J20" s="177">
        <v>0</v>
      </c>
      <c r="K20" s="69" t="s">
        <v>23</v>
      </c>
      <c r="M20" s="92"/>
    </row>
    <row r="21" spans="1:13" x14ac:dyDescent="0.2">
      <c r="A21" s="256" t="s">
        <v>235</v>
      </c>
      <c r="B21" s="34">
        <v>3</v>
      </c>
      <c r="C21" s="34">
        <v>0</v>
      </c>
      <c r="D21" s="34">
        <v>3</v>
      </c>
      <c r="E21" s="34">
        <v>0</v>
      </c>
      <c r="F21" s="34">
        <v>0</v>
      </c>
      <c r="G21" s="34">
        <v>0</v>
      </c>
      <c r="H21" s="34">
        <v>0</v>
      </c>
      <c r="I21" s="34">
        <f t="shared" si="0"/>
        <v>3</v>
      </c>
      <c r="J21" s="177">
        <v>0</v>
      </c>
      <c r="K21" s="69" t="s">
        <v>23</v>
      </c>
      <c r="M21" s="92"/>
    </row>
    <row r="22" spans="1:13" x14ac:dyDescent="0.2">
      <c r="A22" s="76" t="s">
        <v>111</v>
      </c>
      <c r="B22" s="34">
        <v>93</v>
      </c>
      <c r="C22" s="34">
        <v>0</v>
      </c>
      <c r="D22" s="34">
        <v>93</v>
      </c>
      <c r="E22" s="34">
        <v>0</v>
      </c>
      <c r="F22" s="34">
        <v>0</v>
      </c>
      <c r="G22" s="34">
        <v>0</v>
      </c>
      <c r="H22" s="34">
        <v>0</v>
      </c>
      <c r="I22" s="34">
        <f t="shared" si="0"/>
        <v>93</v>
      </c>
      <c r="J22" s="177">
        <v>0</v>
      </c>
      <c r="K22" s="69" t="s">
        <v>23</v>
      </c>
      <c r="M22" s="92"/>
    </row>
    <row r="23" spans="1:13" x14ac:dyDescent="0.2">
      <c r="A23" s="249" t="s">
        <v>233</v>
      </c>
      <c r="B23" s="257">
        <v>807</v>
      </c>
      <c r="C23" s="257">
        <v>0</v>
      </c>
      <c r="D23" s="257">
        <v>807</v>
      </c>
      <c r="E23" s="257">
        <v>0</v>
      </c>
      <c r="F23" s="257">
        <v>0</v>
      </c>
      <c r="G23" s="257">
        <v>0</v>
      </c>
      <c r="H23" s="257">
        <v>0</v>
      </c>
      <c r="I23" s="257">
        <f t="shared" si="0"/>
        <v>807</v>
      </c>
      <c r="J23" s="258">
        <v>0</v>
      </c>
      <c r="K23" s="69" t="s">
        <v>23</v>
      </c>
      <c r="M23" s="92"/>
    </row>
    <row r="24" spans="1:13" ht="15" x14ac:dyDescent="0.25">
      <c r="A24" s="79" t="s">
        <v>33</v>
      </c>
      <c r="B24" s="180">
        <f t="shared" ref="B24:J24" si="1">SUM(B9:B23)</f>
        <v>1950</v>
      </c>
      <c r="C24" s="180">
        <f t="shared" si="1"/>
        <v>0</v>
      </c>
      <c r="D24" s="180">
        <f t="shared" si="1"/>
        <v>1950</v>
      </c>
      <c r="E24" s="180">
        <f t="shared" si="1"/>
        <v>0</v>
      </c>
      <c r="F24" s="180">
        <f t="shared" si="1"/>
        <v>0</v>
      </c>
      <c r="G24" s="180">
        <f t="shared" si="1"/>
        <v>0</v>
      </c>
      <c r="H24" s="180">
        <f t="shared" si="1"/>
        <v>0</v>
      </c>
      <c r="I24" s="180">
        <f t="shared" si="1"/>
        <v>1950</v>
      </c>
      <c r="J24" s="181">
        <f t="shared" si="1"/>
        <v>0</v>
      </c>
      <c r="K24" s="69" t="s">
        <v>23</v>
      </c>
      <c r="M24" s="92"/>
    </row>
    <row r="25" spans="1:13" x14ac:dyDescent="0.2">
      <c r="A25" s="77" t="s">
        <v>114</v>
      </c>
      <c r="B25" s="187">
        <v>463</v>
      </c>
      <c r="C25" s="187">
        <v>0</v>
      </c>
      <c r="D25" s="187">
        <v>463</v>
      </c>
      <c r="E25" s="187">
        <v>0</v>
      </c>
      <c r="F25" s="187">
        <v>0</v>
      </c>
      <c r="G25" s="187">
        <v>0</v>
      </c>
      <c r="H25" s="187">
        <f>SUM(H10:H24)</f>
        <v>0</v>
      </c>
      <c r="I25" s="187">
        <f t="shared" si="0"/>
        <v>463</v>
      </c>
      <c r="J25" s="188">
        <v>0</v>
      </c>
      <c r="K25" s="69" t="s">
        <v>23</v>
      </c>
      <c r="M25" s="92"/>
    </row>
    <row r="26" spans="1:13" x14ac:dyDescent="0.2">
      <c r="A26" s="78" t="s">
        <v>115</v>
      </c>
      <c r="B26" s="34">
        <v>1487</v>
      </c>
      <c r="C26" s="34">
        <v>0</v>
      </c>
      <c r="D26" s="34">
        <v>1487</v>
      </c>
      <c r="E26" s="34">
        <v>0</v>
      </c>
      <c r="F26" s="34">
        <v>0</v>
      </c>
      <c r="G26" s="34">
        <v>0</v>
      </c>
      <c r="H26" s="34">
        <f>SUM(H10:H25)</f>
        <v>0</v>
      </c>
      <c r="I26" s="34">
        <f t="shared" si="0"/>
        <v>1487</v>
      </c>
      <c r="J26" s="177">
        <v>0</v>
      </c>
      <c r="K26" s="69" t="s">
        <v>23</v>
      </c>
      <c r="M26" s="92"/>
    </row>
    <row r="27" spans="1:13" x14ac:dyDescent="0.2">
      <c r="A27" s="78" t="s">
        <v>116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f>SUM(H10:H26)</f>
        <v>0</v>
      </c>
      <c r="I27" s="34">
        <f t="shared" si="0"/>
        <v>0</v>
      </c>
      <c r="J27" s="177">
        <v>0</v>
      </c>
      <c r="K27" s="69" t="s">
        <v>23</v>
      </c>
      <c r="M27" s="92"/>
    </row>
    <row r="28" spans="1:13" ht="15" x14ac:dyDescent="0.25">
      <c r="A28" s="79" t="s">
        <v>33</v>
      </c>
      <c r="B28" s="180">
        <f>SUM(B25:B27)</f>
        <v>1950</v>
      </c>
      <c r="C28" s="180">
        <f t="shared" ref="C28:J28" si="2">SUM(C25:C27)</f>
        <v>0</v>
      </c>
      <c r="D28" s="180">
        <f t="shared" si="2"/>
        <v>1950</v>
      </c>
      <c r="E28" s="180">
        <f t="shared" si="2"/>
        <v>0</v>
      </c>
      <c r="F28" s="180">
        <f t="shared" si="2"/>
        <v>0</v>
      </c>
      <c r="G28" s="180">
        <f t="shared" si="2"/>
        <v>0</v>
      </c>
      <c r="H28" s="180">
        <f t="shared" si="2"/>
        <v>0</v>
      </c>
      <c r="I28" s="180">
        <f t="shared" si="2"/>
        <v>1950</v>
      </c>
      <c r="J28" s="181">
        <f t="shared" si="2"/>
        <v>0</v>
      </c>
      <c r="K28" s="69" t="s">
        <v>24</v>
      </c>
      <c r="M28" s="92"/>
    </row>
    <row r="29" spans="1:13" x14ac:dyDescent="0.2">
      <c r="K29" s="69"/>
      <c r="M29" s="92"/>
    </row>
    <row r="30" spans="1:13" x14ac:dyDescent="0.2">
      <c r="M30" s="92"/>
    </row>
    <row r="31" spans="1:13" x14ac:dyDescent="0.2">
      <c r="M31" s="92"/>
    </row>
    <row r="32" spans="1:13" x14ac:dyDescent="0.2">
      <c r="M32" s="92"/>
    </row>
    <row r="33" spans="13:13" x14ac:dyDescent="0.2">
      <c r="M33" s="92"/>
    </row>
    <row r="34" spans="13:13" x14ac:dyDescent="0.2">
      <c r="M34" s="92"/>
    </row>
    <row r="35" spans="13:13" x14ac:dyDescent="0.2">
      <c r="M35" s="92"/>
    </row>
    <row r="36" spans="13:13" x14ac:dyDescent="0.2">
      <c r="M36" s="92"/>
    </row>
    <row r="37" spans="13:13" x14ac:dyDescent="0.2">
      <c r="M37" s="92"/>
    </row>
  </sheetData>
  <mergeCells count="10">
    <mergeCell ref="B7:C7"/>
    <mergeCell ref="D7:E7"/>
    <mergeCell ref="F7:J7"/>
    <mergeCell ref="A1:J1"/>
    <mergeCell ref="A2:J2"/>
    <mergeCell ref="A3:J3"/>
    <mergeCell ref="A4:J4"/>
    <mergeCell ref="A5:J5"/>
    <mergeCell ref="A7:A8"/>
    <mergeCell ref="A6:J6"/>
  </mergeCells>
  <printOptions horizontalCentered="1"/>
  <pageMargins left="0.7" right="0.7" top="0.75" bottom="0.75" header="0.3" footer="0.3"/>
  <pageSetup scale="71" orientation="landscape" r:id="rId1"/>
  <headerFooter>
    <oddHeader>&amp;L&amp;"Arial,Bold"&amp;12I. Detail of Permanent Positions by Category</oddHeader>
    <oddFooter>&amp;C&amp;"Arial,Regular"Exhibit I - Details of Permanent Positions by Category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view="pageBreakPreview" zoomScale="80" zoomScaleNormal="100" zoomScaleSheetLayoutView="80" workbookViewId="0">
      <selection activeCell="R30" sqref="R30"/>
    </sheetView>
  </sheetViews>
  <sheetFormatPr defaultRowHeight="14.25" x14ac:dyDescent="0.2"/>
  <cols>
    <col min="1" max="1" width="63.5703125" style="9" customWidth="1"/>
    <col min="2" max="2" width="8.7109375" style="9" customWidth="1"/>
    <col min="3" max="3" width="12.7109375" style="9" customWidth="1"/>
    <col min="4" max="4" width="8.7109375" style="9" customWidth="1"/>
    <col min="5" max="5" width="12.7109375" style="9" customWidth="1"/>
    <col min="6" max="6" width="8.7109375" style="9" customWidth="1"/>
    <col min="7" max="7" width="12.7109375" style="9" customWidth="1"/>
    <col min="8" max="8" width="8.7109375" style="9" customWidth="1"/>
    <col min="9" max="9" width="12.7109375" style="9" customWidth="1"/>
    <col min="10" max="10" width="8.7109375" style="9" customWidth="1"/>
    <col min="11" max="11" width="12.7109375" style="9" customWidth="1"/>
    <col min="12" max="12" width="8.7109375" style="9" customWidth="1"/>
    <col min="13" max="15" width="12.7109375" style="9" customWidth="1"/>
    <col min="16" max="16" width="14" style="4" bestFit="1" customWidth="1"/>
    <col min="17" max="17" width="4.5703125" style="9" customWidth="1"/>
    <col min="18" max="18" width="122.85546875" style="9" customWidth="1"/>
    <col min="19" max="20" width="8.28515625" style="9" customWidth="1"/>
    <col min="21" max="21" width="12.7109375" style="9" customWidth="1"/>
    <col min="22" max="23" width="8.28515625" style="9" customWidth="1"/>
    <col min="24" max="24" width="12.7109375" style="9" customWidth="1"/>
    <col min="25" max="16384" width="9.140625" style="9"/>
  </cols>
  <sheetData>
    <row r="1" spans="1:24" ht="18" x14ac:dyDescent="0.25">
      <c r="A1" s="398" t="s">
        <v>143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69" t="s">
        <v>23</v>
      </c>
      <c r="Q1" s="6"/>
      <c r="R1" s="147" t="s">
        <v>25</v>
      </c>
      <c r="S1" s="6"/>
      <c r="T1" s="6"/>
      <c r="U1" s="6"/>
      <c r="V1" s="6"/>
      <c r="W1" s="6"/>
      <c r="X1" s="6"/>
    </row>
    <row r="2" spans="1:24" ht="15" x14ac:dyDescent="0.2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69" t="s">
        <v>23</v>
      </c>
      <c r="Q2" s="7"/>
      <c r="R2" s="148"/>
      <c r="S2" s="7"/>
      <c r="T2" s="7"/>
      <c r="U2" s="7"/>
      <c r="V2" s="7"/>
      <c r="W2" s="7"/>
      <c r="X2" s="7"/>
    </row>
    <row r="3" spans="1:24" ht="15" x14ac:dyDescent="0.25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69" t="s">
        <v>23</v>
      </c>
      <c r="Q3" s="10"/>
      <c r="R3" s="148" t="s">
        <v>200</v>
      </c>
      <c r="S3" s="10"/>
      <c r="T3" s="10"/>
      <c r="U3" s="10"/>
      <c r="V3" s="10"/>
      <c r="W3" s="10"/>
      <c r="X3" s="10"/>
    </row>
    <row r="4" spans="1:24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69" t="s">
        <v>23</v>
      </c>
      <c r="Q4" s="8"/>
      <c r="R4" s="148" t="s">
        <v>199</v>
      </c>
      <c r="S4" s="8"/>
      <c r="T4" s="8"/>
      <c r="U4" s="8"/>
      <c r="V4" s="8"/>
      <c r="W4" s="8"/>
      <c r="X4" s="8"/>
    </row>
    <row r="5" spans="1:24" ht="15.75" thickBot="1" x14ac:dyDescent="0.3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52"/>
      <c r="O5" s="52"/>
      <c r="P5" s="69" t="s">
        <v>23</v>
      </c>
      <c r="Q5" s="8"/>
      <c r="R5" s="149"/>
      <c r="S5" s="8"/>
      <c r="T5" s="8"/>
      <c r="U5" s="8"/>
      <c r="V5" s="8"/>
      <c r="W5" s="8"/>
      <c r="X5" s="8"/>
    </row>
    <row r="6" spans="1:24" s="25" customFormat="1" ht="15" x14ac:dyDescent="0.2">
      <c r="A6" s="453" t="s">
        <v>144</v>
      </c>
      <c r="B6" s="451" t="s">
        <v>29</v>
      </c>
      <c r="C6" s="456"/>
      <c r="D6" s="456"/>
      <c r="E6" s="456"/>
      <c r="F6" s="456"/>
      <c r="G6" s="456"/>
      <c r="H6" s="451" t="s">
        <v>30</v>
      </c>
      <c r="I6" s="456"/>
      <c r="J6" s="456"/>
      <c r="K6" s="456"/>
      <c r="L6" s="456"/>
      <c r="M6" s="452"/>
      <c r="N6" s="74"/>
      <c r="O6" s="74"/>
      <c r="P6" s="69" t="s">
        <v>23</v>
      </c>
    </row>
    <row r="7" spans="1:24" s="25" customFormat="1" ht="15" customHeight="1" x14ac:dyDescent="0.2">
      <c r="A7" s="454"/>
      <c r="B7" s="451" t="s">
        <v>145</v>
      </c>
      <c r="C7" s="452"/>
      <c r="D7" s="451" t="s">
        <v>146</v>
      </c>
      <c r="E7" s="452"/>
      <c r="F7" s="451" t="s">
        <v>44</v>
      </c>
      <c r="G7" s="452"/>
      <c r="H7" s="451" t="s">
        <v>145</v>
      </c>
      <c r="I7" s="452"/>
      <c r="J7" s="451" t="s">
        <v>146</v>
      </c>
      <c r="K7" s="452"/>
      <c r="L7" s="451" t="s">
        <v>44</v>
      </c>
      <c r="M7" s="452"/>
      <c r="N7" s="74"/>
      <c r="O7" s="74"/>
      <c r="P7" s="69" t="s">
        <v>23</v>
      </c>
    </row>
    <row r="8" spans="1:24" s="25" customFormat="1" ht="28.5" x14ac:dyDescent="0.2">
      <c r="A8" s="455"/>
      <c r="B8" s="23" t="s">
        <v>5</v>
      </c>
      <c r="C8" s="23" t="s">
        <v>6</v>
      </c>
      <c r="D8" s="23" t="s">
        <v>5</v>
      </c>
      <c r="E8" s="23" t="s">
        <v>6</v>
      </c>
      <c r="F8" s="23" t="s">
        <v>5</v>
      </c>
      <c r="G8" s="23" t="s">
        <v>6</v>
      </c>
      <c r="H8" s="23" t="s">
        <v>5</v>
      </c>
      <c r="I8" s="23" t="s">
        <v>6</v>
      </c>
      <c r="J8" s="23" t="s">
        <v>5</v>
      </c>
      <c r="K8" s="23" t="s">
        <v>6</v>
      </c>
      <c r="L8" s="23" t="s">
        <v>5</v>
      </c>
      <c r="M8" s="23" t="s">
        <v>6</v>
      </c>
      <c r="N8" s="88"/>
      <c r="O8" s="88"/>
      <c r="P8" s="69" t="s">
        <v>23</v>
      </c>
      <c r="R8" s="157" t="s">
        <v>205</v>
      </c>
    </row>
    <row r="9" spans="1:24" s="25" customFormat="1" x14ac:dyDescent="0.2">
      <c r="A9" s="93" t="s">
        <v>147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89"/>
      <c r="O9" s="89"/>
      <c r="P9" s="69" t="s">
        <v>23</v>
      </c>
      <c r="R9" s="159" t="s">
        <v>206</v>
      </c>
    </row>
    <row r="10" spans="1:24" s="25" customFormat="1" x14ac:dyDescent="0.2">
      <c r="A10" s="94" t="s">
        <v>148</v>
      </c>
      <c r="B10" s="204">
        <v>0</v>
      </c>
      <c r="C10" s="204">
        <v>0</v>
      </c>
      <c r="D10" s="204">
        <v>0</v>
      </c>
      <c r="E10" s="204">
        <v>0</v>
      </c>
      <c r="F10" s="204">
        <v>0</v>
      </c>
      <c r="G10" s="204">
        <v>0</v>
      </c>
      <c r="H10" s="204">
        <v>0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89"/>
      <c r="O10" s="89"/>
      <c r="P10" s="69" t="s">
        <v>23</v>
      </c>
      <c r="R10" s="32"/>
    </row>
    <row r="11" spans="1:24" s="25" customFormat="1" x14ac:dyDescent="0.2">
      <c r="A11" s="94" t="s">
        <v>149</v>
      </c>
      <c r="B11" s="204">
        <v>0</v>
      </c>
      <c r="C11" s="204">
        <v>0</v>
      </c>
      <c r="D11" s="204">
        <v>0</v>
      </c>
      <c r="E11" s="204">
        <v>0</v>
      </c>
      <c r="F11" s="204">
        <v>0</v>
      </c>
      <c r="G11" s="204">
        <v>0</v>
      </c>
      <c r="H11" s="204">
        <v>0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89"/>
      <c r="O11" s="89"/>
      <c r="P11" s="69" t="s">
        <v>23</v>
      </c>
    </row>
    <row r="12" spans="1:24" s="25" customFormat="1" x14ac:dyDescent="0.2">
      <c r="A12" s="94" t="s">
        <v>150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89"/>
      <c r="O12" s="89"/>
      <c r="P12" s="69" t="s">
        <v>23</v>
      </c>
      <c r="R12" s="159" t="s">
        <v>207</v>
      </c>
    </row>
    <row r="13" spans="1:24" s="25" customFormat="1" x14ac:dyDescent="0.2">
      <c r="A13" s="94" t="s">
        <v>151</v>
      </c>
      <c r="B13" s="204">
        <v>0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  <c r="H13" s="204">
        <v>0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89"/>
      <c r="O13" s="89"/>
      <c r="P13" s="69" t="s">
        <v>23</v>
      </c>
      <c r="R13" s="159" t="s">
        <v>208</v>
      </c>
    </row>
    <row r="14" spans="1:24" s="25" customFormat="1" x14ac:dyDescent="0.2">
      <c r="A14" s="94" t="s">
        <v>152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0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89"/>
      <c r="O14" s="89"/>
      <c r="P14" s="69" t="s">
        <v>23</v>
      </c>
      <c r="R14" s="32"/>
    </row>
    <row r="15" spans="1:24" s="25" customFormat="1" x14ac:dyDescent="0.2">
      <c r="A15" s="94" t="s">
        <v>153</v>
      </c>
      <c r="B15" s="204">
        <v>0</v>
      </c>
      <c r="C15" s="204">
        <v>0</v>
      </c>
      <c r="D15" s="204">
        <v>0</v>
      </c>
      <c r="E15" s="204">
        <v>0</v>
      </c>
      <c r="F15" s="204">
        <v>0</v>
      </c>
      <c r="G15" s="204">
        <v>0</v>
      </c>
      <c r="H15" s="204">
        <v>0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89"/>
      <c r="O15" s="89"/>
      <c r="P15" s="69" t="s">
        <v>23</v>
      </c>
      <c r="R15" s="32"/>
    </row>
    <row r="16" spans="1:24" s="25" customFormat="1" x14ac:dyDescent="0.2">
      <c r="A16" s="94" t="s">
        <v>154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  <c r="H16" s="204">
        <v>0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89"/>
      <c r="O16" s="89"/>
      <c r="P16" s="69" t="s">
        <v>23</v>
      </c>
      <c r="R16" s="32"/>
    </row>
    <row r="17" spans="1:18" s="25" customFormat="1" x14ac:dyDescent="0.2">
      <c r="A17" s="94" t="s">
        <v>155</v>
      </c>
      <c r="B17" s="204">
        <v>0</v>
      </c>
      <c r="C17" s="204">
        <v>0</v>
      </c>
      <c r="D17" s="204">
        <v>0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89"/>
      <c r="O17" s="89"/>
      <c r="P17" s="69" t="s">
        <v>23</v>
      </c>
      <c r="R17" s="32"/>
    </row>
    <row r="18" spans="1:18" s="25" customFormat="1" x14ac:dyDescent="0.2">
      <c r="A18" s="94" t="s">
        <v>156</v>
      </c>
      <c r="B18" s="204">
        <v>0</v>
      </c>
      <c r="C18" s="204">
        <v>0</v>
      </c>
      <c r="D18" s="204">
        <v>0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4">
        <v>0</v>
      </c>
      <c r="K18" s="204">
        <v>0</v>
      </c>
      <c r="L18" s="204">
        <v>0</v>
      </c>
      <c r="M18" s="204">
        <v>0</v>
      </c>
      <c r="N18" s="89"/>
      <c r="O18" s="89"/>
      <c r="P18" s="69" t="s">
        <v>23</v>
      </c>
    </row>
    <row r="19" spans="1:18" s="25" customFormat="1" x14ac:dyDescent="0.2">
      <c r="A19" s="94" t="s">
        <v>157</v>
      </c>
      <c r="B19" s="204">
        <v>0</v>
      </c>
      <c r="C19" s="204">
        <v>0</v>
      </c>
      <c r="D19" s="204">
        <v>0</v>
      </c>
      <c r="E19" s="204">
        <v>0</v>
      </c>
      <c r="F19" s="204">
        <v>0</v>
      </c>
      <c r="G19" s="204">
        <v>0</v>
      </c>
      <c r="H19" s="204">
        <v>0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89"/>
      <c r="O19" s="89"/>
      <c r="P19" s="69" t="s">
        <v>23</v>
      </c>
    </row>
    <row r="20" spans="1:18" s="25" customFormat="1" x14ac:dyDescent="0.2">
      <c r="A20" s="95" t="s">
        <v>158</v>
      </c>
      <c r="B20" s="197">
        <v>0</v>
      </c>
      <c r="C20" s="197">
        <v>0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89"/>
      <c r="O20" s="89"/>
      <c r="P20" s="69" t="s">
        <v>23</v>
      </c>
    </row>
    <row r="21" spans="1:18" s="25" customFormat="1" x14ac:dyDescent="0.2">
      <c r="A21" s="93" t="s">
        <v>159</v>
      </c>
      <c r="B21" s="195">
        <f>SUM(B9:B20)</f>
        <v>0</v>
      </c>
      <c r="C21" s="195">
        <f>SUM(C9:C20)</f>
        <v>0</v>
      </c>
      <c r="D21" s="195">
        <f>SUM(D9:D20)</f>
        <v>0</v>
      </c>
      <c r="E21" s="195">
        <f>SUM(E9:E20)</f>
        <v>0</v>
      </c>
      <c r="F21" s="195">
        <f>SUM(F9:F20)</f>
        <v>0</v>
      </c>
      <c r="G21" s="195">
        <f t="shared" ref="G21" si="0">SUM(G9:G20)</f>
        <v>0</v>
      </c>
      <c r="H21" s="195">
        <f>SUM(H9:H20)</f>
        <v>0</v>
      </c>
      <c r="I21" s="195">
        <f t="shared" ref="I21" si="1">SUM(I9:I20)</f>
        <v>0</v>
      </c>
      <c r="J21" s="195">
        <f>SUM(J9:J20)</f>
        <v>0</v>
      </c>
      <c r="K21" s="195">
        <f t="shared" ref="K21" si="2">SUM(K9:K20)</f>
        <v>0</v>
      </c>
      <c r="L21" s="195">
        <f>SUM(L9:L20)</f>
        <v>0</v>
      </c>
      <c r="M21" s="195">
        <f t="shared" ref="M21" si="3">SUM(M9:M20)</f>
        <v>0</v>
      </c>
      <c r="N21" s="89"/>
      <c r="O21" s="89"/>
      <c r="P21" s="69" t="s">
        <v>23</v>
      </c>
      <c r="R21" s="32"/>
    </row>
    <row r="22" spans="1:18" s="25" customFormat="1" x14ac:dyDescent="0.2">
      <c r="A22" s="96" t="s">
        <v>160</v>
      </c>
      <c r="B22" s="204">
        <f>-B21*0.5</f>
        <v>0</v>
      </c>
      <c r="C22" s="204">
        <f t="shared" ref="C22:L22" si="4">-C21*0.5</f>
        <v>0</v>
      </c>
      <c r="D22" s="204">
        <f t="shared" si="4"/>
        <v>0</v>
      </c>
      <c r="E22" s="204">
        <f t="shared" si="4"/>
        <v>0</v>
      </c>
      <c r="F22" s="204">
        <f t="shared" si="4"/>
        <v>0</v>
      </c>
      <c r="G22" s="204"/>
      <c r="H22" s="204">
        <f t="shared" si="4"/>
        <v>0</v>
      </c>
      <c r="I22" s="204">
        <f t="shared" si="4"/>
        <v>0</v>
      </c>
      <c r="J22" s="204">
        <f t="shared" si="4"/>
        <v>0</v>
      </c>
      <c r="K22" s="204">
        <f t="shared" si="4"/>
        <v>0</v>
      </c>
      <c r="L22" s="204">
        <f t="shared" si="4"/>
        <v>0</v>
      </c>
      <c r="M22" s="204"/>
      <c r="N22" s="89"/>
      <c r="O22" s="89"/>
      <c r="P22" s="69" t="s">
        <v>23</v>
      </c>
      <c r="R22" s="159" t="s">
        <v>209</v>
      </c>
    </row>
    <row r="23" spans="1:18" s="25" customFormat="1" x14ac:dyDescent="0.2">
      <c r="A23" s="94" t="s">
        <v>197</v>
      </c>
      <c r="B23" s="204"/>
      <c r="C23" s="204">
        <v>0</v>
      </c>
      <c r="D23" s="204"/>
      <c r="E23" s="204">
        <v>0</v>
      </c>
      <c r="F23" s="204"/>
      <c r="G23" s="204">
        <v>0</v>
      </c>
      <c r="H23" s="204"/>
      <c r="I23" s="204">
        <v>0</v>
      </c>
      <c r="J23" s="204"/>
      <c r="K23" s="204">
        <v>0</v>
      </c>
      <c r="L23" s="204"/>
      <c r="M23" s="204">
        <v>0</v>
      </c>
      <c r="N23" s="89"/>
      <c r="O23" s="89"/>
      <c r="P23" s="69" t="s">
        <v>23</v>
      </c>
      <c r="R23" s="159" t="s">
        <v>210</v>
      </c>
    </row>
    <row r="24" spans="1:18" x14ac:dyDescent="0.2">
      <c r="A24" s="95" t="s">
        <v>161</v>
      </c>
      <c r="B24" s="197">
        <f>SUM(B21:B23)</f>
        <v>0</v>
      </c>
      <c r="C24" s="197">
        <f t="shared" ref="C24:M24" si="5">SUM(C21:C23)</f>
        <v>0</v>
      </c>
      <c r="D24" s="197">
        <f t="shared" si="5"/>
        <v>0</v>
      </c>
      <c r="E24" s="197">
        <f t="shared" si="5"/>
        <v>0</v>
      </c>
      <c r="F24" s="197">
        <f t="shared" si="5"/>
        <v>0</v>
      </c>
      <c r="G24" s="197">
        <f t="shared" si="5"/>
        <v>0</v>
      </c>
      <c r="H24" s="197">
        <f t="shared" si="5"/>
        <v>0</v>
      </c>
      <c r="I24" s="197">
        <f t="shared" si="5"/>
        <v>0</v>
      </c>
      <c r="J24" s="197">
        <f t="shared" si="5"/>
        <v>0</v>
      </c>
      <c r="K24" s="197">
        <f t="shared" si="5"/>
        <v>0</v>
      </c>
      <c r="L24" s="197">
        <f t="shared" si="5"/>
        <v>0</v>
      </c>
      <c r="M24" s="197">
        <f t="shared" si="5"/>
        <v>0</v>
      </c>
      <c r="N24" s="89"/>
      <c r="O24" s="89"/>
      <c r="P24" s="69" t="s">
        <v>23</v>
      </c>
    </row>
    <row r="25" spans="1:18" x14ac:dyDescent="0.2">
      <c r="A25" s="94" t="s">
        <v>125</v>
      </c>
      <c r="B25" s="204"/>
      <c r="C25" s="204">
        <v>0</v>
      </c>
      <c r="D25" s="204"/>
      <c r="E25" s="204">
        <v>0</v>
      </c>
      <c r="F25" s="204"/>
      <c r="G25" s="204">
        <v>0</v>
      </c>
      <c r="H25" s="204"/>
      <c r="I25" s="204">
        <v>0</v>
      </c>
      <c r="J25" s="204"/>
      <c r="K25" s="204">
        <v>0</v>
      </c>
      <c r="L25" s="204"/>
      <c r="M25" s="204">
        <v>0</v>
      </c>
      <c r="N25" s="89"/>
      <c r="O25" s="89"/>
      <c r="P25" s="69" t="s">
        <v>23</v>
      </c>
    </row>
    <row r="26" spans="1:18" x14ac:dyDescent="0.2">
      <c r="A26" s="94" t="s">
        <v>126</v>
      </c>
      <c r="B26" s="204"/>
      <c r="C26" s="204">
        <v>0</v>
      </c>
      <c r="D26" s="204"/>
      <c r="E26" s="204">
        <v>0</v>
      </c>
      <c r="F26" s="204"/>
      <c r="G26" s="204">
        <v>0</v>
      </c>
      <c r="H26" s="204"/>
      <c r="I26" s="204">
        <v>0</v>
      </c>
      <c r="J26" s="204"/>
      <c r="K26" s="204">
        <v>0</v>
      </c>
      <c r="L26" s="204"/>
      <c r="M26" s="204">
        <v>0</v>
      </c>
      <c r="N26" s="89"/>
      <c r="O26" s="89"/>
      <c r="P26" s="69" t="s">
        <v>23</v>
      </c>
    </row>
    <row r="27" spans="1:18" x14ac:dyDescent="0.2">
      <c r="A27" s="160" t="s">
        <v>198</v>
      </c>
      <c r="B27" s="204"/>
      <c r="C27" s="204">
        <v>0</v>
      </c>
      <c r="D27" s="204"/>
      <c r="E27" s="204">
        <v>0</v>
      </c>
      <c r="F27" s="204"/>
      <c r="G27" s="204">
        <v>0</v>
      </c>
      <c r="H27" s="204"/>
      <c r="I27" s="204">
        <v>0</v>
      </c>
      <c r="J27" s="204"/>
      <c r="K27" s="204">
        <v>0</v>
      </c>
      <c r="L27" s="204"/>
      <c r="M27" s="204">
        <v>0</v>
      </c>
      <c r="N27" s="89"/>
      <c r="O27" s="89"/>
      <c r="P27" s="69" t="s">
        <v>23</v>
      </c>
    </row>
    <row r="28" spans="1:18" x14ac:dyDescent="0.2">
      <c r="A28" s="94" t="s">
        <v>127</v>
      </c>
      <c r="B28" s="204"/>
      <c r="C28" s="204">
        <v>0</v>
      </c>
      <c r="D28" s="204"/>
      <c r="E28" s="204">
        <v>0</v>
      </c>
      <c r="F28" s="204"/>
      <c r="G28" s="204">
        <v>0</v>
      </c>
      <c r="H28" s="204"/>
      <c r="I28" s="204">
        <v>0</v>
      </c>
      <c r="J28" s="204"/>
      <c r="K28" s="204">
        <v>0</v>
      </c>
      <c r="L28" s="204"/>
      <c r="M28" s="204">
        <v>0</v>
      </c>
      <c r="N28" s="89"/>
      <c r="O28" s="89"/>
      <c r="P28" s="69" t="s">
        <v>23</v>
      </c>
    </row>
    <row r="29" spans="1:18" x14ac:dyDescent="0.2">
      <c r="A29" s="94" t="s">
        <v>129</v>
      </c>
      <c r="B29" s="204"/>
      <c r="C29" s="204">
        <v>0</v>
      </c>
      <c r="D29" s="204"/>
      <c r="E29" s="204">
        <v>0</v>
      </c>
      <c r="F29" s="204"/>
      <c r="G29" s="204">
        <v>0</v>
      </c>
      <c r="H29" s="204"/>
      <c r="I29" s="204">
        <v>0</v>
      </c>
      <c r="J29" s="204"/>
      <c r="K29" s="204">
        <v>0</v>
      </c>
      <c r="L29" s="204"/>
      <c r="M29" s="204">
        <v>0</v>
      </c>
      <c r="N29" s="89"/>
      <c r="O29" s="89"/>
      <c r="P29" s="69" t="s">
        <v>23</v>
      </c>
    </row>
    <row r="30" spans="1:18" x14ac:dyDescent="0.2">
      <c r="A30" s="94" t="s">
        <v>130</v>
      </c>
      <c r="B30" s="204"/>
      <c r="C30" s="204">
        <v>0</v>
      </c>
      <c r="D30" s="204"/>
      <c r="E30" s="204">
        <v>0</v>
      </c>
      <c r="F30" s="204"/>
      <c r="G30" s="204">
        <v>0</v>
      </c>
      <c r="H30" s="204"/>
      <c r="I30" s="204">
        <v>0</v>
      </c>
      <c r="J30" s="204"/>
      <c r="K30" s="204">
        <v>0</v>
      </c>
      <c r="L30" s="204"/>
      <c r="M30" s="204">
        <v>0</v>
      </c>
      <c r="N30" s="89"/>
      <c r="O30" s="89"/>
      <c r="P30" s="69" t="s">
        <v>23</v>
      </c>
    </row>
    <row r="31" spans="1:18" x14ac:dyDescent="0.2">
      <c r="A31" s="94" t="s">
        <v>131</v>
      </c>
      <c r="B31" s="204"/>
      <c r="C31" s="204">
        <v>0</v>
      </c>
      <c r="D31" s="204"/>
      <c r="E31" s="204">
        <v>0</v>
      </c>
      <c r="F31" s="204"/>
      <c r="G31" s="204">
        <v>0</v>
      </c>
      <c r="H31" s="204"/>
      <c r="I31" s="204">
        <v>0</v>
      </c>
      <c r="J31" s="204"/>
      <c r="K31" s="204">
        <v>0</v>
      </c>
      <c r="L31" s="204"/>
      <c r="M31" s="204">
        <v>0</v>
      </c>
      <c r="N31" s="89"/>
      <c r="O31" s="89"/>
      <c r="P31" s="69" t="s">
        <v>23</v>
      </c>
    </row>
    <row r="32" spans="1:18" x14ac:dyDescent="0.2">
      <c r="A32" s="94" t="s">
        <v>132</v>
      </c>
      <c r="B32" s="204"/>
      <c r="C32" s="204">
        <v>0</v>
      </c>
      <c r="D32" s="204"/>
      <c r="E32" s="204">
        <v>0</v>
      </c>
      <c r="F32" s="204"/>
      <c r="G32" s="204">
        <v>0</v>
      </c>
      <c r="H32" s="204"/>
      <c r="I32" s="204">
        <v>0</v>
      </c>
      <c r="J32" s="204"/>
      <c r="K32" s="204">
        <v>0</v>
      </c>
      <c r="L32" s="204"/>
      <c r="M32" s="204">
        <v>0</v>
      </c>
      <c r="N32" s="89"/>
      <c r="O32" s="89"/>
      <c r="P32" s="69" t="s">
        <v>23</v>
      </c>
    </row>
    <row r="33" spans="1:16" x14ac:dyDescent="0.2">
      <c r="A33" s="94" t="s">
        <v>133</v>
      </c>
      <c r="B33" s="204"/>
      <c r="C33" s="204">
        <v>0</v>
      </c>
      <c r="D33" s="204"/>
      <c r="E33" s="204">
        <v>0</v>
      </c>
      <c r="F33" s="204"/>
      <c r="G33" s="204">
        <v>0</v>
      </c>
      <c r="H33" s="204"/>
      <c r="I33" s="204">
        <v>0</v>
      </c>
      <c r="J33" s="204"/>
      <c r="K33" s="204">
        <v>0</v>
      </c>
      <c r="L33" s="204"/>
      <c r="M33" s="204">
        <v>0</v>
      </c>
      <c r="N33" s="89"/>
      <c r="O33" s="89"/>
      <c r="P33" s="69" t="s">
        <v>23</v>
      </c>
    </row>
    <row r="34" spans="1:16" x14ac:dyDescent="0.2">
      <c r="A34" s="94" t="s">
        <v>134</v>
      </c>
      <c r="B34" s="204"/>
      <c r="C34" s="204">
        <v>0</v>
      </c>
      <c r="D34" s="204"/>
      <c r="E34" s="204">
        <v>0</v>
      </c>
      <c r="F34" s="204"/>
      <c r="G34" s="204">
        <v>0</v>
      </c>
      <c r="H34" s="204"/>
      <c r="I34" s="204">
        <v>0</v>
      </c>
      <c r="J34" s="204"/>
      <c r="K34" s="204">
        <v>0</v>
      </c>
      <c r="L34" s="204"/>
      <c r="M34" s="204">
        <v>0</v>
      </c>
      <c r="N34" s="89"/>
      <c r="O34" s="89"/>
      <c r="P34" s="69" t="s">
        <v>23</v>
      </c>
    </row>
    <row r="35" spans="1:16" x14ac:dyDescent="0.2">
      <c r="A35" s="94" t="s">
        <v>135</v>
      </c>
      <c r="B35" s="204"/>
      <c r="C35" s="204">
        <v>0</v>
      </c>
      <c r="D35" s="204"/>
      <c r="E35" s="204">
        <v>0</v>
      </c>
      <c r="F35" s="204"/>
      <c r="G35" s="204">
        <v>0</v>
      </c>
      <c r="H35" s="204"/>
      <c r="I35" s="204">
        <v>0</v>
      </c>
      <c r="J35" s="204"/>
      <c r="K35" s="204">
        <v>0</v>
      </c>
      <c r="L35" s="204"/>
      <c r="M35" s="204">
        <v>0</v>
      </c>
      <c r="N35" s="89"/>
      <c r="O35" s="89"/>
      <c r="P35" s="69" t="s">
        <v>23</v>
      </c>
    </row>
    <row r="36" spans="1:16" x14ac:dyDescent="0.2">
      <c r="A36" s="94" t="s">
        <v>136</v>
      </c>
      <c r="B36" s="204"/>
      <c r="C36" s="204">
        <v>0</v>
      </c>
      <c r="D36" s="204"/>
      <c r="E36" s="204">
        <v>0</v>
      </c>
      <c r="F36" s="204"/>
      <c r="G36" s="204">
        <v>0</v>
      </c>
      <c r="H36" s="204"/>
      <c r="I36" s="204">
        <v>0</v>
      </c>
      <c r="J36" s="204"/>
      <c r="K36" s="204">
        <v>0</v>
      </c>
      <c r="L36" s="204"/>
      <c r="M36" s="204">
        <v>0</v>
      </c>
      <c r="N36" s="89"/>
      <c r="O36" s="89"/>
      <c r="P36" s="69" t="s">
        <v>23</v>
      </c>
    </row>
    <row r="37" spans="1:16" x14ac:dyDescent="0.2">
      <c r="A37" s="97" t="s">
        <v>137</v>
      </c>
      <c r="B37" s="205"/>
      <c r="C37" s="205">
        <v>0</v>
      </c>
      <c r="D37" s="205"/>
      <c r="E37" s="205">
        <v>0</v>
      </c>
      <c r="F37" s="205"/>
      <c r="G37" s="205">
        <v>0</v>
      </c>
      <c r="H37" s="205"/>
      <c r="I37" s="205">
        <v>0</v>
      </c>
      <c r="J37" s="205"/>
      <c r="K37" s="205">
        <v>0</v>
      </c>
      <c r="L37" s="205"/>
      <c r="M37" s="205">
        <v>0</v>
      </c>
      <c r="N37" s="89"/>
      <c r="O37" s="89"/>
      <c r="P37" s="69" t="s">
        <v>23</v>
      </c>
    </row>
    <row r="38" spans="1:16" ht="15" x14ac:dyDescent="0.25">
      <c r="A38" s="98" t="s">
        <v>196</v>
      </c>
      <c r="B38" s="180">
        <f>SUM(B24:B37)</f>
        <v>0</v>
      </c>
      <c r="C38" s="180">
        <f t="shared" ref="C38:M38" si="6">SUM(C24:C37)</f>
        <v>0</v>
      </c>
      <c r="D38" s="180">
        <f t="shared" si="6"/>
        <v>0</v>
      </c>
      <c r="E38" s="180">
        <f t="shared" si="6"/>
        <v>0</v>
      </c>
      <c r="F38" s="180">
        <f t="shared" si="6"/>
        <v>0</v>
      </c>
      <c r="G38" s="180">
        <f t="shared" si="6"/>
        <v>0</v>
      </c>
      <c r="H38" s="180">
        <f t="shared" si="6"/>
        <v>0</v>
      </c>
      <c r="I38" s="180">
        <f t="shared" si="6"/>
        <v>0</v>
      </c>
      <c r="J38" s="180">
        <f t="shared" si="6"/>
        <v>0</v>
      </c>
      <c r="K38" s="180">
        <f t="shared" si="6"/>
        <v>0</v>
      </c>
      <c r="L38" s="180">
        <f t="shared" si="6"/>
        <v>0</v>
      </c>
      <c r="M38" s="180">
        <f t="shared" si="6"/>
        <v>0</v>
      </c>
      <c r="N38" s="90"/>
      <c r="O38" s="90"/>
      <c r="P38" s="69" t="s">
        <v>23</v>
      </c>
    </row>
    <row r="39" spans="1:16" ht="15" x14ac:dyDescent="0.25">
      <c r="A39" s="91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69" t="s">
        <v>23</v>
      </c>
    </row>
    <row r="40" spans="1:16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P40" s="69" t="s">
        <v>23</v>
      </c>
    </row>
    <row r="41" spans="1:16" ht="15" x14ac:dyDescent="0.2">
      <c r="A41" s="453" t="s">
        <v>144</v>
      </c>
      <c r="B41" s="451" t="s">
        <v>31</v>
      </c>
      <c r="C41" s="456"/>
      <c r="D41" s="456"/>
      <c r="E41" s="456"/>
      <c r="F41" s="456"/>
      <c r="G41" s="456"/>
      <c r="H41" s="451" t="s">
        <v>32</v>
      </c>
      <c r="I41" s="456"/>
      <c r="J41" s="456"/>
      <c r="K41" s="456"/>
      <c r="L41" s="456"/>
      <c r="M41" s="452"/>
      <c r="N41" s="457" t="s">
        <v>21</v>
      </c>
      <c r="O41" s="458"/>
      <c r="P41" s="69" t="s">
        <v>23</v>
      </c>
    </row>
    <row r="42" spans="1:16" ht="15" customHeight="1" x14ac:dyDescent="0.2">
      <c r="A42" s="454"/>
      <c r="B42" s="451" t="s">
        <v>145</v>
      </c>
      <c r="C42" s="452"/>
      <c r="D42" s="451" t="s">
        <v>146</v>
      </c>
      <c r="E42" s="452"/>
      <c r="F42" s="451" t="s">
        <v>44</v>
      </c>
      <c r="G42" s="452"/>
      <c r="H42" s="451" t="s">
        <v>145</v>
      </c>
      <c r="I42" s="452"/>
      <c r="J42" s="451" t="s">
        <v>146</v>
      </c>
      <c r="K42" s="452"/>
      <c r="L42" s="451" t="s">
        <v>44</v>
      </c>
      <c r="M42" s="452"/>
      <c r="N42" s="459"/>
      <c r="O42" s="414"/>
      <c r="P42" s="69" t="s">
        <v>23</v>
      </c>
    </row>
    <row r="43" spans="1:16" ht="28.5" x14ac:dyDescent="0.2">
      <c r="A43" s="455"/>
      <c r="B43" s="23" t="s">
        <v>5</v>
      </c>
      <c r="C43" s="23" t="s">
        <v>6</v>
      </c>
      <c r="D43" s="23" t="s">
        <v>5</v>
      </c>
      <c r="E43" s="23" t="s">
        <v>6</v>
      </c>
      <c r="F43" s="23" t="s">
        <v>5</v>
      </c>
      <c r="G43" s="23" t="s">
        <v>6</v>
      </c>
      <c r="H43" s="23" t="s">
        <v>5</v>
      </c>
      <c r="I43" s="23" t="s">
        <v>6</v>
      </c>
      <c r="J43" s="23" t="s">
        <v>5</v>
      </c>
      <c r="K43" s="23" t="s">
        <v>6</v>
      </c>
      <c r="L43" s="23" t="s">
        <v>5</v>
      </c>
      <c r="M43" s="23" t="s">
        <v>6</v>
      </c>
      <c r="N43" s="23" t="s">
        <v>5</v>
      </c>
      <c r="O43" s="23" t="s">
        <v>6</v>
      </c>
      <c r="P43" s="69" t="s">
        <v>23</v>
      </c>
    </row>
    <row r="44" spans="1:16" x14ac:dyDescent="0.2">
      <c r="A44" s="93" t="s">
        <v>147</v>
      </c>
      <c r="B44" s="195">
        <v>0</v>
      </c>
      <c r="C44" s="195">
        <v>0</v>
      </c>
      <c r="D44" s="195">
        <v>0</v>
      </c>
      <c r="E44" s="195">
        <v>0</v>
      </c>
      <c r="F44" s="195">
        <v>0</v>
      </c>
      <c r="G44" s="195">
        <v>0</v>
      </c>
      <c r="H44" s="195">
        <v>0</v>
      </c>
      <c r="I44" s="195">
        <v>0</v>
      </c>
      <c r="J44" s="195">
        <v>0</v>
      </c>
      <c r="K44" s="195">
        <v>0</v>
      </c>
      <c r="L44" s="195">
        <v>0</v>
      </c>
      <c r="M44" s="195">
        <v>0</v>
      </c>
      <c r="N44" s="195">
        <f t="shared" ref="N44:N59" si="7">B9+D9+F9+H9+J9+L9+B44+D44+F44+H44+J44+L44</f>
        <v>0</v>
      </c>
      <c r="O44" s="195">
        <f t="shared" ref="O44:O59" si="8">C9+E9+G9+I9+K9+M9+C44+E44+G44+I44+K44+M44</f>
        <v>0</v>
      </c>
      <c r="P44" s="69" t="s">
        <v>23</v>
      </c>
    </row>
    <row r="45" spans="1:16" x14ac:dyDescent="0.2">
      <c r="A45" s="94" t="s">
        <v>148</v>
      </c>
      <c r="B45" s="204">
        <v>0</v>
      </c>
      <c r="C45" s="204">
        <v>0</v>
      </c>
      <c r="D45" s="204">
        <v>0</v>
      </c>
      <c r="E45" s="204">
        <v>0</v>
      </c>
      <c r="F45" s="204">
        <v>0</v>
      </c>
      <c r="G45" s="204">
        <v>0</v>
      </c>
      <c r="H45" s="204">
        <v>0</v>
      </c>
      <c r="I45" s="204">
        <v>0</v>
      </c>
      <c r="J45" s="204">
        <v>0</v>
      </c>
      <c r="K45" s="204">
        <v>0</v>
      </c>
      <c r="L45" s="204">
        <v>0</v>
      </c>
      <c r="M45" s="204">
        <v>0</v>
      </c>
      <c r="N45" s="204">
        <f t="shared" si="7"/>
        <v>0</v>
      </c>
      <c r="O45" s="204">
        <f t="shared" si="8"/>
        <v>0</v>
      </c>
      <c r="P45" s="69" t="s">
        <v>23</v>
      </c>
    </row>
    <row r="46" spans="1:16" x14ac:dyDescent="0.2">
      <c r="A46" s="94" t="s">
        <v>149</v>
      </c>
      <c r="B46" s="204">
        <v>0</v>
      </c>
      <c r="C46" s="204">
        <v>0</v>
      </c>
      <c r="D46" s="204">
        <v>0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4">
        <v>0</v>
      </c>
      <c r="L46" s="204">
        <v>0</v>
      </c>
      <c r="M46" s="204">
        <v>0</v>
      </c>
      <c r="N46" s="204">
        <f t="shared" si="7"/>
        <v>0</v>
      </c>
      <c r="O46" s="204">
        <f t="shared" si="8"/>
        <v>0</v>
      </c>
      <c r="P46" s="69" t="s">
        <v>23</v>
      </c>
    </row>
    <row r="47" spans="1:16" x14ac:dyDescent="0.2">
      <c r="A47" s="94" t="s">
        <v>150</v>
      </c>
      <c r="B47" s="204">
        <v>0</v>
      </c>
      <c r="C47" s="204">
        <v>0</v>
      </c>
      <c r="D47" s="204">
        <v>0</v>
      </c>
      <c r="E47" s="204">
        <v>0</v>
      </c>
      <c r="F47" s="204">
        <v>0</v>
      </c>
      <c r="G47" s="204">
        <v>0</v>
      </c>
      <c r="H47" s="204">
        <v>0</v>
      </c>
      <c r="I47" s="204">
        <v>0</v>
      </c>
      <c r="J47" s="204">
        <v>0</v>
      </c>
      <c r="K47" s="204">
        <v>0</v>
      </c>
      <c r="L47" s="204">
        <v>0</v>
      </c>
      <c r="M47" s="204">
        <v>0</v>
      </c>
      <c r="N47" s="204">
        <f t="shared" si="7"/>
        <v>0</v>
      </c>
      <c r="O47" s="204">
        <f t="shared" si="8"/>
        <v>0</v>
      </c>
      <c r="P47" s="69" t="s">
        <v>23</v>
      </c>
    </row>
    <row r="48" spans="1:16" x14ac:dyDescent="0.2">
      <c r="A48" s="94" t="s">
        <v>151</v>
      </c>
      <c r="B48" s="204">
        <v>0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4">
        <v>0</v>
      </c>
      <c r="L48" s="204">
        <v>0</v>
      </c>
      <c r="M48" s="204">
        <v>0</v>
      </c>
      <c r="N48" s="204">
        <f t="shared" si="7"/>
        <v>0</v>
      </c>
      <c r="O48" s="204">
        <f t="shared" si="8"/>
        <v>0</v>
      </c>
      <c r="P48" s="69" t="s">
        <v>23</v>
      </c>
    </row>
    <row r="49" spans="1:16" x14ac:dyDescent="0.2">
      <c r="A49" s="94" t="s">
        <v>152</v>
      </c>
      <c r="B49" s="204">
        <v>0</v>
      </c>
      <c r="C49" s="204">
        <v>0</v>
      </c>
      <c r="D49" s="204">
        <v>0</v>
      </c>
      <c r="E49" s="204">
        <v>0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0</v>
      </c>
      <c r="L49" s="204">
        <v>0</v>
      </c>
      <c r="M49" s="204">
        <v>0</v>
      </c>
      <c r="N49" s="204">
        <f t="shared" si="7"/>
        <v>0</v>
      </c>
      <c r="O49" s="204">
        <f t="shared" si="8"/>
        <v>0</v>
      </c>
      <c r="P49" s="69" t="s">
        <v>23</v>
      </c>
    </row>
    <row r="50" spans="1:16" x14ac:dyDescent="0.2">
      <c r="A50" s="94" t="s">
        <v>153</v>
      </c>
      <c r="B50" s="204">
        <v>0</v>
      </c>
      <c r="C50" s="204">
        <v>0</v>
      </c>
      <c r="D50" s="204">
        <v>0</v>
      </c>
      <c r="E50" s="204">
        <v>0</v>
      </c>
      <c r="F50" s="204">
        <v>0</v>
      </c>
      <c r="G50" s="204">
        <v>0</v>
      </c>
      <c r="H50" s="204">
        <v>0</v>
      </c>
      <c r="I50" s="204">
        <v>0</v>
      </c>
      <c r="J50" s="204">
        <v>0</v>
      </c>
      <c r="K50" s="204">
        <v>0</v>
      </c>
      <c r="L50" s="204">
        <v>0</v>
      </c>
      <c r="M50" s="204">
        <v>0</v>
      </c>
      <c r="N50" s="204">
        <f t="shared" si="7"/>
        <v>0</v>
      </c>
      <c r="O50" s="204">
        <f t="shared" si="8"/>
        <v>0</v>
      </c>
      <c r="P50" s="69" t="s">
        <v>23</v>
      </c>
    </row>
    <row r="51" spans="1:16" x14ac:dyDescent="0.2">
      <c r="A51" s="94" t="s">
        <v>154</v>
      </c>
      <c r="B51" s="204">
        <v>0</v>
      </c>
      <c r="C51" s="204">
        <v>0</v>
      </c>
      <c r="D51" s="204">
        <v>0</v>
      </c>
      <c r="E51" s="204">
        <v>0</v>
      </c>
      <c r="F51" s="204">
        <v>0</v>
      </c>
      <c r="G51" s="204">
        <v>0</v>
      </c>
      <c r="H51" s="204">
        <v>0</v>
      </c>
      <c r="I51" s="204">
        <v>0</v>
      </c>
      <c r="J51" s="204">
        <v>0</v>
      </c>
      <c r="K51" s="204">
        <v>0</v>
      </c>
      <c r="L51" s="204">
        <v>0</v>
      </c>
      <c r="M51" s="204">
        <v>0</v>
      </c>
      <c r="N51" s="204">
        <f t="shared" si="7"/>
        <v>0</v>
      </c>
      <c r="O51" s="204">
        <f t="shared" si="8"/>
        <v>0</v>
      </c>
      <c r="P51" s="69" t="s">
        <v>23</v>
      </c>
    </row>
    <row r="52" spans="1:16" x14ac:dyDescent="0.2">
      <c r="A52" s="94" t="s">
        <v>155</v>
      </c>
      <c r="B52" s="204">
        <v>0</v>
      </c>
      <c r="C52" s="204">
        <v>0</v>
      </c>
      <c r="D52" s="204">
        <v>0</v>
      </c>
      <c r="E52" s="204">
        <v>0</v>
      </c>
      <c r="F52" s="204">
        <v>0</v>
      </c>
      <c r="G52" s="204">
        <v>0</v>
      </c>
      <c r="H52" s="204">
        <v>0</v>
      </c>
      <c r="I52" s="204">
        <v>0</v>
      </c>
      <c r="J52" s="204">
        <v>0</v>
      </c>
      <c r="K52" s="204">
        <v>0</v>
      </c>
      <c r="L52" s="204">
        <v>0</v>
      </c>
      <c r="M52" s="204">
        <v>0</v>
      </c>
      <c r="N52" s="204">
        <f t="shared" si="7"/>
        <v>0</v>
      </c>
      <c r="O52" s="204">
        <f t="shared" si="8"/>
        <v>0</v>
      </c>
      <c r="P52" s="69" t="s">
        <v>23</v>
      </c>
    </row>
    <row r="53" spans="1:16" x14ac:dyDescent="0.2">
      <c r="A53" s="94" t="s">
        <v>156</v>
      </c>
      <c r="B53" s="204">
        <v>0</v>
      </c>
      <c r="C53" s="204">
        <v>0</v>
      </c>
      <c r="D53" s="204">
        <v>0</v>
      </c>
      <c r="E53" s="204">
        <v>0</v>
      </c>
      <c r="F53" s="204">
        <v>0</v>
      </c>
      <c r="G53" s="204">
        <v>0</v>
      </c>
      <c r="H53" s="204">
        <v>0</v>
      </c>
      <c r="I53" s="204">
        <v>0</v>
      </c>
      <c r="J53" s="204">
        <v>0</v>
      </c>
      <c r="K53" s="204">
        <v>0</v>
      </c>
      <c r="L53" s="204">
        <v>0</v>
      </c>
      <c r="M53" s="204">
        <v>0</v>
      </c>
      <c r="N53" s="204">
        <f t="shared" si="7"/>
        <v>0</v>
      </c>
      <c r="O53" s="204">
        <f t="shared" si="8"/>
        <v>0</v>
      </c>
      <c r="P53" s="69" t="s">
        <v>23</v>
      </c>
    </row>
    <row r="54" spans="1:16" x14ac:dyDescent="0.2">
      <c r="A54" s="94" t="s">
        <v>157</v>
      </c>
      <c r="B54" s="204">
        <v>0</v>
      </c>
      <c r="C54" s="204">
        <v>0</v>
      </c>
      <c r="D54" s="204">
        <v>0</v>
      </c>
      <c r="E54" s="204">
        <v>0</v>
      </c>
      <c r="F54" s="204">
        <v>0</v>
      </c>
      <c r="G54" s="204">
        <v>0</v>
      </c>
      <c r="H54" s="204">
        <v>0</v>
      </c>
      <c r="I54" s="204">
        <v>0</v>
      </c>
      <c r="J54" s="204">
        <v>0</v>
      </c>
      <c r="K54" s="204">
        <v>0</v>
      </c>
      <c r="L54" s="204">
        <v>0</v>
      </c>
      <c r="M54" s="204">
        <v>0</v>
      </c>
      <c r="N54" s="204">
        <f t="shared" si="7"/>
        <v>0</v>
      </c>
      <c r="O54" s="204">
        <f t="shared" si="8"/>
        <v>0</v>
      </c>
      <c r="P54" s="69" t="s">
        <v>23</v>
      </c>
    </row>
    <row r="55" spans="1:16" x14ac:dyDescent="0.2">
      <c r="A55" s="95" t="s">
        <v>158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7">
        <v>0</v>
      </c>
      <c r="L55" s="197">
        <v>0</v>
      </c>
      <c r="M55" s="197">
        <v>0</v>
      </c>
      <c r="N55" s="197">
        <f t="shared" si="7"/>
        <v>0</v>
      </c>
      <c r="O55" s="197">
        <f t="shared" si="8"/>
        <v>0</v>
      </c>
      <c r="P55" s="69" t="s">
        <v>23</v>
      </c>
    </row>
    <row r="56" spans="1:16" x14ac:dyDescent="0.2">
      <c r="A56" s="93" t="s">
        <v>159</v>
      </c>
      <c r="B56" s="195">
        <f>SUM(B44:B55)</f>
        <v>0</v>
      </c>
      <c r="C56" s="195">
        <f>SUM(C44:C55)</f>
        <v>0</v>
      </c>
      <c r="D56" s="195">
        <f>SUM(D44:D55)</f>
        <v>0</v>
      </c>
      <c r="E56" s="195">
        <f>SUM(E44:E55)</f>
        <v>0</v>
      </c>
      <c r="F56" s="195">
        <f>SUM(F44:F55)</f>
        <v>0</v>
      </c>
      <c r="G56" s="195">
        <f t="shared" ref="G56" si="9">SUM(G44:G55)</f>
        <v>0</v>
      </c>
      <c r="H56" s="195">
        <f>SUM(H44:H55)</f>
        <v>0</v>
      </c>
      <c r="I56" s="195">
        <f t="shared" ref="I56" si="10">SUM(I44:I55)</f>
        <v>0</v>
      </c>
      <c r="J56" s="195">
        <f>SUM(J44:J55)</f>
        <v>0</v>
      </c>
      <c r="K56" s="195">
        <f t="shared" ref="K56" si="11">SUM(K44:K55)</f>
        <v>0</v>
      </c>
      <c r="L56" s="195">
        <f>SUM(L44:L55)</f>
        <v>0</v>
      </c>
      <c r="M56" s="195">
        <f t="shared" ref="M56" si="12">SUM(M44:M55)</f>
        <v>0</v>
      </c>
      <c r="N56" s="195">
        <f>B21+D21+F21+H21+J21+L21+B56+D56+F56+H56+J56+L56</f>
        <v>0</v>
      </c>
      <c r="O56" s="195">
        <f t="shared" si="8"/>
        <v>0</v>
      </c>
      <c r="P56" s="69" t="s">
        <v>23</v>
      </c>
    </row>
    <row r="57" spans="1:16" x14ac:dyDescent="0.2">
      <c r="A57" s="96" t="s">
        <v>160</v>
      </c>
      <c r="B57" s="204">
        <f>-B56*0.5</f>
        <v>0</v>
      </c>
      <c r="C57" s="204">
        <f t="shared" ref="C57:L57" si="13">-C56*0.5</f>
        <v>0</v>
      </c>
      <c r="D57" s="204">
        <f t="shared" si="13"/>
        <v>0</v>
      </c>
      <c r="E57" s="204">
        <f t="shared" si="13"/>
        <v>0</v>
      </c>
      <c r="F57" s="204">
        <f t="shared" si="13"/>
        <v>0</v>
      </c>
      <c r="G57" s="204"/>
      <c r="H57" s="204">
        <f t="shared" si="13"/>
        <v>0</v>
      </c>
      <c r="I57" s="204">
        <f t="shared" si="13"/>
        <v>0</v>
      </c>
      <c r="J57" s="204">
        <f t="shared" si="13"/>
        <v>0</v>
      </c>
      <c r="K57" s="204">
        <f t="shared" si="13"/>
        <v>0</v>
      </c>
      <c r="L57" s="204">
        <f t="shared" si="13"/>
        <v>0</v>
      </c>
      <c r="M57" s="204"/>
      <c r="N57" s="204">
        <f t="shared" si="7"/>
        <v>0</v>
      </c>
      <c r="O57" s="204">
        <f t="shared" si="8"/>
        <v>0</v>
      </c>
      <c r="P57" s="69" t="s">
        <v>23</v>
      </c>
    </row>
    <row r="58" spans="1:16" x14ac:dyDescent="0.2">
      <c r="A58" s="94" t="s">
        <v>197</v>
      </c>
      <c r="B58" s="204"/>
      <c r="C58" s="204">
        <v>0</v>
      </c>
      <c r="D58" s="204"/>
      <c r="E58" s="204">
        <v>0</v>
      </c>
      <c r="F58" s="204"/>
      <c r="G58" s="204">
        <v>0</v>
      </c>
      <c r="H58" s="204"/>
      <c r="I58" s="204">
        <v>0</v>
      </c>
      <c r="J58" s="204"/>
      <c r="K58" s="204">
        <v>0</v>
      </c>
      <c r="L58" s="204"/>
      <c r="M58" s="204">
        <v>0</v>
      </c>
      <c r="N58" s="204"/>
      <c r="O58" s="204">
        <f t="shared" si="8"/>
        <v>0</v>
      </c>
      <c r="P58" s="69" t="s">
        <v>23</v>
      </c>
    </row>
    <row r="59" spans="1:16" x14ac:dyDescent="0.2">
      <c r="A59" s="95" t="s">
        <v>161</v>
      </c>
      <c r="B59" s="197">
        <f>SUM(B56:B58)</f>
        <v>0</v>
      </c>
      <c r="C59" s="197">
        <f t="shared" ref="C59:M59" si="14">SUM(C56:C58)</f>
        <v>0</v>
      </c>
      <c r="D59" s="197">
        <f t="shared" si="14"/>
        <v>0</v>
      </c>
      <c r="E59" s="197">
        <f t="shared" si="14"/>
        <v>0</v>
      </c>
      <c r="F59" s="197">
        <f t="shared" si="14"/>
        <v>0</v>
      </c>
      <c r="G59" s="197">
        <f t="shared" si="14"/>
        <v>0</v>
      </c>
      <c r="H59" s="197">
        <f t="shared" si="14"/>
        <v>0</v>
      </c>
      <c r="I59" s="197">
        <f t="shared" si="14"/>
        <v>0</v>
      </c>
      <c r="J59" s="197">
        <f t="shared" si="14"/>
        <v>0</v>
      </c>
      <c r="K59" s="197">
        <f t="shared" si="14"/>
        <v>0</v>
      </c>
      <c r="L59" s="197">
        <f t="shared" si="14"/>
        <v>0</v>
      </c>
      <c r="M59" s="197">
        <f t="shared" si="14"/>
        <v>0</v>
      </c>
      <c r="N59" s="197">
        <f t="shared" si="7"/>
        <v>0</v>
      </c>
      <c r="O59" s="197">
        <f t="shared" si="8"/>
        <v>0</v>
      </c>
      <c r="P59" s="69" t="s">
        <v>23</v>
      </c>
    </row>
    <row r="60" spans="1:16" x14ac:dyDescent="0.2">
      <c r="A60" s="94" t="s">
        <v>125</v>
      </c>
      <c r="B60" s="204"/>
      <c r="C60" s="204">
        <v>0</v>
      </c>
      <c r="D60" s="204"/>
      <c r="E60" s="204">
        <v>0</v>
      </c>
      <c r="F60" s="204"/>
      <c r="G60" s="204">
        <v>0</v>
      </c>
      <c r="H60" s="204"/>
      <c r="I60" s="204">
        <v>0</v>
      </c>
      <c r="J60" s="204"/>
      <c r="K60" s="204">
        <v>0</v>
      </c>
      <c r="L60" s="204"/>
      <c r="M60" s="204">
        <v>0</v>
      </c>
      <c r="N60" s="204"/>
      <c r="O60" s="204">
        <f t="shared" ref="O60:O72" si="15">C25+E25+G25+I25+K25+M25+C60+E60+G60+I60+K60+M60</f>
        <v>0</v>
      </c>
      <c r="P60" s="69" t="s">
        <v>23</v>
      </c>
    </row>
    <row r="61" spans="1:16" x14ac:dyDescent="0.2">
      <c r="A61" s="94" t="s">
        <v>126</v>
      </c>
      <c r="B61" s="204"/>
      <c r="C61" s="204">
        <v>0</v>
      </c>
      <c r="D61" s="204"/>
      <c r="E61" s="204">
        <v>0</v>
      </c>
      <c r="F61" s="204"/>
      <c r="G61" s="204">
        <v>0</v>
      </c>
      <c r="H61" s="204"/>
      <c r="I61" s="204">
        <v>0</v>
      </c>
      <c r="J61" s="204"/>
      <c r="K61" s="204">
        <v>0</v>
      </c>
      <c r="L61" s="204"/>
      <c r="M61" s="204">
        <v>0</v>
      </c>
      <c r="N61" s="204"/>
      <c r="O61" s="204">
        <f t="shared" si="15"/>
        <v>0</v>
      </c>
      <c r="P61" s="69" t="s">
        <v>23</v>
      </c>
    </row>
    <row r="62" spans="1:16" x14ac:dyDescent="0.2">
      <c r="A62" s="160" t="s">
        <v>198</v>
      </c>
      <c r="B62" s="204"/>
      <c r="C62" s="204">
        <v>0</v>
      </c>
      <c r="D62" s="204"/>
      <c r="E62" s="204">
        <v>0</v>
      </c>
      <c r="F62" s="204"/>
      <c r="G62" s="204">
        <v>0</v>
      </c>
      <c r="H62" s="204"/>
      <c r="I62" s="204">
        <v>0</v>
      </c>
      <c r="J62" s="204"/>
      <c r="K62" s="204">
        <v>0</v>
      </c>
      <c r="L62" s="204"/>
      <c r="M62" s="204">
        <v>0</v>
      </c>
      <c r="N62" s="204"/>
      <c r="O62" s="204">
        <f t="shared" si="15"/>
        <v>0</v>
      </c>
      <c r="P62" s="69" t="s">
        <v>23</v>
      </c>
    </row>
    <row r="63" spans="1:16" x14ac:dyDescent="0.2">
      <c r="A63" s="94" t="s">
        <v>127</v>
      </c>
      <c r="B63" s="204"/>
      <c r="C63" s="204">
        <v>0</v>
      </c>
      <c r="D63" s="204"/>
      <c r="E63" s="204">
        <v>0</v>
      </c>
      <c r="F63" s="204"/>
      <c r="G63" s="204">
        <v>0</v>
      </c>
      <c r="H63" s="204"/>
      <c r="I63" s="204">
        <v>0</v>
      </c>
      <c r="J63" s="204"/>
      <c r="K63" s="204">
        <v>0</v>
      </c>
      <c r="L63" s="204"/>
      <c r="M63" s="204">
        <v>0</v>
      </c>
      <c r="N63" s="204"/>
      <c r="O63" s="204">
        <f t="shared" si="15"/>
        <v>0</v>
      </c>
      <c r="P63" s="69" t="s">
        <v>23</v>
      </c>
    </row>
    <row r="64" spans="1:16" x14ac:dyDescent="0.2">
      <c r="A64" s="94" t="s">
        <v>129</v>
      </c>
      <c r="B64" s="204"/>
      <c r="C64" s="204">
        <v>0</v>
      </c>
      <c r="D64" s="204"/>
      <c r="E64" s="204">
        <v>0</v>
      </c>
      <c r="F64" s="204"/>
      <c r="G64" s="204">
        <v>0</v>
      </c>
      <c r="H64" s="204"/>
      <c r="I64" s="204">
        <v>0</v>
      </c>
      <c r="J64" s="204"/>
      <c r="K64" s="204">
        <v>0</v>
      </c>
      <c r="L64" s="204"/>
      <c r="M64" s="204">
        <v>0</v>
      </c>
      <c r="N64" s="204"/>
      <c r="O64" s="204">
        <f t="shared" si="15"/>
        <v>0</v>
      </c>
      <c r="P64" s="69" t="s">
        <v>23</v>
      </c>
    </row>
    <row r="65" spans="1:16" x14ac:dyDescent="0.2">
      <c r="A65" s="94" t="s">
        <v>130</v>
      </c>
      <c r="B65" s="204"/>
      <c r="C65" s="204">
        <v>0</v>
      </c>
      <c r="D65" s="204"/>
      <c r="E65" s="204">
        <v>0</v>
      </c>
      <c r="F65" s="204"/>
      <c r="G65" s="204">
        <v>0</v>
      </c>
      <c r="H65" s="204"/>
      <c r="I65" s="204">
        <v>0</v>
      </c>
      <c r="J65" s="204"/>
      <c r="K65" s="204">
        <v>0</v>
      </c>
      <c r="L65" s="204"/>
      <c r="M65" s="204">
        <v>0</v>
      </c>
      <c r="N65" s="204"/>
      <c r="O65" s="204">
        <f t="shared" si="15"/>
        <v>0</v>
      </c>
      <c r="P65" s="69" t="s">
        <v>23</v>
      </c>
    </row>
    <row r="66" spans="1:16" x14ac:dyDescent="0.2">
      <c r="A66" s="94" t="s">
        <v>131</v>
      </c>
      <c r="B66" s="204"/>
      <c r="C66" s="204">
        <v>0</v>
      </c>
      <c r="D66" s="204"/>
      <c r="E66" s="204">
        <v>0</v>
      </c>
      <c r="F66" s="204"/>
      <c r="G66" s="204">
        <v>0</v>
      </c>
      <c r="H66" s="204"/>
      <c r="I66" s="204">
        <v>0</v>
      </c>
      <c r="J66" s="204"/>
      <c r="K66" s="204">
        <v>0</v>
      </c>
      <c r="L66" s="204"/>
      <c r="M66" s="204">
        <v>0</v>
      </c>
      <c r="N66" s="204"/>
      <c r="O66" s="204">
        <f t="shared" si="15"/>
        <v>0</v>
      </c>
      <c r="P66" s="69" t="s">
        <v>23</v>
      </c>
    </row>
    <row r="67" spans="1:16" x14ac:dyDescent="0.2">
      <c r="A67" s="94" t="s">
        <v>132</v>
      </c>
      <c r="B67" s="204"/>
      <c r="C67" s="204">
        <v>0</v>
      </c>
      <c r="D67" s="204"/>
      <c r="E67" s="204">
        <v>0</v>
      </c>
      <c r="F67" s="204"/>
      <c r="G67" s="204">
        <v>0</v>
      </c>
      <c r="H67" s="204"/>
      <c r="I67" s="204">
        <v>0</v>
      </c>
      <c r="J67" s="204"/>
      <c r="K67" s="204">
        <v>0</v>
      </c>
      <c r="L67" s="204"/>
      <c r="M67" s="204">
        <v>0</v>
      </c>
      <c r="N67" s="204"/>
      <c r="O67" s="204">
        <f t="shared" si="15"/>
        <v>0</v>
      </c>
      <c r="P67" s="69" t="s">
        <v>23</v>
      </c>
    </row>
    <row r="68" spans="1:16" x14ac:dyDescent="0.2">
      <c r="A68" s="94" t="s">
        <v>133</v>
      </c>
      <c r="B68" s="204"/>
      <c r="C68" s="204">
        <v>0</v>
      </c>
      <c r="D68" s="204"/>
      <c r="E68" s="204">
        <v>0</v>
      </c>
      <c r="F68" s="204"/>
      <c r="G68" s="204">
        <v>0</v>
      </c>
      <c r="H68" s="204"/>
      <c r="I68" s="204">
        <v>0</v>
      </c>
      <c r="J68" s="204"/>
      <c r="K68" s="204">
        <v>0</v>
      </c>
      <c r="L68" s="204"/>
      <c r="M68" s="204">
        <v>0</v>
      </c>
      <c r="N68" s="204"/>
      <c r="O68" s="204">
        <f t="shared" si="15"/>
        <v>0</v>
      </c>
      <c r="P68" s="69" t="s">
        <v>23</v>
      </c>
    </row>
    <row r="69" spans="1:16" x14ac:dyDescent="0.2">
      <c r="A69" s="94" t="s">
        <v>134</v>
      </c>
      <c r="B69" s="204"/>
      <c r="C69" s="204">
        <v>0</v>
      </c>
      <c r="D69" s="204"/>
      <c r="E69" s="204">
        <v>0</v>
      </c>
      <c r="F69" s="204"/>
      <c r="G69" s="204">
        <v>0</v>
      </c>
      <c r="H69" s="204"/>
      <c r="I69" s="204">
        <v>0</v>
      </c>
      <c r="J69" s="204"/>
      <c r="K69" s="204">
        <v>0</v>
      </c>
      <c r="L69" s="204"/>
      <c r="M69" s="204">
        <v>0</v>
      </c>
      <c r="N69" s="204"/>
      <c r="O69" s="204">
        <f t="shared" si="15"/>
        <v>0</v>
      </c>
      <c r="P69" s="69" t="s">
        <v>23</v>
      </c>
    </row>
    <row r="70" spans="1:16" x14ac:dyDescent="0.2">
      <c r="A70" s="94" t="s">
        <v>135</v>
      </c>
      <c r="B70" s="204"/>
      <c r="C70" s="204">
        <v>0</v>
      </c>
      <c r="D70" s="204"/>
      <c r="E70" s="204">
        <v>0</v>
      </c>
      <c r="F70" s="204"/>
      <c r="G70" s="204">
        <v>0</v>
      </c>
      <c r="H70" s="204"/>
      <c r="I70" s="204">
        <v>0</v>
      </c>
      <c r="J70" s="204"/>
      <c r="K70" s="204">
        <v>0</v>
      </c>
      <c r="L70" s="204"/>
      <c r="M70" s="204">
        <v>0</v>
      </c>
      <c r="N70" s="204"/>
      <c r="O70" s="204">
        <f t="shared" si="15"/>
        <v>0</v>
      </c>
      <c r="P70" s="69" t="s">
        <v>23</v>
      </c>
    </row>
    <row r="71" spans="1:16" x14ac:dyDescent="0.2">
      <c r="A71" s="94" t="s">
        <v>136</v>
      </c>
      <c r="B71" s="204"/>
      <c r="C71" s="204">
        <v>0</v>
      </c>
      <c r="D71" s="204"/>
      <c r="E71" s="204">
        <v>0</v>
      </c>
      <c r="F71" s="204"/>
      <c r="G71" s="204">
        <v>0</v>
      </c>
      <c r="H71" s="204"/>
      <c r="I71" s="204">
        <v>0</v>
      </c>
      <c r="J71" s="204"/>
      <c r="K71" s="204">
        <v>0</v>
      </c>
      <c r="L71" s="204"/>
      <c r="M71" s="204">
        <v>0</v>
      </c>
      <c r="N71" s="204"/>
      <c r="O71" s="204">
        <f t="shared" si="15"/>
        <v>0</v>
      </c>
      <c r="P71" s="69" t="s">
        <v>23</v>
      </c>
    </row>
    <row r="72" spans="1:16" x14ac:dyDescent="0.2">
      <c r="A72" s="97" t="s">
        <v>137</v>
      </c>
      <c r="B72" s="205"/>
      <c r="C72" s="205">
        <v>0</v>
      </c>
      <c r="D72" s="205"/>
      <c r="E72" s="205">
        <v>0</v>
      </c>
      <c r="F72" s="205"/>
      <c r="G72" s="205">
        <v>0</v>
      </c>
      <c r="H72" s="205"/>
      <c r="I72" s="205">
        <v>0</v>
      </c>
      <c r="J72" s="205"/>
      <c r="K72" s="205">
        <v>0</v>
      </c>
      <c r="L72" s="205"/>
      <c r="M72" s="205">
        <v>0</v>
      </c>
      <c r="N72" s="205"/>
      <c r="O72" s="205">
        <f t="shared" si="15"/>
        <v>0</v>
      </c>
      <c r="P72" s="69" t="s">
        <v>23</v>
      </c>
    </row>
    <row r="73" spans="1:16" ht="15" x14ac:dyDescent="0.25">
      <c r="A73" s="98" t="s">
        <v>196</v>
      </c>
      <c r="B73" s="180">
        <f>SUM(B59:B72)</f>
        <v>0</v>
      </c>
      <c r="C73" s="180">
        <f t="shared" ref="C73:O73" si="16">SUM(C59:C72)</f>
        <v>0</v>
      </c>
      <c r="D73" s="180">
        <f t="shared" si="16"/>
        <v>0</v>
      </c>
      <c r="E73" s="180">
        <f t="shared" si="16"/>
        <v>0</v>
      </c>
      <c r="F73" s="180">
        <f t="shared" si="16"/>
        <v>0</v>
      </c>
      <c r="G73" s="180">
        <f t="shared" si="16"/>
        <v>0</v>
      </c>
      <c r="H73" s="180">
        <f t="shared" si="16"/>
        <v>0</v>
      </c>
      <c r="I73" s="180">
        <f t="shared" si="16"/>
        <v>0</v>
      </c>
      <c r="J73" s="180">
        <f t="shared" si="16"/>
        <v>0</v>
      </c>
      <c r="K73" s="180">
        <f t="shared" si="16"/>
        <v>0</v>
      </c>
      <c r="L73" s="180">
        <f t="shared" si="16"/>
        <v>0</v>
      </c>
      <c r="M73" s="180">
        <f t="shared" si="16"/>
        <v>0</v>
      </c>
      <c r="N73" s="180">
        <f t="shared" si="16"/>
        <v>0</v>
      </c>
      <c r="O73" s="180">
        <f t="shared" si="16"/>
        <v>0</v>
      </c>
      <c r="P73" s="69" t="s">
        <v>23</v>
      </c>
    </row>
    <row r="74" spans="1:16" x14ac:dyDescent="0.2">
      <c r="P74" s="69" t="s">
        <v>24</v>
      </c>
    </row>
  </sheetData>
  <mergeCells count="24">
    <mergeCell ref="N41:O42"/>
    <mergeCell ref="B42:C42"/>
    <mergeCell ref="D42:E42"/>
    <mergeCell ref="F42:G42"/>
    <mergeCell ref="H42:I42"/>
    <mergeCell ref="J42:K42"/>
    <mergeCell ref="L42:M42"/>
    <mergeCell ref="F7:G7"/>
    <mergeCell ref="H7:I7"/>
    <mergeCell ref="J7:K7"/>
    <mergeCell ref="L7:M7"/>
    <mergeCell ref="A41:A43"/>
    <mergeCell ref="B41:G41"/>
    <mergeCell ref="H41:M41"/>
    <mergeCell ref="A6:A8"/>
    <mergeCell ref="B6:G6"/>
    <mergeCell ref="H6:M6"/>
    <mergeCell ref="B7:C7"/>
    <mergeCell ref="D7:E7"/>
    <mergeCell ref="A1:O1"/>
    <mergeCell ref="A2:O2"/>
    <mergeCell ref="A3:O3"/>
    <mergeCell ref="A4:O4"/>
    <mergeCell ref="A5:M5"/>
  </mergeCells>
  <printOptions horizontalCentered="1"/>
  <pageMargins left="0.7" right="0.7" top="0.52" bottom="0.39" header="0.3" footer="0.23"/>
  <pageSetup scale="56" fitToHeight="2" orientation="landscape" r:id="rId1"/>
  <headerFooter>
    <oddHeader xml:space="preserve">&amp;L&amp;"Arial,Bold"&amp;12J. Financial Analysis of Program Changes
</oddHeader>
    <oddFooter>&amp;C&amp;"Arial,Regular"Exhibit J - Financial Analysis of Program Changes</oddFooter>
  </headerFooter>
  <rowBreaks count="1" manualBreakCount="1">
    <brk id="40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zoomScale="85" zoomScaleNormal="100" zoomScaleSheetLayoutView="85" workbookViewId="0">
      <selection activeCell="A33" sqref="A33"/>
    </sheetView>
  </sheetViews>
  <sheetFormatPr defaultRowHeight="14.25" x14ac:dyDescent="0.2"/>
  <cols>
    <col min="1" max="1" width="9.42578125" style="9" customWidth="1"/>
    <col min="2" max="2" width="13.5703125" style="9" customWidth="1"/>
    <col min="3" max="3" width="3.7109375" style="9" customWidth="1"/>
    <col min="4" max="4" width="10.7109375" style="9" bestFit="1" customWidth="1"/>
    <col min="5" max="5" width="8.28515625" style="9" customWidth="1"/>
    <col min="6" max="6" width="12.7109375" style="9" customWidth="1"/>
    <col min="7" max="7" width="8.28515625" style="9" customWidth="1"/>
    <col min="8" max="8" width="12.7109375" style="9" customWidth="1"/>
    <col min="9" max="9" width="8.28515625" style="9" customWidth="1"/>
    <col min="10" max="10" width="12.7109375" style="9" customWidth="1"/>
    <col min="11" max="11" width="8.28515625" style="9" customWidth="1"/>
    <col min="12" max="12" width="12.7109375" style="9" customWidth="1"/>
    <col min="13" max="13" width="14" style="4" bestFit="1" customWidth="1"/>
    <col min="14" max="14" width="4.5703125" style="9" customWidth="1"/>
    <col min="15" max="15" width="116.7109375" style="9" customWidth="1"/>
    <col min="16" max="17" width="8.28515625" style="9" customWidth="1"/>
    <col min="18" max="18" width="12.7109375" style="9" customWidth="1"/>
    <col min="19" max="20" width="8.28515625" style="9" customWidth="1"/>
    <col min="21" max="21" width="12.7109375" style="9" customWidth="1"/>
    <col min="22" max="16384" width="9.140625" style="9"/>
  </cols>
  <sheetData>
    <row r="1" spans="1:21" ht="18" x14ac:dyDescent="0.25">
      <c r="A1" s="398" t="s">
        <v>194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69" t="s">
        <v>23</v>
      </c>
      <c r="N1" s="6"/>
      <c r="O1" s="366"/>
      <c r="P1" s="6"/>
      <c r="Q1" s="6"/>
      <c r="R1" s="6"/>
      <c r="S1" s="6"/>
      <c r="T1" s="6"/>
      <c r="U1" s="6"/>
    </row>
    <row r="2" spans="1:21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69" t="s">
        <v>23</v>
      </c>
      <c r="N2" s="7"/>
      <c r="O2" s="367"/>
      <c r="P2" s="7"/>
      <c r="Q2" s="7"/>
      <c r="R2" s="7"/>
      <c r="S2" s="7"/>
      <c r="T2" s="7"/>
      <c r="U2" s="7"/>
    </row>
    <row r="3" spans="1:21" x14ac:dyDescent="0.2">
      <c r="A3" s="400" t="s">
        <v>247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69" t="s">
        <v>23</v>
      </c>
      <c r="N3" s="10"/>
      <c r="O3" s="367"/>
      <c r="P3" s="10"/>
      <c r="Q3" s="10"/>
      <c r="R3" s="10"/>
      <c r="S3" s="10"/>
      <c r="T3" s="10"/>
      <c r="U3" s="10"/>
    </row>
    <row r="4" spans="1:21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69" t="s">
        <v>23</v>
      </c>
      <c r="N4" s="8"/>
      <c r="O4" s="367"/>
      <c r="P4" s="8"/>
      <c r="Q4" s="8"/>
      <c r="R4" s="8"/>
      <c r="S4" s="8"/>
      <c r="T4" s="8"/>
      <c r="U4" s="8"/>
    </row>
    <row r="5" spans="1:21" ht="1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69" t="s">
        <v>23</v>
      </c>
      <c r="N5" s="8"/>
      <c r="O5" s="371"/>
      <c r="P5" s="8"/>
      <c r="Q5" s="8"/>
      <c r="R5" s="8"/>
      <c r="S5" s="8"/>
      <c r="T5" s="8"/>
      <c r="U5" s="8"/>
    </row>
    <row r="6" spans="1:21" ht="15" thickBot="1" x14ac:dyDescent="0.25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69" t="s">
        <v>23</v>
      </c>
      <c r="N6" s="8"/>
      <c r="O6" s="47"/>
      <c r="P6" s="8"/>
      <c r="Q6" s="8"/>
      <c r="R6" s="8"/>
      <c r="S6" s="8"/>
      <c r="T6" s="8"/>
      <c r="U6" s="8"/>
    </row>
    <row r="7" spans="1:21" ht="30.75" customHeight="1" x14ac:dyDescent="0.25">
      <c r="A7" s="462" t="s">
        <v>162</v>
      </c>
      <c r="B7" s="463"/>
      <c r="C7" s="463"/>
      <c r="D7" s="464"/>
      <c r="E7" s="409" t="s">
        <v>90</v>
      </c>
      <c r="F7" s="409"/>
      <c r="G7" s="409" t="s">
        <v>7</v>
      </c>
      <c r="H7" s="409"/>
      <c r="I7" s="409" t="s">
        <v>28</v>
      </c>
      <c r="J7" s="409"/>
      <c r="K7" s="409" t="s">
        <v>91</v>
      </c>
      <c r="L7" s="410"/>
      <c r="M7" s="69" t="s">
        <v>23</v>
      </c>
      <c r="O7" s="90"/>
    </row>
    <row r="8" spans="1:21" ht="28.5" x14ac:dyDescent="0.2">
      <c r="A8" s="465"/>
      <c r="B8" s="466"/>
      <c r="C8" s="466"/>
      <c r="D8" s="467"/>
      <c r="E8" s="11" t="s">
        <v>5</v>
      </c>
      <c r="F8" s="11" t="s">
        <v>6</v>
      </c>
      <c r="G8" s="11" t="s">
        <v>5</v>
      </c>
      <c r="H8" s="11" t="s">
        <v>6</v>
      </c>
      <c r="I8" s="11" t="s">
        <v>5</v>
      </c>
      <c r="J8" s="11" t="s">
        <v>6</v>
      </c>
      <c r="K8" s="11" t="s">
        <v>5</v>
      </c>
      <c r="L8" s="12" t="s">
        <v>6</v>
      </c>
      <c r="M8" s="69" t="s">
        <v>23</v>
      </c>
      <c r="O8" s="389"/>
    </row>
    <row r="9" spans="1:21" ht="15" x14ac:dyDescent="0.25">
      <c r="A9" s="121" t="s">
        <v>163</v>
      </c>
      <c r="B9" s="122">
        <v>145700</v>
      </c>
      <c r="C9" s="123" t="s">
        <v>168</v>
      </c>
      <c r="D9" s="124">
        <v>199700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f>I9-G9</f>
        <v>0</v>
      </c>
      <c r="L9" s="207">
        <f>J9-H9</f>
        <v>0</v>
      </c>
      <c r="M9" s="69" t="s">
        <v>23</v>
      </c>
      <c r="O9" s="90"/>
    </row>
    <row r="10" spans="1:21" ht="15" x14ac:dyDescent="0.25">
      <c r="A10" s="144" t="s">
        <v>195</v>
      </c>
      <c r="B10" s="126">
        <v>119554</v>
      </c>
      <c r="C10" s="127" t="s">
        <v>168</v>
      </c>
      <c r="D10" s="128">
        <v>179700</v>
      </c>
      <c r="E10" s="208">
        <v>2</v>
      </c>
      <c r="F10" s="208">
        <v>0</v>
      </c>
      <c r="G10" s="208">
        <v>2</v>
      </c>
      <c r="H10" s="208">
        <v>0</v>
      </c>
      <c r="I10" s="208">
        <v>2</v>
      </c>
      <c r="J10" s="208">
        <v>0</v>
      </c>
      <c r="K10" s="208">
        <f t="shared" ref="K10:K26" si="0">I10-G10</f>
        <v>0</v>
      </c>
      <c r="L10" s="209">
        <f t="shared" ref="L10:L26" si="1">J10-H10</f>
        <v>0</v>
      </c>
      <c r="M10" s="69" t="s">
        <v>23</v>
      </c>
      <c r="O10" s="90"/>
    </row>
    <row r="11" spans="1:21" ht="15" x14ac:dyDescent="0.25">
      <c r="A11" s="125" t="s">
        <v>148</v>
      </c>
      <c r="B11" s="126">
        <v>123758</v>
      </c>
      <c r="C11" s="127" t="s">
        <v>168</v>
      </c>
      <c r="D11" s="128">
        <v>155500</v>
      </c>
      <c r="E11" s="208">
        <v>17</v>
      </c>
      <c r="F11" s="208">
        <v>0</v>
      </c>
      <c r="G11" s="208">
        <v>17</v>
      </c>
      <c r="H11" s="208">
        <v>0</v>
      </c>
      <c r="I11" s="208">
        <v>17</v>
      </c>
      <c r="J11" s="208">
        <v>0</v>
      </c>
      <c r="K11" s="208">
        <f t="shared" si="0"/>
        <v>0</v>
      </c>
      <c r="L11" s="209">
        <f t="shared" si="1"/>
        <v>0</v>
      </c>
      <c r="M11" s="69" t="s">
        <v>23</v>
      </c>
      <c r="O11" s="90"/>
    </row>
    <row r="12" spans="1:21" ht="15" x14ac:dyDescent="0.25">
      <c r="A12" s="125" t="s">
        <v>149</v>
      </c>
      <c r="B12" s="126">
        <v>105211</v>
      </c>
      <c r="C12" s="127" t="s">
        <v>168</v>
      </c>
      <c r="D12" s="128">
        <v>136771</v>
      </c>
      <c r="E12" s="208">
        <v>68</v>
      </c>
      <c r="F12" s="208">
        <v>0</v>
      </c>
      <c r="G12" s="208">
        <v>68</v>
      </c>
      <c r="H12" s="208">
        <v>0</v>
      </c>
      <c r="I12" s="208">
        <v>68</v>
      </c>
      <c r="J12" s="208">
        <v>0</v>
      </c>
      <c r="K12" s="208">
        <f t="shared" si="0"/>
        <v>0</v>
      </c>
      <c r="L12" s="209">
        <f t="shared" si="1"/>
        <v>0</v>
      </c>
      <c r="M12" s="69" t="s">
        <v>23</v>
      </c>
      <c r="O12" s="90"/>
    </row>
    <row r="13" spans="1:21" ht="15" x14ac:dyDescent="0.25">
      <c r="A13" s="125" t="s">
        <v>150</v>
      </c>
      <c r="B13" s="126">
        <v>89033</v>
      </c>
      <c r="C13" s="127" t="s">
        <v>168</v>
      </c>
      <c r="D13" s="128">
        <v>115742</v>
      </c>
      <c r="E13" s="208">
        <v>229</v>
      </c>
      <c r="F13" s="208">
        <v>0</v>
      </c>
      <c r="G13" s="208">
        <v>229</v>
      </c>
      <c r="H13" s="208">
        <v>0</v>
      </c>
      <c r="I13" s="208">
        <v>229</v>
      </c>
      <c r="J13" s="208">
        <v>0</v>
      </c>
      <c r="K13" s="208">
        <f t="shared" si="0"/>
        <v>0</v>
      </c>
      <c r="L13" s="209">
        <f t="shared" si="1"/>
        <v>0</v>
      </c>
      <c r="M13" s="69" t="s">
        <v>23</v>
      </c>
      <c r="O13" s="90"/>
    </row>
    <row r="14" spans="1:21" ht="15" x14ac:dyDescent="0.25">
      <c r="A14" s="125" t="s">
        <v>151</v>
      </c>
      <c r="B14" s="126">
        <v>74872</v>
      </c>
      <c r="C14" s="127" t="s">
        <v>168</v>
      </c>
      <c r="D14" s="128">
        <v>97333</v>
      </c>
      <c r="E14" s="208">
        <v>269</v>
      </c>
      <c r="F14" s="208">
        <v>0</v>
      </c>
      <c r="G14" s="208">
        <v>269</v>
      </c>
      <c r="H14" s="208">
        <v>0</v>
      </c>
      <c r="I14" s="208">
        <v>269</v>
      </c>
      <c r="J14" s="208">
        <v>0</v>
      </c>
      <c r="K14" s="208">
        <f t="shared" si="0"/>
        <v>0</v>
      </c>
      <c r="L14" s="209">
        <f t="shared" si="1"/>
        <v>0</v>
      </c>
      <c r="M14" s="69" t="s">
        <v>23</v>
      </c>
      <c r="O14" s="90"/>
    </row>
    <row r="15" spans="1:21" ht="15" x14ac:dyDescent="0.25">
      <c r="A15" s="125" t="s">
        <v>152</v>
      </c>
      <c r="B15" s="126">
        <v>62467</v>
      </c>
      <c r="C15" s="127" t="s">
        <v>168</v>
      </c>
      <c r="D15" s="128">
        <v>81204</v>
      </c>
      <c r="E15" s="208">
        <v>226</v>
      </c>
      <c r="F15" s="208">
        <v>0</v>
      </c>
      <c r="G15" s="208">
        <v>226</v>
      </c>
      <c r="H15" s="208">
        <v>0</v>
      </c>
      <c r="I15" s="208">
        <v>226</v>
      </c>
      <c r="J15" s="208">
        <v>0</v>
      </c>
      <c r="K15" s="208">
        <f t="shared" si="0"/>
        <v>0</v>
      </c>
      <c r="L15" s="209">
        <f t="shared" si="1"/>
        <v>0</v>
      </c>
      <c r="M15" s="69" t="s">
        <v>23</v>
      </c>
      <c r="O15" s="90"/>
    </row>
    <row r="16" spans="1:21" ht="15" x14ac:dyDescent="0.25">
      <c r="A16" s="125" t="s">
        <v>153</v>
      </c>
      <c r="B16" s="126">
        <v>56857</v>
      </c>
      <c r="C16" s="127" t="s">
        <v>168</v>
      </c>
      <c r="D16" s="128">
        <v>73917</v>
      </c>
      <c r="E16" s="208">
        <v>4</v>
      </c>
      <c r="F16" s="208">
        <v>0</v>
      </c>
      <c r="G16" s="208">
        <v>4</v>
      </c>
      <c r="H16" s="208">
        <v>0</v>
      </c>
      <c r="I16" s="208">
        <v>4</v>
      </c>
      <c r="J16" s="208">
        <v>0</v>
      </c>
      <c r="K16" s="208">
        <f t="shared" si="0"/>
        <v>0</v>
      </c>
      <c r="L16" s="209">
        <f t="shared" si="1"/>
        <v>0</v>
      </c>
      <c r="M16" s="69" t="s">
        <v>23</v>
      </c>
      <c r="O16" s="90"/>
    </row>
    <row r="17" spans="1:15" ht="15" x14ac:dyDescent="0.25">
      <c r="A17" s="125" t="s">
        <v>154</v>
      </c>
      <c r="B17" s="129">
        <v>51630</v>
      </c>
      <c r="C17" s="130" t="s">
        <v>168</v>
      </c>
      <c r="D17" s="131">
        <v>67114</v>
      </c>
      <c r="E17" s="208">
        <v>217</v>
      </c>
      <c r="F17" s="208">
        <v>0</v>
      </c>
      <c r="G17" s="208">
        <v>217</v>
      </c>
      <c r="H17" s="208">
        <v>0</v>
      </c>
      <c r="I17" s="208">
        <v>217</v>
      </c>
      <c r="J17" s="208">
        <v>0</v>
      </c>
      <c r="K17" s="208">
        <f t="shared" si="0"/>
        <v>0</v>
      </c>
      <c r="L17" s="209">
        <f t="shared" si="1"/>
        <v>0</v>
      </c>
      <c r="M17" s="69" t="s">
        <v>23</v>
      </c>
      <c r="O17" s="90"/>
    </row>
    <row r="18" spans="1:15" ht="15" x14ac:dyDescent="0.25">
      <c r="A18" s="125" t="s">
        <v>155</v>
      </c>
      <c r="B18" s="129">
        <v>46745</v>
      </c>
      <c r="C18" s="130" t="s">
        <v>168</v>
      </c>
      <c r="D18" s="131">
        <v>60765</v>
      </c>
      <c r="E18" s="208">
        <v>46</v>
      </c>
      <c r="F18" s="208">
        <v>0</v>
      </c>
      <c r="G18" s="208">
        <v>46</v>
      </c>
      <c r="H18" s="208">
        <v>0</v>
      </c>
      <c r="I18" s="208">
        <v>46</v>
      </c>
      <c r="J18" s="208">
        <v>0</v>
      </c>
      <c r="K18" s="208">
        <f t="shared" si="0"/>
        <v>0</v>
      </c>
      <c r="L18" s="209">
        <f t="shared" si="1"/>
        <v>0</v>
      </c>
      <c r="M18" s="69" t="s">
        <v>23</v>
      </c>
      <c r="O18" s="90"/>
    </row>
    <row r="19" spans="1:15" ht="15" x14ac:dyDescent="0.25">
      <c r="A19" s="125" t="s">
        <v>156</v>
      </c>
      <c r="B19" s="129">
        <v>42209</v>
      </c>
      <c r="C19" s="130" t="s">
        <v>168</v>
      </c>
      <c r="D19" s="131">
        <v>54875</v>
      </c>
      <c r="E19" s="208">
        <v>37</v>
      </c>
      <c r="F19" s="208">
        <v>0</v>
      </c>
      <c r="G19" s="208">
        <v>37</v>
      </c>
      <c r="H19" s="208">
        <v>0</v>
      </c>
      <c r="I19" s="208">
        <v>37</v>
      </c>
      <c r="J19" s="208">
        <v>0</v>
      </c>
      <c r="K19" s="208">
        <f t="shared" si="0"/>
        <v>0</v>
      </c>
      <c r="L19" s="209">
        <f t="shared" si="1"/>
        <v>0</v>
      </c>
      <c r="M19" s="69" t="s">
        <v>23</v>
      </c>
      <c r="O19" s="90"/>
    </row>
    <row r="20" spans="1:15" ht="15" x14ac:dyDescent="0.25">
      <c r="A20" s="125" t="s">
        <v>157</v>
      </c>
      <c r="B20" s="129">
        <v>37983</v>
      </c>
      <c r="C20" s="130" t="s">
        <v>168</v>
      </c>
      <c r="D20" s="131">
        <v>49375</v>
      </c>
      <c r="E20" s="208">
        <v>7</v>
      </c>
      <c r="F20" s="208">
        <v>0</v>
      </c>
      <c r="G20" s="208">
        <v>7</v>
      </c>
      <c r="H20" s="208">
        <v>0</v>
      </c>
      <c r="I20" s="208">
        <v>7</v>
      </c>
      <c r="J20" s="208">
        <v>0</v>
      </c>
      <c r="K20" s="208">
        <f t="shared" si="0"/>
        <v>0</v>
      </c>
      <c r="L20" s="209">
        <f t="shared" si="1"/>
        <v>0</v>
      </c>
      <c r="M20" s="69" t="s">
        <v>23</v>
      </c>
      <c r="O20" s="90"/>
    </row>
    <row r="21" spans="1:15" ht="15" x14ac:dyDescent="0.25">
      <c r="A21" s="125" t="s">
        <v>158</v>
      </c>
      <c r="B21" s="129">
        <v>37075</v>
      </c>
      <c r="C21" s="130" t="s">
        <v>168</v>
      </c>
      <c r="D21" s="131">
        <v>44293</v>
      </c>
      <c r="E21" s="208">
        <v>7</v>
      </c>
      <c r="F21" s="208">
        <v>0</v>
      </c>
      <c r="G21" s="208">
        <v>7</v>
      </c>
      <c r="H21" s="208">
        <v>0</v>
      </c>
      <c r="I21" s="208">
        <v>7</v>
      </c>
      <c r="J21" s="208">
        <v>0</v>
      </c>
      <c r="K21" s="208">
        <f t="shared" si="0"/>
        <v>0</v>
      </c>
      <c r="L21" s="209">
        <f t="shared" si="1"/>
        <v>0</v>
      </c>
      <c r="M21" s="69" t="s">
        <v>23</v>
      </c>
      <c r="O21" s="90"/>
    </row>
    <row r="22" spans="1:15" x14ac:dyDescent="0.2">
      <c r="A22" s="125" t="s">
        <v>164</v>
      </c>
      <c r="B22" s="129">
        <v>30456</v>
      </c>
      <c r="C22" s="130" t="s">
        <v>168</v>
      </c>
      <c r="D22" s="131">
        <v>39590</v>
      </c>
      <c r="E22" s="208">
        <v>9</v>
      </c>
      <c r="F22" s="208">
        <v>0</v>
      </c>
      <c r="G22" s="208">
        <v>9</v>
      </c>
      <c r="H22" s="208">
        <v>0</v>
      </c>
      <c r="I22" s="208">
        <v>9</v>
      </c>
      <c r="J22" s="208">
        <v>0</v>
      </c>
      <c r="K22" s="208">
        <f t="shared" si="0"/>
        <v>0</v>
      </c>
      <c r="L22" s="209">
        <f t="shared" si="1"/>
        <v>0</v>
      </c>
      <c r="M22" s="69" t="s">
        <v>23</v>
      </c>
      <c r="O22" s="89"/>
    </row>
    <row r="23" spans="1:15" x14ac:dyDescent="0.2">
      <c r="A23" s="125" t="s">
        <v>165</v>
      </c>
      <c r="B23" s="129">
        <v>27130</v>
      </c>
      <c r="C23" s="130" t="s">
        <v>168</v>
      </c>
      <c r="D23" s="131">
        <v>35269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  <c r="K23" s="208">
        <f t="shared" si="0"/>
        <v>0</v>
      </c>
      <c r="L23" s="209">
        <f t="shared" si="1"/>
        <v>0</v>
      </c>
      <c r="M23" s="69" t="s">
        <v>23</v>
      </c>
      <c r="O23" s="92"/>
    </row>
    <row r="24" spans="1:15" x14ac:dyDescent="0.2">
      <c r="A24" s="125" t="s">
        <v>166</v>
      </c>
      <c r="B24" s="129">
        <v>24865</v>
      </c>
      <c r="C24" s="130" t="s">
        <v>168</v>
      </c>
      <c r="D24" s="131">
        <v>31292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  <c r="K24" s="208">
        <f t="shared" si="0"/>
        <v>0</v>
      </c>
      <c r="L24" s="209">
        <f t="shared" si="1"/>
        <v>0</v>
      </c>
      <c r="M24" s="69" t="s">
        <v>23</v>
      </c>
      <c r="O24" s="92"/>
    </row>
    <row r="25" spans="1:15" x14ac:dyDescent="0.2">
      <c r="A25" s="260" t="s">
        <v>167</v>
      </c>
      <c r="B25" s="261">
        <v>22115</v>
      </c>
      <c r="C25" s="262" t="s">
        <v>168</v>
      </c>
      <c r="D25" s="263">
        <v>27663</v>
      </c>
      <c r="E25" s="257">
        <v>0</v>
      </c>
      <c r="F25" s="257">
        <v>0</v>
      </c>
      <c r="G25" s="257">
        <v>0</v>
      </c>
      <c r="H25" s="257">
        <v>0</v>
      </c>
      <c r="I25" s="257">
        <v>0</v>
      </c>
      <c r="J25" s="257">
        <v>0</v>
      </c>
      <c r="K25" s="257">
        <f t="shared" si="0"/>
        <v>0</v>
      </c>
      <c r="L25" s="264">
        <f t="shared" si="1"/>
        <v>0</v>
      </c>
      <c r="M25" s="69" t="s">
        <v>23</v>
      </c>
      <c r="O25" s="92"/>
    </row>
    <row r="26" spans="1:15" x14ac:dyDescent="0.2">
      <c r="A26" s="259" t="s">
        <v>237</v>
      </c>
      <c r="B26" s="116"/>
      <c r="C26" s="117"/>
      <c r="D26" s="118"/>
      <c r="E26" s="178">
        <v>812</v>
      </c>
      <c r="F26" s="178">
        <v>0</v>
      </c>
      <c r="G26" s="178">
        <v>812</v>
      </c>
      <c r="H26" s="178">
        <v>0</v>
      </c>
      <c r="I26" s="178">
        <v>812</v>
      </c>
      <c r="J26" s="178">
        <v>0</v>
      </c>
      <c r="K26" s="178">
        <f t="shared" si="0"/>
        <v>0</v>
      </c>
      <c r="L26" s="210">
        <f t="shared" si="1"/>
        <v>0</v>
      </c>
      <c r="M26" s="69" t="s">
        <v>23</v>
      </c>
      <c r="O26" s="92"/>
    </row>
    <row r="27" spans="1:15" ht="15" x14ac:dyDescent="0.25">
      <c r="A27" s="468" t="s">
        <v>169</v>
      </c>
      <c r="B27" s="469"/>
      <c r="C27" s="469"/>
      <c r="D27" s="470"/>
      <c r="E27" s="180">
        <f t="shared" ref="E27:L27" si="2">SUM(E9:E26)</f>
        <v>1950</v>
      </c>
      <c r="F27" s="180">
        <f t="shared" si="2"/>
        <v>0</v>
      </c>
      <c r="G27" s="180">
        <f t="shared" si="2"/>
        <v>1950</v>
      </c>
      <c r="H27" s="180">
        <f t="shared" si="2"/>
        <v>0</v>
      </c>
      <c r="I27" s="180">
        <f t="shared" si="2"/>
        <v>1950</v>
      </c>
      <c r="J27" s="180">
        <f t="shared" si="2"/>
        <v>0</v>
      </c>
      <c r="K27" s="180">
        <f t="shared" si="2"/>
        <v>0</v>
      </c>
      <c r="L27" s="181">
        <f t="shared" si="2"/>
        <v>0</v>
      </c>
      <c r="M27" s="69" t="s">
        <v>23</v>
      </c>
      <c r="O27" s="374"/>
    </row>
    <row r="28" spans="1:15" ht="15" x14ac:dyDescent="0.25">
      <c r="A28" s="471" t="s">
        <v>170</v>
      </c>
      <c r="B28" s="472"/>
      <c r="C28" s="472"/>
      <c r="D28" s="472"/>
      <c r="E28" s="206"/>
      <c r="F28" s="211">
        <v>164367</v>
      </c>
      <c r="G28" s="206"/>
      <c r="H28" s="211">
        <v>164367</v>
      </c>
      <c r="I28" s="206"/>
      <c r="J28" s="211">
        <v>164367</v>
      </c>
      <c r="K28" s="206"/>
      <c r="L28" s="212"/>
      <c r="M28" s="69" t="s">
        <v>23</v>
      </c>
      <c r="O28" s="92"/>
    </row>
    <row r="29" spans="1:15" ht="15" x14ac:dyDescent="0.25">
      <c r="A29" s="473" t="s">
        <v>171</v>
      </c>
      <c r="B29" s="474"/>
      <c r="C29" s="474"/>
      <c r="D29" s="474"/>
      <c r="E29" s="208"/>
      <c r="F29" s="213">
        <v>77168</v>
      </c>
      <c r="G29" s="208"/>
      <c r="H29" s="213">
        <v>76781</v>
      </c>
      <c r="I29" s="208"/>
      <c r="J29" s="213">
        <v>76781</v>
      </c>
      <c r="K29" s="208"/>
      <c r="L29" s="214"/>
      <c r="M29" s="69" t="s">
        <v>23</v>
      </c>
      <c r="O29" s="368"/>
    </row>
    <row r="30" spans="1:15" ht="15.75" thickBot="1" x14ac:dyDescent="0.3">
      <c r="A30" s="460" t="s">
        <v>172</v>
      </c>
      <c r="B30" s="461"/>
      <c r="C30" s="461"/>
      <c r="D30" s="461"/>
      <c r="E30" s="215"/>
      <c r="F30" s="216">
        <v>12</v>
      </c>
      <c r="G30" s="215"/>
      <c r="H30" s="216">
        <v>12</v>
      </c>
      <c r="I30" s="215"/>
      <c r="J30" s="216">
        <v>12</v>
      </c>
      <c r="K30" s="215"/>
      <c r="L30" s="217"/>
      <c r="M30" s="69" t="s">
        <v>23</v>
      </c>
      <c r="O30" s="90"/>
    </row>
    <row r="31" spans="1:15" x14ac:dyDescent="0.2">
      <c r="M31" s="69" t="s">
        <v>24</v>
      </c>
      <c r="O31" s="92"/>
    </row>
    <row r="32" spans="1:15" x14ac:dyDescent="0.2">
      <c r="M32" s="69"/>
      <c r="O32" s="92"/>
    </row>
    <row r="33" spans="13:15" x14ac:dyDescent="0.2">
      <c r="M33" s="69"/>
      <c r="O33" s="92"/>
    </row>
    <row r="34" spans="13:15" x14ac:dyDescent="0.2">
      <c r="M34" s="69"/>
      <c r="O34" s="92"/>
    </row>
    <row r="35" spans="13:15" x14ac:dyDescent="0.2">
      <c r="O35" s="92"/>
    </row>
    <row r="36" spans="13:15" x14ac:dyDescent="0.2">
      <c r="O36" s="92"/>
    </row>
    <row r="37" spans="13:15" x14ac:dyDescent="0.2">
      <c r="O37" s="92"/>
    </row>
    <row r="38" spans="13:15" x14ac:dyDescent="0.2">
      <c r="O38" s="92"/>
    </row>
    <row r="39" spans="13:15" x14ac:dyDescent="0.2">
      <c r="O39" s="92"/>
    </row>
    <row r="40" spans="13:15" x14ac:dyDescent="0.2">
      <c r="O40" s="92"/>
    </row>
    <row r="41" spans="13:15" x14ac:dyDescent="0.2">
      <c r="O41" s="92"/>
    </row>
  </sheetData>
  <mergeCells count="15">
    <mergeCell ref="E7:F7"/>
    <mergeCell ref="G7:H7"/>
    <mergeCell ref="I7:J7"/>
    <mergeCell ref="K7:L7"/>
    <mergeCell ref="A1:L1"/>
    <mergeCell ref="A2:L2"/>
    <mergeCell ref="A3:L3"/>
    <mergeCell ref="A4:L4"/>
    <mergeCell ref="A5:L5"/>
    <mergeCell ref="A6:L6"/>
    <mergeCell ref="A30:D30"/>
    <mergeCell ref="A7:D8"/>
    <mergeCell ref="A27:D27"/>
    <mergeCell ref="A28:D28"/>
    <mergeCell ref="A29:D29"/>
  </mergeCells>
  <printOptions horizontalCentered="1"/>
  <pageMargins left="0.7" right="0.7" top="0.75" bottom="0.75" header="0.3" footer="0.3"/>
  <pageSetup orientation="landscape" r:id="rId1"/>
  <headerFooter>
    <oddHeader>&amp;L&amp;"Arial,Bold"&amp;12K. Summary of Requirements by Grade</oddHeader>
    <oddFooter>&amp;C&amp;"Arial,Regular"Exhibit K - Summary of Requirements by Grade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="85" zoomScaleNormal="100" zoomScaleSheetLayoutView="85" workbookViewId="0">
      <pane xSplit="1" ySplit="7" topLeftCell="B12" activePane="bottomRight" state="frozen"/>
      <selection sqref="A1:D1"/>
      <selection pane="topRight" sqref="A1:D1"/>
      <selection pane="bottomLeft" sqref="A1:D1"/>
      <selection pane="bottomRight" activeCell="A35" sqref="A35"/>
    </sheetView>
  </sheetViews>
  <sheetFormatPr defaultRowHeight="14.25" x14ac:dyDescent="0.2"/>
  <cols>
    <col min="1" max="1" width="86.5703125" style="9" customWidth="1"/>
    <col min="2" max="2" width="8.28515625" style="9" customWidth="1"/>
    <col min="3" max="3" width="12.7109375" style="9" customWidth="1"/>
    <col min="4" max="4" width="8.28515625" style="9" customWidth="1"/>
    <col min="5" max="5" width="12.7109375" style="9" customWidth="1"/>
    <col min="6" max="6" width="8.28515625" style="9" customWidth="1"/>
    <col min="7" max="7" width="12.7109375" style="9" customWidth="1"/>
    <col min="8" max="8" width="8.28515625" style="9" customWidth="1"/>
    <col min="9" max="9" width="12.7109375" style="9" customWidth="1"/>
    <col min="10" max="10" width="14" style="4" bestFit="1" customWidth="1"/>
    <col min="11" max="11" width="4.5703125" style="9" customWidth="1"/>
    <col min="12" max="12" width="116.7109375" style="67" customWidth="1"/>
    <col min="13" max="14" width="8.28515625" style="9" customWidth="1"/>
    <col min="15" max="15" width="12.7109375" style="9" customWidth="1"/>
    <col min="16" max="17" width="8.28515625" style="9" customWidth="1"/>
    <col min="18" max="18" width="12.7109375" style="9" customWidth="1"/>
    <col min="19" max="16384" width="9.140625" style="9"/>
  </cols>
  <sheetData>
    <row r="1" spans="1:18" ht="18" x14ac:dyDescent="0.25">
      <c r="A1" s="398" t="s">
        <v>117</v>
      </c>
      <c r="B1" s="398"/>
      <c r="C1" s="398"/>
      <c r="D1" s="398"/>
      <c r="E1" s="398"/>
      <c r="F1" s="398"/>
      <c r="G1" s="398"/>
      <c r="H1" s="398"/>
      <c r="I1" s="398"/>
      <c r="J1" s="69" t="s">
        <v>23</v>
      </c>
      <c r="K1" s="6"/>
      <c r="L1" s="366"/>
      <c r="M1" s="6"/>
      <c r="N1" s="6"/>
      <c r="O1" s="6"/>
      <c r="P1" s="6"/>
      <c r="Q1" s="6"/>
      <c r="R1" s="6"/>
    </row>
    <row r="2" spans="1:18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69" t="s">
        <v>23</v>
      </c>
      <c r="K2" s="7"/>
      <c r="L2" s="367"/>
      <c r="M2" s="7"/>
      <c r="N2" s="7"/>
      <c r="O2" s="7"/>
      <c r="P2" s="7"/>
      <c r="Q2" s="7"/>
      <c r="R2" s="7"/>
    </row>
    <row r="3" spans="1:18" x14ac:dyDescent="0.2">
      <c r="A3" s="400" t="s">
        <v>247</v>
      </c>
      <c r="B3" s="408"/>
      <c r="C3" s="408"/>
      <c r="D3" s="408"/>
      <c r="E3" s="408"/>
      <c r="F3" s="408"/>
      <c r="G3" s="408"/>
      <c r="H3" s="408"/>
      <c r="I3" s="408"/>
      <c r="J3" s="69" t="s">
        <v>23</v>
      </c>
      <c r="K3" s="10"/>
      <c r="L3" s="367"/>
      <c r="M3" s="10"/>
      <c r="N3" s="10"/>
      <c r="O3" s="10"/>
      <c r="P3" s="10"/>
      <c r="Q3" s="10"/>
      <c r="R3" s="10"/>
    </row>
    <row r="4" spans="1:18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69" t="s">
        <v>23</v>
      </c>
      <c r="K4" s="8"/>
      <c r="L4" s="367"/>
      <c r="M4" s="8"/>
      <c r="N4" s="8"/>
      <c r="O4" s="8"/>
      <c r="P4" s="8"/>
      <c r="Q4" s="8"/>
      <c r="R4" s="8"/>
    </row>
    <row r="5" spans="1:18" ht="15.75" thickBot="1" x14ac:dyDescent="0.3">
      <c r="A5" s="405"/>
      <c r="B5" s="405"/>
      <c r="C5" s="405"/>
      <c r="D5" s="405"/>
      <c r="E5" s="405"/>
      <c r="F5" s="405"/>
      <c r="G5" s="405"/>
      <c r="H5" s="405"/>
      <c r="I5" s="405"/>
      <c r="J5" s="69" t="s">
        <v>23</v>
      </c>
      <c r="K5" s="8"/>
      <c r="L5" s="371"/>
      <c r="M5" s="8"/>
      <c r="N5" s="8"/>
      <c r="O5" s="8"/>
      <c r="P5" s="8"/>
      <c r="Q5" s="8"/>
      <c r="R5" s="8"/>
    </row>
    <row r="6" spans="1:18" ht="15" x14ac:dyDescent="0.2">
      <c r="A6" s="406" t="s">
        <v>118</v>
      </c>
      <c r="B6" s="409" t="s">
        <v>90</v>
      </c>
      <c r="C6" s="409"/>
      <c r="D6" s="409" t="s">
        <v>248</v>
      </c>
      <c r="E6" s="409"/>
      <c r="F6" s="409" t="s">
        <v>28</v>
      </c>
      <c r="G6" s="409"/>
      <c r="H6" s="409" t="s">
        <v>91</v>
      </c>
      <c r="I6" s="410"/>
      <c r="J6" s="69" t="s">
        <v>23</v>
      </c>
      <c r="L6" s="375"/>
    </row>
    <row r="7" spans="1:18" ht="28.5" x14ac:dyDescent="0.2">
      <c r="A7" s="407"/>
      <c r="B7" s="73" t="s">
        <v>38</v>
      </c>
      <c r="C7" s="11" t="s">
        <v>6</v>
      </c>
      <c r="D7" s="11" t="s">
        <v>38</v>
      </c>
      <c r="E7" s="11" t="s">
        <v>6</v>
      </c>
      <c r="F7" s="11" t="s">
        <v>38</v>
      </c>
      <c r="G7" s="11" t="s">
        <v>6</v>
      </c>
      <c r="H7" s="11" t="s">
        <v>38</v>
      </c>
      <c r="I7" s="12" t="s">
        <v>6</v>
      </c>
      <c r="J7" s="69" t="s">
        <v>23</v>
      </c>
      <c r="L7" s="390"/>
    </row>
    <row r="8" spans="1:18" x14ac:dyDescent="0.2">
      <c r="A8" s="80" t="s">
        <v>119</v>
      </c>
      <c r="B8" s="175">
        <v>1213</v>
      </c>
      <c r="C8" s="175">
        <v>92791</v>
      </c>
      <c r="D8" s="175">
        <v>1147</v>
      </c>
      <c r="E8" s="175">
        <v>93499</v>
      </c>
      <c r="F8" s="175">
        <v>1147</v>
      </c>
      <c r="G8" s="175">
        <v>92058</v>
      </c>
      <c r="H8" s="175">
        <f>F8-D8</f>
        <v>0</v>
      </c>
      <c r="I8" s="176">
        <f>G8-E8</f>
        <v>-1441</v>
      </c>
      <c r="J8" s="69" t="s">
        <v>23</v>
      </c>
      <c r="L8" s="375"/>
    </row>
    <row r="9" spans="1:18" x14ac:dyDescent="0.2">
      <c r="A9" s="81" t="s">
        <v>120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f t="shared" ref="H9:H13" si="0">F9-D9</f>
        <v>0</v>
      </c>
      <c r="I9" s="177">
        <f t="shared" ref="I9:I13" si="1">G9-E9</f>
        <v>0</v>
      </c>
      <c r="J9" s="69" t="s">
        <v>23</v>
      </c>
      <c r="L9" s="391"/>
    </row>
    <row r="10" spans="1:18" x14ac:dyDescent="0.2">
      <c r="A10" s="145" t="s">
        <v>197</v>
      </c>
      <c r="B10" s="34">
        <f>SUM(B11:B12)</f>
        <v>0</v>
      </c>
      <c r="C10" s="34">
        <f t="shared" ref="C10:G10" si="2">SUM(C11:C12)</f>
        <v>1832</v>
      </c>
      <c r="D10" s="34">
        <f t="shared" si="2"/>
        <v>0</v>
      </c>
      <c r="E10" s="34">
        <f t="shared" si="2"/>
        <v>884</v>
      </c>
      <c r="F10" s="34">
        <f t="shared" si="2"/>
        <v>0</v>
      </c>
      <c r="G10" s="34">
        <f t="shared" si="2"/>
        <v>884</v>
      </c>
      <c r="H10" s="34">
        <f t="shared" si="0"/>
        <v>0</v>
      </c>
      <c r="I10" s="177">
        <f t="shared" si="1"/>
        <v>0</v>
      </c>
      <c r="J10" s="69" t="s">
        <v>23</v>
      </c>
      <c r="L10" s="391"/>
    </row>
    <row r="11" spans="1:18" x14ac:dyDescent="0.2">
      <c r="A11" s="82" t="s">
        <v>37</v>
      </c>
      <c r="B11" s="218">
        <v>0</v>
      </c>
      <c r="C11" s="218">
        <v>0</v>
      </c>
      <c r="D11" s="218">
        <v>0</v>
      </c>
      <c r="E11" s="218">
        <v>0</v>
      </c>
      <c r="F11" s="218">
        <v>0</v>
      </c>
      <c r="G11" s="218">
        <v>0</v>
      </c>
      <c r="H11" s="218">
        <f t="shared" si="0"/>
        <v>0</v>
      </c>
      <c r="I11" s="219">
        <f t="shared" si="1"/>
        <v>0</v>
      </c>
      <c r="J11" s="69" t="s">
        <v>23</v>
      </c>
      <c r="L11" s="391"/>
    </row>
    <row r="12" spans="1:18" x14ac:dyDescent="0.2">
      <c r="A12" s="82" t="s">
        <v>121</v>
      </c>
      <c r="B12" s="218">
        <v>0</v>
      </c>
      <c r="C12" s="218">
        <v>1832</v>
      </c>
      <c r="D12" s="218">
        <v>0</v>
      </c>
      <c r="E12" s="218">
        <v>884</v>
      </c>
      <c r="F12" s="218">
        <v>0</v>
      </c>
      <c r="G12" s="218">
        <v>884</v>
      </c>
      <c r="H12" s="218">
        <f t="shared" si="0"/>
        <v>0</v>
      </c>
      <c r="I12" s="219">
        <f t="shared" si="1"/>
        <v>0</v>
      </c>
      <c r="J12" s="69" t="s">
        <v>23</v>
      </c>
      <c r="L12" s="391"/>
    </row>
    <row r="13" spans="1:18" x14ac:dyDescent="0.2">
      <c r="A13" s="81" t="s">
        <v>122</v>
      </c>
      <c r="B13" s="193">
        <v>0</v>
      </c>
      <c r="C13" s="193">
        <v>32401</v>
      </c>
      <c r="D13" s="193">
        <v>0</v>
      </c>
      <c r="E13" s="193">
        <v>38382</v>
      </c>
      <c r="F13" s="193">
        <v>0</v>
      </c>
      <c r="G13" s="193">
        <v>38382</v>
      </c>
      <c r="H13" s="193">
        <f t="shared" si="0"/>
        <v>0</v>
      </c>
      <c r="I13" s="194">
        <f t="shared" si="1"/>
        <v>0</v>
      </c>
      <c r="J13" s="69" t="s">
        <v>23</v>
      </c>
      <c r="L13" s="391"/>
    </row>
    <row r="14" spans="1:18" ht="15" x14ac:dyDescent="0.25">
      <c r="A14" s="84" t="s">
        <v>33</v>
      </c>
      <c r="B14" s="164">
        <f>SUM(B8:B10,B13)</f>
        <v>1213</v>
      </c>
      <c r="C14" s="164">
        <f t="shared" ref="C14:I14" si="3">SUM(C8:C10,C13)</f>
        <v>127024</v>
      </c>
      <c r="D14" s="164">
        <f t="shared" si="3"/>
        <v>1147</v>
      </c>
      <c r="E14" s="164">
        <f t="shared" si="3"/>
        <v>132765</v>
      </c>
      <c r="F14" s="164">
        <f t="shared" si="3"/>
        <v>1147</v>
      </c>
      <c r="G14" s="164">
        <f t="shared" si="3"/>
        <v>131324</v>
      </c>
      <c r="H14" s="164">
        <f t="shared" si="3"/>
        <v>0</v>
      </c>
      <c r="I14" s="168">
        <f t="shared" si="3"/>
        <v>-1441</v>
      </c>
      <c r="J14" s="69" t="s">
        <v>23</v>
      </c>
      <c r="L14" s="391"/>
    </row>
    <row r="15" spans="1:18" ht="15" x14ac:dyDescent="0.25">
      <c r="A15" s="83" t="s">
        <v>123</v>
      </c>
      <c r="B15" s="34"/>
      <c r="C15" s="34"/>
      <c r="D15" s="34"/>
      <c r="E15" s="34"/>
      <c r="F15" s="34"/>
      <c r="G15" s="34"/>
      <c r="H15" s="34"/>
      <c r="I15" s="177"/>
      <c r="J15" s="69" t="s">
        <v>23</v>
      </c>
      <c r="L15" s="391"/>
    </row>
    <row r="16" spans="1:18" x14ac:dyDescent="0.2">
      <c r="A16" s="81" t="s">
        <v>124</v>
      </c>
      <c r="B16" s="34"/>
      <c r="C16" s="34">
        <v>47415</v>
      </c>
      <c r="D16" s="34"/>
      <c r="E16" s="34">
        <v>48500</v>
      </c>
      <c r="F16" s="34"/>
      <c r="G16" s="34">
        <v>44556</v>
      </c>
      <c r="H16" s="34"/>
      <c r="I16" s="177">
        <f t="shared" ref="I16:I28" si="4">G16-E16</f>
        <v>-3944</v>
      </c>
      <c r="J16" s="69" t="s">
        <v>23</v>
      </c>
      <c r="L16" s="391"/>
    </row>
    <row r="17" spans="1:12" x14ac:dyDescent="0.2">
      <c r="A17" s="81" t="s">
        <v>125</v>
      </c>
      <c r="B17" s="34"/>
      <c r="C17" s="34">
        <v>0</v>
      </c>
      <c r="D17" s="34"/>
      <c r="E17" s="34">
        <v>0</v>
      </c>
      <c r="F17" s="34"/>
      <c r="G17" s="34">
        <v>0</v>
      </c>
      <c r="H17" s="34"/>
      <c r="I17" s="177">
        <f t="shared" si="4"/>
        <v>0</v>
      </c>
      <c r="J17" s="69" t="s">
        <v>23</v>
      </c>
      <c r="L17" s="391"/>
    </row>
    <row r="18" spans="1:12" x14ac:dyDescent="0.2">
      <c r="A18" s="81" t="s">
        <v>126</v>
      </c>
      <c r="B18" s="34"/>
      <c r="C18" s="34">
        <v>3875</v>
      </c>
      <c r="D18" s="34"/>
      <c r="E18" s="34">
        <v>3806</v>
      </c>
      <c r="F18" s="34"/>
      <c r="G18" s="34">
        <v>3806</v>
      </c>
      <c r="H18" s="34"/>
      <c r="I18" s="177">
        <f t="shared" si="4"/>
        <v>0</v>
      </c>
      <c r="J18" s="69" t="s">
        <v>23</v>
      </c>
      <c r="L18" s="391"/>
    </row>
    <row r="19" spans="1:12" x14ac:dyDescent="0.2">
      <c r="A19" s="145" t="s">
        <v>198</v>
      </c>
      <c r="B19" s="34"/>
      <c r="C19" s="34">
        <v>3252</v>
      </c>
      <c r="D19" s="34"/>
      <c r="E19" s="34">
        <v>3166</v>
      </c>
      <c r="F19" s="34"/>
      <c r="G19" s="34">
        <v>3166</v>
      </c>
      <c r="H19" s="34"/>
      <c r="I19" s="177">
        <f t="shared" si="4"/>
        <v>0</v>
      </c>
      <c r="J19" s="69" t="s">
        <v>23</v>
      </c>
      <c r="L19" s="391"/>
    </row>
    <row r="20" spans="1:12" x14ac:dyDescent="0.2">
      <c r="A20" s="81" t="s">
        <v>127</v>
      </c>
      <c r="B20" s="34"/>
      <c r="C20" s="34">
        <v>0</v>
      </c>
      <c r="D20" s="34"/>
      <c r="E20" s="34">
        <v>0</v>
      </c>
      <c r="F20" s="34"/>
      <c r="G20" s="34">
        <v>0</v>
      </c>
      <c r="H20" s="34"/>
      <c r="I20" s="177">
        <f t="shared" si="4"/>
        <v>0</v>
      </c>
      <c r="J20" s="69" t="s">
        <v>23</v>
      </c>
      <c r="L20" s="391"/>
    </row>
    <row r="21" spans="1:12" x14ac:dyDescent="0.2">
      <c r="A21" s="81" t="s">
        <v>128</v>
      </c>
      <c r="B21" s="34"/>
      <c r="C21" s="34">
        <v>384</v>
      </c>
      <c r="D21" s="34"/>
      <c r="E21" s="34">
        <v>386</v>
      </c>
      <c r="F21" s="34"/>
      <c r="G21" s="34">
        <v>386</v>
      </c>
      <c r="H21" s="34"/>
      <c r="I21" s="177">
        <f t="shared" si="4"/>
        <v>0</v>
      </c>
      <c r="J21" s="69" t="s">
        <v>23</v>
      </c>
      <c r="L21" s="391"/>
    </row>
    <row r="22" spans="1:12" x14ac:dyDescent="0.2">
      <c r="A22" s="81" t="s">
        <v>129</v>
      </c>
      <c r="B22" s="34"/>
      <c r="C22" s="34">
        <v>14522</v>
      </c>
      <c r="D22" s="34"/>
      <c r="E22" s="34">
        <v>14557</v>
      </c>
      <c r="F22" s="34"/>
      <c r="G22" s="34">
        <v>15207</v>
      </c>
      <c r="H22" s="34"/>
      <c r="I22" s="177">
        <f t="shared" si="4"/>
        <v>650</v>
      </c>
      <c r="J22" s="69" t="s">
        <v>23</v>
      </c>
      <c r="L22" s="391"/>
    </row>
    <row r="23" spans="1:12" x14ac:dyDescent="0.2">
      <c r="A23" s="81" t="s">
        <v>130</v>
      </c>
      <c r="B23" s="34"/>
      <c r="C23" s="34">
        <v>721</v>
      </c>
      <c r="D23" s="34"/>
      <c r="E23" s="34">
        <v>921</v>
      </c>
      <c r="F23" s="34"/>
      <c r="G23" s="34">
        <v>921</v>
      </c>
      <c r="H23" s="34"/>
      <c r="I23" s="177">
        <f t="shared" si="4"/>
        <v>0</v>
      </c>
      <c r="J23" s="69" t="s">
        <v>23</v>
      </c>
      <c r="L23" s="391"/>
    </row>
    <row r="24" spans="1:12" x14ac:dyDescent="0.2">
      <c r="A24" s="81" t="s">
        <v>131</v>
      </c>
      <c r="B24" s="34"/>
      <c r="C24" s="34">
        <v>0</v>
      </c>
      <c r="D24" s="34"/>
      <c r="E24" s="34">
        <v>0</v>
      </c>
      <c r="F24" s="34"/>
      <c r="G24" s="34">
        <v>0</v>
      </c>
      <c r="H24" s="34"/>
      <c r="I24" s="177">
        <f t="shared" si="4"/>
        <v>0</v>
      </c>
      <c r="J24" s="69" t="s">
        <v>23</v>
      </c>
      <c r="L24" s="391"/>
    </row>
    <row r="25" spans="1:12" x14ac:dyDescent="0.2">
      <c r="A25" s="81" t="s">
        <v>132</v>
      </c>
      <c r="B25" s="34"/>
      <c r="C25" s="34">
        <v>12492</v>
      </c>
      <c r="D25" s="34"/>
      <c r="E25" s="34">
        <v>12536</v>
      </c>
      <c r="F25" s="34"/>
      <c r="G25" s="34">
        <v>12936</v>
      </c>
      <c r="H25" s="34"/>
      <c r="I25" s="177">
        <f t="shared" si="4"/>
        <v>400</v>
      </c>
      <c r="J25" s="69" t="s">
        <v>23</v>
      </c>
      <c r="L25" s="391"/>
    </row>
    <row r="26" spans="1:12" x14ac:dyDescent="0.2">
      <c r="A26" s="81" t="s">
        <v>136</v>
      </c>
      <c r="B26" s="34"/>
      <c r="C26" s="34">
        <v>483748</v>
      </c>
      <c r="D26" s="34"/>
      <c r="E26" s="34">
        <v>448500</v>
      </c>
      <c r="F26" s="34"/>
      <c r="G26" s="34">
        <v>463893</v>
      </c>
      <c r="H26" s="34"/>
      <c r="I26" s="177">
        <f t="shared" si="4"/>
        <v>15393</v>
      </c>
      <c r="J26" s="69" t="s">
        <v>23</v>
      </c>
      <c r="L26" s="391"/>
    </row>
    <row r="27" spans="1:12" x14ac:dyDescent="0.2">
      <c r="A27" s="81" t="s">
        <v>137</v>
      </c>
      <c r="B27" s="34"/>
      <c r="C27" s="34">
        <v>2480</v>
      </c>
      <c r="D27" s="34"/>
      <c r="E27" s="34">
        <v>4500</v>
      </c>
      <c r="F27" s="34"/>
      <c r="G27" s="34">
        <v>5000</v>
      </c>
      <c r="H27" s="34"/>
      <c r="I27" s="177">
        <f t="shared" si="4"/>
        <v>500</v>
      </c>
      <c r="J27" s="69" t="s">
        <v>23</v>
      </c>
      <c r="L27" s="391"/>
    </row>
    <row r="28" spans="1:12" x14ac:dyDescent="0.2">
      <c r="A28" s="226" t="s">
        <v>229</v>
      </c>
      <c r="B28" s="34"/>
      <c r="C28" s="34">
        <v>1760</v>
      </c>
      <c r="D28" s="34"/>
      <c r="E28" s="34">
        <v>2700</v>
      </c>
      <c r="F28" s="34"/>
      <c r="G28" s="34">
        <v>2700</v>
      </c>
      <c r="H28" s="34"/>
      <c r="I28" s="177">
        <f t="shared" si="4"/>
        <v>0</v>
      </c>
      <c r="J28" s="69" t="s">
        <v>23</v>
      </c>
      <c r="L28" s="391"/>
    </row>
    <row r="29" spans="1:12" ht="15" x14ac:dyDescent="0.25">
      <c r="A29" s="84" t="s">
        <v>138</v>
      </c>
      <c r="B29" s="101"/>
      <c r="C29" s="101">
        <f>SUM(C14:C28)</f>
        <v>697673</v>
      </c>
      <c r="D29" s="101"/>
      <c r="E29" s="101">
        <f>SUM(E14:E28)</f>
        <v>672337</v>
      </c>
      <c r="F29" s="101"/>
      <c r="G29" s="101">
        <f>SUM(G14:G28)</f>
        <v>683895</v>
      </c>
      <c r="H29" s="101"/>
      <c r="I29" s="103">
        <f>SUM(I14:I28)</f>
        <v>11558</v>
      </c>
      <c r="J29" s="69" t="s">
        <v>23</v>
      </c>
      <c r="L29" s="375"/>
    </row>
    <row r="30" spans="1:12" x14ac:dyDescent="0.2">
      <c r="A30" s="226" t="s">
        <v>267</v>
      </c>
      <c r="B30" s="34"/>
      <c r="C30" s="34">
        <v>-154816</v>
      </c>
      <c r="D30" s="34"/>
      <c r="E30" s="34">
        <v>-158419</v>
      </c>
      <c r="F30" s="34"/>
      <c r="G30" s="34">
        <v>-153018</v>
      </c>
      <c r="H30" s="34"/>
      <c r="I30" s="177">
        <f>G30-E30</f>
        <v>5401</v>
      </c>
      <c r="J30" s="69" t="s">
        <v>23</v>
      </c>
      <c r="L30" s="375"/>
    </row>
    <row r="31" spans="1:12" x14ac:dyDescent="0.2">
      <c r="A31" s="226" t="s">
        <v>268</v>
      </c>
      <c r="B31" s="34"/>
      <c r="C31" s="34">
        <v>0</v>
      </c>
      <c r="D31" s="34"/>
      <c r="E31" s="34">
        <v>0</v>
      </c>
      <c r="F31" s="34"/>
      <c r="G31" s="34">
        <v>0</v>
      </c>
      <c r="H31" s="34"/>
      <c r="I31" s="177">
        <f t="shared" ref="I31:I34" si="5">G31-E31</f>
        <v>0</v>
      </c>
      <c r="J31" s="69" t="s">
        <v>23</v>
      </c>
      <c r="L31" s="375"/>
    </row>
    <row r="32" spans="1:12" x14ac:dyDescent="0.2">
      <c r="A32" s="226" t="s">
        <v>192</v>
      </c>
      <c r="B32" s="34"/>
      <c r="C32" s="34">
        <v>0</v>
      </c>
      <c r="D32" s="34"/>
      <c r="E32" s="34">
        <v>0</v>
      </c>
      <c r="F32" s="34"/>
      <c r="G32" s="34">
        <v>0</v>
      </c>
      <c r="H32" s="34"/>
      <c r="I32" s="177">
        <f t="shared" si="5"/>
        <v>0</v>
      </c>
      <c r="J32" s="69" t="s">
        <v>23</v>
      </c>
      <c r="L32" s="375"/>
    </row>
    <row r="33" spans="1:12" x14ac:dyDescent="0.2">
      <c r="A33" s="226" t="s">
        <v>269</v>
      </c>
      <c r="B33" s="34"/>
      <c r="C33" s="34">
        <v>158419</v>
      </c>
      <c r="D33" s="34"/>
      <c r="E33" s="34">
        <v>153018</v>
      </c>
      <c r="F33" s="34"/>
      <c r="G33" s="34">
        <v>153018</v>
      </c>
      <c r="H33" s="34"/>
      <c r="I33" s="177">
        <f t="shared" si="5"/>
        <v>0</v>
      </c>
      <c r="J33" s="69" t="s">
        <v>23</v>
      </c>
      <c r="L33" s="375"/>
    </row>
    <row r="34" spans="1:12" x14ac:dyDescent="0.2">
      <c r="A34" s="226" t="s">
        <v>270</v>
      </c>
      <c r="B34" s="34"/>
      <c r="C34" s="34">
        <v>0</v>
      </c>
      <c r="D34" s="34"/>
      <c r="E34" s="34">
        <v>0</v>
      </c>
      <c r="F34" s="34"/>
      <c r="G34" s="34">
        <v>0</v>
      </c>
      <c r="H34" s="34"/>
      <c r="I34" s="177">
        <f t="shared" si="5"/>
        <v>0</v>
      </c>
      <c r="J34" s="69" t="s">
        <v>23</v>
      </c>
      <c r="L34" s="375"/>
    </row>
    <row r="35" spans="1:12" ht="15.75" thickBot="1" x14ac:dyDescent="0.3">
      <c r="A35" s="85" t="s">
        <v>139</v>
      </c>
      <c r="B35" s="220">
        <f t="shared" ref="B35:I35" si="6">SUM(B29:B34)</f>
        <v>0</v>
      </c>
      <c r="C35" s="220">
        <f>SUM(C29:C34)</f>
        <v>701276</v>
      </c>
      <c r="D35" s="220">
        <f t="shared" si="6"/>
        <v>0</v>
      </c>
      <c r="E35" s="220">
        <f t="shared" si="6"/>
        <v>666936</v>
      </c>
      <c r="F35" s="220">
        <f t="shared" si="6"/>
        <v>0</v>
      </c>
      <c r="G35" s="220">
        <f t="shared" si="6"/>
        <v>683895</v>
      </c>
      <c r="H35" s="220">
        <f t="shared" si="6"/>
        <v>0</v>
      </c>
      <c r="I35" s="221">
        <f t="shared" si="6"/>
        <v>16959</v>
      </c>
      <c r="J35" s="69" t="s">
        <v>23</v>
      </c>
      <c r="L35" s="375"/>
    </row>
    <row r="36" spans="1:12" x14ac:dyDescent="0.2">
      <c r="A36" s="87" t="s">
        <v>34</v>
      </c>
      <c r="B36" s="222"/>
      <c r="C36" s="222"/>
      <c r="D36" s="222"/>
      <c r="E36" s="222"/>
      <c r="F36" s="222"/>
      <c r="G36" s="222"/>
      <c r="H36" s="222"/>
      <c r="I36" s="223"/>
      <c r="J36" s="69" t="s">
        <v>23</v>
      </c>
      <c r="L36" s="391"/>
    </row>
    <row r="37" spans="1:12" x14ac:dyDescent="0.2">
      <c r="A37" s="81" t="s">
        <v>140</v>
      </c>
      <c r="B37" s="34">
        <v>0</v>
      </c>
      <c r="C37" s="34"/>
      <c r="D37" s="34">
        <v>0</v>
      </c>
      <c r="E37" s="34"/>
      <c r="F37" s="34">
        <v>0</v>
      </c>
      <c r="G37" s="34"/>
      <c r="H37" s="34">
        <f>F37-D37</f>
        <v>0</v>
      </c>
      <c r="I37" s="177"/>
      <c r="J37" s="69" t="s">
        <v>23</v>
      </c>
      <c r="L37" s="391"/>
    </row>
    <row r="38" spans="1:12" x14ac:dyDescent="0.2">
      <c r="A38" s="81"/>
      <c r="B38" s="34"/>
      <c r="C38" s="34"/>
      <c r="D38" s="34"/>
      <c r="E38" s="34"/>
      <c r="F38" s="34"/>
      <c r="G38" s="34"/>
      <c r="H38" s="34"/>
      <c r="I38" s="177"/>
      <c r="J38" s="69" t="s">
        <v>23</v>
      </c>
      <c r="L38" s="375"/>
    </row>
    <row r="39" spans="1:12" x14ac:dyDescent="0.2">
      <c r="A39" s="81" t="s">
        <v>141</v>
      </c>
      <c r="B39" s="34"/>
      <c r="C39" s="34">
        <v>0</v>
      </c>
      <c r="D39" s="34"/>
      <c r="E39" s="34">
        <v>0</v>
      </c>
      <c r="F39" s="34"/>
      <c r="G39" s="34">
        <v>0</v>
      </c>
      <c r="H39" s="34"/>
      <c r="I39" s="177">
        <f t="shared" ref="I39:I40" si="7">G39-E39</f>
        <v>0</v>
      </c>
      <c r="J39" s="69" t="s">
        <v>23</v>
      </c>
      <c r="L39" s="391"/>
    </row>
    <row r="40" spans="1:12" ht="29.25" thickBot="1" x14ac:dyDescent="0.25">
      <c r="A40" s="86" t="s">
        <v>142</v>
      </c>
      <c r="B40" s="224"/>
      <c r="C40" s="224">
        <v>0</v>
      </c>
      <c r="D40" s="224"/>
      <c r="E40" s="224">
        <v>0</v>
      </c>
      <c r="F40" s="224"/>
      <c r="G40" s="224">
        <v>0</v>
      </c>
      <c r="H40" s="224"/>
      <c r="I40" s="225">
        <f t="shared" si="7"/>
        <v>0</v>
      </c>
      <c r="J40" s="69" t="s">
        <v>23</v>
      </c>
      <c r="L40" s="391"/>
    </row>
    <row r="41" spans="1:12" x14ac:dyDescent="0.2">
      <c r="J41" s="69" t="s">
        <v>23</v>
      </c>
      <c r="L41" s="391"/>
    </row>
    <row r="42" spans="1:12" x14ac:dyDescent="0.2">
      <c r="A42" s="247"/>
      <c r="J42" s="69" t="s">
        <v>24</v>
      </c>
      <c r="L42" s="391"/>
    </row>
    <row r="43" spans="1:12" x14ac:dyDescent="0.2">
      <c r="L43" s="391"/>
    </row>
    <row r="44" spans="1:12" x14ac:dyDescent="0.2">
      <c r="L44" s="391"/>
    </row>
    <row r="45" spans="1:12" x14ac:dyDescent="0.2">
      <c r="L45" s="391"/>
    </row>
    <row r="46" spans="1:12" x14ac:dyDescent="0.2">
      <c r="L46" s="391"/>
    </row>
    <row r="47" spans="1:12" x14ac:dyDescent="0.2">
      <c r="L47" s="391"/>
    </row>
    <row r="48" spans="1:12" x14ac:dyDescent="0.2">
      <c r="L48" s="391"/>
    </row>
    <row r="49" spans="12:12" x14ac:dyDescent="0.2">
      <c r="L49" s="391"/>
    </row>
    <row r="50" spans="12:12" x14ac:dyDescent="0.2">
      <c r="L50" s="391"/>
    </row>
    <row r="51" spans="12:12" x14ac:dyDescent="0.2">
      <c r="L51" s="391"/>
    </row>
  </sheetData>
  <mergeCells count="10">
    <mergeCell ref="A6:A7"/>
    <mergeCell ref="B6:C6"/>
    <mergeCell ref="D6:E6"/>
    <mergeCell ref="F6:G6"/>
    <mergeCell ref="H6:I6"/>
    <mergeCell ref="A1:I1"/>
    <mergeCell ref="A2:I2"/>
    <mergeCell ref="A3:I3"/>
    <mergeCell ref="A4:I4"/>
    <mergeCell ref="A5:I5"/>
  </mergeCells>
  <printOptions horizontalCentered="1"/>
  <pageMargins left="0.6" right="0.6" top="0.56999999999999995" bottom="0.55000000000000004" header="0.3" footer="0.3"/>
  <pageSetup scale="72" orientation="landscape" r:id="rId1"/>
  <headerFooter>
    <oddHeader>&amp;L&amp;"Arial,Bold"&amp;12L. Summary of Requirements by Object Class</oddHeader>
    <oddFooter>&amp;C&amp;"Arial,Regular"Exhibit L - Summary of Requirements by Object Class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85" zoomScaleNormal="100" zoomScaleSheetLayoutView="85" workbookViewId="0">
      <selection activeCell="A11" sqref="A11"/>
    </sheetView>
  </sheetViews>
  <sheetFormatPr defaultRowHeight="14.25" x14ac:dyDescent="0.2"/>
  <cols>
    <col min="1" max="1" width="113.5703125" style="266" customWidth="1"/>
    <col min="2" max="3" width="14.5703125" style="269" customWidth="1"/>
    <col min="4" max="4" width="14.5703125" style="268" customWidth="1"/>
    <col min="5" max="5" width="11.5703125" style="267" bestFit="1" customWidth="1"/>
    <col min="6" max="6" width="4.85546875" style="266" customWidth="1"/>
    <col min="7" max="7" width="140.28515625" style="266" customWidth="1"/>
    <col min="8" max="16384" width="9.140625" style="266"/>
  </cols>
  <sheetData>
    <row r="1" spans="1:13" ht="18" x14ac:dyDescent="0.25">
      <c r="A1" s="440" t="s">
        <v>250</v>
      </c>
      <c r="B1" s="440"/>
      <c r="C1" s="440"/>
      <c r="D1" s="440"/>
      <c r="E1" s="267" t="s">
        <v>23</v>
      </c>
      <c r="G1" s="382"/>
      <c r="H1" s="388"/>
      <c r="I1" s="388"/>
      <c r="J1" s="388"/>
      <c r="K1" s="388"/>
      <c r="L1" s="388"/>
      <c r="M1" s="388"/>
    </row>
    <row r="2" spans="1:13" ht="15" x14ac:dyDescent="0.2">
      <c r="A2" s="441" t="s">
        <v>242</v>
      </c>
      <c r="B2" s="441"/>
      <c r="C2" s="441"/>
      <c r="D2" s="441"/>
      <c r="E2" s="267" t="s">
        <v>23</v>
      </c>
      <c r="G2" s="383"/>
      <c r="H2" s="388"/>
      <c r="I2" s="388"/>
      <c r="J2" s="388"/>
      <c r="K2" s="388"/>
      <c r="L2" s="388"/>
      <c r="M2" s="388"/>
    </row>
    <row r="3" spans="1:13" x14ac:dyDescent="0.2">
      <c r="A3" s="442" t="s">
        <v>247</v>
      </c>
      <c r="B3" s="442"/>
      <c r="C3" s="442"/>
      <c r="D3" s="442"/>
      <c r="E3" s="267" t="s">
        <v>23</v>
      </c>
      <c r="G3" s="383"/>
      <c r="H3" s="388"/>
      <c r="I3" s="388"/>
      <c r="J3" s="388"/>
      <c r="K3" s="388"/>
      <c r="L3" s="388"/>
      <c r="M3" s="388"/>
    </row>
    <row r="4" spans="1:13" x14ac:dyDescent="0.2">
      <c r="A4" s="443" t="s">
        <v>3</v>
      </c>
      <c r="B4" s="443"/>
      <c r="C4" s="443"/>
      <c r="D4" s="443"/>
      <c r="E4" s="267" t="s">
        <v>23</v>
      </c>
      <c r="G4" s="383"/>
      <c r="H4" s="388"/>
      <c r="I4" s="388"/>
      <c r="J4" s="388"/>
      <c r="K4" s="388"/>
      <c r="L4" s="388"/>
      <c r="M4" s="388"/>
    </row>
    <row r="5" spans="1:13" ht="15" thickBot="1" x14ac:dyDescent="0.25">
      <c r="E5" s="267" t="s">
        <v>23</v>
      </c>
      <c r="G5" s="383"/>
      <c r="H5" s="388"/>
      <c r="I5" s="388"/>
      <c r="J5" s="388"/>
      <c r="K5" s="388"/>
      <c r="L5" s="388"/>
      <c r="M5" s="388"/>
    </row>
    <row r="6" spans="1:13" ht="15" x14ac:dyDescent="0.25">
      <c r="B6" s="483" t="s">
        <v>4</v>
      </c>
      <c r="C6" s="484"/>
      <c r="D6" s="485"/>
      <c r="E6" s="267" t="s">
        <v>23</v>
      </c>
      <c r="G6" s="388"/>
      <c r="H6" s="388"/>
      <c r="I6" s="388"/>
      <c r="J6" s="388"/>
      <c r="K6" s="388"/>
      <c r="L6" s="388"/>
      <c r="M6" s="388"/>
    </row>
    <row r="7" spans="1:13" ht="30.75" thickBot="1" x14ac:dyDescent="0.25">
      <c r="B7" s="324" t="s">
        <v>5</v>
      </c>
      <c r="C7" s="323" t="s">
        <v>179</v>
      </c>
      <c r="D7" s="322" t="s">
        <v>6</v>
      </c>
      <c r="E7" s="267" t="s">
        <v>23</v>
      </c>
      <c r="G7" s="321"/>
      <c r="H7" s="388"/>
      <c r="I7" s="388"/>
      <c r="J7" s="388"/>
      <c r="K7" s="388"/>
      <c r="L7" s="388"/>
      <c r="M7" s="388"/>
    </row>
    <row r="8" spans="1:13" ht="15" x14ac:dyDescent="0.25">
      <c r="A8" s="320" t="s">
        <v>90</v>
      </c>
      <c r="B8" s="314">
        <v>1173</v>
      </c>
      <c r="C8" s="313">
        <v>1173</v>
      </c>
      <c r="D8" s="312">
        <v>701276</v>
      </c>
      <c r="E8" s="267" t="s">
        <v>23</v>
      </c>
      <c r="G8" s="392"/>
      <c r="H8" s="388"/>
      <c r="I8" s="388"/>
      <c r="J8" s="388"/>
      <c r="K8" s="388"/>
      <c r="L8" s="388"/>
      <c r="M8" s="388"/>
    </row>
    <row r="9" spans="1:13" ht="15.75" thickBot="1" x14ac:dyDescent="0.3">
      <c r="A9" s="319"/>
      <c r="B9" s="318"/>
      <c r="C9" s="317"/>
      <c r="D9" s="316"/>
      <c r="E9" s="267" t="s">
        <v>23</v>
      </c>
      <c r="G9" s="393"/>
      <c r="H9" s="388"/>
      <c r="I9" s="388"/>
      <c r="J9" s="388"/>
      <c r="K9" s="388"/>
      <c r="L9" s="388"/>
      <c r="M9" s="388"/>
    </row>
    <row r="10" spans="1:13" ht="15" x14ac:dyDescent="0.25">
      <c r="A10" s="315" t="s">
        <v>7</v>
      </c>
      <c r="B10" s="314">
        <v>1950</v>
      </c>
      <c r="C10" s="313">
        <v>1147</v>
      </c>
      <c r="D10" s="312">
        <v>701276</v>
      </c>
      <c r="E10" s="267" t="s">
        <v>23</v>
      </c>
      <c r="G10" s="392"/>
      <c r="H10" s="388"/>
      <c r="I10" s="388"/>
      <c r="J10" s="388"/>
      <c r="K10" s="388"/>
      <c r="L10" s="388"/>
      <c r="M10" s="388"/>
    </row>
    <row r="11" spans="1:13" x14ac:dyDescent="0.2">
      <c r="A11" s="311" t="s">
        <v>251</v>
      </c>
      <c r="B11" s="310">
        <v>0</v>
      </c>
      <c r="C11" s="309">
        <v>0</v>
      </c>
      <c r="D11" s="308">
        <v>-34340</v>
      </c>
      <c r="E11" s="267" t="s">
        <v>23</v>
      </c>
      <c r="G11" s="392"/>
      <c r="H11" s="388"/>
      <c r="I11" s="388"/>
      <c r="J11" s="388"/>
      <c r="K11" s="388"/>
      <c r="L11" s="388"/>
      <c r="M11" s="388"/>
    </row>
    <row r="12" spans="1:13" ht="15" x14ac:dyDescent="0.25">
      <c r="A12" s="274" t="s">
        <v>254</v>
      </c>
      <c r="B12" s="306">
        <f>SUM(B10:B11)</f>
        <v>1950</v>
      </c>
      <c r="C12" s="305">
        <f>SUM(C10:C11)</f>
        <v>1147</v>
      </c>
      <c r="D12" s="327">
        <f>SUM(D10:D11)</f>
        <v>666936</v>
      </c>
      <c r="E12" s="267" t="s">
        <v>23</v>
      </c>
      <c r="G12" s="393"/>
      <c r="H12" s="388"/>
      <c r="I12" s="388"/>
      <c r="J12" s="388"/>
      <c r="K12" s="388"/>
      <c r="L12" s="388"/>
      <c r="M12" s="388"/>
    </row>
    <row r="13" spans="1:13" ht="15" x14ac:dyDescent="0.25">
      <c r="A13" s="274"/>
      <c r="B13" s="302"/>
      <c r="C13" s="281"/>
      <c r="D13" s="301"/>
      <c r="E13" s="267" t="s">
        <v>23</v>
      </c>
      <c r="G13" s="392"/>
      <c r="H13" s="388"/>
      <c r="I13" s="388"/>
      <c r="J13" s="388"/>
      <c r="K13" s="388"/>
      <c r="L13" s="388"/>
      <c r="M13" s="388"/>
    </row>
    <row r="14" spans="1:13" ht="15" x14ac:dyDescent="0.25">
      <c r="A14" s="303" t="s">
        <v>8</v>
      </c>
      <c r="B14" s="302"/>
      <c r="C14" s="281"/>
      <c r="D14" s="301"/>
      <c r="E14" s="267" t="s">
        <v>23</v>
      </c>
      <c r="G14" s="392"/>
      <c r="H14" s="388"/>
      <c r="I14" s="388"/>
      <c r="J14" s="388"/>
      <c r="K14" s="388"/>
      <c r="L14" s="388"/>
      <c r="M14" s="388"/>
    </row>
    <row r="15" spans="1:13" ht="15" x14ac:dyDescent="0.25">
      <c r="A15" s="298" t="s">
        <v>220</v>
      </c>
      <c r="B15" s="297">
        <v>0</v>
      </c>
      <c r="C15" s="296">
        <v>0</v>
      </c>
      <c r="D15" s="295">
        <v>0</v>
      </c>
      <c r="E15" s="267" t="s">
        <v>23</v>
      </c>
      <c r="G15" s="393"/>
      <c r="H15" s="388"/>
      <c r="I15" s="388"/>
      <c r="J15" s="388"/>
      <c r="K15" s="388"/>
      <c r="L15" s="388"/>
      <c r="M15" s="388"/>
    </row>
    <row r="16" spans="1:13" ht="15" x14ac:dyDescent="0.25">
      <c r="A16" s="304" t="s">
        <v>215</v>
      </c>
      <c r="B16" s="302">
        <f>SUM(B15:B15)</f>
        <v>0</v>
      </c>
      <c r="C16" s="281">
        <f>SUM(C15:C15)</f>
        <v>0</v>
      </c>
      <c r="D16" s="301">
        <f>SUM(D15:D15)</f>
        <v>0</v>
      </c>
      <c r="E16" s="267" t="s">
        <v>23</v>
      </c>
      <c r="G16" s="392"/>
      <c r="H16" s="388"/>
      <c r="I16" s="388"/>
      <c r="J16" s="388"/>
      <c r="K16" s="388"/>
      <c r="L16" s="388"/>
      <c r="M16" s="388"/>
    </row>
    <row r="17" spans="1:13" ht="15" x14ac:dyDescent="0.25">
      <c r="A17" s="303" t="s">
        <v>174</v>
      </c>
      <c r="B17" s="302"/>
      <c r="C17" s="281"/>
      <c r="D17" s="301"/>
      <c r="E17" s="267" t="s">
        <v>23</v>
      </c>
      <c r="G17" s="393"/>
      <c r="H17" s="388"/>
      <c r="I17" s="388"/>
      <c r="J17" s="388"/>
      <c r="K17" s="388"/>
      <c r="L17" s="388"/>
      <c r="M17" s="388"/>
    </row>
    <row r="18" spans="1:13" x14ac:dyDescent="0.2">
      <c r="A18" s="325" t="s">
        <v>255</v>
      </c>
      <c r="B18" s="300">
        <v>0</v>
      </c>
      <c r="C18" s="276">
        <v>0</v>
      </c>
      <c r="D18" s="299">
        <v>16959</v>
      </c>
      <c r="E18" s="267" t="s">
        <v>23</v>
      </c>
      <c r="G18" s="392"/>
      <c r="H18" s="388"/>
      <c r="I18" s="388"/>
      <c r="J18" s="388"/>
      <c r="K18" s="388"/>
      <c r="L18" s="388"/>
      <c r="M18" s="388"/>
    </row>
    <row r="19" spans="1:13" ht="15.75" thickBot="1" x14ac:dyDescent="0.3">
      <c r="A19" s="294" t="s">
        <v>176</v>
      </c>
      <c r="B19" s="293">
        <f>SUM(B18:B18)</f>
        <v>0</v>
      </c>
      <c r="C19" s="292">
        <f>SUM(C18:C18)</f>
        <v>0</v>
      </c>
      <c r="D19" s="291">
        <f>SUM(D18:D18)</f>
        <v>16959</v>
      </c>
      <c r="E19" s="267" t="s">
        <v>23</v>
      </c>
      <c r="G19" s="393"/>
      <c r="H19" s="388"/>
      <c r="I19" s="388"/>
      <c r="J19" s="388"/>
      <c r="K19" s="388"/>
      <c r="L19" s="388"/>
      <c r="M19" s="388"/>
    </row>
    <row r="20" spans="1:13" ht="15.75" thickBot="1" x14ac:dyDescent="0.3">
      <c r="A20" s="290" t="s">
        <v>177</v>
      </c>
      <c r="B20" s="289">
        <f>B19+B16</f>
        <v>0</v>
      </c>
      <c r="C20" s="288">
        <f>C19+C16</f>
        <v>0</v>
      </c>
      <c r="D20" s="287">
        <f>D19+D16</f>
        <v>16959</v>
      </c>
      <c r="E20" s="267" t="s">
        <v>23</v>
      </c>
      <c r="G20" s="393"/>
      <c r="H20" s="388"/>
      <c r="I20" s="388"/>
      <c r="J20" s="388"/>
      <c r="K20" s="388"/>
      <c r="L20" s="388"/>
      <c r="M20" s="388"/>
    </row>
    <row r="21" spans="1:13" ht="15" x14ac:dyDescent="0.25">
      <c r="A21" s="286" t="s">
        <v>11</v>
      </c>
      <c r="B21" s="284">
        <f>B12+B20</f>
        <v>1950</v>
      </c>
      <c r="C21" s="272">
        <f>C12+C20</f>
        <v>1147</v>
      </c>
      <c r="D21" s="283">
        <f>D12+D20</f>
        <v>683895</v>
      </c>
      <c r="E21" s="267" t="s">
        <v>23</v>
      </c>
      <c r="G21" s="393"/>
      <c r="H21" s="388"/>
      <c r="I21" s="388"/>
      <c r="J21" s="388"/>
      <c r="K21" s="388"/>
      <c r="L21" s="388"/>
      <c r="M21" s="388"/>
    </row>
    <row r="22" spans="1:13" ht="15" x14ac:dyDescent="0.25">
      <c r="A22" s="285" t="s">
        <v>12</v>
      </c>
      <c r="B22" s="284"/>
      <c r="C22" s="272"/>
      <c r="D22" s="283"/>
      <c r="E22" s="267" t="s">
        <v>23</v>
      </c>
      <c r="G22" s="392"/>
      <c r="H22" s="388"/>
      <c r="I22" s="388"/>
      <c r="J22" s="388"/>
      <c r="K22" s="388"/>
      <c r="L22" s="388"/>
      <c r="M22" s="388"/>
    </row>
    <row r="23" spans="1:13" ht="15" x14ac:dyDescent="0.25">
      <c r="A23" s="279" t="s">
        <v>252</v>
      </c>
      <c r="B23" s="282">
        <v>0</v>
      </c>
      <c r="C23" s="281">
        <v>0</v>
      </c>
      <c r="D23" s="280">
        <v>0</v>
      </c>
      <c r="E23" s="267" t="s">
        <v>23</v>
      </c>
      <c r="G23" s="392"/>
      <c r="H23" s="388"/>
      <c r="I23" s="388"/>
      <c r="J23" s="388"/>
      <c r="K23" s="388"/>
      <c r="L23" s="388"/>
      <c r="M23" s="388"/>
    </row>
    <row r="24" spans="1:13" x14ac:dyDescent="0.2">
      <c r="A24" s="278" t="s">
        <v>16</v>
      </c>
      <c r="B24" s="277">
        <f>SUM(B23)</f>
        <v>0</v>
      </c>
      <c r="C24" s="276">
        <f>SUM(C23)</f>
        <v>0</v>
      </c>
      <c r="D24" s="275">
        <f>SUM(D23)</f>
        <v>0</v>
      </c>
      <c r="E24" s="267" t="s">
        <v>23</v>
      </c>
      <c r="G24" s="392"/>
      <c r="H24" s="388"/>
      <c r="I24" s="388"/>
      <c r="J24" s="388"/>
      <c r="K24" s="388"/>
      <c r="L24" s="388"/>
      <c r="M24" s="388"/>
    </row>
    <row r="25" spans="1:13" x14ac:dyDescent="0.2">
      <c r="A25" s="279" t="s">
        <v>249</v>
      </c>
      <c r="B25" s="277">
        <v>0</v>
      </c>
      <c r="C25" s="276">
        <v>0</v>
      </c>
      <c r="D25" s="275">
        <v>0</v>
      </c>
      <c r="E25" s="267" t="s">
        <v>23</v>
      </c>
      <c r="G25" s="392"/>
      <c r="H25" s="388"/>
      <c r="I25" s="388"/>
      <c r="J25" s="388"/>
      <c r="K25" s="388"/>
      <c r="L25" s="388"/>
      <c r="M25" s="388"/>
    </row>
    <row r="26" spans="1:13" x14ac:dyDescent="0.2">
      <c r="A26" s="278" t="s">
        <v>20</v>
      </c>
      <c r="B26" s="277">
        <f>SUM(B25)</f>
        <v>0</v>
      </c>
      <c r="C26" s="276">
        <f>SUM(C25)</f>
        <v>0</v>
      </c>
      <c r="D26" s="275">
        <f>SUM(D25)</f>
        <v>0</v>
      </c>
      <c r="E26" s="267" t="s">
        <v>23</v>
      </c>
      <c r="G26" s="392"/>
      <c r="H26" s="388"/>
      <c r="I26" s="388"/>
      <c r="J26" s="388"/>
      <c r="K26" s="388"/>
      <c r="L26" s="388"/>
      <c r="M26" s="388"/>
    </row>
    <row r="27" spans="1:13" ht="15" x14ac:dyDescent="0.25">
      <c r="A27" s="326" t="s">
        <v>21</v>
      </c>
      <c r="B27" s="271">
        <f>B24+B26</f>
        <v>0</v>
      </c>
      <c r="C27" s="270">
        <f>C24+C26</f>
        <v>0</v>
      </c>
      <c r="D27" s="273">
        <f>D24+D26</f>
        <v>0</v>
      </c>
      <c r="E27" s="267" t="s">
        <v>23</v>
      </c>
      <c r="G27" s="393"/>
      <c r="H27" s="388"/>
      <c r="I27" s="388"/>
      <c r="J27" s="388"/>
      <c r="K27" s="388"/>
      <c r="L27" s="388"/>
      <c r="M27" s="388"/>
    </row>
    <row r="28" spans="1:13" ht="15" x14ac:dyDescent="0.25">
      <c r="A28" s="475" t="s">
        <v>253</v>
      </c>
      <c r="B28" s="477">
        <f>B21+B27</f>
        <v>1950</v>
      </c>
      <c r="C28" s="479">
        <f>C21+C27</f>
        <v>1147</v>
      </c>
      <c r="D28" s="481">
        <f>D21+D27</f>
        <v>683895</v>
      </c>
      <c r="E28" s="267" t="s">
        <v>23</v>
      </c>
      <c r="G28" s="393"/>
      <c r="H28" s="388"/>
      <c r="I28" s="388"/>
      <c r="J28" s="388"/>
      <c r="K28" s="388"/>
      <c r="L28" s="388"/>
      <c r="M28" s="388"/>
    </row>
    <row r="29" spans="1:13" ht="15" customHeight="1" thickBot="1" x14ac:dyDescent="0.25">
      <c r="A29" s="476"/>
      <c r="B29" s="478"/>
      <c r="C29" s="480"/>
      <c r="D29" s="482"/>
      <c r="E29" s="267" t="s">
        <v>23</v>
      </c>
      <c r="G29" s="392"/>
      <c r="H29" s="388"/>
      <c r="I29" s="388"/>
      <c r="J29" s="388"/>
      <c r="K29" s="388"/>
      <c r="L29" s="388"/>
      <c r="M29" s="388"/>
    </row>
    <row r="30" spans="1:13" x14ac:dyDescent="0.2">
      <c r="A30" s="267"/>
      <c r="E30" s="267" t="s">
        <v>23</v>
      </c>
      <c r="G30" s="388"/>
      <c r="H30" s="388"/>
      <c r="I30" s="388"/>
      <c r="J30" s="388"/>
      <c r="K30" s="388"/>
      <c r="L30" s="388"/>
      <c r="M30" s="388"/>
    </row>
    <row r="31" spans="1:13" x14ac:dyDescent="0.2">
      <c r="E31" s="267" t="s">
        <v>23</v>
      </c>
      <c r="G31" s="388"/>
      <c r="H31" s="388"/>
      <c r="I31" s="388"/>
      <c r="J31" s="388"/>
      <c r="K31" s="388"/>
      <c r="L31" s="388"/>
      <c r="M31" s="388"/>
    </row>
    <row r="32" spans="1:13" x14ac:dyDescent="0.2">
      <c r="G32" s="388"/>
      <c r="H32" s="388"/>
      <c r="I32" s="388"/>
      <c r="J32" s="388"/>
      <c r="K32" s="388"/>
      <c r="L32" s="388"/>
      <c r="M32" s="388"/>
    </row>
    <row r="33" spans="7:13" x14ac:dyDescent="0.2">
      <c r="G33" s="388"/>
      <c r="H33" s="388"/>
      <c r="I33" s="388"/>
      <c r="J33" s="388"/>
      <c r="K33" s="388"/>
      <c r="L33" s="388"/>
      <c r="M33" s="388"/>
    </row>
    <row r="34" spans="7:13" x14ac:dyDescent="0.2">
      <c r="G34" s="388"/>
      <c r="H34" s="388"/>
      <c r="I34" s="388"/>
      <c r="J34" s="388"/>
      <c r="K34" s="388"/>
      <c r="L34" s="388"/>
      <c r="M34" s="388"/>
    </row>
    <row r="35" spans="7:13" x14ac:dyDescent="0.2">
      <c r="G35" s="388"/>
      <c r="H35" s="388"/>
      <c r="I35" s="388"/>
      <c r="J35" s="388"/>
      <c r="K35" s="388"/>
      <c r="L35" s="388"/>
      <c r="M35" s="388"/>
    </row>
    <row r="36" spans="7:13" x14ac:dyDescent="0.2">
      <c r="G36" s="388"/>
      <c r="H36" s="388"/>
      <c r="I36" s="388"/>
      <c r="J36" s="388"/>
      <c r="K36" s="388"/>
      <c r="L36" s="388"/>
      <c r="M36" s="388"/>
    </row>
    <row r="37" spans="7:13" x14ac:dyDescent="0.2">
      <c r="G37" s="388"/>
      <c r="H37" s="388"/>
      <c r="I37" s="388"/>
      <c r="J37" s="388"/>
      <c r="K37" s="388"/>
      <c r="L37" s="388"/>
      <c r="M37" s="388"/>
    </row>
    <row r="38" spans="7:13" x14ac:dyDescent="0.2">
      <c r="G38" s="388"/>
      <c r="H38" s="388"/>
      <c r="I38" s="388"/>
      <c r="J38" s="388"/>
      <c r="K38" s="388"/>
      <c r="L38" s="388"/>
      <c r="M38" s="388"/>
    </row>
    <row r="39" spans="7:13" x14ac:dyDescent="0.2">
      <c r="G39" s="388"/>
      <c r="H39" s="388"/>
      <c r="I39" s="388"/>
      <c r="J39" s="388"/>
      <c r="K39" s="388"/>
      <c r="L39" s="388"/>
      <c r="M39" s="388"/>
    </row>
    <row r="40" spans="7:13" x14ac:dyDescent="0.2">
      <c r="G40" s="388"/>
      <c r="H40" s="388"/>
      <c r="I40" s="388"/>
      <c r="J40" s="388"/>
      <c r="K40" s="388"/>
      <c r="L40" s="388"/>
      <c r="M40" s="388"/>
    </row>
    <row r="41" spans="7:13" x14ac:dyDescent="0.2">
      <c r="G41" s="388"/>
      <c r="H41" s="388"/>
      <c r="I41" s="388"/>
      <c r="J41" s="388"/>
      <c r="K41" s="388"/>
      <c r="L41" s="388"/>
      <c r="M41" s="388"/>
    </row>
    <row r="42" spans="7:13" x14ac:dyDescent="0.2">
      <c r="G42" s="388"/>
      <c r="H42" s="388"/>
      <c r="I42" s="388"/>
      <c r="J42" s="388"/>
      <c r="K42" s="388"/>
      <c r="L42" s="388"/>
      <c r="M42" s="388"/>
    </row>
    <row r="43" spans="7:13" x14ac:dyDescent="0.2">
      <c r="G43" s="388"/>
      <c r="H43" s="388"/>
      <c r="I43" s="388"/>
      <c r="J43" s="388"/>
      <c r="K43" s="388"/>
      <c r="L43" s="388"/>
      <c r="M43" s="388"/>
    </row>
    <row r="44" spans="7:13" x14ac:dyDescent="0.2">
      <c r="G44" s="388"/>
      <c r="H44" s="388"/>
      <c r="I44" s="388"/>
      <c r="J44" s="388"/>
      <c r="K44" s="388"/>
      <c r="L44" s="388"/>
      <c r="M44" s="388"/>
    </row>
    <row r="45" spans="7:13" x14ac:dyDescent="0.2">
      <c r="G45" s="388"/>
      <c r="H45" s="388"/>
      <c r="I45" s="388"/>
      <c r="J45" s="388"/>
      <c r="K45" s="388"/>
      <c r="L45" s="388"/>
      <c r="M45" s="388"/>
    </row>
    <row r="46" spans="7:13" x14ac:dyDescent="0.2">
      <c r="G46" s="388"/>
      <c r="H46" s="388"/>
      <c r="I46" s="388"/>
      <c r="J46" s="388"/>
      <c r="K46" s="388"/>
      <c r="L46" s="388"/>
      <c r="M46" s="388"/>
    </row>
    <row r="47" spans="7:13" x14ac:dyDescent="0.2">
      <c r="G47" s="388"/>
      <c r="H47" s="388"/>
      <c r="I47" s="388"/>
      <c r="J47" s="388"/>
      <c r="K47" s="388"/>
      <c r="L47" s="388"/>
      <c r="M47" s="388"/>
    </row>
    <row r="48" spans="7:13" x14ac:dyDescent="0.2">
      <c r="G48" s="388"/>
      <c r="H48" s="388"/>
      <c r="I48" s="388"/>
      <c r="J48" s="388"/>
      <c r="K48" s="388"/>
      <c r="L48" s="388"/>
      <c r="M48" s="388"/>
    </row>
    <row r="49" spans="7:13" x14ac:dyDescent="0.2">
      <c r="G49" s="388"/>
      <c r="H49" s="388"/>
      <c r="I49" s="388"/>
      <c r="J49" s="388"/>
      <c r="K49" s="388"/>
      <c r="L49" s="388"/>
      <c r="M49" s="388"/>
    </row>
    <row r="50" spans="7:13" x14ac:dyDescent="0.2">
      <c r="G50" s="388"/>
      <c r="H50" s="388"/>
      <c r="I50" s="388"/>
      <c r="J50" s="388"/>
      <c r="K50" s="388"/>
      <c r="L50" s="388"/>
      <c r="M50" s="388"/>
    </row>
    <row r="51" spans="7:13" x14ac:dyDescent="0.2">
      <c r="G51" s="388"/>
      <c r="H51" s="388"/>
      <c r="I51" s="388"/>
      <c r="J51" s="388"/>
      <c r="K51" s="388"/>
      <c r="L51" s="388"/>
      <c r="M51" s="388"/>
    </row>
    <row r="52" spans="7:13" x14ac:dyDescent="0.2">
      <c r="G52" s="388"/>
      <c r="H52" s="388"/>
      <c r="I52" s="388"/>
      <c r="J52" s="388"/>
      <c r="K52" s="388"/>
      <c r="L52" s="388"/>
      <c r="M52" s="388"/>
    </row>
  </sheetData>
  <mergeCells count="9">
    <mergeCell ref="A28:A29"/>
    <mergeCell ref="B28:B29"/>
    <mergeCell ref="C28:C29"/>
    <mergeCell ref="D28:D29"/>
    <mergeCell ref="A1:D1"/>
    <mergeCell ref="A2:D2"/>
    <mergeCell ref="A3:D3"/>
    <mergeCell ref="A4:D4"/>
    <mergeCell ref="B6:D6"/>
  </mergeCells>
  <printOptions horizontalCentered="1"/>
  <pageMargins left="0.7" right="0.7" top="0.63" bottom="0.63" header="0.3" footer="0.3"/>
  <pageSetup scale="68" orientation="landscape" r:id="rId1"/>
  <headerFooter>
    <oddHeader>&amp;L&amp;"Arial,Bold"&amp;12M. Summary of Change</oddHeader>
    <oddFooter>&amp;CExhibit M - Summary of Change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topLeftCell="A4" zoomScale="85" zoomScaleNormal="100" zoomScaleSheetLayoutView="85" workbookViewId="0">
      <selection activeCell="A23" sqref="A23"/>
    </sheetView>
  </sheetViews>
  <sheetFormatPr defaultRowHeight="14.25" x14ac:dyDescent="0.2"/>
  <cols>
    <col min="1" max="1" width="113.5703125" style="227" customWidth="1"/>
    <col min="2" max="3" width="14.5703125" style="228" customWidth="1"/>
    <col min="4" max="4" width="14.5703125" style="229" customWidth="1"/>
    <col min="5" max="5" width="11.5703125" style="4" bestFit="1" customWidth="1"/>
    <col min="6" max="6" width="4.85546875" style="227" customWidth="1"/>
    <col min="7" max="7" width="140.28515625" style="227" customWidth="1"/>
    <col min="8" max="16384" width="9.140625" style="227"/>
  </cols>
  <sheetData>
    <row r="1" spans="1:7" ht="18" x14ac:dyDescent="0.25">
      <c r="A1" s="398" t="s">
        <v>0</v>
      </c>
      <c r="B1" s="398"/>
      <c r="C1" s="398"/>
      <c r="D1" s="398"/>
      <c r="E1" s="4" t="s">
        <v>23</v>
      </c>
      <c r="G1" s="366"/>
    </row>
    <row r="2" spans="1:7" ht="15" x14ac:dyDescent="0.2">
      <c r="A2" s="399" t="s">
        <v>242</v>
      </c>
      <c r="B2" s="399"/>
      <c r="C2" s="399"/>
      <c r="D2" s="399"/>
      <c r="E2" s="4" t="s">
        <v>23</v>
      </c>
      <c r="G2" s="367"/>
    </row>
    <row r="3" spans="1:7" x14ac:dyDescent="0.2">
      <c r="A3" s="400" t="s">
        <v>247</v>
      </c>
      <c r="B3" s="400"/>
      <c r="C3" s="400"/>
      <c r="D3" s="400"/>
      <c r="E3" s="4" t="s">
        <v>23</v>
      </c>
      <c r="G3" s="367"/>
    </row>
    <row r="4" spans="1:7" x14ac:dyDescent="0.2">
      <c r="A4" s="401" t="s">
        <v>3</v>
      </c>
      <c r="B4" s="401"/>
      <c r="C4" s="401"/>
      <c r="D4" s="401"/>
      <c r="E4" s="4" t="s">
        <v>23</v>
      </c>
      <c r="G4" s="367"/>
    </row>
    <row r="5" spans="1:7" ht="15" thickBot="1" x14ac:dyDescent="0.25">
      <c r="E5" s="4" t="s">
        <v>23</v>
      </c>
      <c r="G5" s="367"/>
    </row>
    <row r="6" spans="1:7" ht="15" x14ac:dyDescent="0.25">
      <c r="B6" s="402" t="s">
        <v>4</v>
      </c>
      <c r="C6" s="403"/>
      <c r="D6" s="404"/>
      <c r="E6" s="4" t="s">
        <v>23</v>
      </c>
      <c r="G6" s="368"/>
    </row>
    <row r="7" spans="1:7" ht="30.75" thickBot="1" x14ac:dyDescent="0.25">
      <c r="B7" s="1" t="s">
        <v>5</v>
      </c>
      <c r="C7" s="2" t="s">
        <v>179</v>
      </c>
      <c r="D7" s="3" t="s">
        <v>6</v>
      </c>
      <c r="E7" s="4" t="s">
        <v>23</v>
      </c>
      <c r="G7" s="150"/>
    </row>
    <row r="8" spans="1:7" ht="15" x14ac:dyDescent="0.25">
      <c r="A8" s="111" t="s">
        <v>90</v>
      </c>
      <c r="B8" s="112">
        <v>1950</v>
      </c>
      <c r="C8" s="113">
        <v>1213</v>
      </c>
      <c r="D8" s="114">
        <v>701276</v>
      </c>
      <c r="E8" s="4" t="s">
        <v>23</v>
      </c>
      <c r="G8" s="369"/>
    </row>
    <row r="9" spans="1:7" ht="15" x14ac:dyDescent="0.25">
      <c r="A9" s="230" t="s">
        <v>90</v>
      </c>
      <c r="B9" s="166"/>
      <c r="C9" s="38"/>
      <c r="D9" s="231">
        <v>0</v>
      </c>
      <c r="E9" s="4" t="s">
        <v>23</v>
      </c>
      <c r="G9" s="369"/>
    </row>
    <row r="10" spans="1:7" ht="15" x14ac:dyDescent="0.25">
      <c r="A10" s="110" t="s">
        <v>238</v>
      </c>
      <c r="B10" s="163">
        <f t="shared" ref="B10:C10" si="0">SUM(B8:B9)</f>
        <v>1950</v>
      </c>
      <c r="C10" s="164">
        <f t="shared" si="0"/>
        <v>1213</v>
      </c>
      <c r="D10" s="165">
        <f>SUM(D8:D9)</f>
        <v>701276</v>
      </c>
      <c r="E10" s="4" t="s">
        <v>23</v>
      </c>
      <c r="G10" s="370"/>
    </row>
    <row r="11" spans="1:7" ht="15" x14ac:dyDescent="0.25">
      <c r="A11" s="110"/>
      <c r="B11" s="163"/>
      <c r="C11" s="164"/>
      <c r="D11" s="165"/>
      <c r="G11" s="370"/>
    </row>
    <row r="12" spans="1:7" ht="15" x14ac:dyDescent="0.25">
      <c r="A12" s="99" t="s">
        <v>7</v>
      </c>
      <c r="B12" s="163">
        <v>1950</v>
      </c>
      <c r="C12" s="164">
        <v>1147</v>
      </c>
      <c r="D12" s="165">
        <v>701276</v>
      </c>
      <c r="E12" s="4" t="s">
        <v>23</v>
      </c>
      <c r="G12" s="369"/>
    </row>
    <row r="13" spans="1:7" x14ac:dyDescent="0.2">
      <c r="A13" s="330" t="s">
        <v>256</v>
      </c>
      <c r="B13" s="331">
        <v>0</v>
      </c>
      <c r="C13" s="332">
        <v>0</v>
      </c>
      <c r="D13" s="333">
        <v>-34340</v>
      </c>
      <c r="G13" s="369"/>
    </row>
    <row r="14" spans="1:7" x14ac:dyDescent="0.2">
      <c r="A14" s="230" t="s">
        <v>219</v>
      </c>
      <c r="B14" s="328">
        <v>0</v>
      </c>
      <c r="C14" s="329">
        <v>0</v>
      </c>
      <c r="D14" s="233">
        <v>0</v>
      </c>
      <c r="G14" s="369"/>
    </row>
    <row r="15" spans="1:7" ht="15" x14ac:dyDescent="0.25">
      <c r="A15" s="102" t="s">
        <v>175</v>
      </c>
      <c r="B15" s="362">
        <f>SUM(B12:B14)</f>
        <v>1950</v>
      </c>
      <c r="C15" s="182">
        <f>SUM(C12:C14)</f>
        <v>1147</v>
      </c>
      <c r="D15" s="394">
        <f>SUM(D12:D14)</f>
        <v>666936</v>
      </c>
      <c r="E15" s="4" t="s">
        <v>23</v>
      </c>
      <c r="G15" s="370"/>
    </row>
    <row r="16" spans="1:7" ht="15" x14ac:dyDescent="0.25">
      <c r="A16" s="102"/>
      <c r="B16" s="100"/>
      <c r="C16" s="101"/>
      <c r="D16" s="103"/>
      <c r="E16" s="4" t="s">
        <v>23</v>
      </c>
      <c r="G16" s="369"/>
    </row>
    <row r="17" spans="1:7" ht="15" x14ac:dyDescent="0.25">
      <c r="A17" s="104" t="s">
        <v>8</v>
      </c>
      <c r="B17" s="100"/>
      <c r="C17" s="101"/>
      <c r="D17" s="103"/>
      <c r="E17" s="4" t="s">
        <v>23</v>
      </c>
      <c r="G17" s="369"/>
    </row>
    <row r="18" spans="1:7" ht="15" x14ac:dyDescent="0.25">
      <c r="A18" s="234" t="s">
        <v>220</v>
      </c>
      <c r="B18" s="171">
        <v>0</v>
      </c>
      <c r="C18" s="172">
        <v>0</v>
      </c>
      <c r="D18" s="173">
        <v>0</v>
      </c>
      <c r="G18" s="370"/>
    </row>
    <row r="19" spans="1:7" ht="15" x14ac:dyDescent="0.25">
      <c r="A19" s="105" t="s">
        <v>215</v>
      </c>
      <c r="B19" s="100">
        <f>SUM(B18:B18)</f>
        <v>0</v>
      </c>
      <c r="C19" s="101">
        <f>SUM(C18:C18)</f>
        <v>0</v>
      </c>
      <c r="D19" s="103">
        <f>SUM(D18:D18)</f>
        <v>0</v>
      </c>
      <c r="E19" s="4" t="s">
        <v>23</v>
      </c>
      <c r="G19" s="369"/>
    </row>
    <row r="20" spans="1:7" ht="15" x14ac:dyDescent="0.25">
      <c r="A20" s="104" t="s">
        <v>174</v>
      </c>
      <c r="B20" s="100"/>
      <c r="C20" s="101"/>
      <c r="D20" s="103"/>
      <c r="E20" s="4" t="s">
        <v>23</v>
      </c>
      <c r="G20" s="370"/>
    </row>
    <row r="21" spans="1:7" ht="15" x14ac:dyDescent="0.25">
      <c r="A21" s="237" t="s">
        <v>9</v>
      </c>
      <c r="B21" s="235">
        <v>0</v>
      </c>
      <c r="C21" s="236">
        <v>0</v>
      </c>
      <c r="D21" s="232">
        <v>0</v>
      </c>
      <c r="E21" s="4" t="s">
        <v>23</v>
      </c>
      <c r="G21" s="370"/>
    </row>
    <row r="22" spans="1:7" ht="15" x14ac:dyDescent="0.25">
      <c r="A22" s="237" t="s">
        <v>241</v>
      </c>
      <c r="B22" s="171">
        <v>0</v>
      </c>
      <c r="C22" s="172">
        <v>0</v>
      </c>
      <c r="D22" s="173">
        <v>16959</v>
      </c>
      <c r="E22" s="4" t="s">
        <v>23</v>
      </c>
      <c r="G22" s="370"/>
    </row>
    <row r="23" spans="1:7" ht="15" x14ac:dyDescent="0.25">
      <c r="A23" s="105" t="s">
        <v>176</v>
      </c>
      <c r="B23" s="100">
        <f>SUM(B21:B22)</f>
        <v>0</v>
      </c>
      <c r="C23" s="101">
        <f>SUM(C21:C22)</f>
        <v>0</v>
      </c>
      <c r="D23" s="103">
        <f>SUM(D21:D22)</f>
        <v>16959</v>
      </c>
      <c r="E23" s="4" t="s">
        <v>23</v>
      </c>
      <c r="G23" s="370"/>
    </row>
    <row r="24" spans="1:7" ht="15" x14ac:dyDescent="0.25">
      <c r="A24" s="102" t="s">
        <v>177</v>
      </c>
      <c r="B24" s="169">
        <f>B23+B19</f>
        <v>0</v>
      </c>
      <c r="C24" s="38">
        <f>C23+C19</f>
        <v>0</v>
      </c>
      <c r="D24" s="39">
        <f>D23+D19</f>
        <v>16959</v>
      </c>
      <c r="E24" s="4" t="s">
        <v>23</v>
      </c>
      <c r="G24" s="370"/>
    </row>
    <row r="25" spans="1:7" ht="15" x14ac:dyDescent="0.25">
      <c r="A25" s="106" t="s">
        <v>11</v>
      </c>
      <c r="B25" s="167">
        <f>B15+B24</f>
        <v>1950</v>
      </c>
      <c r="C25" s="164">
        <f>C15+C24</f>
        <v>1147</v>
      </c>
      <c r="D25" s="168">
        <f>D15+D24</f>
        <v>683895</v>
      </c>
      <c r="E25" s="4" t="s">
        <v>23</v>
      </c>
      <c r="G25" s="370"/>
    </row>
    <row r="26" spans="1:7" ht="15" x14ac:dyDescent="0.25">
      <c r="A26" s="106" t="s">
        <v>12</v>
      </c>
      <c r="B26" s="167"/>
      <c r="C26" s="164"/>
      <c r="D26" s="168"/>
      <c r="E26" s="4" t="s">
        <v>23</v>
      </c>
      <c r="G26" s="369"/>
    </row>
    <row r="27" spans="1:7" ht="15" x14ac:dyDescent="0.25">
      <c r="A27" s="237" t="s">
        <v>244</v>
      </c>
      <c r="B27" s="107"/>
      <c r="C27" s="101"/>
      <c r="D27" s="108"/>
      <c r="E27" s="4" t="s">
        <v>23</v>
      </c>
      <c r="G27" s="369"/>
    </row>
    <row r="28" spans="1:7" x14ac:dyDescent="0.2">
      <c r="A28" s="238" t="s">
        <v>245</v>
      </c>
      <c r="B28" s="239">
        <v>0</v>
      </c>
      <c r="C28" s="236">
        <v>0</v>
      </c>
      <c r="D28" s="240">
        <v>0</v>
      </c>
      <c r="E28" s="4" t="s">
        <v>23</v>
      </c>
      <c r="G28" s="369"/>
    </row>
    <row r="29" spans="1:7" x14ac:dyDescent="0.2">
      <c r="A29" s="238" t="s">
        <v>16</v>
      </c>
      <c r="B29" s="239">
        <f>SUM(B28:B28)</f>
        <v>0</v>
      </c>
      <c r="C29" s="236">
        <f>SUM(C28:C28)</f>
        <v>0</v>
      </c>
      <c r="D29" s="240">
        <f>SUM(D28:D28)</f>
        <v>0</v>
      </c>
      <c r="E29" s="4" t="s">
        <v>23</v>
      </c>
      <c r="G29" s="369"/>
    </row>
    <row r="30" spans="1:7" ht="15" x14ac:dyDescent="0.25">
      <c r="A30" s="237" t="s">
        <v>243</v>
      </c>
      <c r="B30" s="107"/>
      <c r="C30" s="101"/>
      <c r="D30" s="108"/>
      <c r="E30" s="4" t="s">
        <v>23</v>
      </c>
      <c r="G30" s="369"/>
    </row>
    <row r="31" spans="1:7" x14ac:dyDescent="0.2">
      <c r="A31" s="238" t="s">
        <v>246</v>
      </c>
      <c r="B31" s="239">
        <v>0</v>
      </c>
      <c r="C31" s="236">
        <v>0</v>
      </c>
      <c r="D31" s="240">
        <v>0</v>
      </c>
      <c r="E31" s="4" t="s">
        <v>23</v>
      </c>
      <c r="G31" s="369"/>
    </row>
    <row r="32" spans="1:7" x14ac:dyDescent="0.2">
      <c r="A32" s="238" t="s">
        <v>20</v>
      </c>
      <c r="B32" s="239">
        <f>SUM(B31:B31)</f>
        <v>0</v>
      </c>
      <c r="C32" s="236">
        <f>SUM(C31:C31)</f>
        <v>0</v>
      </c>
      <c r="D32" s="240">
        <f>SUM(D31:D31)</f>
        <v>0</v>
      </c>
      <c r="E32" s="4" t="s">
        <v>23</v>
      </c>
      <c r="G32" s="369"/>
    </row>
    <row r="33" spans="1:7" ht="15" x14ac:dyDescent="0.25">
      <c r="A33" s="102" t="s">
        <v>21</v>
      </c>
      <c r="B33" s="166">
        <f>B29+B32</f>
        <v>0</v>
      </c>
      <c r="C33" s="38">
        <f>C29+C32</f>
        <v>0</v>
      </c>
      <c r="D33" s="170">
        <f>D29+D32</f>
        <v>0</v>
      </c>
      <c r="E33" s="4" t="s">
        <v>23</v>
      </c>
      <c r="G33" s="370"/>
    </row>
    <row r="34" spans="1:7" ht="15" x14ac:dyDescent="0.25">
      <c r="A34" s="109" t="s">
        <v>22</v>
      </c>
      <c r="B34" s="163">
        <f>B25+B33</f>
        <v>1950</v>
      </c>
      <c r="C34" s="164">
        <f>C25+C33</f>
        <v>1147</v>
      </c>
      <c r="D34" s="165">
        <f>D25+D33</f>
        <v>683895</v>
      </c>
      <c r="E34" s="4" t="s">
        <v>23</v>
      </c>
      <c r="G34" s="370"/>
    </row>
    <row r="35" spans="1:7" s="5" customFormat="1" ht="15" x14ac:dyDescent="0.25">
      <c r="A35" s="135" t="s">
        <v>178</v>
      </c>
      <c r="B35" s="132">
        <f>SUM(B34:B34)</f>
        <v>1950</v>
      </c>
      <c r="C35" s="133">
        <f>SUM(C34:C34)</f>
        <v>1147</v>
      </c>
      <c r="D35" s="134">
        <f>SUM(D34:D34)</f>
        <v>683895</v>
      </c>
      <c r="E35" s="4" t="s">
        <v>23</v>
      </c>
      <c r="G35" s="370"/>
    </row>
    <row r="36" spans="1:7" ht="15.75" thickBot="1" x14ac:dyDescent="0.3">
      <c r="A36" s="241" t="s">
        <v>265</v>
      </c>
      <c r="B36" s="242">
        <f>SUM(B35-B12)</f>
        <v>0</v>
      </c>
      <c r="C36" s="243">
        <f>SUM(C35-C12)</f>
        <v>0</v>
      </c>
      <c r="D36" s="244">
        <f>D34-D12</f>
        <v>-17381</v>
      </c>
      <c r="E36" s="4" t="s">
        <v>23</v>
      </c>
      <c r="G36" s="370"/>
    </row>
    <row r="37" spans="1:7" x14ac:dyDescent="0.2">
      <c r="A37" s="4"/>
      <c r="E37" s="4" t="s">
        <v>23</v>
      </c>
      <c r="G37" s="368"/>
    </row>
    <row r="38" spans="1:7" ht="17.25" x14ac:dyDescent="0.2">
      <c r="A38" s="396" t="s">
        <v>257</v>
      </c>
      <c r="B38" s="397"/>
      <c r="C38" s="397"/>
      <c r="D38" s="397"/>
      <c r="E38" s="4" t="s">
        <v>24</v>
      </c>
      <c r="G38" s="368"/>
    </row>
    <row r="39" spans="1:7" x14ac:dyDescent="0.2">
      <c r="G39" s="368"/>
    </row>
    <row r="40" spans="1:7" x14ac:dyDescent="0.2">
      <c r="G40" s="368"/>
    </row>
    <row r="41" spans="1:7" x14ac:dyDescent="0.2">
      <c r="G41" s="368"/>
    </row>
    <row r="42" spans="1:7" x14ac:dyDescent="0.2">
      <c r="G42" s="368"/>
    </row>
    <row r="43" spans="1:7" x14ac:dyDescent="0.2">
      <c r="G43" s="368"/>
    </row>
    <row r="44" spans="1:7" x14ac:dyDescent="0.2">
      <c r="G44" s="368"/>
    </row>
    <row r="45" spans="1:7" x14ac:dyDescent="0.2">
      <c r="G45" s="368"/>
    </row>
    <row r="46" spans="1:7" x14ac:dyDescent="0.2">
      <c r="G46" s="368"/>
    </row>
  </sheetData>
  <mergeCells count="6">
    <mergeCell ref="A38:D38"/>
    <mergeCell ref="A1:D1"/>
    <mergeCell ref="A2:D2"/>
    <mergeCell ref="A3:D3"/>
    <mergeCell ref="A4:D4"/>
    <mergeCell ref="B6:D6"/>
  </mergeCells>
  <printOptions horizontalCentered="1"/>
  <pageMargins left="0.7" right="0.7" top="0.63" bottom="0.63" header="0.3" footer="0.3"/>
  <pageSetup scale="68" orientation="landscape" r:id="rId1"/>
  <headerFooter>
    <oddHeader>&amp;L&amp;"Arial,Bold"&amp;12B. Summary of Requirements</oddHeader>
    <oddFooter>&amp;C&amp;"Arial,Regular"Exhibit B - Summary of Requirements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view="pageBreakPreview" zoomScale="85" zoomScaleNormal="100" zoomScaleSheetLayoutView="85" workbookViewId="0">
      <selection activeCell="A27" sqref="A27"/>
    </sheetView>
  </sheetViews>
  <sheetFormatPr defaultRowHeight="14.25" x14ac:dyDescent="0.2"/>
  <cols>
    <col min="1" max="1" width="37.140625" style="9" customWidth="1"/>
    <col min="2" max="3" width="8.28515625" style="9" customWidth="1"/>
    <col min="4" max="4" width="12.7109375" style="9" customWidth="1"/>
    <col min="5" max="6" width="8.28515625" style="9" customWidth="1"/>
    <col min="7" max="7" width="12.7109375" style="9" customWidth="1"/>
    <col min="8" max="9" width="8.28515625" style="9" customWidth="1"/>
    <col min="10" max="10" width="12.7109375" style="9" customWidth="1"/>
    <col min="11" max="12" width="8.28515625" style="9" customWidth="1"/>
    <col min="13" max="13" width="12.7109375" style="9" customWidth="1"/>
    <col min="14" max="14" width="14" style="4" bestFit="1" customWidth="1"/>
    <col min="15" max="15" width="4.5703125" style="9" customWidth="1"/>
    <col min="16" max="16" width="116.7109375" style="9" customWidth="1"/>
    <col min="17" max="18" width="8.28515625" style="9" customWidth="1"/>
    <col min="19" max="19" width="12.7109375" style="9" customWidth="1"/>
    <col min="20" max="21" width="8.28515625" style="9" customWidth="1"/>
    <col min="22" max="22" width="12.7109375" style="9" customWidth="1"/>
    <col min="23" max="16384" width="9.140625" style="9"/>
  </cols>
  <sheetData>
    <row r="1" spans="1:22" ht="18" x14ac:dyDescent="0.25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69" t="s">
        <v>23</v>
      </c>
      <c r="O1" s="6"/>
      <c r="P1" s="366"/>
      <c r="Q1" s="6"/>
      <c r="R1" s="6"/>
      <c r="S1" s="6"/>
      <c r="T1" s="6"/>
      <c r="U1" s="6"/>
      <c r="V1" s="6"/>
    </row>
    <row r="2" spans="1:22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69" t="s">
        <v>23</v>
      </c>
      <c r="O2" s="7"/>
      <c r="P2" s="367"/>
      <c r="Q2" s="7"/>
      <c r="R2" s="7"/>
      <c r="S2" s="7"/>
      <c r="T2" s="7"/>
      <c r="U2" s="7"/>
      <c r="V2" s="7"/>
    </row>
    <row r="3" spans="1:22" x14ac:dyDescent="0.2">
      <c r="A3" s="400" t="s">
        <v>247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69" t="s">
        <v>23</v>
      </c>
      <c r="O3" s="10"/>
      <c r="P3" s="367"/>
      <c r="Q3" s="10"/>
      <c r="R3" s="10"/>
      <c r="S3" s="10"/>
      <c r="T3" s="10"/>
      <c r="U3" s="10"/>
      <c r="V3" s="10"/>
    </row>
    <row r="4" spans="1:22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69" t="s">
        <v>23</v>
      </c>
      <c r="O4" s="8"/>
      <c r="P4" s="367"/>
      <c r="Q4" s="8"/>
      <c r="R4" s="8"/>
      <c r="S4" s="8"/>
      <c r="T4" s="8"/>
      <c r="U4" s="8"/>
      <c r="V4" s="8"/>
    </row>
    <row r="5" spans="1:22" ht="15" x14ac:dyDescent="0.25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69" t="s">
        <v>23</v>
      </c>
      <c r="O5" s="8"/>
      <c r="P5" s="371"/>
      <c r="Q5" s="8"/>
      <c r="R5" s="8"/>
      <c r="S5" s="8"/>
      <c r="T5" s="8"/>
      <c r="U5" s="8"/>
      <c r="V5" s="8"/>
    </row>
    <row r="6" spans="1:22" ht="15" thickBot="1" x14ac:dyDescent="0.25">
      <c r="A6" s="405"/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69" t="s">
        <v>23</v>
      </c>
      <c r="O6" s="8"/>
      <c r="P6" s="47"/>
      <c r="Q6" s="8"/>
      <c r="R6" s="8"/>
      <c r="S6" s="8"/>
      <c r="T6" s="8"/>
      <c r="U6" s="8"/>
      <c r="V6" s="8"/>
    </row>
    <row r="7" spans="1:22" ht="45.75" customHeight="1" x14ac:dyDescent="0.2">
      <c r="A7" s="406" t="s">
        <v>186</v>
      </c>
      <c r="B7" s="409" t="s">
        <v>90</v>
      </c>
      <c r="C7" s="409"/>
      <c r="D7" s="409"/>
      <c r="E7" s="409" t="s">
        <v>258</v>
      </c>
      <c r="F7" s="409"/>
      <c r="G7" s="409"/>
      <c r="H7" s="409" t="s">
        <v>216</v>
      </c>
      <c r="I7" s="409"/>
      <c r="J7" s="409"/>
      <c r="K7" s="409" t="s">
        <v>11</v>
      </c>
      <c r="L7" s="409"/>
      <c r="M7" s="410"/>
      <c r="N7" s="69" t="s">
        <v>23</v>
      </c>
      <c r="P7" s="372"/>
    </row>
    <row r="8" spans="1:22" ht="28.5" x14ac:dyDescent="0.25">
      <c r="A8" s="407"/>
      <c r="B8" s="11" t="s">
        <v>5</v>
      </c>
      <c r="C8" s="136" t="s">
        <v>180</v>
      </c>
      <c r="D8" s="11" t="s">
        <v>6</v>
      </c>
      <c r="E8" s="11" t="s">
        <v>5</v>
      </c>
      <c r="F8" s="136" t="s">
        <v>211</v>
      </c>
      <c r="G8" s="11" t="s">
        <v>6</v>
      </c>
      <c r="H8" s="11" t="s">
        <v>5</v>
      </c>
      <c r="I8" s="11" t="s">
        <v>211</v>
      </c>
      <c r="J8" s="11" t="s">
        <v>6</v>
      </c>
      <c r="K8" s="11" t="s">
        <v>5</v>
      </c>
      <c r="L8" s="11" t="s">
        <v>211</v>
      </c>
      <c r="M8" s="12" t="s">
        <v>6</v>
      </c>
      <c r="N8" s="69" t="s">
        <v>23</v>
      </c>
      <c r="P8" s="373"/>
    </row>
    <row r="9" spans="1:22" x14ac:dyDescent="0.2">
      <c r="A9" s="252" t="s">
        <v>230</v>
      </c>
      <c r="B9" s="175">
        <v>1950</v>
      </c>
      <c r="C9" s="175">
        <v>1213</v>
      </c>
      <c r="D9" s="175">
        <v>701276</v>
      </c>
      <c r="E9" s="175">
        <v>1950</v>
      </c>
      <c r="F9" s="175">
        <v>1147</v>
      </c>
      <c r="G9" s="175">
        <v>666936</v>
      </c>
      <c r="H9" s="175">
        <v>0</v>
      </c>
      <c r="I9" s="175">
        <v>0</v>
      </c>
      <c r="J9" s="175">
        <v>16959</v>
      </c>
      <c r="K9" s="175">
        <f>E9+H9</f>
        <v>1950</v>
      </c>
      <c r="L9" s="175">
        <f t="shared" ref="L9:M12" si="0">F9+I9</f>
        <v>1147</v>
      </c>
      <c r="M9" s="176">
        <f t="shared" si="0"/>
        <v>683895</v>
      </c>
      <c r="N9" s="69" t="s">
        <v>23</v>
      </c>
      <c r="P9" s="89"/>
    </row>
    <row r="10" spans="1:22" ht="15" x14ac:dyDescent="0.25">
      <c r="A10" s="14" t="s">
        <v>183</v>
      </c>
      <c r="B10" s="180">
        <f t="shared" ref="B10:M10" si="1">SUM(B9:B9)</f>
        <v>1950</v>
      </c>
      <c r="C10" s="180">
        <f t="shared" si="1"/>
        <v>1213</v>
      </c>
      <c r="D10" s="180">
        <f t="shared" si="1"/>
        <v>701276</v>
      </c>
      <c r="E10" s="180">
        <f t="shared" si="1"/>
        <v>1950</v>
      </c>
      <c r="F10" s="180">
        <f t="shared" si="1"/>
        <v>1147</v>
      </c>
      <c r="G10" s="180">
        <f t="shared" si="1"/>
        <v>666936</v>
      </c>
      <c r="H10" s="180">
        <f t="shared" si="1"/>
        <v>0</v>
      </c>
      <c r="I10" s="180">
        <f t="shared" si="1"/>
        <v>0</v>
      </c>
      <c r="J10" s="180">
        <f t="shared" si="1"/>
        <v>16959</v>
      </c>
      <c r="K10" s="180">
        <f t="shared" si="1"/>
        <v>1950</v>
      </c>
      <c r="L10" s="180">
        <f t="shared" si="1"/>
        <v>1147</v>
      </c>
      <c r="M10" s="181">
        <f t="shared" si="1"/>
        <v>683895</v>
      </c>
      <c r="N10" s="69" t="s">
        <v>23</v>
      </c>
      <c r="P10" s="90"/>
    </row>
    <row r="11" spans="1:22" ht="15" x14ac:dyDescent="0.25">
      <c r="A11" s="120"/>
      <c r="B11" s="182"/>
      <c r="C11" s="182"/>
      <c r="D11" s="183"/>
      <c r="E11" s="182"/>
      <c r="F11" s="182"/>
      <c r="G11" s="183"/>
      <c r="H11" s="182"/>
      <c r="I11" s="182"/>
      <c r="J11" s="183"/>
      <c r="K11" s="182"/>
      <c r="L11" s="182"/>
      <c r="M11" s="184"/>
      <c r="N11" s="69" t="s">
        <v>23</v>
      </c>
      <c r="P11" s="90"/>
    </row>
    <row r="12" spans="1:22" ht="15" x14ac:dyDescent="0.25">
      <c r="A12" s="395" t="s">
        <v>183</v>
      </c>
      <c r="B12" s="38"/>
      <c r="C12" s="38"/>
      <c r="D12" s="185">
        <f>SUM(D10:D11)</f>
        <v>701276</v>
      </c>
      <c r="E12" s="38"/>
      <c r="F12" s="38"/>
      <c r="G12" s="185">
        <f>SUM(G10:G11)</f>
        <v>666936</v>
      </c>
      <c r="H12" s="38"/>
      <c r="I12" s="38"/>
      <c r="J12" s="185">
        <f>SUM(J10:J11)</f>
        <v>16959</v>
      </c>
      <c r="K12" s="38"/>
      <c r="L12" s="38"/>
      <c r="M12" s="186">
        <f t="shared" si="0"/>
        <v>683895</v>
      </c>
      <c r="N12" s="69" t="s">
        <v>23</v>
      </c>
      <c r="P12" s="90"/>
    </row>
    <row r="13" spans="1:22" x14ac:dyDescent="0.2">
      <c r="A13" s="137" t="s">
        <v>34</v>
      </c>
      <c r="B13" s="187"/>
      <c r="C13" s="187">
        <v>0</v>
      </c>
      <c r="D13" s="187"/>
      <c r="E13" s="187"/>
      <c r="F13" s="187">
        <v>0</v>
      </c>
      <c r="G13" s="187"/>
      <c r="H13" s="187"/>
      <c r="I13" s="187">
        <v>0</v>
      </c>
      <c r="J13" s="187"/>
      <c r="K13" s="187"/>
      <c r="L13" s="187">
        <f t="shared" ref="L13:L14" si="2">F13+I13</f>
        <v>0</v>
      </c>
      <c r="M13" s="188"/>
      <c r="N13" s="69" t="s">
        <v>23</v>
      </c>
      <c r="P13" s="372"/>
    </row>
    <row r="14" spans="1:22" x14ac:dyDescent="0.2">
      <c r="A14" s="138" t="s">
        <v>184</v>
      </c>
      <c r="B14" s="34"/>
      <c r="C14" s="34">
        <f>C10+C13</f>
        <v>1213</v>
      </c>
      <c r="D14" s="34"/>
      <c r="E14" s="34"/>
      <c r="F14" s="34">
        <f>F10+F13</f>
        <v>1147</v>
      </c>
      <c r="G14" s="34"/>
      <c r="H14" s="34"/>
      <c r="I14" s="34">
        <f>I10+I13</f>
        <v>0</v>
      </c>
      <c r="J14" s="34"/>
      <c r="K14" s="34"/>
      <c r="L14" s="34">
        <f t="shared" si="2"/>
        <v>1147</v>
      </c>
      <c r="M14" s="177"/>
      <c r="N14" s="69" t="s">
        <v>23</v>
      </c>
      <c r="P14" s="372"/>
    </row>
    <row r="15" spans="1:22" x14ac:dyDescent="0.2">
      <c r="A15" s="18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77"/>
      <c r="N15" s="69" t="s">
        <v>23</v>
      </c>
      <c r="P15" s="89"/>
    </row>
    <row r="16" spans="1:22" x14ac:dyDescent="0.2">
      <c r="A16" s="18" t="s">
        <v>35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177"/>
      <c r="N16" s="69" t="s">
        <v>23</v>
      </c>
      <c r="P16" s="89"/>
    </row>
    <row r="17" spans="1:16" x14ac:dyDescent="0.2">
      <c r="A17" s="19" t="s">
        <v>36</v>
      </c>
      <c r="B17" s="34"/>
      <c r="C17" s="34">
        <v>0</v>
      </c>
      <c r="D17" s="34"/>
      <c r="E17" s="34"/>
      <c r="F17" s="34">
        <v>0</v>
      </c>
      <c r="G17" s="34"/>
      <c r="H17" s="34"/>
      <c r="I17" s="34">
        <v>0</v>
      </c>
      <c r="J17" s="34"/>
      <c r="K17" s="34"/>
      <c r="L17" s="34">
        <f t="shared" ref="L17:L19" si="3">F17+I17</f>
        <v>0</v>
      </c>
      <c r="M17" s="177"/>
      <c r="N17" s="69" t="s">
        <v>23</v>
      </c>
      <c r="P17" s="89"/>
    </row>
    <row r="18" spans="1:16" x14ac:dyDescent="0.2">
      <c r="A18" s="20" t="s">
        <v>37</v>
      </c>
      <c r="B18" s="189"/>
      <c r="C18" s="189">
        <v>0</v>
      </c>
      <c r="D18" s="189"/>
      <c r="E18" s="189"/>
      <c r="F18" s="189">
        <v>0</v>
      </c>
      <c r="G18" s="189"/>
      <c r="H18" s="189"/>
      <c r="I18" s="189">
        <v>0</v>
      </c>
      <c r="J18" s="189"/>
      <c r="K18" s="189"/>
      <c r="L18" s="189">
        <f t="shared" si="3"/>
        <v>0</v>
      </c>
      <c r="M18" s="190"/>
      <c r="N18" s="69" t="s">
        <v>23</v>
      </c>
      <c r="P18" s="89"/>
    </row>
    <row r="19" spans="1:16" ht="15" thickBot="1" x14ac:dyDescent="0.25">
      <c r="A19" s="139" t="s">
        <v>185</v>
      </c>
      <c r="B19" s="191"/>
      <c r="C19" s="191">
        <f>C14+C17+C18</f>
        <v>1213</v>
      </c>
      <c r="D19" s="191"/>
      <c r="E19" s="191"/>
      <c r="F19" s="191">
        <f>F14+F17+F18</f>
        <v>1147</v>
      </c>
      <c r="G19" s="191"/>
      <c r="H19" s="191"/>
      <c r="I19" s="191">
        <f>I14+I17+I18</f>
        <v>0</v>
      </c>
      <c r="J19" s="191"/>
      <c r="K19" s="191"/>
      <c r="L19" s="191">
        <f t="shared" si="3"/>
        <v>1147</v>
      </c>
      <c r="M19" s="192"/>
      <c r="N19" s="69" t="s">
        <v>23</v>
      </c>
      <c r="P19" s="89"/>
    </row>
    <row r="20" spans="1:16" ht="15" thickBot="1" x14ac:dyDescent="0.25">
      <c r="N20" s="69" t="s">
        <v>23</v>
      </c>
      <c r="P20" s="89"/>
    </row>
    <row r="21" spans="1:16" ht="15" x14ac:dyDescent="0.2">
      <c r="A21" s="406" t="s">
        <v>186</v>
      </c>
      <c r="B21" s="409" t="s">
        <v>26</v>
      </c>
      <c r="C21" s="409"/>
      <c r="D21" s="409"/>
      <c r="E21" s="409" t="s">
        <v>27</v>
      </c>
      <c r="F21" s="409"/>
      <c r="G21" s="409"/>
      <c r="H21" s="409" t="s">
        <v>28</v>
      </c>
      <c r="I21" s="409"/>
      <c r="J21" s="410"/>
      <c r="N21" s="69" t="s">
        <v>23</v>
      </c>
      <c r="P21" s="92"/>
    </row>
    <row r="22" spans="1:16" ht="28.5" x14ac:dyDescent="0.2">
      <c r="A22" s="407"/>
      <c r="B22" s="11" t="s">
        <v>5</v>
      </c>
      <c r="C22" s="11" t="s">
        <v>211</v>
      </c>
      <c r="D22" s="11" t="s">
        <v>6</v>
      </c>
      <c r="E22" s="11" t="s">
        <v>5</v>
      </c>
      <c r="F22" s="11" t="s">
        <v>211</v>
      </c>
      <c r="G22" s="11" t="s">
        <v>6</v>
      </c>
      <c r="H22" s="11" t="s">
        <v>5</v>
      </c>
      <c r="I22" s="11" t="s">
        <v>211</v>
      </c>
      <c r="J22" s="12" t="s">
        <v>6</v>
      </c>
      <c r="N22" s="69" t="s">
        <v>23</v>
      </c>
      <c r="P22" s="92"/>
    </row>
    <row r="23" spans="1:16" x14ac:dyDescent="0.2">
      <c r="A23" s="15" t="str">
        <f>A9</f>
        <v>Federal Prison Industries, Inc.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  <c r="H23" s="175">
        <f>K9+B23+E23</f>
        <v>1950</v>
      </c>
      <c r="I23" s="175">
        <f>L9+C23+F23</f>
        <v>1147</v>
      </c>
      <c r="J23" s="176">
        <f>M9+D23+G23</f>
        <v>683895</v>
      </c>
      <c r="N23" s="69" t="s">
        <v>23</v>
      </c>
      <c r="P23" s="92"/>
    </row>
    <row r="24" spans="1:16" ht="15" x14ac:dyDescent="0.25">
      <c r="A24" s="14" t="s">
        <v>183</v>
      </c>
      <c r="B24" s="180">
        <f t="shared" ref="B24:J24" si="4">SUM(B23:B23)</f>
        <v>0</v>
      </c>
      <c r="C24" s="180">
        <f t="shared" si="4"/>
        <v>0</v>
      </c>
      <c r="D24" s="180">
        <f t="shared" si="4"/>
        <v>0</v>
      </c>
      <c r="E24" s="180">
        <f t="shared" si="4"/>
        <v>0</v>
      </c>
      <c r="F24" s="180">
        <f t="shared" si="4"/>
        <v>0</v>
      </c>
      <c r="G24" s="180">
        <f t="shared" si="4"/>
        <v>0</v>
      </c>
      <c r="H24" s="180">
        <f t="shared" si="4"/>
        <v>1950</v>
      </c>
      <c r="I24" s="180">
        <f t="shared" si="4"/>
        <v>1147</v>
      </c>
      <c r="J24" s="181">
        <f t="shared" si="4"/>
        <v>683895</v>
      </c>
      <c r="N24" s="69" t="s">
        <v>23</v>
      </c>
      <c r="P24" s="92"/>
    </row>
    <row r="25" spans="1:16" ht="15" x14ac:dyDescent="0.25">
      <c r="A25" s="120"/>
      <c r="B25" s="182"/>
      <c r="C25" s="182"/>
      <c r="D25" s="183"/>
      <c r="E25" s="182"/>
      <c r="F25" s="182"/>
      <c r="G25" s="183"/>
      <c r="H25" s="182"/>
      <c r="I25" s="182"/>
      <c r="J25" s="184"/>
      <c r="N25" s="69" t="s">
        <v>23</v>
      </c>
      <c r="P25" s="92"/>
    </row>
    <row r="26" spans="1:16" ht="15" x14ac:dyDescent="0.25">
      <c r="A26" s="395" t="s">
        <v>266</v>
      </c>
      <c r="B26" s="38"/>
      <c r="C26" s="38"/>
      <c r="D26" s="185">
        <f>SUM(D24:D25)</f>
        <v>0</v>
      </c>
      <c r="E26" s="38"/>
      <c r="F26" s="38"/>
      <c r="G26" s="185">
        <f>SUM(G24:G25)</f>
        <v>0</v>
      </c>
      <c r="H26" s="38"/>
      <c r="I26" s="38"/>
      <c r="J26" s="186">
        <f>M12+D26+G26</f>
        <v>683895</v>
      </c>
      <c r="N26" s="69" t="s">
        <v>23</v>
      </c>
      <c r="P26" s="92"/>
    </row>
    <row r="27" spans="1:16" x14ac:dyDescent="0.2">
      <c r="A27" s="119" t="s">
        <v>34</v>
      </c>
      <c r="B27" s="187"/>
      <c r="C27" s="187">
        <v>0</v>
      </c>
      <c r="D27" s="187"/>
      <c r="E27" s="187"/>
      <c r="F27" s="187">
        <v>0</v>
      </c>
      <c r="G27" s="187"/>
      <c r="H27" s="187"/>
      <c r="I27" s="187">
        <f t="shared" ref="I27:I33" si="5">L13+C27+F27</f>
        <v>0</v>
      </c>
      <c r="J27" s="188"/>
      <c r="N27" s="69" t="s">
        <v>23</v>
      </c>
      <c r="P27" s="92"/>
    </row>
    <row r="28" spans="1:16" x14ac:dyDescent="0.2">
      <c r="A28" s="18" t="s">
        <v>184</v>
      </c>
      <c r="B28" s="34"/>
      <c r="C28" s="34">
        <f>C24+C27</f>
        <v>0</v>
      </c>
      <c r="D28" s="34"/>
      <c r="E28" s="34"/>
      <c r="F28" s="34">
        <f>F24+F27</f>
        <v>0</v>
      </c>
      <c r="G28" s="34"/>
      <c r="H28" s="34"/>
      <c r="I28" s="34">
        <f t="shared" si="5"/>
        <v>1147</v>
      </c>
      <c r="J28" s="177"/>
      <c r="N28" s="69" t="s">
        <v>23</v>
      </c>
    </row>
    <row r="29" spans="1:16" x14ac:dyDescent="0.2">
      <c r="A29" s="18"/>
      <c r="B29" s="34"/>
      <c r="C29" s="34"/>
      <c r="D29" s="34"/>
      <c r="E29" s="34"/>
      <c r="F29" s="34"/>
      <c r="G29" s="34"/>
      <c r="H29" s="34"/>
      <c r="I29" s="34">
        <f t="shared" si="5"/>
        <v>0</v>
      </c>
      <c r="J29" s="177"/>
      <c r="N29" s="69" t="s">
        <v>23</v>
      </c>
    </row>
    <row r="30" spans="1:16" x14ac:dyDescent="0.2">
      <c r="A30" s="18" t="s">
        <v>35</v>
      </c>
      <c r="B30" s="34"/>
      <c r="C30" s="34"/>
      <c r="D30" s="34"/>
      <c r="E30" s="34"/>
      <c r="F30" s="34"/>
      <c r="G30" s="34"/>
      <c r="H30" s="34"/>
      <c r="I30" s="34">
        <f t="shared" si="5"/>
        <v>0</v>
      </c>
      <c r="J30" s="177"/>
      <c r="N30" s="69" t="s">
        <v>23</v>
      </c>
    </row>
    <row r="31" spans="1:16" x14ac:dyDescent="0.2">
      <c r="A31" s="19" t="s">
        <v>36</v>
      </c>
      <c r="B31" s="34"/>
      <c r="C31" s="34">
        <v>0</v>
      </c>
      <c r="D31" s="34"/>
      <c r="E31" s="34"/>
      <c r="F31" s="34">
        <v>0</v>
      </c>
      <c r="G31" s="34"/>
      <c r="H31" s="34"/>
      <c r="I31" s="34">
        <f t="shared" si="5"/>
        <v>0</v>
      </c>
      <c r="J31" s="177"/>
      <c r="N31" s="69" t="s">
        <v>23</v>
      </c>
    </row>
    <row r="32" spans="1:16" x14ac:dyDescent="0.2">
      <c r="A32" s="20" t="s">
        <v>37</v>
      </c>
      <c r="B32" s="189"/>
      <c r="C32" s="189">
        <v>0</v>
      </c>
      <c r="D32" s="189"/>
      <c r="E32" s="189"/>
      <c r="F32" s="189">
        <v>0</v>
      </c>
      <c r="G32" s="189"/>
      <c r="H32" s="189"/>
      <c r="I32" s="189">
        <f t="shared" si="5"/>
        <v>0</v>
      </c>
      <c r="J32" s="190"/>
      <c r="N32" s="69" t="s">
        <v>23</v>
      </c>
    </row>
    <row r="33" spans="1:14" ht="15" thickBot="1" x14ac:dyDescent="0.25">
      <c r="A33" s="21" t="s">
        <v>185</v>
      </c>
      <c r="B33" s="191"/>
      <c r="C33" s="191">
        <f>C28+C31+C32</f>
        <v>0</v>
      </c>
      <c r="D33" s="191"/>
      <c r="E33" s="191"/>
      <c r="F33" s="191">
        <f>F28+F31+F32</f>
        <v>0</v>
      </c>
      <c r="G33" s="191"/>
      <c r="H33" s="191"/>
      <c r="I33" s="191">
        <f t="shared" si="5"/>
        <v>1147</v>
      </c>
      <c r="J33" s="192"/>
      <c r="N33" s="69" t="s">
        <v>23</v>
      </c>
    </row>
    <row r="34" spans="1:14" x14ac:dyDescent="0.2">
      <c r="N34" s="69" t="s">
        <v>23</v>
      </c>
    </row>
    <row r="35" spans="1:14" x14ac:dyDescent="0.2">
      <c r="A35" s="55"/>
      <c r="N35" s="4" t="s">
        <v>24</v>
      </c>
    </row>
    <row r="36" spans="1:14" x14ac:dyDescent="0.2">
      <c r="A36" s="245"/>
    </row>
  </sheetData>
  <mergeCells count="15">
    <mergeCell ref="A5:M5"/>
    <mergeCell ref="A6:M6"/>
    <mergeCell ref="A21:A22"/>
    <mergeCell ref="A1:M1"/>
    <mergeCell ref="A2:M2"/>
    <mergeCell ref="A3:M3"/>
    <mergeCell ref="A4:M4"/>
    <mergeCell ref="A7:A8"/>
    <mergeCell ref="B7:D7"/>
    <mergeCell ref="E7:G7"/>
    <mergeCell ref="H7:J7"/>
    <mergeCell ref="K7:M7"/>
    <mergeCell ref="B21:D21"/>
    <mergeCell ref="E21:G21"/>
    <mergeCell ref="H21:J21"/>
  </mergeCells>
  <printOptions horizontalCentered="1"/>
  <pageMargins left="0.7" right="0.7" top="0.75" bottom="0.75" header="0.3" footer="0.3"/>
  <pageSetup scale="78" orientation="landscape" r:id="rId1"/>
  <headerFooter>
    <oddHeader>&amp;L&amp;"Arial,Bold"&amp;12B. Summary of Requirements</oddHeader>
    <oddFooter>&amp;C&amp;"Arial,Regular"Exhibit B - Summary of Requirements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view="pageBreakPreview" zoomScale="80" zoomScaleNormal="100" zoomScaleSheetLayoutView="80" workbookViewId="0">
      <selection activeCell="A3" sqref="A3:N3"/>
    </sheetView>
  </sheetViews>
  <sheetFormatPr defaultRowHeight="14.25" x14ac:dyDescent="0.2"/>
  <cols>
    <col min="1" max="1" width="37.140625" style="9" customWidth="1"/>
    <col min="2" max="2" width="17" style="9" customWidth="1"/>
    <col min="3" max="5" width="8.7109375" style="9" customWidth="1"/>
    <col min="6" max="6" width="12.7109375" style="9" customWidth="1"/>
    <col min="7" max="9" width="8.7109375" style="9" customWidth="1"/>
    <col min="10" max="10" width="12.7109375" style="9" customWidth="1"/>
    <col min="11" max="13" width="8.7109375" style="9" customWidth="1"/>
    <col min="14" max="14" width="12.7109375" style="9" customWidth="1"/>
    <col min="15" max="15" width="14" style="4" bestFit="1" customWidth="1"/>
    <col min="16" max="16" width="4.5703125" style="9" customWidth="1"/>
    <col min="17" max="17" width="122.85546875" style="9" customWidth="1"/>
    <col min="18" max="19" width="8.28515625" style="9" customWidth="1"/>
    <col min="20" max="20" width="12.7109375" style="9" customWidth="1"/>
    <col min="21" max="22" width="8.28515625" style="9" customWidth="1"/>
    <col min="23" max="23" width="12.7109375" style="9" customWidth="1"/>
    <col min="24" max="16384" width="9.140625" style="9"/>
  </cols>
  <sheetData>
    <row r="1" spans="1:23" ht="18" x14ac:dyDescent="0.25">
      <c r="A1" s="398" t="s">
        <v>39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22" t="s">
        <v>23</v>
      </c>
      <c r="P1" s="6"/>
      <c r="Q1" s="151" t="s">
        <v>25</v>
      </c>
      <c r="R1" s="6"/>
      <c r="S1" s="6"/>
      <c r="T1" s="6"/>
      <c r="U1" s="6"/>
      <c r="V1" s="6"/>
      <c r="W1" s="6"/>
    </row>
    <row r="2" spans="1:23" ht="18" x14ac:dyDescent="0.25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22" t="s">
        <v>23</v>
      </c>
      <c r="P2" s="7"/>
      <c r="Q2" s="152" t="s">
        <v>217</v>
      </c>
      <c r="R2" s="7"/>
      <c r="S2" s="7"/>
      <c r="T2" s="7"/>
      <c r="U2" s="7"/>
      <c r="V2" s="7"/>
      <c r="W2" s="7"/>
    </row>
    <row r="3" spans="1:23" ht="18" x14ac:dyDescent="0.25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22" t="s">
        <v>23</v>
      </c>
      <c r="P3" s="10"/>
      <c r="Q3" s="153" t="s">
        <v>201</v>
      </c>
      <c r="R3" s="10"/>
      <c r="S3" s="10"/>
      <c r="T3" s="10"/>
      <c r="U3" s="10"/>
      <c r="V3" s="10"/>
      <c r="W3" s="10"/>
    </row>
    <row r="4" spans="1:23" ht="18.75" thickBot="1" x14ac:dyDescent="0.3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22" t="s">
        <v>23</v>
      </c>
      <c r="P4" s="8"/>
      <c r="Q4" s="154"/>
      <c r="R4" s="8"/>
      <c r="S4" s="8"/>
      <c r="T4" s="8"/>
      <c r="U4" s="8"/>
      <c r="V4" s="8"/>
      <c r="W4" s="8"/>
    </row>
    <row r="5" spans="1:23" ht="18.75" thickBot="1" x14ac:dyDescent="0.3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2"/>
      <c r="L5" s="412"/>
      <c r="M5" s="412"/>
      <c r="N5" s="412"/>
      <c r="O5" s="22" t="s">
        <v>23</v>
      </c>
      <c r="P5" s="8"/>
      <c r="Q5" s="155"/>
      <c r="R5" s="8"/>
      <c r="S5" s="8"/>
      <c r="T5" s="8"/>
      <c r="U5" s="8"/>
      <c r="V5" s="8"/>
      <c r="W5" s="8"/>
    </row>
    <row r="6" spans="1:23" s="25" customFormat="1" ht="33.75" customHeight="1" x14ac:dyDescent="0.25">
      <c r="A6" s="406" t="s">
        <v>40</v>
      </c>
      <c r="B6" s="413" t="s">
        <v>187</v>
      </c>
      <c r="C6" s="409" t="s">
        <v>29</v>
      </c>
      <c r="D6" s="409"/>
      <c r="E6" s="409"/>
      <c r="F6" s="409"/>
      <c r="G6" s="409" t="s">
        <v>30</v>
      </c>
      <c r="H6" s="409"/>
      <c r="I6" s="409"/>
      <c r="J6" s="410"/>
      <c r="K6" s="74"/>
      <c r="L6" s="74"/>
      <c r="M6" s="74"/>
      <c r="N6" s="140"/>
      <c r="O6" s="22" t="s">
        <v>23</v>
      </c>
      <c r="Q6" s="25" t="s">
        <v>51</v>
      </c>
    </row>
    <row r="7" spans="1:23" s="25" customFormat="1" ht="28.5" x14ac:dyDescent="0.25">
      <c r="A7" s="407"/>
      <c r="B7" s="414"/>
      <c r="C7" s="23" t="s">
        <v>5</v>
      </c>
      <c r="D7" s="23" t="s">
        <v>48</v>
      </c>
      <c r="E7" s="23" t="s">
        <v>211</v>
      </c>
      <c r="F7" s="23" t="s">
        <v>6</v>
      </c>
      <c r="G7" s="23" t="s">
        <v>5</v>
      </c>
      <c r="H7" s="23" t="s">
        <v>48</v>
      </c>
      <c r="I7" s="23" t="s">
        <v>211</v>
      </c>
      <c r="J7" s="33" t="s">
        <v>6</v>
      </c>
      <c r="K7" s="88"/>
      <c r="L7" s="88"/>
      <c r="M7" s="88"/>
      <c r="N7" s="140"/>
      <c r="O7" s="22" t="s">
        <v>23</v>
      </c>
    </row>
    <row r="8" spans="1:23" s="25" customFormat="1" ht="18" x14ac:dyDescent="0.25">
      <c r="A8" s="28" t="s">
        <v>13</v>
      </c>
      <c r="B8" s="200"/>
      <c r="C8" s="195">
        <v>0</v>
      </c>
      <c r="D8" s="195">
        <v>0</v>
      </c>
      <c r="E8" s="195">
        <v>0</v>
      </c>
      <c r="F8" s="195">
        <v>0</v>
      </c>
      <c r="G8" s="195">
        <v>0</v>
      </c>
      <c r="H8" s="195">
        <v>0</v>
      </c>
      <c r="I8" s="195">
        <v>0</v>
      </c>
      <c r="J8" s="196">
        <v>0</v>
      </c>
      <c r="K8" s="89"/>
      <c r="L8" s="89"/>
      <c r="M8" s="89"/>
      <c r="N8" s="89"/>
      <c r="O8" s="22" t="s">
        <v>23</v>
      </c>
      <c r="Q8" s="32"/>
    </row>
    <row r="9" spans="1:23" s="25" customFormat="1" ht="18" x14ac:dyDescent="0.25">
      <c r="A9" s="29" t="s">
        <v>14</v>
      </c>
      <c r="B9" s="201"/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7">
        <v>0</v>
      </c>
      <c r="K9" s="89"/>
      <c r="L9" s="89"/>
      <c r="M9" s="89"/>
      <c r="N9" s="89"/>
      <c r="O9" s="22" t="s">
        <v>23</v>
      </c>
    </row>
    <row r="10" spans="1:23" s="25" customFormat="1" ht="18" x14ac:dyDescent="0.25">
      <c r="A10" s="29" t="s">
        <v>15</v>
      </c>
      <c r="B10" s="201"/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7">
        <v>0</v>
      </c>
      <c r="K10" s="89"/>
      <c r="L10" s="89"/>
      <c r="M10" s="89"/>
      <c r="N10" s="89"/>
      <c r="O10" s="22" t="s">
        <v>23</v>
      </c>
    </row>
    <row r="11" spans="1:23" s="25" customFormat="1" ht="18" x14ac:dyDescent="0.25">
      <c r="A11" s="30" t="s">
        <v>41</v>
      </c>
      <c r="B11" s="202"/>
      <c r="C11" s="197">
        <v>0</v>
      </c>
      <c r="D11" s="197">
        <v>0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8">
        <v>0</v>
      </c>
      <c r="K11" s="89"/>
      <c r="L11" s="89"/>
      <c r="M11" s="89"/>
      <c r="N11" s="89"/>
      <c r="O11" s="22" t="s">
        <v>23</v>
      </c>
    </row>
    <row r="12" spans="1:23" s="25" customFormat="1" ht="18.75" thickBot="1" x14ac:dyDescent="0.3">
      <c r="A12" s="26" t="s">
        <v>46</v>
      </c>
      <c r="B12" s="27"/>
      <c r="C12" s="46">
        <f>SUM(C8:C11)</f>
        <v>0</v>
      </c>
      <c r="D12" s="46">
        <f>SUM(D8:D11)</f>
        <v>0</v>
      </c>
      <c r="E12" s="46">
        <f t="shared" ref="E12:F12" si="0">SUM(E8:E11)</f>
        <v>0</v>
      </c>
      <c r="F12" s="46">
        <f t="shared" si="0"/>
        <v>0</v>
      </c>
      <c r="G12" s="46">
        <f>SUM(G8:G11)</f>
        <v>0</v>
      </c>
      <c r="H12" s="46">
        <f>SUM(H8:H11)</f>
        <v>0</v>
      </c>
      <c r="I12" s="46">
        <f t="shared" ref="I12:J12" si="1">SUM(I8:I11)</f>
        <v>0</v>
      </c>
      <c r="J12" s="199">
        <f t="shared" si="1"/>
        <v>0</v>
      </c>
      <c r="K12" s="90"/>
      <c r="L12" s="90"/>
      <c r="M12" s="90"/>
      <c r="N12" s="90"/>
      <c r="O12" s="22" t="s">
        <v>23</v>
      </c>
      <c r="Q12" s="5"/>
    </row>
    <row r="13" spans="1:23" s="25" customFormat="1" ht="18.75" thickBot="1" x14ac:dyDescent="0.3">
      <c r="O13" s="22" t="s">
        <v>23</v>
      </c>
    </row>
    <row r="14" spans="1:23" s="25" customFormat="1" ht="33.75" customHeight="1" x14ac:dyDescent="0.25">
      <c r="A14" s="406" t="s">
        <v>40</v>
      </c>
      <c r="B14" s="413" t="s">
        <v>187</v>
      </c>
      <c r="C14" s="409" t="s">
        <v>31</v>
      </c>
      <c r="D14" s="409"/>
      <c r="E14" s="409"/>
      <c r="F14" s="409"/>
      <c r="G14" s="409" t="s">
        <v>32</v>
      </c>
      <c r="H14" s="409"/>
      <c r="I14" s="409"/>
      <c r="J14" s="409"/>
      <c r="K14" s="409" t="s">
        <v>42</v>
      </c>
      <c r="L14" s="409"/>
      <c r="M14" s="409"/>
      <c r="N14" s="409"/>
      <c r="O14" s="22" t="s">
        <v>23</v>
      </c>
    </row>
    <row r="15" spans="1:23" s="25" customFormat="1" ht="28.5" x14ac:dyDescent="0.25">
      <c r="A15" s="407"/>
      <c r="B15" s="414"/>
      <c r="C15" s="23" t="s">
        <v>5</v>
      </c>
      <c r="D15" s="23" t="s">
        <v>48</v>
      </c>
      <c r="E15" s="23" t="s">
        <v>211</v>
      </c>
      <c r="F15" s="23" t="s">
        <v>6</v>
      </c>
      <c r="G15" s="23" t="s">
        <v>5</v>
      </c>
      <c r="H15" s="23" t="s">
        <v>48</v>
      </c>
      <c r="I15" s="23" t="s">
        <v>211</v>
      </c>
      <c r="J15" s="23" t="s">
        <v>6</v>
      </c>
      <c r="K15" s="23" t="s">
        <v>5</v>
      </c>
      <c r="L15" s="23" t="s">
        <v>48</v>
      </c>
      <c r="M15" s="23" t="s">
        <v>211</v>
      </c>
      <c r="N15" s="23" t="s">
        <v>6</v>
      </c>
      <c r="O15" s="22" t="s">
        <v>23</v>
      </c>
    </row>
    <row r="16" spans="1:23" s="25" customFormat="1" ht="18" x14ac:dyDescent="0.25">
      <c r="A16" s="28" t="s">
        <v>13</v>
      </c>
      <c r="B16" s="203"/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f>C8+G8+C16+G16</f>
        <v>0</v>
      </c>
      <c r="L16" s="195">
        <f>D8+H8+D16+H16</f>
        <v>0</v>
      </c>
      <c r="M16" s="195">
        <f>E8+I8+E16+I16</f>
        <v>0</v>
      </c>
      <c r="N16" s="195">
        <f t="shared" ref="N16" si="2">F8+J8+F16+J16</f>
        <v>0</v>
      </c>
      <c r="O16" s="22" t="s">
        <v>23</v>
      </c>
      <c r="Q16" s="5" t="s">
        <v>188</v>
      </c>
    </row>
    <row r="17" spans="1:17" s="25" customFormat="1" ht="18" x14ac:dyDescent="0.25">
      <c r="A17" s="29" t="s">
        <v>14</v>
      </c>
      <c r="B17" s="201"/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f t="shared" ref="K17:M17" si="3">C9+G9+C17+G17</f>
        <v>0</v>
      </c>
      <c r="L17" s="36">
        <f t="shared" si="3"/>
        <v>0</v>
      </c>
      <c r="M17" s="36">
        <f t="shared" si="3"/>
        <v>0</v>
      </c>
      <c r="N17" s="36">
        <f t="shared" ref="N17:N19" si="4">F9+J9+F17+J17</f>
        <v>0</v>
      </c>
      <c r="O17" s="22" t="s">
        <v>23</v>
      </c>
      <c r="Q17" s="5" t="s">
        <v>50</v>
      </c>
    </row>
    <row r="18" spans="1:17" s="25" customFormat="1" ht="18" x14ac:dyDescent="0.25">
      <c r="A18" s="29" t="s">
        <v>15</v>
      </c>
      <c r="B18" s="201"/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f t="shared" ref="K18:M18" si="5">C10+G10+C18+G18</f>
        <v>0</v>
      </c>
      <c r="L18" s="36">
        <f t="shared" si="5"/>
        <v>0</v>
      </c>
      <c r="M18" s="36">
        <f t="shared" si="5"/>
        <v>0</v>
      </c>
      <c r="N18" s="36">
        <f t="shared" si="4"/>
        <v>0</v>
      </c>
      <c r="O18" s="22" t="s">
        <v>23</v>
      </c>
    </row>
    <row r="19" spans="1:17" s="25" customFormat="1" ht="18" x14ac:dyDescent="0.25">
      <c r="A19" s="30" t="s">
        <v>41</v>
      </c>
      <c r="B19" s="202"/>
      <c r="C19" s="197">
        <v>0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197">
        <f t="shared" ref="K19:M19" si="6">C11+G11+C19+G19</f>
        <v>0</v>
      </c>
      <c r="L19" s="197">
        <f t="shared" si="6"/>
        <v>0</v>
      </c>
      <c r="M19" s="197">
        <f t="shared" si="6"/>
        <v>0</v>
      </c>
      <c r="N19" s="197">
        <f t="shared" si="4"/>
        <v>0</v>
      </c>
      <c r="O19" s="22" t="s">
        <v>23</v>
      </c>
    </row>
    <row r="20" spans="1:17" s="25" customFormat="1" ht="18.75" thickBot="1" x14ac:dyDescent="0.3">
      <c r="A20" s="26" t="s">
        <v>46</v>
      </c>
      <c r="B20" s="27"/>
      <c r="C20" s="46">
        <f>SUM(C16:C19)</f>
        <v>0</v>
      </c>
      <c r="D20" s="46">
        <f>SUM(D16:D19)</f>
        <v>0</v>
      </c>
      <c r="E20" s="46">
        <f t="shared" ref="E20:F20" si="7">SUM(E16:E19)</f>
        <v>0</v>
      </c>
      <c r="F20" s="46">
        <f t="shared" si="7"/>
        <v>0</v>
      </c>
      <c r="G20" s="46">
        <f>SUM(G16:G19)</f>
        <v>0</v>
      </c>
      <c r="H20" s="46">
        <f>SUM(H16:H19)</f>
        <v>0</v>
      </c>
      <c r="I20" s="46">
        <f t="shared" ref="I20:J20" si="8">SUM(I16:I19)</f>
        <v>0</v>
      </c>
      <c r="J20" s="46">
        <f t="shared" si="8"/>
        <v>0</v>
      </c>
      <c r="K20" s="46">
        <f>SUM(K16:K19)</f>
        <v>0</v>
      </c>
      <c r="L20" s="46">
        <f t="shared" ref="L20:N20" si="9">SUM(L16:L19)</f>
        <v>0</v>
      </c>
      <c r="M20" s="46">
        <f t="shared" si="9"/>
        <v>0</v>
      </c>
      <c r="N20" s="46">
        <f t="shared" si="9"/>
        <v>0</v>
      </c>
      <c r="O20" s="22" t="s">
        <v>23</v>
      </c>
      <c r="Q20" s="5"/>
    </row>
    <row r="21" spans="1:17" s="25" customFormat="1" ht="18.75" thickBot="1" x14ac:dyDescent="0.3">
      <c r="O21" s="22" t="s">
        <v>23</v>
      </c>
    </row>
    <row r="22" spans="1:17" s="25" customFormat="1" ht="33.75" customHeight="1" x14ac:dyDescent="0.25">
      <c r="A22" s="406" t="s">
        <v>44</v>
      </c>
      <c r="B22" s="413" t="s">
        <v>187</v>
      </c>
      <c r="C22" s="409" t="s">
        <v>29</v>
      </c>
      <c r="D22" s="409"/>
      <c r="E22" s="409"/>
      <c r="F22" s="409"/>
      <c r="G22" s="409" t="s">
        <v>30</v>
      </c>
      <c r="H22" s="409"/>
      <c r="I22" s="409"/>
      <c r="J22" s="410"/>
      <c r="K22" s="74"/>
      <c r="L22" s="74"/>
      <c r="M22" s="74"/>
      <c r="N22" s="140"/>
      <c r="O22" s="22" t="s">
        <v>23</v>
      </c>
    </row>
    <row r="23" spans="1:17" s="25" customFormat="1" ht="28.5" x14ac:dyDescent="0.25">
      <c r="A23" s="407"/>
      <c r="B23" s="414"/>
      <c r="C23" s="23" t="s">
        <v>5</v>
      </c>
      <c r="D23" s="23" t="s">
        <v>48</v>
      </c>
      <c r="E23" s="23" t="s">
        <v>211</v>
      </c>
      <c r="F23" s="23" t="s">
        <v>6</v>
      </c>
      <c r="G23" s="23" t="s">
        <v>5</v>
      </c>
      <c r="H23" s="23" t="s">
        <v>48</v>
      </c>
      <c r="I23" s="23" t="s">
        <v>211</v>
      </c>
      <c r="J23" s="33" t="s">
        <v>6</v>
      </c>
      <c r="K23" s="88"/>
      <c r="L23" s="88"/>
      <c r="M23" s="88"/>
      <c r="N23" s="140"/>
      <c r="O23" s="22" t="s">
        <v>23</v>
      </c>
    </row>
    <row r="24" spans="1:17" s="25" customFormat="1" ht="18" x14ac:dyDescent="0.25">
      <c r="A24" s="28" t="s">
        <v>17</v>
      </c>
      <c r="B24" s="200"/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6">
        <v>0</v>
      </c>
      <c r="K24" s="89"/>
      <c r="L24" s="89"/>
      <c r="M24" s="89"/>
      <c r="N24" s="89"/>
      <c r="O24" s="22" t="s">
        <v>23</v>
      </c>
    </row>
    <row r="25" spans="1:17" s="25" customFormat="1" ht="18" x14ac:dyDescent="0.25">
      <c r="A25" s="29" t="s">
        <v>18</v>
      </c>
      <c r="B25" s="201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7">
        <v>0</v>
      </c>
      <c r="K25" s="89"/>
      <c r="L25" s="89"/>
      <c r="M25" s="89"/>
      <c r="N25" s="89"/>
      <c r="O25" s="22" t="s">
        <v>23</v>
      </c>
    </row>
    <row r="26" spans="1:17" s="25" customFormat="1" ht="18" x14ac:dyDescent="0.25">
      <c r="A26" s="29" t="s">
        <v>19</v>
      </c>
      <c r="B26" s="201"/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7">
        <v>0</v>
      </c>
      <c r="K26" s="89"/>
      <c r="L26" s="89"/>
      <c r="M26" s="89"/>
      <c r="N26" s="89"/>
      <c r="O26" s="22" t="s">
        <v>23</v>
      </c>
    </row>
    <row r="27" spans="1:17" s="25" customFormat="1" ht="18" x14ac:dyDescent="0.25">
      <c r="A27" s="30" t="s">
        <v>45</v>
      </c>
      <c r="B27" s="202"/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8">
        <v>0</v>
      </c>
      <c r="K27" s="89"/>
      <c r="L27" s="89"/>
      <c r="M27" s="89"/>
      <c r="N27" s="89"/>
      <c r="O27" s="22" t="s">
        <v>23</v>
      </c>
    </row>
    <row r="28" spans="1:17" s="25" customFormat="1" ht="18.75" thickBot="1" x14ac:dyDescent="0.3">
      <c r="A28" s="26" t="s">
        <v>47</v>
      </c>
      <c r="B28" s="27"/>
      <c r="C28" s="46">
        <f>SUM(C24:C27)</f>
        <v>0</v>
      </c>
      <c r="D28" s="46">
        <f>SUM(D24:D27)</f>
        <v>0</v>
      </c>
      <c r="E28" s="46">
        <f t="shared" ref="E28:F28" si="10">SUM(E24:E27)</f>
        <v>0</v>
      </c>
      <c r="F28" s="46">
        <f t="shared" si="10"/>
        <v>0</v>
      </c>
      <c r="G28" s="46">
        <f>SUM(G24:G27)</f>
        <v>0</v>
      </c>
      <c r="H28" s="46">
        <f>SUM(H24:H27)</f>
        <v>0</v>
      </c>
      <c r="I28" s="46">
        <f t="shared" ref="I28:J28" si="11">SUM(I24:I27)</f>
        <v>0</v>
      </c>
      <c r="J28" s="199">
        <f t="shared" si="11"/>
        <v>0</v>
      </c>
      <c r="K28" s="90"/>
      <c r="L28" s="90"/>
      <c r="M28" s="90"/>
      <c r="N28" s="90"/>
      <c r="O28" s="22" t="s">
        <v>23</v>
      </c>
      <c r="Q28" s="5"/>
    </row>
    <row r="29" spans="1:17" s="25" customFormat="1" ht="18.75" thickBot="1" x14ac:dyDescent="0.3">
      <c r="O29" s="22" t="s">
        <v>23</v>
      </c>
    </row>
    <row r="30" spans="1:17" s="25" customFormat="1" ht="33.75" customHeight="1" x14ac:dyDescent="0.25">
      <c r="A30" s="406" t="s">
        <v>44</v>
      </c>
      <c r="B30" s="413" t="s">
        <v>187</v>
      </c>
      <c r="C30" s="409" t="s">
        <v>31</v>
      </c>
      <c r="D30" s="409"/>
      <c r="E30" s="409"/>
      <c r="F30" s="409"/>
      <c r="G30" s="409" t="s">
        <v>32</v>
      </c>
      <c r="H30" s="409"/>
      <c r="I30" s="409"/>
      <c r="J30" s="409"/>
      <c r="K30" s="409" t="s">
        <v>43</v>
      </c>
      <c r="L30" s="409"/>
      <c r="M30" s="409"/>
      <c r="N30" s="409"/>
      <c r="O30" s="22" t="s">
        <v>23</v>
      </c>
    </row>
    <row r="31" spans="1:17" s="25" customFormat="1" ht="28.5" x14ac:dyDescent="0.25">
      <c r="A31" s="407"/>
      <c r="B31" s="414"/>
      <c r="C31" s="23" t="s">
        <v>5</v>
      </c>
      <c r="D31" s="23" t="s">
        <v>48</v>
      </c>
      <c r="E31" s="23" t="s">
        <v>211</v>
      </c>
      <c r="F31" s="23" t="s">
        <v>6</v>
      </c>
      <c r="G31" s="23" t="s">
        <v>5</v>
      </c>
      <c r="H31" s="23" t="s">
        <v>48</v>
      </c>
      <c r="I31" s="23" t="s">
        <v>211</v>
      </c>
      <c r="J31" s="23" t="s">
        <v>6</v>
      </c>
      <c r="K31" s="23" t="s">
        <v>5</v>
      </c>
      <c r="L31" s="23" t="s">
        <v>48</v>
      </c>
      <c r="M31" s="23" t="s">
        <v>211</v>
      </c>
      <c r="N31" s="23" t="s">
        <v>6</v>
      </c>
      <c r="O31" s="22" t="s">
        <v>23</v>
      </c>
    </row>
    <row r="32" spans="1:17" s="25" customFormat="1" ht="18" x14ac:dyDescent="0.25">
      <c r="A32" s="28" t="s">
        <v>17</v>
      </c>
      <c r="B32" s="200"/>
      <c r="C32" s="195">
        <v>0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f>C24+G24+C32+G32</f>
        <v>0</v>
      </c>
      <c r="L32" s="195">
        <f>D24+H24+D32+H32</f>
        <v>0</v>
      </c>
      <c r="M32" s="195">
        <f>E24+I24+E32+I32</f>
        <v>0</v>
      </c>
      <c r="N32" s="195">
        <f t="shared" ref="N32:N35" si="12">F24+J24+F32+J32</f>
        <v>0</v>
      </c>
      <c r="O32" s="22" t="s">
        <v>23</v>
      </c>
      <c r="Q32" s="5" t="s">
        <v>173</v>
      </c>
    </row>
    <row r="33" spans="1:17" s="25" customFormat="1" ht="18" x14ac:dyDescent="0.25">
      <c r="A33" s="29" t="s">
        <v>18</v>
      </c>
      <c r="B33" s="201"/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f t="shared" ref="K33:K35" si="13">C25+G25+C33+G33</f>
        <v>0</v>
      </c>
      <c r="L33" s="36">
        <f t="shared" ref="L33:L35" si="14">D25+H25+D33+H33</f>
        <v>0</v>
      </c>
      <c r="M33" s="36">
        <f t="shared" ref="M33:M35" si="15">E25+I25+E33+I33</f>
        <v>0</v>
      </c>
      <c r="N33" s="36">
        <f t="shared" si="12"/>
        <v>0</v>
      </c>
      <c r="O33" s="22" t="s">
        <v>23</v>
      </c>
      <c r="Q33" s="5" t="s">
        <v>50</v>
      </c>
    </row>
    <row r="34" spans="1:17" s="25" customFormat="1" ht="18" x14ac:dyDescent="0.25">
      <c r="A34" s="29" t="s">
        <v>19</v>
      </c>
      <c r="B34" s="201"/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f t="shared" si="13"/>
        <v>0</v>
      </c>
      <c r="L34" s="36">
        <f t="shared" si="14"/>
        <v>0</v>
      </c>
      <c r="M34" s="36">
        <f t="shared" si="15"/>
        <v>0</v>
      </c>
      <c r="N34" s="36">
        <f t="shared" si="12"/>
        <v>0</v>
      </c>
      <c r="O34" s="22" t="s">
        <v>23</v>
      </c>
    </row>
    <row r="35" spans="1:17" s="25" customFormat="1" ht="18" x14ac:dyDescent="0.25">
      <c r="A35" s="30" t="s">
        <v>45</v>
      </c>
      <c r="B35" s="202"/>
      <c r="C35" s="197">
        <v>0</v>
      </c>
      <c r="D35" s="197">
        <v>0</v>
      </c>
      <c r="E35" s="197">
        <v>0</v>
      </c>
      <c r="F35" s="197">
        <v>0</v>
      </c>
      <c r="G35" s="197">
        <v>0</v>
      </c>
      <c r="H35" s="197">
        <v>0</v>
      </c>
      <c r="I35" s="197">
        <v>0</v>
      </c>
      <c r="J35" s="197">
        <v>0</v>
      </c>
      <c r="K35" s="197">
        <f t="shared" si="13"/>
        <v>0</v>
      </c>
      <c r="L35" s="197">
        <f t="shared" si="14"/>
        <v>0</v>
      </c>
      <c r="M35" s="197">
        <f t="shared" si="15"/>
        <v>0</v>
      </c>
      <c r="N35" s="197">
        <f t="shared" si="12"/>
        <v>0</v>
      </c>
      <c r="O35" s="22" t="s">
        <v>23</v>
      </c>
    </row>
    <row r="36" spans="1:17" s="25" customFormat="1" ht="18.75" thickBot="1" x14ac:dyDescent="0.3">
      <c r="A36" s="26" t="s">
        <v>47</v>
      </c>
      <c r="B36" s="27"/>
      <c r="C36" s="46">
        <f>SUM(C32:C35)</f>
        <v>0</v>
      </c>
      <c r="D36" s="46">
        <f>SUM(D32:D35)</f>
        <v>0</v>
      </c>
      <c r="E36" s="46">
        <f t="shared" ref="E36:F36" si="16">SUM(E32:E35)</f>
        <v>0</v>
      </c>
      <c r="F36" s="46">
        <f t="shared" si="16"/>
        <v>0</v>
      </c>
      <c r="G36" s="46">
        <f>SUM(G32:G35)</f>
        <v>0</v>
      </c>
      <c r="H36" s="46">
        <f>SUM(H32:H35)</f>
        <v>0</v>
      </c>
      <c r="I36" s="46">
        <f t="shared" ref="I36:J36" si="17">SUM(I32:I35)</f>
        <v>0</v>
      </c>
      <c r="J36" s="46">
        <f t="shared" si="17"/>
        <v>0</v>
      </c>
      <c r="K36" s="46">
        <f>SUM(K32:K35)</f>
        <v>0</v>
      </c>
      <c r="L36" s="46">
        <f t="shared" ref="L36" si="18">SUM(L32:L35)</f>
        <v>0</v>
      </c>
      <c r="M36" s="46">
        <f t="shared" ref="M36" si="19">SUM(M32:M35)</f>
        <v>0</v>
      </c>
      <c r="N36" s="46">
        <f t="shared" ref="N36" si="20">SUM(N32:N35)</f>
        <v>0</v>
      </c>
      <c r="O36" s="22" t="s">
        <v>23</v>
      </c>
      <c r="Q36" s="5"/>
    </row>
    <row r="37" spans="1:17" x14ac:dyDescent="0.2">
      <c r="O37" s="4" t="s">
        <v>24</v>
      </c>
    </row>
    <row r="38" spans="1:17" x14ac:dyDescent="0.2">
      <c r="B38" s="31"/>
    </row>
  </sheetData>
  <mergeCells count="23">
    <mergeCell ref="A1:N1"/>
    <mergeCell ref="A2:N2"/>
    <mergeCell ref="A3:N3"/>
    <mergeCell ref="C22:F22"/>
    <mergeCell ref="B6:B7"/>
    <mergeCell ref="G6:J6"/>
    <mergeCell ref="A6:A7"/>
    <mergeCell ref="C6:F6"/>
    <mergeCell ref="A4:N4"/>
    <mergeCell ref="A14:A15"/>
    <mergeCell ref="B14:B15"/>
    <mergeCell ref="C14:F14"/>
    <mergeCell ref="G14:J14"/>
    <mergeCell ref="B22:B23"/>
    <mergeCell ref="G22:J22"/>
    <mergeCell ref="A22:A23"/>
    <mergeCell ref="A5:N5"/>
    <mergeCell ref="K14:N14"/>
    <mergeCell ref="A30:A31"/>
    <mergeCell ref="B30:B31"/>
    <mergeCell ref="C30:F30"/>
    <mergeCell ref="G30:J30"/>
    <mergeCell ref="K30:N30"/>
  </mergeCells>
  <printOptions horizontalCentered="1"/>
  <pageMargins left="0.7" right="0.7" top="0.66" bottom="0.65" header="0.3" footer="0.3"/>
  <pageSetup scale="70" orientation="landscape" r:id="rId1"/>
  <headerFooter>
    <oddHeader xml:space="preserve">&amp;L&amp;"Arial,Bold"&amp;12C. Program Changes by Decision Unit
</oddHeader>
    <oddFooter>&amp;C&amp;"Arial,Regular"Exhibit C - Program Changes by Decision Unit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0" zoomScaleNormal="100" zoomScaleSheetLayoutView="80" workbookViewId="0">
      <selection activeCell="A3" sqref="A3:N3"/>
    </sheetView>
  </sheetViews>
  <sheetFormatPr defaultRowHeight="14.25" x14ac:dyDescent="0.2"/>
  <cols>
    <col min="1" max="1" width="37.140625" style="9" customWidth="1"/>
    <col min="2" max="2" width="17" style="9" customWidth="1"/>
    <col min="3" max="5" width="8.7109375" style="9" customWidth="1"/>
    <col min="6" max="6" width="12.7109375" style="9" customWidth="1"/>
    <col min="7" max="9" width="8.7109375" style="9" customWidth="1"/>
    <col min="10" max="10" width="12.7109375" style="9" customWidth="1"/>
    <col min="11" max="13" width="8.7109375" style="9" customWidth="1"/>
    <col min="14" max="14" width="12.7109375" style="9" customWidth="1"/>
    <col min="15" max="15" width="14" style="4" bestFit="1" customWidth="1"/>
    <col min="16" max="16" width="4.5703125" style="9" customWidth="1"/>
    <col min="17" max="17" width="122.85546875" style="9" customWidth="1"/>
    <col min="18" max="19" width="8.28515625" style="9" customWidth="1"/>
    <col min="20" max="20" width="12.7109375" style="9" customWidth="1"/>
    <col min="21" max="22" width="8.28515625" style="9" customWidth="1"/>
    <col min="23" max="23" width="12.7109375" style="9" customWidth="1"/>
    <col min="24" max="16384" width="9.140625" style="9"/>
  </cols>
  <sheetData>
    <row r="1" spans="1:23" ht="18" x14ac:dyDescent="0.25">
      <c r="A1" s="398" t="s">
        <v>39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69" t="s">
        <v>23</v>
      </c>
      <c r="P1" s="6"/>
      <c r="Q1" s="151" t="s">
        <v>25</v>
      </c>
      <c r="R1" s="6"/>
      <c r="S1" s="6"/>
      <c r="T1" s="6"/>
      <c r="U1" s="6"/>
      <c r="V1" s="6"/>
      <c r="W1" s="6"/>
    </row>
    <row r="2" spans="1:23" ht="15" x14ac:dyDescent="0.2">
      <c r="A2" s="399" t="s">
        <v>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69" t="s">
        <v>23</v>
      </c>
      <c r="P2" s="7"/>
      <c r="Q2" s="152" t="s">
        <v>49</v>
      </c>
      <c r="R2" s="7"/>
      <c r="S2" s="7"/>
      <c r="T2" s="7"/>
      <c r="U2" s="7"/>
      <c r="V2" s="7"/>
      <c r="W2" s="7"/>
    </row>
    <row r="3" spans="1:23" ht="15" x14ac:dyDescent="0.25">
      <c r="A3" s="415" t="s">
        <v>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69" t="s">
        <v>23</v>
      </c>
      <c r="P3" s="10"/>
      <c r="Q3" s="153" t="s">
        <v>201</v>
      </c>
      <c r="R3" s="10"/>
      <c r="S3" s="10"/>
      <c r="T3" s="10"/>
      <c r="U3" s="10"/>
      <c r="V3" s="10"/>
      <c r="W3" s="10"/>
    </row>
    <row r="4" spans="1:23" ht="15" thickBot="1" x14ac:dyDescent="0.25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69" t="s">
        <v>23</v>
      </c>
      <c r="P4" s="8"/>
      <c r="Q4" s="154"/>
      <c r="R4" s="8"/>
      <c r="S4" s="8"/>
      <c r="T4" s="8"/>
      <c r="U4" s="8"/>
      <c r="V4" s="8"/>
      <c r="W4" s="8"/>
    </row>
    <row r="5" spans="1:23" x14ac:dyDescent="0.2">
      <c r="A5" s="405"/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69" t="s">
        <v>23</v>
      </c>
      <c r="P5" s="8"/>
      <c r="Q5" s="156"/>
      <c r="R5" s="8"/>
      <c r="S5" s="8"/>
      <c r="T5" s="8"/>
      <c r="U5" s="8"/>
      <c r="V5" s="8"/>
      <c r="W5" s="8"/>
    </row>
    <row r="6" spans="1:23" s="25" customFormat="1" ht="15" thickBot="1" x14ac:dyDescent="0.25">
      <c r="O6" s="69" t="s">
        <v>23</v>
      </c>
      <c r="Q6" s="25" t="s">
        <v>51</v>
      </c>
    </row>
    <row r="7" spans="1:23" s="25" customFormat="1" ht="33.75" customHeight="1" x14ac:dyDescent="0.2">
      <c r="A7" s="406" t="s">
        <v>40</v>
      </c>
      <c r="B7" s="413" t="s">
        <v>187</v>
      </c>
      <c r="C7" s="409" t="s">
        <v>29</v>
      </c>
      <c r="D7" s="409"/>
      <c r="E7" s="409"/>
      <c r="F7" s="409"/>
      <c r="G7" s="409" t="s">
        <v>30</v>
      </c>
      <c r="H7" s="409"/>
      <c r="I7" s="409"/>
      <c r="J7" s="409"/>
      <c r="K7" s="409" t="s">
        <v>42</v>
      </c>
      <c r="L7" s="409"/>
      <c r="M7" s="409"/>
      <c r="N7" s="409"/>
      <c r="O7" s="69" t="s">
        <v>23</v>
      </c>
    </row>
    <row r="8" spans="1:23" s="25" customFormat="1" ht="28.5" x14ac:dyDescent="0.2">
      <c r="A8" s="407"/>
      <c r="B8" s="414"/>
      <c r="C8" s="23" t="s">
        <v>5</v>
      </c>
      <c r="D8" s="23" t="s">
        <v>48</v>
      </c>
      <c r="E8" s="23" t="s">
        <v>211</v>
      </c>
      <c r="F8" s="23" t="s">
        <v>6</v>
      </c>
      <c r="G8" s="23" t="s">
        <v>5</v>
      </c>
      <c r="H8" s="23" t="s">
        <v>48</v>
      </c>
      <c r="I8" s="23" t="s">
        <v>211</v>
      </c>
      <c r="J8" s="23" t="s">
        <v>6</v>
      </c>
      <c r="K8" s="23" t="s">
        <v>5</v>
      </c>
      <c r="L8" s="23" t="s">
        <v>48</v>
      </c>
      <c r="M8" s="23" t="s">
        <v>211</v>
      </c>
      <c r="N8" s="23" t="s">
        <v>6</v>
      </c>
      <c r="O8" s="69" t="s">
        <v>23</v>
      </c>
    </row>
    <row r="9" spans="1:23" s="25" customFormat="1" ht="15" x14ac:dyDescent="0.25">
      <c r="A9" s="28" t="s">
        <v>13</v>
      </c>
      <c r="B9" s="200"/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f>C9+G9</f>
        <v>0</v>
      </c>
      <c r="L9" s="195">
        <f t="shared" ref="L9:N9" si="0">D9+H9</f>
        <v>0</v>
      </c>
      <c r="M9" s="195">
        <f t="shared" si="0"/>
        <v>0</v>
      </c>
      <c r="N9" s="195">
        <f t="shared" si="0"/>
        <v>0</v>
      </c>
      <c r="O9" s="69" t="s">
        <v>23</v>
      </c>
      <c r="Q9" s="5" t="s">
        <v>188</v>
      </c>
    </row>
    <row r="10" spans="1:23" s="25" customFormat="1" ht="15" x14ac:dyDescent="0.25">
      <c r="A10" s="29" t="s">
        <v>14</v>
      </c>
      <c r="B10" s="201"/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f t="shared" ref="K10:K12" si="1">C10+G10</f>
        <v>0</v>
      </c>
      <c r="L10" s="36">
        <f t="shared" ref="L10:L12" si="2">D10+H10</f>
        <v>0</v>
      </c>
      <c r="M10" s="36">
        <f t="shared" ref="M10:M12" si="3">E10+I10</f>
        <v>0</v>
      </c>
      <c r="N10" s="36">
        <f t="shared" ref="N10:N12" si="4">F10+J10</f>
        <v>0</v>
      </c>
      <c r="O10" s="69" t="s">
        <v>23</v>
      </c>
      <c r="Q10" s="5" t="s">
        <v>50</v>
      </c>
    </row>
    <row r="11" spans="1:23" s="25" customFormat="1" x14ac:dyDescent="0.2">
      <c r="A11" s="29" t="s">
        <v>15</v>
      </c>
      <c r="B11" s="201"/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f t="shared" si="1"/>
        <v>0</v>
      </c>
      <c r="L11" s="36">
        <f t="shared" si="2"/>
        <v>0</v>
      </c>
      <c r="M11" s="36">
        <f t="shared" si="3"/>
        <v>0</v>
      </c>
      <c r="N11" s="36">
        <f t="shared" si="4"/>
        <v>0</v>
      </c>
      <c r="O11" s="69" t="s">
        <v>23</v>
      </c>
    </row>
    <row r="12" spans="1:23" s="25" customFormat="1" x14ac:dyDescent="0.2">
      <c r="A12" s="30" t="s">
        <v>41</v>
      </c>
      <c r="B12" s="202"/>
      <c r="C12" s="197">
        <v>0</v>
      </c>
      <c r="D12" s="197">
        <v>0</v>
      </c>
      <c r="E12" s="197">
        <v>0</v>
      </c>
      <c r="F12" s="197">
        <v>0</v>
      </c>
      <c r="G12" s="197">
        <v>0</v>
      </c>
      <c r="H12" s="197">
        <v>0</v>
      </c>
      <c r="I12" s="197">
        <v>0</v>
      </c>
      <c r="J12" s="197">
        <v>0</v>
      </c>
      <c r="K12" s="197">
        <f t="shared" si="1"/>
        <v>0</v>
      </c>
      <c r="L12" s="197">
        <f t="shared" si="2"/>
        <v>0</v>
      </c>
      <c r="M12" s="197">
        <f t="shared" si="3"/>
        <v>0</v>
      </c>
      <c r="N12" s="197">
        <f t="shared" si="4"/>
        <v>0</v>
      </c>
      <c r="O12" s="69" t="s">
        <v>23</v>
      </c>
    </row>
    <row r="13" spans="1:23" s="25" customFormat="1" ht="15.75" thickBot="1" x14ac:dyDescent="0.3">
      <c r="A13" s="26" t="s">
        <v>46</v>
      </c>
      <c r="B13" s="27"/>
      <c r="C13" s="46">
        <f>SUM(C9:C12)</f>
        <v>0</v>
      </c>
      <c r="D13" s="46">
        <f>SUM(D9:D12)</f>
        <v>0</v>
      </c>
      <c r="E13" s="46">
        <f t="shared" ref="E13:F13" si="5">SUM(E9:E12)</f>
        <v>0</v>
      </c>
      <c r="F13" s="46">
        <f t="shared" si="5"/>
        <v>0</v>
      </c>
      <c r="G13" s="46">
        <f>SUM(G9:G12)</f>
        <v>0</v>
      </c>
      <c r="H13" s="46">
        <f>SUM(H9:H12)</f>
        <v>0</v>
      </c>
      <c r="I13" s="46">
        <f t="shared" ref="I13:J13" si="6">SUM(I9:I12)</f>
        <v>0</v>
      </c>
      <c r="J13" s="46">
        <f t="shared" si="6"/>
        <v>0</v>
      </c>
      <c r="K13" s="46">
        <f>SUM(K9:K12)</f>
        <v>0</v>
      </c>
      <c r="L13" s="46">
        <f t="shared" ref="L13:N13" si="7">SUM(L9:L12)</f>
        <v>0</v>
      </c>
      <c r="M13" s="46">
        <f t="shared" si="7"/>
        <v>0</v>
      </c>
      <c r="N13" s="46">
        <f t="shared" si="7"/>
        <v>0</v>
      </c>
      <c r="O13" s="69" t="s">
        <v>23</v>
      </c>
      <c r="Q13" s="5"/>
    </row>
    <row r="14" spans="1:23" s="25" customFormat="1" ht="15" thickBot="1" x14ac:dyDescent="0.25">
      <c r="O14" s="69" t="s">
        <v>23</v>
      </c>
    </row>
    <row r="15" spans="1:23" s="25" customFormat="1" ht="33.75" customHeight="1" x14ac:dyDescent="0.2">
      <c r="A15" s="406" t="s">
        <v>44</v>
      </c>
      <c r="B15" s="413" t="s">
        <v>187</v>
      </c>
      <c r="C15" s="409" t="s">
        <v>29</v>
      </c>
      <c r="D15" s="409"/>
      <c r="E15" s="409"/>
      <c r="F15" s="409"/>
      <c r="G15" s="409" t="s">
        <v>30</v>
      </c>
      <c r="H15" s="409"/>
      <c r="I15" s="409"/>
      <c r="J15" s="409"/>
      <c r="K15" s="409" t="s">
        <v>43</v>
      </c>
      <c r="L15" s="409"/>
      <c r="M15" s="409"/>
      <c r="N15" s="409"/>
      <c r="O15" s="69" t="s">
        <v>23</v>
      </c>
    </row>
    <row r="16" spans="1:23" s="25" customFormat="1" ht="28.5" x14ac:dyDescent="0.2">
      <c r="A16" s="407"/>
      <c r="B16" s="414"/>
      <c r="C16" s="23" t="s">
        <v>5</v>
      </c>
      <c r="D16" s="23" t="s">
        <v>48</v>
      </c>
      <c r="E16" s="23" t="s">
        <v>211</v>
      </c>
      <c r="F16" s="23" t="s">
        <v>6</v>
      </c>
      <c r="G16" s="23" t="s">
        <v>5</v>
      </c>
      <c r="H16" s="23" t="s">
        <v>48</v>
      </c>
      <c r="I16" s="23" t="s">
        <v>211</v>
      </c>
      <c r="J16" s="23" t="s">
        <v>6</v>
      </c>
      <c r="K16" s="23" t="s">
        <v>5</v>
      </c>
      <c r="L16" s="23" t="s">
        <v>48</v>
      </c>
      <c r="M16" s="23" t="s">
        <v>211</v>
      </c>
      <c r="N16" s="23" t="s">
        <v>6</v>
      </c>
      <c r="O16" s="69" t="s">
        <v>23</v>
      </c>
    </row>
    <row r="17" spans="1:17" s="25" customFormat="1" ht="15" x14ac:dyDescent="0.25">
      <c r="A17" s="28" t="s">
        <v>17</v>
      </c>
      <c r="B17" s="200"/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f t="shared" ref="K17:K20" si="8">C17+G17</f>
        <v>0</v>
      </c>
      <c r="L17" s="195">
        <f t="shared" ref="L17:L20" si="9">D17+H17</f>
        <v>0</v>
      </c>
      <c r="M17" s="195">
        <f t="shared" ref="M17:M20" si="10">E17+I17</f>
        <v>0</v>
      </c>
      <c r="N17" s="195">
        <f t="shared" ref="N17:N20" si="11">F17+J17</f>
        <v>0</v>
      </c>
      <c r="O17" s="69" t="s">
        <v>23</v>
      </c>
      <c r="Q17" s="5" t="s">
        <v>173</v>
      </c>
    </row>
    <row r="18" spans="1:17" s="25" customFormat="1" ht="15" x14ac:dyDescent="0.25">
      <c r="A18" s="29" t="s">
        <v>18</v>
      </c>
      <c r="B18" s="201"/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f t="shared" si="8"/>
        <v>0</v>
      </c>
      <c r="L18" s="36">
        <f t="shared" si="9"/>
        <v>0</v>
      </c>
      <c r="M18" s="36">
        <f t="shared" si="10"/>
        <v>0</v>
      </c>
      <c r="N18" s="36">
        <f t="shared" si="11"/>
        <v>0</v>
      </c>
      <c r="O18" s="69" t="s">
        <v>23</v>
      </c>
      <c r="Q18" s="5" t="s">
        <v>50</v>
      </c>
    </row>
    <row r="19" spans="1:17" s="25" customFormat="1" x14ac:dyDescent="0.2">
      <c r="A19" s="29" t="s">
        <v>19</v>
      </c>
      <c r="B19" s="201"/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f t="shared" si="8"/>
        <v>0</v>
      </c>
      <c r="L19" s="36">
        <f t="shared" si="9"/>
        <v>0</v>
      </c>
      <c r="M19" s="36">
        <f t="shared" si="10"/>
        <v>0</v>
      </c>
      <c r="N19" s="36">
        <f t="shared" si="11"/>
        <v>0</v>
      </c>
      <c r="O19" s="69" t="s">
        <v>23</v>
      </c>
    </row>
    <row r="20" spans="1:17" s="25" customFormat="1" x14ac:dyDescent="0.2">
      <c r="A20" s="30" t="s">
        <v>45</v>
      </c>
      <c r="B20" s="202"/>
      <c r="C20" s="197">
        <v>0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f t="shared" si="8"/>
        <v>0</v>
      </c>
      <c r="L20" s="197">
        <f t="shared" si="9"/>
        <v>0</v>
      </c>
      <c r="M20" s="197">
        <f t="shared" si="10"/>
        <v>0</v>
      </c>
      <c r="N20" s="197">
        <f t="shared" si="11"/>
        <v>0</v>
      </c>
      <c r="O20" s="69" t="s">
        <v>23</v>
      </c>
    </row>
    <row r="21" spans="1:17" s="25" customFormat="1" ht="15.75" thickBot="1" x14ac:dyDescent="0.3">
      <c r="A21" s="26" t="s">
        <v>47</v>
      </c>
      <c r="B21" s="27"/>
      <c r="C21" s="46">
        <f>SUM(C17:C20)</f>
        <v>0</v>
      </c>
      <c r="D21" s="46">
        <f>SUM(D17:D20)</f>
        <v>0</v>
      </c>
      <c r="E21" s="46">
        <f t="shared" ref="E21:F21" si="12">SUM(E17:E20)</f>
        <v>0</v>
      </c>
      <c r="F21" s="46">
        <f t="shared" si="12"/>
        <v>0</v>
      </c>
      <c r="G21" s="46">
        <f>SUM(G17:G20)</f>
        <v>0</v>
      </c>
      <c r="H21" s="46">
        <f>SUM(H17:H20)</f>
        <v>0</v>
      </c>
      <c r="I21" s="46">
        <f t="shared" ref="I21:J21" si="13">SUM(I17:I20)</f>
        <v>0</v>
      </c>
      <c r="J21" s="46">
        <f t="shared" si="13"/>
        <v>0</v>
      </c>
      <c r="K21" s="46">
        <f>SUM(K17:K20)</f>
        <v>0</v>
      </c>
      <c r="L21" s="46">
        <f t="shared" ref="L21:N21" si="14">SUM(L17:L20)</f>
        <v>0</v>
      </c>
      <c r="M21" s="46">
        <f t="shared" si="14"/>
        <v>0</v>
      </c>
      <c r="N21" s="46">
        <f t="shared" si="14"/>
        <v>0</v>
      </c>
      <c r="O21" s="69" t="s">
        <v>23</v>
      </c>
      <c r="Q21" s="5"/>
    </row>
    <row r="22" spans="1:17" x14ac:dyDescent="0.2">
      <c r="O22" s="4" t="s">
        <v>24</v>
      </c>
    </row>
    <row r="23" spans="1:17" x14ac:dyDescent="0.2">
      <c r="B23" s="31"/>
    </row>
  </sheetData>
  <mergeCells count="15">
    <mergeCell ref="A1:N1"/>
    <mergeCell ref="A2:N2"/>
    <mergeCell ref="A3:N3"/>
    <mergeCell ref="A4:N4"/>
    <mergeCell ref="A5:N5"/>
    <mergeCell ref="K7:N7"/>
    <mergeCell ref="A15:A16"/>
    <mergeCell ref="B15:B16"/>
    <mergeCell ref="C15:F15"/>
    <mergeCell ref="G15:J15"/>
    <mergeCell ref="K15:N15"/>
    <mergeCell ref="A7:A8"/>
    <mergeCell ref="B7:B8"/>
    <mergeCell ref="C7:F7"/>
    <mergeCell ref="G7:J7"/>
  </mergeCells>
  <printOptions horizontalCentered="1"/>
  <pageMargins left="0.7" right="0.7" top="0.75" bottom="0.75" header="0.3" footer="0.3"/>
  <pageSetup scale="71" orientation="landscape" r:id="rId1"/>
  <headerFooter>
    <oddHeader xml:space="preserve">&amp;L&amp;"Arial,Bold"&amp;12C. Program Changes by Decision Unit
</oddHeader>
    <oddFooter>&amp;C&amp;"Arial,Regular"Exhibit C - Program Changes by Decision Unit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view="pageBreakPreview" zoomScale="85" zoomScaleNormal="100" zoomScaleSheetLayoutView="85" workbookViewId="0">
      <selection activeCell="Q39" sqref="Q39"/>
    </sheetView>
  </sheetViews>
  <sheetFormatPr defaultRowHeight="14.25" x14ac:dyDescent="0.2"/>
  <cols>
    <col min="1" max="1" width="7.42578125" style="9" bestFit="1" customWidth="1"/>
    <col min="2" max="2" width="58.140625" style="9" customWidth="1"/>
    <col min="3" max="3" width="8.7109375" style="9" customWidth="1"/>
    <col min="4" max="4" width="12.7109375" style="9" customWidth="1"/>
    <col min="5" max="5" width="8.7109375" style="9" customWidth="1"/>
    <col min="6" max="6" width="12.7109375" style="9" customWidth="1"/>
    <col min="7" max="7" width="8.7109375" style="9" customWidth="1"/>
    <col min="8" max="8" width="12.7109375" style="9" customWidth="1"/>
    <col min="9" max="9" width="8.7109375" style="9" customWidth="1"/>
    <col min="10" max="10" width="12.7109375" style="9" customWidth="1"/>
    <col min="11" max="11" width="8.7109375" style="9" customWidth="1"/>
    <col min="12" max="12" width="12.7109375" style="9" customWidth="1"/>
    <col min="13" max="13" width="8.7109375" style="9" customWidth="1"/>
    <col min="14" max="14" width="12.7109375" style="9" customWidth="1"/>
    <col min="15" max="15" width="14" style="4" bestFit="1" customWidth="1"/>
    <col min="16" max="16" width="4.5703125" style="9" customWidth="1"/>
    <col min="17" max="17" width="122.85546875" style="9" customWidth="1"/>
    <col min="18" max="19" width="8.28515625" style="9" customWidth="1"/>
    <col min="20" max="20" width="12.7109375" style="9" customWidth="1"/>
    <col min="21" max="22" width="8.28515625" style="9" customWidth="1"/>
    <col min="23" max="23" width="12.7109375" style="9" customWidth="1"/>
    <col min="24" max="16384" width="9.140625" style="9"/>
  </cols>
  <sheetData>
    <row r="1" spans="1:23" ht="18" x14ac:dyDescent="0.25">
      <c r="A1" s="398" t="s">
        <v>52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69" t="s">
        <v>23</v>
      </c>
      <c r="P1" s="6"/>
      <c r="Q1" s="366"/>
      <c r="R1" s="6"/>
      <c r="S1" s="6"/>
      <c r="T1" s="6"/>
      <c r="U1" s="6"/>
      <c r="V1" s="6"/>
      <c r="W1" s="6"/>
    </row>
    <row r="2" spans="1:23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69" t="s">
        <v>23</v>
      </c>
      <c r="P2" s="7"/>
      <c r="Q2" s="367"/>
      <c r="R2" s="7"/>
      <c r="S2" s="7"/>
      <c r="T2" s="7"/>
      <c r="U2" s="7"/>
      <c r="V2" s="7"/>
      <c r="W2" s="7"/>
    </row>
    <row r="3" spans="1:23" x14ac:dyDescent="0.2">
      <c r="A3" s="400" t="s">
        <v>247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69" t="s">
        <v>23</v>
      </c>
      <c r="P3" s="10"/>
      <c r="Q3" s="367"/>
      <c r="R3" s="10"/>
      <c r="S3" s="10"/>
      <c r="T3" s="10"/>
      <c r="U3" s="10"/>
      <c r="V3" s="10"/>
      <c r="W3" s="10"/>
    </row>
    <row r="4" spans="1:23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69" t="s">
        <v>23</v>
      </c>
      <c r="P4" s="8"/>
      <c r="Q4" s="367"/>
      <c r="R4" s="8"/>
      <c r="S4" s="8"/>
      <c r="T4" s="8"/>
      <c r="U4" s="8"/>
      <c r="V4" s="8"/>
      <c r="W4" s="8"/>
    </row>
    <row r="5" spans="1:23" ht="15" x14ac:dyDescent="0.25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69" t="s">
        <v>23</v>
      </c>
      <c r="P5" s="8"/>
      <c r="Q5" s="371"/>
      <c r="R5" s="8"/>
      <c r="S5" s="8"/>
      <c r="T5" s="8"/>
      <c r="U5" s="8"/>
      <c r="V5" s="8"/>
      <c r="W5" s="8"/>
    </row>
    <row r="6" spans="1:23" ht="15" thickBot="1" x14ac:dyDescent="0.25">
      <c r="A6" s="421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69" t="s">
        <v>23</v>
      </c>
      <c r="P6" s="8"/>
      <c r="Q6" s="47"/>
      <c r="R6" s="8"/>
      <c r="S6" s="8"/>
      <c r="T6" s="8"/>
      <c r="U6" s="8"/>
      <c r="V6" s="8"/>
      <c r="W6" s="8"/>
    </row>
    <row r="7" spans="1:23" s="25" customFormat="1" ht="33.75" customHeight="1" x14ac:dyDescent="0.2">
      <c r="A7" s="417" t="s">
        <v>53</v>
      </c>
      <c r="B7" s="418"/>
      <c r="C7" s="409" t="s">
        <v>90</v>
      </c>
      <c r="D7" s="409"/>
      <c r="E7" s="409" t="s">
        <v>259</v>
      </c>
      <c r="F7" s="409"/>
      <c r="G7" s="409" t="s">
        <v>11</v>
      </c>
      <c r="H7" s="409"/>
      <c r="I7" s="409" t="s">
        <v>26</v>
      </c>
      <c r="J7" s="409"/>
      <c r="K7" s="409" t="s">
        <v>27</v>
      </c>
      <c r="L7" s="409"/>
      <c r="M7" s="409" t="s">
        <v>22</v>
      </c>
      <c r="N7" s="410"/>
      <c r="O7" s="69" t="s">
        <v>23</v>
      </c>
      <c r="Q7" s="374"/>
    </row>
    <row r="8" spans="1:23" s="25" customFormat="1" ht="42.75" x14ac:dyDescent="0.2">
      <c r="A8" s="419"/>
      <c r="B8" s="420"/>
      <c r="C8" s="23" t="s">
        <v>55</v>
      </c>
      <c r="D8" s="141" t="s">
        <v>54</v>
      </c>
      <c r="E8" s="23" t="s">
        <v>55</v>
      </c>
      <c r="F8" s="141" t="s">
        <v>54</v>
      </c>
      <c r="G8" s="23" t="s">
        <v>55</v>
      </c>
      <c r="H8" s="23" t="s">
        <v>54</v>
      </c>
      <c r="I8" s="23" t="s">
        <v>55</v>
      </c>
      <c r="J8" s="23" t="s">
        <v>54</v>
      </c>
      <c r="K8" s="23" t="s">
        <v>55</v>
      </c>
      <c r="L8" s="23" t="s">
        <v>54</v>
      </c>
      <c r="M8" s="23" t="s">
        <v>55</v>
      </c>
      <c r="N8" s="33" t="s">
        <v>54</v>
      </c>
      <c r="O8" s="69" t="s">
        <v>23</v>
      </c>
      <c r="Q8" s="89"/>
    </row>
    <row r="9" spans="1:23" ht="45" x14ac:dyDescent="0.2">
      <c r="A9" s="41" t="s">
        <v>56</v>
      </c>
      <c r="B9" s="48" t="s">
        <v>60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69" t="s">
        <v>23</v>
      </c>
      <c r="Q9" s="89"/>
    </row>
    <row r="10" spans="1:23" ht="28.5" x14ac:dyDescent="0.2">
      <c r="A10" s="42">
        <v>1.1000000000000001</v>
      </c>
      <c r="B10" s="49" t="s">
        <v>57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6">
        <f>G10+I10+K10</f>
        <v>0</v>
      </c>
      <c r="N10" s="37">
        <f t="shared" ref="N10:N12" si="0">H10+J10+L10</f>
        <v>0</v>
      </c>
      <c r="O10" s="69" t="s">
        <v>23</v>
      </c>
      <c r="Q10" s="92"/>
    </row>
    <row r="11" spans="1:23" x14ac:dyDescent="0.2">
      <c r="A11" s="42">
        <v>1.2</v>
      </c>
      <c r="B11" s="50" t="s">
        <v>58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6">
        <f t="shared" ref="M11:M12" si="1">G11+I11+K11</f>
        <v>0</v>
      </c>
      <c r="N11" s="37">
        <f t="shared" si="0"/>
        <v>0</v>
      </c>
      <c r="O11" s="69" t="s">
        <v>23</v>
      </c>
      <c r="Q11" s="92"/>
    </row>
    <row r="12" spans="1:23" x14ac:dyDescent="0.2">
      <c r="A12" s="42">
        <v>1.3</v>
      </c>
      <c r="B12" s="50" t="s">
        <v>59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6">
        <f t="shared" si="1"/>
        <v>0</v>
      </c>
      <c r="N12" s="37">
        <f t="shared" si="0"/>
        <v>0</v>
      </c>
      <c r="O12" s="69" t="s">
        <v>23</v>
      </c>
      <c r="Q12" s="89"/>
    </row>
    <row r="13" spans="1:23" ht="15" x14ac:dyDescent="0.25">
      <c r="A13" s="43"/>
      <c r="B13" s="51" t="s">
        <v>64</v>
      </c>
      <c r="C13" s="38">
        <f>SUM(C10:C12)</f>
        <v>0</v>
      </c>
      <c r="D13" s="38">
        <f t="shared" ref="D13:N13" si="2">SUM(D10:D12)</f>
        <v>0</v>
      </c>
      <c r="E13" s="38">
        <f t="shared" si="2"/>
        <v>0</v>
      </c>
      <c r="F13" s="38">
        <f t="shared" si="2"/>
        <v>0</v>
      </c>
      <c r="G13" s="38">
        <f t="shared" si="2"/>
        <v>0</v>
      </c>
      <c r="H13" s="38">
        <f t="shared" si="2"/>
        <v>0</v>
      </c>
      <c r="I13" s="38">
        <f t="shared" si="2"/>
        <v>0</v>
      </c>
      <c r="J13" s="38">
        <f t="shared" si="2"/>
        <v>0</v>
      </c>
      <c r="K13" s="38">
        <f t="shared" si="2"/>
        <v>0</v>
      </c>
      <c r="L13" s="38">
        <f t="shared" si="2"/>
        <v>0</v>
      </c>
      <c r="M13" s="38">
        <f t="shared" si="2"/>
        <v>0</v>
      </c>
      <c r="N13" s="39">
        <f t="shared" si="2"/>
        <v>0</v>
      </c>
      <c r="O13" s="69" t="s">
        <v>23</v>
      </c>
      <c r="Q13" s="89"/>
    </row>
    <row r="14" spans="1:23" ht="30" x14ac:dyDescent="0.2">
      <c r="A14" s="41" t="s">
        <v>61</v>
      </c>
      <c r="B14" s="48" t="s">
        <v>62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69" t="s">
        <v>23</v>
      </c>
      <c r="Q14" s="89"/>
    </row>
    <row r="15" spans="1:23" ht="28.5" x14ac:dyDescent="0.2">
      <c r="A15" s="42">
        <v>2.1</v>
      </c>
      <c r="B15" s="49" t="s">
        <v>65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6">
        <f>G15+I15+K15</f>
        <v>0</v>
      </c>
      <c r="N15" s="37">
        <f t="shared" ref="N15" si="3">H15+J15+L15</f>
        <v>0</v>
      </c>
      <c r="O15" s="69" t="s">
        <v>23</v>
      </c>
      <c r="Q15" s="89"/>
    </row>
    <row r="16" spans="1:23" x14ac:dyDescent="0.2">
      <c r="A16" s="42">
        <v>2.2000000000000002</v>
      </c>
      <c r="B16" s="50" t="s">
        <v>66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6">
        <f t="shared" ref="M16:M20" si="4">G16+I16+K16</f>
        <v>0</v>
      </c>
      <c r="N16" s="37">
        <f t="shared" ref="N16:N20" si="5">H16+J16+L16</f>
        <v>0</v>
      </c>
      <c r="O16" s="69" t="s">
        <v>23</v>
      </c>
      <c r="Q16" s="89"/>
    </row>
    <row r="17" spans="1:17" x14ac:dyDescent="0.2">
      <c r="A17" s="42">
        <v>2.2999999999999998</v>
      </c>
      <c r="B17" s="50" t="s">
        <v>67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6">
        <f t="shared" si="4"/>
        <v>0</v>
      </c>
      <c r="N17" s="37">
        <f t="shared" si="5"/>
        <v>0</v>
      </c>
      <c r="O17" s="69" t="s">
        <v>23</v>
      </c>
      <c r="Q17" s="89"/>
    </row>
    <row r="18" spans="1:17" ht="28.5" x14ac:dyDescent="0.2">
      <c r="A18" s="42">
        <v>2.4</v>
      </c>
      <c r="B18" s="49" t="s">
        <v>68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6">
        <f t="shared" si="4"/>
        <v>0</v>
      </c>
      <c r="N18" s="37">
        <f t="shared" si="5"/>
        <v>0</v>
      </c>
      <c r="O18" s="69" t="s">
        <v>23</v>
      </c>
      <c r="Q18" s="89"/>
    </row>
    <row r="19" spans="1:17" x14ac:dyDescent="0.2">
      <c r="A19" s="42">
        <v>2.5</v>
      </c>
      <c r="B19" s="50" t="s">
        <v>69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6">
        <f t="shared" si="4"/>
        <v>0</v>
      </c>
      <c r="N19" s="37">
        <f t="shared" si="5"/>
        <v>0</v>
      </c>
      <c r="O19" s="69" t="s">
        <v>23</v>
      </c>
      <c r="Q19" s="92"/>
    </row>
    <row r="20" spans="1:17" x14ac:dyDescent="0.2">
      <c r="A20" s="42">
        <v>2.6</v>
      </c>
      <c r="B20" s="50" t="s">
        <v>70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6">
        <f t="shared" si="4"/>
        <v>0</v>
      </c>
      <c r="N20" s="37">
        <f t="shared" si="5"/>
        <v>0</v>
      </c>
      <c r="O20" s="69" t="s">
        <v>23</v>
      </c>
      <c r="Q20" s="92"/>
    </row>
    <row r="21" spans="1:17" ht="15" x14ac:dyDescent="0.25">
      <c r="A21" s="43"/>
      <c r="B21" s="51" t="s">
        <v>63</v>
      </c>
      <c r="C21" s="38">
        <f t="shared" ref="C21:M21" si="6">SUM(C15:C20)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9">
        <f>SUM(N15:N20)</f>
        <v>0</v>
      </c>
      <c r="O21" s="69" t="s">
        <v>23</v>
      </c>
      <c r="Q21" s="89"/>
    </row>
    <row r="22" spans="1:17" ht="45" x14ac:dyDescent="0.2">
      <c r="A22" s="41" t="s">
        <v>71</v>
      </c>
      <c r="B22" s="48" t="s">
        <v>72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69" t="s">
        <v>23</v>
      </c>
      <c r="Q22" s="89"/>
    </row>
    <row r="23" spans="1:17" ht="42.75" x14ac:dyDescent="0.2">
      <c r="A23" s="42">
        <v>3.1</v>
      </c>
      <c r="B23" s="158" t="s">
        <v>203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6">
        <f t="shared" ref="M23:M26" si="7">G23+I23+K23</f>
        <v>0</v>
      </c>
      <c r="N23" s="37">
        <f t="shared" ref="N23:N26" si="8">H23+J23+L23</f>
        <v>0</v>
      </c>
      <c r="O23" s="69" t="s">
        <v>23</v>
      </c>
      <c r="Q23" s="89"/>
    </row>
    <row r="24" spans="1:17" ht="57" x14ac:dyDescent="0.2">
      <c r="A24" s="42">
        <v>3.2</v>
      </c>
      <c r="B24" s="158" t="s">
        <v>204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6">
        <f t="shared" si="7"/>
        <v>0</v>
      </c>
      <c r="N24" s="37">
        <f t="shared" si="8"/>
        <v>0</v>
      </c>
      <c r="O24" s="69" t="s">
        <v>23</v>
      </c>
      <c r="Q24" s="89"/>
    </row>
    <row r="25" spans="1:17" ht="42.75" x14ac:dyDescent="0.2">
      <c r="A25" s="42">
        <v>3.3</v>
      </c>
      <c r="B25" s="49" t="s">
        <v>75</v>
      </c>
      <c r="C25" s="34">
        <v>1213</v>
      </c>
      <c r="D25" s="34">
        <v>701276</v>
      </c>
      <c r="E25" s="34">
        <v>1147</v>
      </c>
      <c r="F25" s="34">
        <v>666936</v>
      </c>
      <c r="G25" s="34">
        <v>1147</v>
      </c>
      <c r="H25" s="34">
        <v>683895</v>
      </c>
      <c r="I25" s="34">
        <v>0</v>
      </c>
      <c r="J25" s="34">
        <v>0</v>
      </c>
      <c r="K25" s="34">
        <v>0</v>
      </c>
      <c r="L25" s="34">
        <v>0</v>
      </c>
      <c r="M25" s="36">
        <f t="shared" si="7"/>
        <v>1147</v>
      </c>
      <c r="N25" s="37">
        <f t="shared" si="8"/>
        <v>683895</v>
      </c>
      <c r="O25" s="69" t="s">
        <v>23</v>
      </c>
      <c r="Q25" s="89"/>
    </row>
    <row r="26" spans="1:17" ht="28.5" x14ac:dyDescent="0.2">
      <c r="A26" s="42">
        <v>3.4</v>
      </c>
      <c r="B26" s="49" t="s">
        <v>76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6">
        <f t="shared" si="7"/>
        <v>0</v>
      </c>
      <c r="N26" s="37">
        <f t="shared" si="8"/>
        <v>0</v>
      </c>
      <c r="O26" s="69" t="s">
        <v>23</v>
      </c>
      <c r="Q26" s="89"/>
    </row>
    <row r="27" spans="1:17" ht="15" x14ac:dyDescent="0.25">
      <c r="A27" s="43"/>
      <c r="B27" s="40" t="s">
        <v>73</v>
      </c>
      <c r="C27" s="38">
        <f>SUM(C23:C26)</f>
        <v>1213</v>
      </c>
      <c r="D27" s="38">
        <f t="shared" ref="D27:N27" si="9">SUM(D23:D26)</f>
        <v>701276</v>
      </c>
      <c r="E27" s="38">
        <f t="shared" si="9"/>
        <v>1147</v>
      </c>
      <c r="F27" s="38">
        <f t="shared" si="9"/>
        <v>666936</v>
      </c>
      <c r="G27" s="38">
        <f t="shared" si="9"/>
        <v>1147</v>
      </c>
      <c r="H27" s="38">
        <f t="shared" si="9"/>
        <v>683895</v>
      </c>
      <c r="I27" s="38">
        <f t="shared" si="9"/>
        <v>0</v>
      </c>
      <c r="J27" s="38">
        <f t="shared" si="9"/>
        <v>0</v>
      </c>
      <c r="K27" s="38">
        <f t="shared" si="9"/>
        <v>0</v>
      </c>
      <c r="L27" s="38">
        <f t="shared" si="9"/>
        <v>0</v>
      </c>
      <c r="M27" s="38">
        <f t="shared" si="9"/>
        <v>1147</v>
      </c>
      <c r="N27" s="39">
        <f t="shared" si="9"/>
        <v>683895</v>
      </c>
      <c r="O27" s="69" t="s">
        <v>23</v>
      </c>
      <c r="Q27" s="89"/>
    </row>
    <row r="28" spans="1:17" ht="15.75" thickBot="1" x14ac:dyDescent="0.3">
      <c r="A28" s="44"/>
      <c r="B28" s="45" t="s">
        <v>74</v>
      </c>
      <c r="C28" s="46">
        <f>C27+C21+C13</f>
        <v>1213</v>
      </c>
      <c r="D28" s="46">
        <f t="shared" ref="D28:N28" si="10">D27+D21+D13</f>
        <v>701276</v>
      </c>
      <c r="E28" s="46">
        <f t="shared" si="10"/>
        <v>1147</v>
      </c>
      <c r="F28" s="46">
        <f t="shared" si="10"/>
        <v>666936</v>
      </c>
      <c r="G28" s="46">
        <f t="shared" si="10"/>
        <v>1147</v>
      </c>
      <c r="H28" s="46">
        <f t="shared" si="10"/>
        <v>683895</v>
      </c>
      <c r="I28" s="46">
        <f t="shared" si="10"/>
        <v>0</v>
      </c>
      <c r="J28" s="46">
        <f t="shared" si="10"/>
        <v>0</v>
      </c>
      <c r="K28" s="46">
        <f t="shared" si="10"/>
        <v>0</v>
      </c>
      <c r="L28" s="46">
        <f t="shared" si="10"/>
        <v>0</v>
      </c>
      <c r="M28" s="46">
        <f t="shared" si="10"/>
        <v>1147</v>
      </c>
      <c r="N28" s="199">
        <f t="shared" si="10"/>
        <v>683895</v>
      </c>
      <c r="O28" s="69" t="s">
        <v>23</v>
      </c>
      <c r="Q28" s="90"/>
    </row>
    <row r="29" spans="1:17" x14ac:dyDescent="0.2">
      <c r="O29" s="69" t="s">
        <v>23</v>
      </c>
      <c r="Q29" s="92"/>
    </row>
    <row r="30" spans="1:17" ht="15" x14ac:dyDescent="0.2">
      <c r="A30" s="416" t="s">
        <v>189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69" t="s">
        <v>23</v>
      </c>
      <c r="Q30" s="92"/>
    </row>
    <row r="31" spans="1:17" x14ac:dyDescent="0.2">
      <c r="O31" s="69" t="s">
        <v>23</v>
      </c>
      <c r="Q31" s="92"/>
    </row>
    <row r="32" spans="1:17" x14ac:dyDescent="0.2">
      <c r="A32" s="246"/>
      <c r="O32" s="69" t="s">
        <v>24</v>
      </c>
      <c r="Q32" s="92"/>
    </row>
    <row r="33" spans="17:17" x14ac:dyDescent="0.2">
      <c r="Q33" s="92"/>
    </row>
    <row r="34" spans="17:17" x14ac:dyDescent="0.2">
      <c r="Q34" s="92"/>
    </row>
  </sheetData>
  <mergeCells count="14">
    <mergeCell ref="A30:N30"/>
    <mergeCell ref="M7:N7"/>
    <mergeCell ref="A7:B8"/>
    <mergeCell ref="A1:N1"/>
    <mergeCell ref="A2:N2"/>
    <mergeCell ref="A3:N3"/>
    <mergeCell ref="A4:N4"/>
    <mergeCell ref="A5:N5"/>
    <mergeCell ref="A6:N6"/>
    <mergeCell ref="C7:D7"/>
    <mergeCell ref="E7:F7"/>
    <mergeCell ref="G7:H7"/>
    <mergeCell ref="I7:J7"/>
    <mergeCell ref="K7:L7"/>
  </mergeCells>
  <printOptions horizontalCentered="1"/>
  <pageMargins left="0.7" right="0.7" top="0.75" bottom="0.75" header="0.3" footer="0.3"/>
  <pageSetup scale="63" orientation="landscape" r:id="rId1"/>
  <headerFooter>
    <oddHeader>&amp;L&amp;"Arial,Bold"&amp;12D. Resources by DOJ Strategic Goal and Strategic Objective</oddHeader>
    <oddFooter>&amp;C&amp;"Arial,Regular"Exhibit D - Resources by DOJ Strategic Goal and Strategic Objective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12" sqref="A12"/>
    </sheetView>
  </sheetViews>
  <sheetFormatPr defaultRowHeight="14.25" x14ac:dyDescent="0.2"/>
  <cols>
    <col min="1" max="1" width="3.7109375" style="227" customWidth="1"/>
    <col min="2" max="2" width="71.140625" style="227" customWidth="1"/>
    <col min="3" max="4" width="14.7109375" style="227" customWidth="1"/>
    <col min="5" max="6" width="8.7109375" style="227" customWidth="1"/>
    <col min="7" max="7" width="12.7109375" style="227" customWidth="1"/>
    <col min="8" max="8" width="14" style="58" bestFit="1" customWidth="1"/>
    <col min="9" max="9" width="4.5703125" style="227" customWidth="1"/>
    <col min="10" max="10" width="122.85546875" style="248" customWidth="1"/>
    <col min="11" max="12" width="8.28515625" style="227" customWidth="1"/>
    <col min="13" max="13" width="12.7109375" style="227" customWidth="1"/>
    <col min="14" max="15" width="8.28515625" style="227" customWidth="1"/>
    <col min="16" max="16" width="12.7109375" style="227" customWidth="1"/>
    <col min="17" max="16384" width="9.140625" style="227"/>
  </cols>
  <sheetData>
    <row r="1" spans="1:16" ht="18" x14ac:dyDescent="0.25">
      <c r="A1" s="430" t="s">
        <v>190</v>
      </c>
      <c r="B1" s="430"/>
      <c r="C1" s="430"/>
      <c r="D1" s="430"/>
      <c r="E1" s="430"/>
      <c r="F1" s="430"/>
      <c r="G1" s="430"/>
      <c r="H1" s="54" t="s">
        <v>23</v>
      </c>
      <c r="I1" s="6"/>
      <c r="J1" s="366"/>
      <c r="K1" s="6"/>
      <c r="L1" s="6"/>
      <c r="M1" s="6"/>
      <c r="N1" s="6"/>
      <c r="O1" s="6"/>
      <c r="P1" s="6"/>
    </row>
    <row r="2" spans="1:16" ht="15" x14ac:dyDescent="0.2">
      <c r="A2" s="431" t="s">
        <v>242</v>
      </c>
      <c r="B2" s="431"/>
      <c r="C2" s="431"/>
      <c r="D2" s="431"/>
      <c r="E2" s="431"/>
      <c r="F2" s="431"/>
      <c r="G2" s="431"/>
      <c r="H2" s="54" t="s">
        <v>23</v>
      </c>
      <c r="I2" s="7"/>
      <c r="J2" s="367"/>
      <c r="K2" s="7"/>
      <c r="L2" s="7"/>
      <c r="M2" s="7"/>
      <c r="N2" s="7"/>
      <c r="O2" s="7"/>
      <c r="P2" s="7"/>
    </row>
    <row r="3" spans="1:16" x14ac:dyDescent="0.2">
      <c r="A3" s="432" t="s">
        <v>247</v>
      </c>
      <c r="B3" s="432"/>
      <c r="C3" s="432"/>
      <c r="D3" s="432"/>
      <c r="E3" s="432"/>
      <c r="F3" s="432"/>
      <c r="G3" s="432"/>
      <c r="H3" s="54" t="s">
        <v>23</v>
      </c>
      <c r="I3" s="251"/>
      <c r="J3" s="367"/>
      <c r="K3" s="251"/>
      <c r="L3" s="251"/>
      <c r="M3" s="251"/>
      <c r="N3" s="251"/>
      <c r="O3" s="251"/>
      <c r="P3" s="251"/>
    </row>
    <row r="4" spans="1:16" x14ac:dyDescent="0.2">
      <c r="A4" s="433" t="s">
        <v>3</v>
      </c>
      <c r="B4" s="433"/>
      <c r="C4" s="433"/>
      <c r="D4" s="433"/>
      <c r="E4" s="433"/>
      <c r="F4" s="433"/>
      <c r="G4" s="433"/>
      <c r="H4" s="54" t="s">
        <v>23</v>
      </c>
      <c r="I4" s="250"/>
      <c r="J4" s="367"/>
      <c r="K4" s="250"/>
      <c r="L4" s="250"/>
      <c r="M4" s="250"/>
      <c r="N4" s="250"/>
      <c r="O4" s="250"/>
      <c r="P4" s="250"/>
    </row>
    <row r="5" spans="1:16" ht="15" thickBot="1" x14ac:dyDescent="0.25">
      <c r="A5" s="434"/>
      <c r="B5" s="434"/>
      <c r="C5" s="434"/>
      <c r="D5" s="434"/>
      <c r="E5" s="435"/>
      <c r="F5" s="435"/>
      <c r="G5" s="435"/>
      <c r="H5" s="54" t="s">
        <v>23</v>
      </c>
      <c r="I5" s="250"/>
      <c r="J5" s="367"/>
      <c r="K5" s="250"/>
      <c r="L5" s="250"/>
      <c r="M5" s="250"/>
      <c r="N5" s="250"/>
      <c r="O5" s="250"/>
      <c r="P5" s="250"/>
    </row>
    <row r="6" spans="1:16" s="55" customFormat="1" ht="29.25" customHeight="1" thickBot="1" x14ac:dyDescent="0.25">
      <c r="A6" s="53"/>
      <c r="B6" s="53"/>
      <c r="C6" s="53"/>
      <c r="D6" s="53"/>
      <c r="E6" s="64" t="s">
        <v>5</v>
      </c>
      <c r="F6" s="60" t="s">
        <v>179</v>
      </c>
      <c r="G6" s="59" t="s">
        <v>6</v>
      </c>
      <c r="H6" s="54" t="s">
        <v>23</v>
      </c>
      <c r="J6" s="375"/>
    </row>
    <row r="7" spans="1:16" s="55" customFormat="1" ht="12.75" x14ac:dyDescent="0.2">
      <c r="A7" s="56"/>
      <c r="B7" s="422" t="s">
        <v>10</v>
      </c>
      <c r="C7" s="422"/>
      <c r="D7" s="423"/>
      <c r="E7" s="62"/>
      <c r="F7" s="62"/>
      <c r="G7" s="65">
        <v>0</v>
      </c>
      <c r="H7" s="54" t="s">
        <v>23</v>
      </c>
      <c r="J7" s="376"/>
    </row>
    <row r="8" spans="1:16" s="55" customFormat="1" ht="37.5" customHeight="1" x14ac:dyDescent="0.2">
      <c r="A8" s="56">
        <v>1</v>
      </c>
      <c r="B8" s="424" t="s">
        <v>260</v>
      </c>
      <c r="C8" s="425"/>
      <c r="D8" s="426"/>
      <c r="E8" s="62">
        <v>0</v>
      </c>
      <c r="F8" s="62">
        <v>0</v>
      </c>
      <c r="G8" s="65">
        <v>16959</v>
      </c>
      <c r="H8" s="54" t="s">
        <v>23</v>
      </c>
      <c r="J8" s="376"/>
    </row>
    <row r="9" spans="1:16" s="55" customFormat="1" ht="12.75" x14ac:dyDescent="0.2">
      <c r="A9" s="57"/>
      <c r="B9" s="427" t="s">
        <v>77</v>
      </c>
      <c r="C9" s="427"/>
      <c r="D9" s="427"/>
      <c r="E9" s="61">
        <f>SUM(E7:E8)</f>
        <v>0</v>
      </c>
      <c r="F9" s="61">
        <f>SUM(F7:F8)</f>
        <v>0</v>
      </c>
      <c r="G9" s="66">
        <f>SUM(G7:G8)</f>
        <v>16959</v>
      </c>
      <c r="H9" s="54" t="s">
        <v>23</v>
      </c>
      <c r="J9" s="375"/>
    </row>
    <row r="10" spans="1:16" ht="15" thickBot="1" x14ac:dyDescent="0.25">
      <c r="A10" s="63"/>
      <c r="B10" s="428" t="s">
        <v>191</v>
      </c>
      <c r="C10" s="428"/>
      <c r="D10" s="429"/>
      <c r="E10" s="265">
        <f t="shared" ref="E10:F10" si="0">SUM(E9)</f>
        <v>0</v>
      </c>
      <c r="F10" s="265">
        <f t="shared" si="0"/>
        <v>0</v>
      </c>
      <c r="G10" s="265">
        <f>SUM(G9)</f>
        <v>16959</v>
      </c>
      <c r="H10" s="54" t="s">
        <v>23</v>
      </c>
      <c r="J10" s="375"/>
    </row>
    <row r="11" spans="1:16" x14ac:dyDescent="0.2">
      <c r="J11" s="376"/>
    </row>
    <row r="12" spans="1:16" x14ac:dyDescent="0.2">
      <c r="J12" s="376"/>
    </row>
    <row r="13" spans="1:16" x14ac:dyDescent="0.2">
      <c r="J13" s="376"/>
    </row>
    <row r="14" spans="1:16" x14ac:dyDescent="0.2">
      <c r="J14" s="376"/>
    </row>
    <row r="15" spans="1:16" x14ac:dyDescent="0.2">
      <c r="J15" s="376"/>
    </row>
    <row r="16" spans="1:16" x14ac:dyDescent="0.2">
      <c r="J16" s="376"/>
    </row>
    <row r="17" spans="10:10" x14ac:dyDescent="0.2">
      <c r="J17" s="376"/>
    </row>
    <row r="18" spans="10:10" x14ac:dyDescent="0.2">
      <c r="J18" s="376"/>
    </row>
    <row r="19" spans="10:10" x14ac:dyDescent="0.2">
      <c r="J19" s="376"/>
    </row>
    <row r="20" spans="10:10" x14ac:dyDescent="0.2">
      <c r="J20" s="376"/>
    </row>
    <row r="21" spans="10:10" x14ac:dyDescent="0.2">
      <c r="J21" s="376"/>
    </row>
    <row r="22" spans="10:10" x14ac:dyDescent="0.2">
      <c r="J22" s="376"/>
    </row>
    <row r="23" spans="10:10" x14ac:dyDescent="0.2">
      <c r="J23" s="376"/>
    </row>
    <row r="24" spans="10:10" x14ac:dyDescent="0.2">
      <c r="J24" s="376"/>
    </row>
    <row r="25" spans="10:10" x14ac:dyDescent="0.2">
      <c r="J25" s="376"/>
    </row>
    <row r="26" spans="10:10" x14ac:dyDescent="0.2">
      <c r="J26" s="376"/>
    </row>
    <row r="27" spans="10:10" x14ac:dyDescent="0.2">
      <c r="J27" s="376"/>
    </row>
    <row r="28" spans="10:10" x14ac:dyDescent="0.2">
      <c r="J28" s="376"/>
    </row>
    <row r="29" spans="10:10" x14ac:dyDescent="0.2">
      <c r="J29" s="376"/>
    </row>
    <row r="30" spans="10:10" x14ac:dyDescent="0.2">
      <c r="J30" s="376"/>
    </row>
    <row r="31" spans="10:10" x14ac:dyDescent="0.2">
      <c r="J31" s="376"/>
    </row>
    <row r="32" spans="10:10" x14ac:dyDescent="0.2">
      <c r="J32" s="376"/>
    </row>
    <row r="33" spans="10:10" x14ac:dyDescent="0.2">
      <c r="J33" s="376"/>
    </row>
    <row r="34" spans="10:10" x14ac:dyDescent="0.2">
      <c r="J34" s="376"/>
    </row>
    <row r="35" spans="10:10" x14ac:dyDescent="0.2">
      <c r="J35" s="376"/>
    </row>
    <row r="36" spans="10:10" x14ac:dyDescent="0.2">
      <c r="J36" s="376"/>
    </row>
    <row r="37" spans="10:10" x14ac:dyDescent="0.2">
      <c r="J37" s="376"/>
    </row>
  </sheetData>
  <mergeCells count="9">
    <mergeCell ref="B7:D7"/>
    <mergeCell ref="B8:D8"/>
    <mergeCell ref="B9:D9"/>
    <mergeCell ref="B10:D10"/>
    <mergeCell ref="A1:G1"/>
    <mergeCell ref="A2:G2"/>
    <mergeCell ref="A3:G3"/>
    <mergeCell ref="A4:G4"/>
    <mergeCell ref="A5:G5"/>
  </mergeCells>
  <printOptions horizontalCentered="1"/>
  <pageMargins left="0.7" right="0.7" top="0.65" bottom="0.46" header="0.3" footer="0.21"/>
  <pageSetup scale="72" fitToHeight="0" orientation="landscape" r:id="rId1"/>
  <headerFooter>
    <oddHeader>&amp;L&amp;"Arial,Bold"&amp;12E. Justification for Technical and Base Adjustments</oddHeader>
    <oddFooter>&amp;C&amp;"Arial,Regular"Exhibit E - Justification for Technical and Base Adjustments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view="pageBreakPreview" zoomScale="85" zoomScaleNormal="100" zoomScaleSheetLayoutView="85" workbookViewId="0">
      <selection activeCell="A25" sqref="A25"/>
    </sheetView>
  </sheetViews>
  <sheetFormatPr defaultRowHeight="14.25" x14ac:dyDescent="0.2"/>
  <cols>
    <col min="1" max="1" width="37.140625" style="9" customWidth="1"/>
    <col min="2" max="3" width="8.28515625" style="9" customWidth="1"/>
    <col min="4" max="4" width="12.7109375" style="9" customWidth="1"/>
    <col min="5" max="5" width="7.140625" style="9" customWidth="1"/>
    <col min="6" max="6" width="8.7109375" style="9" customWidth="1"/>
    <col min="7" max="7" width="12.7109375" style="9" customWidth="1"/>
    <col min="8" max="9" width="8.28515625" style="9" customWidth="1"/>
    <col min="10" max="12" width="12.7109375" style="9" customWidth="1"/>
    <col min="13" max="14" width="8.28515625" style="9" customWidth="1"/>
    <col min="15" max="15" width="12.7109375" style="9" customWidth="1"/>
    <col min="16" max="16" width="14" style="4" bestFit="1" customWidth="1"/>
    <col min="17" max="17" width="4.5703125" style="9" customWidth="1"/>
    <col min="18" max="18" width="116.7109375" style="9" customWidth="1"/>
    <col min="19" max="20" width="8.28515625" style="9" customWidth="1"/>
    <col min="21" max="21" width="12.7109375" style="9" customWidth="1"/>
    <col min="22" max="23" width="8.28515625" style="9" customWidth="1"/>
    <col min="24" max="24" width="12.7109375" style="9" customWidth="1"/>
    <col min="25" max="16384" width="9.140625" style="9"/>
  </cols>
  <sheetData>
    <row r="1" spans="1:24" ht="18" x14ac:dyDescent="0.25">
      <c r="A1" s="398" t="s">
        <v>78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69" t="s">
        <v>23</v>
      </c>
      <c r="Q1" s="6"/>
      <c r="R1" s="366"/>
      <c r="S1" s="377"/>
      <c r="T1" s="377"/>
      <c r="U1" s="377"/>
      <c r="V1" s="377"/>
      <c r="W1" s="377"/>
      <c r="X1" s="377"/>
    </row>
    <row r="2" spans="1:24" ht="15" x14ac:dyDescent="0.2">
      <c r="A2" s="399" t="s">
        <v>242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69" t="s">
        <v>23</v>
      </c>
      <c r="Q2" s="7"/>
      <c r="R2" s="367"/>
      <c r="S2" s="378"/>
      <c r="T2" s="378"/>
      <c r="U2" s="378"/>
      <c r="V2" s="378"/>
      <c r="W2" s="378"/>
      <c r="X2" s="378"/>
    </row>
    <row r="3" spans="1:24" x14ac:dyDescent="0.2">
      <c r="A3" s="400" t="s">
        <v>247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69" t="s">
        <v>23</v>
      </c>
      <c r="Q3" s="10"/>
      <c r="R3" s="367"/>
      <c r="S3" s="379"/>
      <c r="T3" s="379"/>
      <c r="U3" s="379"/>
      <c r="V3" s="379"/>
      <c r="W3" s="379"/>
      <c r="X3" s="379"/>
    </row>
    <row r="4" spans="1:24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69" t="s">
        <v>23</v>
      </c>
      <c r="Q4" s="8"/>
      <c r="R4" s="367"/>
      <c r="S4" s="47"/>
      <c r="T4" s="47"/>
      <c r="U4" s="47"/>
      <c r="V4" s="47"/>
      <c r="W4" s="47"/>
      <c r="X4" s="47"/>
    </row>
    <row r="5" spans="1:24" ht="1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69" t="s">
        <v>23</v>
      </c>
      <c r="Q5" s="8"/>
      <c r="R5" s="371"/>
      <c r="S5" s="47"/>
      <c r="T5" s="47"/>
      <c r="U5" s="47"/>
      <c r="V5" s="47"/>
      <c r="W5" s="47"/>
      <c r="X5" s="47"/>
    </row>
    <row r="6" spans="1:24" ht="15" thickBo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 t="s">
        <v>23</v>
      </c>
      <c r="Q6" s="8"/>
      <c r="R6" s="92"/>
      <c r="S6" s="47"/>
      <c r="T6" s="47"/>
      <c r="U6" s="47"/>
      <c r="V6" s="47"/>
      <c r="W6" s="47"/>
      <c r="X6" s="47"/>
    </row>
    <row r="7" spans="1:24" ht="33.75" customHeight="1" x14ac:dyDescent="0.25">
      <c r="A7" s="406" t="s">
        <v>186</v>
      </c>
      <c r="B7" s="409" t="s">
        <v>90</v>
      </c>
      <c r="C7" s="409"/>
      <c r="D7" s="409"/>
      <c r="E7" s="409" t="s">
        <v>182</v>
      </c>
      <c r="F7" s="437"/>
      <c r="G7" s="438"/>
      <c r="H7" s="409" t="s">
        <v>79</v>
      </c>
      <c r="I7" s="409"/>
      <c r="J7" s="409"/>
      <c r="K7" s="146" t="s">
        <v>80</v>
      </c>
      <c r="L7" s="146" t="s">
        <v>192</v>
      </c>
      <c r="M7" s="409" t="s">
        <v>90</v>
      </c>
      <c r="N7" s="409"/>
      <c r="O7" s="410"/>
      <c r="P7" s="69" t="s">
        <v>23</v>
      </c>
      <c r="R7" s="90"/>
      <c r="S7" s="92"/>
      <c r="T7" s="92"/>
      <c r="U7" s="92"/>
      <c r="V7" s="92"/>
      <c r="W7" s="92"/>
      <c r="X7" s="92"/>
    </row>
    <row r="8" spans="1:24" ht="28.5" x14ac:dyDescent="0.25">
      <c r="A8" s="407"/>
      <c r="B8" s="11" t="s">
        <v>5</v>
      </c>
      <c r="C8" s="141" t="s">
        <v>180</v>
      </c>
      <c r="D8" s="11" t="s">
        <v>6</v>
      </c>
      <c r="E8" s="11" t="s">
        <v>5</v>
      </c>
      <c r="F8" s="141" t="s">
        <v>180</v>
      </c>
      <c r="G8" s="11" t="s">
        <v>6</v>
      </c>
      <c r="H8" s="11" t="s">
        <v>5</v>
      </c>
      <c r="I8" s="11" t="s">
        <v>180</v>
      </c>
      <c r="J8" s="11" t="s">
        <v>6</v>
      </c>
      <c r="K8" s="23" t="s">
        <v>6</v>
      </c>
      <c r="L8" s="11" t="s">
        <v>6</v>
      </c>
      <c r="M8" s="11" t="s">
        <v>5</v>
      </c>
      <c r="N8" s="11" t="s">
        <v>180</v>
      </c>
      <c r="O8" s="12" t="s">
        <v>6</v>
      </c>
      <c r="P8" s="69" t="s">
        <v>23</v>
      </c>
      <c r="R8" s="90"/>
      <c r="S8" s="92"/>
      <c r="T8" s="92"/>
      <c r="U8" s="92"/>
      <c r="V8" s="92"/>
      <c r="W8" s="92"/>
      <c r="X8" s="92"/>
    </row>
    <row r="9" spans="1:24" x14ac:dyDescent="0.2">
      <c r="A9" s="252" t="s">
        <v>230</v>
      </c>
      <c r="B9" s="175">
        <v>1950</v>
      </c>
      <c r="C9" s="175">
        <v>1213</v>
      </c>
      <c r="D9" s="175">
        <v>701276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f t="shared" ref="M9:N9" si="0">B9+H9</f>
        <v>1950</v>
      </c>
      <c r="N9" s="175">
        <f t="shared" si="0"/>
        <v>1213</v>
      </c>
      <c r="O9" s="176">
        <f>D9+J9+K9+L9+G9</f>
        <v>701276</v>
      </c>
      <c r="P9" s="69" t="s">
        <v>23</v>
      </c>
      <c r="R9" s="380"/>
      <c r="S9" s="92"/>
      <c r="T9" s="92"/>
      <c r="U9" s="92"/>
      <c r="V9" s="92"/>
      <c r="W9" s="92"/>
      <c r="X9" s="92"/>
    </row>
    <row r="10" spans="1:24" x14ac:dyDescent="0.2">
      <c r="A10" s="363" t="s">
        <v>262</v>
      </c>
      <c r="B10" s="34"/>
      <c r="C10" s="34"/>
      <c r="D10" s="364" t="s">
        <v>263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/>
      <c r="N10" s="34"/>
      <c r="O10" s="365" t="s">
        <v>263</v>
      </c>
      <c r="P10" s="69" t="s">
        <v>23</v>
      </c>
      <c r="R10" s="381"/>
      <c r="S10" s="92"/>
      <c r="T10" s="92"/>
      <c r="U10" s="92"/>
      <c r="V10" s="92"/>
      <c r="W10" s="92"/>
      <c r="X10" s="92"/>
    </row>
    <row r="11" spans="1:24" ht="15" x14ac:dyDescent="0.25">
      <c r="A11" s="14" t="s">
        <v>183</v>
      </c>
      <c r="B11" s="180">
        <f t="shared" ref="B11:O11" si="1">SUM(B9:B10)</f>
        <v>1950</v>
      </c>
      <c r="C11" s="180">
        <f t="shared" si="1"/>
        <v>1213</v>
      </c>
      <c r="D11" s="180">
        <f t="shared" si="1"/>
        <v>701276</v>
      </c>
      <c r="E11" s="180">
        <f t="shared" si="1"/>
        <v>0</v>
      </c>
      <c r="F11" s="180">
        <f t="shared" si="1"/>
        <v>0</v>
      </c>
      <c r="G11" s="180">
        <f t="shared" si="1"/>
        <v>0</v>
      </c>
      <c r="H11" s="180">
        <f t="shared" si="1"/>
        <v>0</v>
      </c>
      <c r="I11" s="180">
        <f t="shared" si="1"/>
        <v>0</v>
      </c>
      <c r="J11" s="180">
        <f t="shared" si="1"/>
        <v>0</v>
      </c>
      <c r="K11" s="180">
        <f t="shared" si="1"/>
        <v>0</v>
      </c>
      <c r="L11" s="180">
        <f t="shared" si="1"/>
        <v>0</v>
      </c>
      <c r="M11" s="180">
        <f t="shared" si="1"/>
        <v>1950</v>
      </c>
      <c r="N11" s="180">
        <f t="shared" si="1"/>
        <v>1213</v>
      </c>
      <c r="O11" s="181">
        <f t="shared" si="1"/>
        <v>701276</v>
      </c>
      <c r="P11" s="69" t="s">
        <v>23</v>
      </c>
      <c r="R11" s="90"/>
      <c r="S11" s="92"/>
      <c r="T11" s="92"/>
      <c r="U11" s="92"/>
      <c r="V11" s="92"/>
      <c r="W11" s="92"/>
      <c r="X11" s="92"/>
    </row>
    <row r="12" spans="1:24" x14ac:dyDescent="0.2">
      <c r="A12" s="119" t="s">
        <v>34</v>
      </c>
      <c r="B12" s="187"/>
      <c r="C12" s="187">
        <v>0</v>
      </c>
      <c r="D12" s="187"/>
      <c r="E12" s="187"/>
      <c r="F12" s="187">
        <v>0</v>
      </c>
      <c r="G12" s="187"/>
      <c r="H12" s="187"/>
      <c r="I12" s="187">
        <v>0</v>
      </c>
      <c r="J12" s="187"/>
      <c r="K12" s="187"/>
      <c r="L12" s="187"/>
      <c r="M12" s="187"/>
      <c r="N12" s="187">
        <f>C12+I12+F12</f>
        <v>0</v>
      </c>
      <c r="O12" s="188"/>
      <c r="P12" s="69" t="s">
        <v>23</v>
      </c>
      <c r="R12" s="89"/>
      <c r="S12" s="92"/>
      <c r="T12" s="92"/>
      <c r="U12" s="92"/>
      <c r="V12" s="92"/>
      <c r="W12" s="92"/>
      <c r="X12" s="92"/>
    </row>
    <row r="13" spans="1:24" ht="15" x14ac:dyDescent="0.25">
      <c r="A13" s="142" t="s">
        <v>184</v>
      </c>
      <c r="B13" s="34"/>
      <c r="C13" s="34">
        <f>C11+C12</f>
        <v>1213</v>
      </c>
      <c r="D13" s="34"/>
      <c r="E13" s="34"/>
      <c r="F13" s="34">
        <f>F11+F12</f>
        <v>0</v>
      </c>
      <c r="G13" s="34"/>
      <c r="H13" s="34"/>
      <c r="I13" s="34">
        <f>I11+I12</f>
        <v>0</v>
      </c>
      <c r="J13" s="34"/>
      <c r="K13" s="34"/>
      <c r="L13" s="34"/>
      <c r="M13" s="34"/>
      <c r="N13" s="187">
        <f>N11+N12</f>
        <v>1213</v>
      </c>
      <c r="O13" s="177"/>
      <c r="P13" s="69" t="s">
        <v>23</v>
      </c>
      <c r="R13" s="373"/>
      <c r="S13" s="92"/>
      <c r="T13" s="92"/>
      <c r="U13" s="92"/>
      <c r="V13" s="92"/>
      <c r="W13" s="92"/>
      <c r="X13" s="92"/>
    </row>
    <row r="14" spans="1:24" x14ac:dyDescent="0.2">
      <c r="A14" s="18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77"/>
      <c r="P14" s="69" t="s">
        <v>23</v>
      </c>
      <c r="R14" s="89"/>
      <c r="S14" s="92"/>
      <c r="T14" s="92"/>
      <c r="U14" s="92"/>
      <c r="V14" s="92"/>
      <c r="W14" s="92"/>
      <c r="X14" s="92"/>
    </row>
    <row r="15" spans="1:24" x14ac:dyDescent="0.2">
      <c r="A15" s="18" t="s">
        <v>35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77"/>
      <c r="P15" s="69" t="s">
        <v>23</v>
      </c>
      <c r="R15" s="89"/>
      <c r="S15" s="92"/>
      <c r="T15" s="92"/>
      <c r="U15" s="92"/>
      <c r="V15" s="92"/>
      <c r="W15" s="92"/>
      <c r="X15" s="92"/>
    </row>
    <row r="16" spans="1:24" x14ac:dyDescent="0.2">
      <c r="A16" s="19" t="s">
        <v>36</v>
      </c>
      <c r="B16" s="34"/>
      <c r="C16" s="34">
        <v>0</v>
      </c>
      <c r="D16" s="34"/>
      <c r="E16" s="34"/>
      <c r="F16" s="34">
        <v>0</v>
      </c>
      <c r="G16" s="34"/>
      <c r="H16" s="34"/>
      <c r="I16" s="34">
        <v>0</v>
      </c>
      <c r="J16" s="34"/>
      <c r="K16" s="34"/>
      <c r="L16" s="34"/>
      <c r="M16" s="34"/>
      <c r="N16" s="34">
        <f>C16+I16+F16</f>
        <v>0</v>
      </c>
      <c r="O16" s="177"/>
      <c r="P16" s="69" t="s">
        <v>23</v>
      </c>
      <c r="R16" s="89"/>
      <c r="S16" s="92"/>
      <c r="T16" s="92"/>
      <c r="U16" s="92"/>
      <c r="V16" s="92"/>
      <c r="W16" s="92"/>
      <c r="X16" s="92"/>
    </row>
    <row r="17" spans="1:24" x14ac:dyDescent="0.2">
      <c r="A17" s="20" t="s">
        <v>37</v>
      </c>
      <c r="B17" s="189"/>
      <c r="C17" s="189">
        <v>0</v>
      </c>
      <c r="D17" s="189"/>
      <c r="E17" s="189"/>
      <c r="F17" s="189">
        <v>0</v>
      </c>
      <c r="G17" s="189"/>
      <c r="H17" s="189"/>
      <c r="I17" s="189">
        <v>0</v>
      </c>
      <c r="J17" s="189"/>
      <c r="K17" s="189"/>
      <c r="L17" s="189"/>
      <c r="M17" s="189"/>
      <c r="N17" s="34">
        <f>C17+I17+F16</f>
        <v>0</v>
      </c>
      <c r="O17" s="190"/>
      <c r="P17" s="69" t="s">
        <v>23</v>
      </c>
      <c r="R17" s="89"/>
      <c r="S17" s="92"/>
      <c r="T17" s="92"/>
      <c r="U17" s="92"/>
      <c r="V17" s="92"/>
      <c r="W17" s="92"/>
      <c r="X17" s="92"/>
    </row>
    <row r="18" spans="1:24" ht="15" thickBot="1" x14ac:dyDescent="0.25">
      <c r="A18" s="143" t="s">
        <v>185</v>
      </c>
      <c r="B18" s="191"/>
      <c r="C18" s="191">
        <f>C13+C16+C17</f>
        <v>1213</v>
      </c>
      <c r="D18" s="191"/>
      <c r="E18" s="191"/>
      <c r="F18" s="191">
        <f>F13+F16+F17</f>
        <v>0</v>
      </c>
      <c r="G18" s="191"/>
      <c r="H18" s="191"/>
      <c r="I18" s="191">
        <f>I13+I16+I17</f>
        <v>0</v>
      </c>
      <c r="J18" s="191"/>
      <c r="K18" s="191"/>
      <c r="L18" s="191"/>
      <c r="M18" s="191"/>
      <c r="N18" s="191">
        <f>SUM(N13,N16:N17)</f>
        <v>1213</v>
      </c>
      <c r="O18" s="192"/>
      <c r="P18" s="69" t="s">
        <v>23</v>
      </c>
      <c r="R18" s="89"/>
      <c r="S18" s="92"/>
      <c r="T18" s="92"/>
      <c r="U18" s="92"/>
      <c r="V18" s="92"/>
      <c r="W18" s="92"/>
      <c r="X18" s="92"/>
    </row>
    <row r="19" spans="1:24" x14ac:dyDescent="0.2">
      <c r="P19" s="69" t="s">
        <v>23</v>
      </c>
      <c r="R19" s="89"/>
      <c r="S19" s="92"/>
      <c r="T19" s="92"/>
      <c r="U19" s="92"/>
      <c r="V19" s="92"/>
      <c r="W19" s="92"/>
      <c r="X19" s="92"/>
    </row>
    <row r="20" spans="1:24" x14ac:dyDescent="0.2">
      <c r="A20" s="436"/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69" t="s">
        <v>23</v>
      </c>
      <c r="R20" s="92"/>
      <c r="S20" s="92"/>
      <c r="T20" s="92"/>
      <c r="U20" s="92"/>
      <c r="V20" s="92"/>
      <c r="W20" s="92"/>
      <c r="X20" s="92"/>
    </row>
    <row r="21" spans="1:24" x14ac:dyDescent="0.2">
      <c r="A21" s="436"/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69" t="s">
        <v>23</v>
      </c>
      <c r="R21" s="92"/>
      <c r="S21" s="92"/>
      <c r="T21" s="92"/>
      <c r="U21" s="92"/>
      <c r="V21" s="92"/>
      <c r="W21" s="92"/>
      <c r="X21" s="92"/>
    </row>
    <row r="22" spans="1:24" x14ac:dyDescent="0.2">
      <c r="P22" s="69" t="s">
        <v>23</v>
      </c>
      <c r="R22" s="92"/>
      <c r="S22" s="92"/>
      <c r="T22" s="92"/>
      <c r="U22" s="92"/>
      <c r="V22" s="92"/>
      <c r="W22" s="92"/>
      <c r="X22" s="92"/>
    </row>
    <row r="23" spans="1:24" x14ac:dyDescent="0.2">
      <c r="P23" s="4" t="s">
        <v>24</v>
      </c>
      <c r="R23" s="92"/>
      <c r="S23" s="92"/>
      <c r="T23" s="92"/>
      <c r="U23" s="92"/>
      <c r="V23" s="92"/>
      <c r="W23" s="92"/>
      <c r="X23" s="92"/>
    </row>
    <row r="24" spans="1:24" x14ac:dyDescent="0.2">
      <c r="R24" s="92"/>
      <c r="S24" s="92"/>
      <c r="T24" s="92"/>
      <c r="U24" s="92"/>
      <c r="V24" s="92"/>
      <c r="W24" s="92"/>
      <c r="X24" s="92"/>
    </row>
    <row r="25" spans="1:24" x14ac:dyDescent="0.2">
      <c r="R25" s="92"/>
      <c r="S25" s="92"/>
      <c r="T25" s="92"/>
      <c r="U25" s="92"/>
      <c r="V25" s="92"/>
      <c r="W25" s="92"/>
      <c r="X25" s="92"/>
    </row>
    <row r="26" spans="1:24" x14ac:dyDescent="0.2">
      <c r="R26" s="92"/>
      <c r="S26" s="92"/>
      <c r="T26" s="92"/>
      <c r="U26" s="92"/>
      <c r="V26" s="92"/>
      <c r="W26" s="92"/>
      <c r="X26" s="92"/>
    </row>
    <row r="27" spans="1:24" x14ac:dyDescent="0.2">
      <c r="R27" s="92"/>
      <c r="S27" s="92"/>
      <c r="T27" s="92"/>
      <c r="U27" s="92"/>
      <c r="V27" s="92"/>
      <c r="W27" s="92"/>
      <c r="X27" s="92"/>
    </row>
    <row r="28" spans="1:24" x14ac:dyDescent="0.2">
      <c r="R28" s="92"/>
      <c r="S28" s="92"/>
      <c r="T28" s="92"/>
      <c r="U28" s="92"/>
      <c r="V28" s="92"/>
      <c r="W28" s="92"/>
      <c r="X28" s="92"/>
    </row>
    <row r="29" spans="1:24" x14ac:dyDescent="0.2">
      <c r="R29" s="92"/>
      <c r="S29" s="92"/>
      <c r="T29" s="92"/>
      <c r="U29" s="92"/>
      <c r="V29" s="92"/>
      <c r="W29" s="92"/>
      <c r="X29" s="92"/>
    </row>
    <row r="30" spans="1:24" x14ac:dyDescent="0.2">
      <c r="R30" s="92"/>
      <c r="S30" s="92"/>
      <c r="T30" s="92"/>
      <c r="U30" s="92"/>
      <c r="V30" s="92"/>
      <c r="W30" s="92"/>
      <c r="X30" s="92"/>
    </row>
    <row r="31" spans="1:24" x14ac:dyDescent="0.2">
      <c r="R31" s="92"/>
      <c r="S31" s="92"/>
      <c r="T31" s="92"/>
      <c r="U31" s="92"/>
      <c r="V31" s="92"/>
      <c r="W31" s="92"/>
      <c r="X31" s="92"/>
    </row>
    <row r="32" spans="1:24" x14ac:dyDescent="0.2">
      <c r="R32" s="92"/>
      <c r="S32" s="92"/>
      <c r="T32" s="92"/>
      <c r="U32" s="92"/>
      <c r="V32" s="92"/>
      <c r="W32" s="92"/>
      <c r="X32" s="92"/>
    </row>
    <row r="33" spans="18:24" x14ac:dyDescent="0.2">
      <c r="R33" s="92"/>
      <c r="S33" s="92"/>
      <c r="T33" s="92"/>
      <c r="U33" s="92"/>
      <c r="V33" s="92"/>
      <c r="W33" s="92"/>
      <c r="X33" s="92"/>
    </row>
    <row r="34" spans="18:24" x14ac:dyDescent="0.2">
      <c r="R34" s="92"/>
      <c r="S34" s="92"/>
      <c r="T34" s="92"/>
      <c r="U34" s="92"/>
      <c r="V34" s="92"/>
      <c r="W34" s="92"/>
      <c r="X34" s="92"/>
    </row>
    <row r="35" spans="18:24" x14ac:dyDescent="0.2">
      <c r="R35" s="92"/>
      <c r="S35" s="92"/>
      <c r="T35" s="92"/>
      <c r="U35" s="92"/>
      <c r="V35" s="92"/>
      <c r="W35" s="92"/>
      <c r="X35" s="92"/>
    </row>
  </sheetData>
  <mergeCells count="11">
    <mergeCell ref="A1:O1"/>
    <mergeCell ref="A2:O2"/>
    <mergeCell ref="A3:O3"/>
    <mergeCell ref="A4:O4"/>
    <mergeCell ref="E7:G7"/>
    <mergeCell ref="A21:O21"/>
    <mergeCell ref="A20:O20"/>
    <mergeCell ref="A7:A8"/>
    <mergeCell ref="B7:D7"/>
    <mergeCell ref="H7:J7"/>
    <mergeCell ref="M7:O7"/>
  </mergeCells>
  <printOptions horizontalCentered="1"/>
  <pageMargins left="0.7" right="0.7" top="0.64" bottom="0.61" header="0.3" footer="0.3"/>
  <pageSetup scale="64" orientation="landscape" r:id="rId1"/>
  <headerFooter>
    <oddHeader>&amp;L&amp;"Arial,Bold"&amp;12F. Crosswalk of 2012 Availability</oddHeader>
    <oddFooter>&amp;C&amp;"Arial,Regular"Exhibit F - Crosswalk of 2012 Availability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view="pageBreakPreview" zoomScale="80" zoomScaleNormal="100" zoomScaleSheetLayoutView="80" workbookViewId="0">
      <selection activeCell="A37" sqref="A37"/>
    </sheetView>
  </sheetViews>
  <sheetFormatPr defaultRowHeight="14.25" x14ac:dyDescent="0.2"/>
  <cols>
    <col min="1" max="1" width="37.140625" style="9" customWidth="1"/>
    <col min="2" max="3" width="8.28515625" style="9" customWidth="1"/>
    <col min="4" max="4" width="12.7109375" style="9" customWidth="1"/>
    <col min="5" max="5" width="15" style="9" customWidth="1"/>
    <col min="6" max="7" width="8.28515625" style="9" customWidth="1"/>
    <col min="8" max="10" width="12.7109375" style="9" customWidth="1"/>
    <col min="11" max="12" width="8.28515625" style="9" customWidth="1"/>
    <col min="13" max="13" width="12.7109375" style="9" customWidth="1"/>
    <col min="14" max="14" width="14" style="4" bestFit="1" customWidth="1"/>
    <col min="15" max="15" width="4.5703125" style="9" customWidth="1"/>
    <col min="16" max="16" width="116.7109375" style="9" customWidth="1"/>
    <col min="17" max="18" width="8.28515625" style="9" customWidth="1"/>
    <col min="19" max="19" width="12.7109375" style="9" customWidth="1"/>
    <col min="20" max="21" width="8.28515625" style="9" customWidth="1"/>
    <col min="22" max="22" width="12.7109375" style="9" customWidth="1"/>
    <col min="23" max="16384" width="9.140625" style="9"/>
  </cols>
  <sheetData>
    <row r="1" spans="1:22" ht="18" x14ac:dyDescent="0.25">
      <c r="A1" s="398" t="s">
        <v>87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69" t="s">
        <v>23</v>
      </c>
      <c r="O1" s="6"/>
      <c r="P1" s="147" t="s">
        <v>25</v>
      </c>
      <c r="Q1" s="6"/>
      <c r="R1" s="6"/>
      <c r="S1" s="6"/>
      <c r="T1" s="6"/>
      <c r="U1" s="6"/>
      <c r="V1" s="6"/>
    </row>
    <row r="2" spans="1:22" ht="15" x14ac:dyDescent="0.2">
      <c r="A2" s="399" t="s">
        <v>228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69" t="s">
        <v>23</v>
      </c>
      <c r="O2" s="7"/>
      <c r="P2" s="148"/>
      <c r="Q2" s="7"/>
      <c r="R2" s="7"/>
      <c r="S2" s="7"/>
      <c r="T2" s="7"/>
      <c r="U2" s="7"/>
      <c r="V2" s="7"/>
    </row>
    <row r="3" spans="1:22" ht="15" x14ac:dyDescent="0.25">
      <c r="A3" s="408" t="s">
        <v>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69" t="s">
        <v>23</v>
      </c>
      <c r="O3" s="10"/>
      <c r="P3" s="148" t="s">
        <v>200</v>
      </c>
      <c r="Q3" s="10"/>
      <c r="R3" s="10"/>
      <c r="S3" s="10"/>
      <c r="T3" s="10"/>
      <c r="U3" s="10"/>
      <c r="V3" s="10"/>
    </row>
    <row r="4" spans="1:22" x14ac:dyDescent="0.2">
      <c r="A4" s="405" t="s">
        <v>3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69" t="s">
        <v>23</v>
      </c>
      <c r="O4" s="8"/>
      <c r="P4" s="148" t="s">
        <v>199</v>
      </c>
      <c r="Q4" s="8"/>
      <c r="R4" s="8"/>
      <c r="S4" s="8"/>
      <c r="T4" s="8"/>
      <c r="U4" s="8"/>
      <c r="V4" s="8"/>
    </row>
    <row r="5" spans="1:22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9" t="s">
        <v>23</v>
      </c>
      <c r="O5" s="8"/>
      <c r="P5" s="149"/>
      <c r="Q5" s="8"/>
      <c r="R5" s="8"/>
      <c r="S5" s="8"/>
      <c r="T5" s="8"/>
      <c r="U5" s="8"/>
      <c r="V5" s="8"/>
    </row>
    <row r="6" spans="1:22" ht="15" thickBo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 t="s">
        <v>23</v>
      </c>
      <c r="O6" s="8"/>
      <c r="P6" s="8"/>
      <c r="Q6" s="8"/>
      <c r="R6" s="8"/>
      <c r="S6" s="8"/>
      <c r="T6" s="8"/>
      <c r="U6" s="8"/>
      <c r="V6" s="8"/>
    </row>
    <row r="7" spans="1:22" ht="45" x14ac:dyDescent="0.25">
      <c r="A7" s="406" t="s">
        <v>186</v>
      </c>
      <c r="B7" s="409" t="s">
        <v>240</v>
      </c>
      <c r="C7" s="409"/>
      <c r="D7" s="409"/>
      <c r="E7" s="115" t="s">
        <v>224</v>
      </c>
      <c r="F7" s="409" t="s">
        <v>225</v>
      </c>
      <c r="G7" s="409"/>
      <c r="H7" s="409"/>
      <c r="I7" s="146" t="s">
        <v>226</v>
      </c>
      <c r="J7" s="115" t="s">
        <v>227</v>
      </c>
      <c r="K7" s="409" t="s">
        <v>88</v>
      </c>
      <c r="L7" s="409"/>
      <c r="M7" s="410"/>
      <c r="N7" s="69" t="s">
        <v>23</v>
      </c>
      <c r="P7" s="5" t="s">
        <v>81</v>
      </c>
    </row>
    <row r="8" spans="1:22" ht="28.5" x14ac:dyDescent="0.25">
      <c r="A8" s="407"/>
      <c r="B8" s="11" t="s">
        <v>5</v>
      </c>
      <c r="C8" s="23" t="s">
        <v>181</v>
      </c>
      <c r="D8" s="11" t="s">
        <v>6</v>
      </c>
      <c r="E8" s="23" t="s">
        <v>6</v>
      </c>
      <c r="F8" s="11" t="s">
        <v>5</v>
      </c>
      <c r="G8" s="11" t="s">
        <v>181</v>
      </c>
      <c r="H8" s="11" t="s">
        <v>6</v>
      </c>
      <c r="I8" s="23" t="s">
        <v>6</v>
      </c>
      <c r="J8" s="11" t="s">
        <v>6</v>
      </c>
      <c r="K8" s="11" t="s">
        <v>5</v>
      </c>
      <c r="L8" s="11" t="s">
        <v>181</v>
      </c>
      <c r="M8" s="12" t="s">
        <v>6</v>
      </c>
      <c r="N8" s="69" t="s">
        <v>23</v>
      </c>
      <c r="P8" s="5" t="s">
        <v>82</v>
      </c>
    </row>
    <row r="9" spans="1:22" x14ac:dyDescent="0.2">
      <c r="A9" s="252" t="s">
        <v>230</v>
      </c>
      <c r="B9" s="175">
        <v>1147</v>
      </c>
      <c r="C9" s="175">
        <v>1147</v>
      </c>
      <c r="D9" s="175">
        <v>666936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f>B9+F9</f>
        <v>1147</v>
      </c>
      <c r="L9" s="175">
        <f>C9+G9</f>
        <v>1147</v>
      </c>
      <c r="M9" s="176">
        <f>D9+E9+H9+I9+J9</f>
        <v>666936</v>
      </c>
      <c r="N9" s="69" t="s">
        <v>23</v>
      </c>
      <c r="P9" s="70" t="s">
        <v>83</v>
      </c>
    </row>
    <row r="10" spans="1:22" x14ac:dyDescent="0.2">
      <c r="A10" s="18" t="s">
        <v>30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f t="shared" ref="K10:K12" si="0">B10+F10</f>
        <v>0</v>
      </c>
      <c r="L10" s="34">
        <f t="shared" ref="L10:L12" si="1">C10+G10</f>
        <v>0</v>
      </c>
      <c r="M10" s="177">
        <f t="shared" ref="M10:M12" si="2">D10+E10+H10+I10+J10</f>
        <v>0</v>
      </c>
      <c r="N10" s="69" t="s">
        <v>23</v>
      </c>
      <c r="P10" s="70" t="s">
        <v>84</v>
      </c>
    </row>
    <row r="11" spans="1:22" x14ac:dyDescent="0.2">
      <c r="A11" s="18" t="s">
        <v>31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f t="shared" si="0"/>
        <v>0</v>
      </c>
      <c r="L11" s="34">
        <f t="shared" si="1"/>
        <v>0</v>
      </c>
      <c r="M11" s="177">
        <f t="shared" si="2"/>
        <v>0</v>
      </c>
      <c r="N11" s="69" t="s">
        <v>23</v>
      </c>
      <c r="P11" s="70" t="s">
        <v>85</v>
      </c>
    </row>
    <row r="12" spans="1:22" x14ac:dyDescent="0.2">
      <c r="A12" s="13" t="s">
        <v>32</v>
      </c>
      <c r="B12" s="178">
        <v>0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f t="shared" si="0"/>
        <v>0</v>
      </c>
      <c r="L12" s="178">
        <f t="shared" si="1"/>
        <v>0</v>
      </c>
      <c r="M12" s="179">
        <f t="shared" si="2"/>
        <v>0</v>
      </c>
      <c r="N12" s="69" t="s">
        <v>23</v>
      </c>
    </row>
    <row r="13" spans="1:22" ht="15" x14ac:dyDescent="0.25">
      <c r="A13" s="14" t="s">
        <v>183</v>
      </c>
      <c r="B13" s="180">
        <f>SUM(B9:B12)</f>
        <v>1147</v>
      </c>
      <c r="C13" s="180">
        <f t="shared" ref="C13:M13" si="3">SUM(C9:C12)</f>
        <v>1147</v>
      </c>
      <c r="D13" s="180">
        <f t="shared" si="3"/>
        <v>666936</v>
      </c>
      <c r="E13" s="180">
        <f t="shared" si="3"/>
        <v>0</v>
      </c>
      <c r="F13" s="180">
        <f t="shared" si="3"/>
        <v>0</v>
      </c>
      <c r="G13" s="180">
        <f t="shared" si="3"/>
        <v>0</v>
      </c>
      <c r="H13" s="180">
        <f t="shared" si="3"/>
        <v>0</v>
      </c>
      <c r="I13" s="180">
        <f>SUM(I9:I12)</f>
        <v>0</v>
      </c>
      <c r="J13" s="180">
        <f>SUM(J9:J12)</f>
        <v>0</v>
      </c>
      <c r="K13" s="180">
        <f t="shared" si="3"/>
        <v>1147</v>
      </c>
      <c r="L13" s="180">
        <f t="shared" si="3"/>
        <v>1147</v>
      </c>
      <c r="M13" s="181">
        <f t="shared" si="3"/>
        <v>666936</v>
      </c>
      <c r="N13" s="69" t="s">
        <v>23</v>
      </c>
      <c r="P13" s="5" t="s">
        <v>218</v>
      </c>
    </row>
    <row r="14" spans="1:22" x14ac:dyDescent="0.2">
      <c r="A14" s="161" t="s">
        <v>182</v>
      </c>
      <c r="B14" s="175"/>
      <c r="C14" s="175"/>
      <c r="D14" s="175">
        <v>0</v>
      </c>
      <c r="E14" s="175"/>
      <c r="F14" s="175"/>
      <c r="G14" s="175"/>
      <c r="H14" s="175"/>
      <c r="I14" s="175"/>
      <c r="J14" s="175"/>
      <c r="K14" s="175"/>
      <c r="L14" s="175"/>
      <c r="M14" s="176">
        <f>D14+E14+H14+I14+J14</f>
        <v>0</v>
      </c>
      <c r="N14" s="69" t="s">
        <v>23</v>
      </c>
      <c r="P14" s="25"/>
    </row>
    <row r="15" spans="1:22" ht="15" x14ac:dyDescent="0.25">
      <c r="A15" s="162" t="s">
        <v>212</v>
      </c>
      <c r="B15" s="193"/>
      <c r="C15" s="193"/>
      <c r="D15" s="193">
        <f>SUM(D13:D14)</f>
        <v>666936</v>
      </c>
      <c r="E15" s="193"/>
      <c r="F15" s="193"/>
      <c r="G15" s="193"/>
      <c r="H15" s="193"/>
      <c r="I15" s="193"/>
      <c r="J15" s="193"/>
      <c r="K15" s="193"/>
      <c r="L15" s="193"/>
      <c r="M15" s="194">
        <f>SUM(M13:M14)</f>
        <v>666936</v>
      </c>
      <c r="N15" s="69" t="s">
        <v>23</v>
      </c>
      <c r="P15" s="24" t="s">
        <v>86</v>
      </c>
    </row>
    <row r="16" spans="1:22" x14ac:dyDescent="0.2">
      <c r="A16" s="119" t="s">
        <v>34</v>
      </c>
      <c r="B16" s="187"/>
      <c r="C16" s="187">
        <v>0</v>
      </c>
      <c r="D16" s="187"/>
      <c r="E16" s="187"/>
      <c r="F16" s="187"/>
      <c r="G16" s="187">
        <v>0</v>
      </c>
      <c r="H16" s="187"/>
      <c r="I16" s="187">
        <v>0</v>
      </c>
      <c r="J16" s="187"/>
      <c r="K16" s="187"/>
      <c r="L16" s="187">
        <f t="shared" ref="L16" si="4">C16+G16</f>
        <v>0</v>
      </c>
      <c r="M16" s="188"/>
      <c r="N16" s="69" t="s">
        <v>23</v>
      </c>
      <c r="P16" s="25"/>
    </row>
    <row r="17" spans="1:16" x14ac:dyDescent="0.2">
      <c r="A17" s="142" t="s">
        <v>184</v>
      </c>
      <c r="B17" s="34"/>
      <c r="C17" s="34">
        <f>C13+C16</f>
        <v>1147</v>
      </c>
      <c r="D17" s="34"/>
      <c r="E17" s="34"/>
      <c r="F17" s="34"/>
      <c r="G17" s="34">
        <f>G13+G16</f>
        <v>0</v>
      </c>
      <c r="H17" s="34"/>
      <c r="I17" s="34">
        <f>I13+I16</f>
        <v>0</v>
      </c>
      <c r="J17" s="34"/>
      <c r="K17" s="34"/>
      <c r="L17" s="34">
        <f>L13+L16</f>
        <v>1147</v>
      </c>
      <c r="M17" s="177"/>
      <c r="N17" s="69" t="s">
        <v>23</v>
      </c>
      <c r="P17" s="25"/>
    </row>
    <row r="18" spans="1:16" x14ac:dyDescent="0.2">
      <c r="A18" s="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177"/>
      <c r="N18" s="69" t="s">
        <v>23</v>
      </c>
      <c r="P18" s="25"/>
    </row>
    <row r="19" spans="1:16" x14ac:dyDescent="0.2">
      <c r="A19" s="18" t="s">
        <v>35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177"/>
      <c r="N19" s="69" t="s">
        <v>23</v>
      </c>
      <c r="P19" s="25"/>
    </row>
    <row r="20" spans="1:16" x14ac:dyDescent="0.2">
      <c r="A20" s="19" t="s">
        <v>36</v>
      </c>
      <c r="B20" s="34"/>
      <c r="C20" s="34">
        <v>0</v>
      </c>
      <c r="D20" s="34"/>
      <c r="E20" s="34"/>
      <c r="F20" s="34"/>
      <c r="G20" s="34">
        <v>0</v>
      </c>
      <c r="H20" s="34"/>
      <c r="I20" s="34">
        <v>0</v>
      </c>
      <c r="J20" s="34"/>
      <c r="K20" s="34"/>
      <c r="L20" s="34">
        <f t="shared" ref="L20:L21" si="5">C20+G20</f>
        <v>0</v>
      </c>
      <c r="M20" s="177"/>
      <c r="N20" s="69" t="s">
        <v>23</v>
      </c>
      <c r="P20" s="25"/>
    </row>
    <row r="21" spans="1:16" x14ac:dyDescent="0.2">
      <c r="A21" s="20" t="s">
        <v>37</v>
      </c>
      <c r="B21" s="189"/>
      <c r="C21" s="189">
        <v>0</v>
      </c>
      <c r="D21" s="189"/>
      <c r="E21" s="189"/>
      <c r="F21" s="189"/>
      <c r="G21" s="189">
        <v>0</v>
      </c>
      <c r="H21" s="189"/>
      <c r="I21" s="189">
        <v>0</v>
      </c>
      <c r="J21" s="189"/>
      <c r="K21" s="189"/>
      <c r="L21" s="189">
        <f t="shared" si="5"/>
        <v>0</v>
      </c>
      <c r="M21" s="190"/>
      <c r="N21" s="69" t="s">
        <v>23</v>
      </c>
      <c r="P21" s="25"/>
    </row>
    <row r="22" spans="1:16" ht="15" thickBot="1" x14ac:dyDescent="0.25">
      <c r="A22" s="143" t="s">
        <v>185</v>
      </c>
      <c r="B22" s="191"/>
      <c r="C22" s="191">
        <f>C17+C20+C21</f>
        <v>1147</v>
      </c>
      <c r="D22" s="191"/>
      <c r="E22" s="191"/>
      <c r="F22" s="191"/>
      <c r="G22" s="191">
        <f>G17+G20+G21</f>
        <v>0</v>
      </c>
      <c r="H22" s="191"/>
      <c r="I22" s="191">
        <f>I17+I20+I21</f>
        <v>0</v>
      </c>
      <c r="J22" s="191"/>
      <c r="K22" s="191"/>
      <c r="L22" s="191">
        <f>SUM(L17,L20:L21)</f>
        <v>1147</v>
      </c>
      <c r="M22" s="192"/>
      <c r="N22" s="69" t="s">
        <v>23</v>
      </c>
      <c r="P22" s="25"/>
    </row>
    <row r="23" spans="1:16" x14ac:dyDescent="0.2">
      <c r="N23" s="69" t="s">
        <v>23</v>
      </c>
      <c r="P23" s="25"/>
    </row>
    <row r="24" spans="1:16" x14ac:dyDescent="0.2">
      <c r="N24" s="69"/>
      <c r="P24" s="25"/>
    </row>
    <row r="25" spans="1:16" ht="15" x14ac:dyDescent="0.25">
      <c r="A25" s="5" t="s">
        <v>79</v>
      </c>
      <c r="N25" s="69" t="s">
        <v>23</v>
      </c>
    </row>
    <row r="26" spans="1:16" x14ac:dyDescent="0.2">
      <c r="A26" s="436"/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69" t="s">
        <v>23</v>
      </c>
    </row>
    <row r="27" spans="1:16" x14ac:dyDescent="0.2">
      <c r="A27" s="436"/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69" t="s">
        <v>23</v>
      </c>
    </row>
    <row r="28" spans="1:16" ht="15" x14ac:dyDescent="0.25">
      <c r="A28" s="5" t="s">
        <v>213</v>
      </c>
      <c r="N28" s="69" t="s">
        <v>23</v>
      </c>
    </row>
    <row r="29" spans="1:16" x14ac:dyDescent="0.2">
      <c r="A29" s="436"/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69" t="s">
        <v>23</v>
      </c>
    </row>
    <row r="30" spans="1:16" x14ac:dyDescent="0.2">
      <c r="A30" s="436"/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69" t="s">
        <v>23</v>
      </c>
    </row>
    <row r="31" spans="1:16" ht="15" x14ac:dyDescent="0.25">
      <c r="A31" s="5" t="s">
        <v>214</v>
      </c>
      <c r="N31" s="69" t="s">
        <v>23</v>
      </c>
    </row>
    <row r="32" spans="1:16" x14ac:dyDescent="0.2">
      <c r="A32" s="436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69" t="s">
        <v>23</v>
      </c>
    </row>
    <row r="33" spans="1:14" x14ac:dyDescent="0.2">
      <c r="A33" s="227"/>
      <c r="N33" s="69" t="s">
        <v>23</v>
      </c>
    </row>
    <row r="34" spans="1:14" x14ac:dyDescent="0.2">
      <c r="N34" s="69" t="s">
        <v>23</v>
      </c>
    </row>
    <row r="35" spans="1:14" x14ac:dyDescent="0.2">
      <c r="N35" s="4" t="s">
        <v>24</v>
      </c>
    </row>
  </sheetData>
  <mergeCells count="13">
    <mergeCell ref="A1:M1"/>
    <mergeCell ref="A2:M2"/>
    <mergeCell ref="A3:M3"/>
    <mergeCell ref="A4:M4"/>
    <mergeCell ref="A7:A8"/>
    <mergeCell ref="B7:D7"/>
    <mergeCell ref="F7:H7"/>
    <mergeCell ref="K7:M7"/>
    <mergeCell ref="A26:M26"/>
    <mergeCell ref="A27:M27"/>
    <mergeCell ref="A29:M29"/>
    <mergeCell ref="A30:M30"/>
    <mergeCell ref="A32:M32"/>
  </mergeCells>
  <printOptions horizontalCentered="1"/>
  <pageMargins left="0.7" right="0.7" top="0.66" bottom="0.66" header="0.3" footer="0.3"/>
  <pageSetup scale="73" orientation="landscape" r:id="rId1"/>
  <headerFooter>
    <oddHeader>&amp;L&amp;"Arial,Bold"&amp;12G. Crosswalk of 2013 Availability</oddHeader>
    <oddFooter>&amp;C&amp;"Arial,Regular"Exhibit G - Crosswalk of 2013 Availability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A. Org. Chart</vt:lpstr>
      <vt:lpstr>B. Summ of Req.</vt:lpstr>
      <vt:lpstr>B. Summ of Req. by DU</vt:lpstr>
      <vt:lpstr>C. Program Changes by DU</vt:lpstr>
      <vt:lpstr>C. Program Changes by DU (2)</vt:lpstr>
      <vt:lpstr>D. Strategic Goals &amp; Objectives</vt:lpstr>
      <vt:lpstr>E. ATB Justification</vt:lpstr>
      <vt:lpstr>F. 2012 Crosswalk</vt:lpstr>
      <vt:lpstr>G. 2013 Crosswalk</vt:lpstr>
      <vt:lpstr>H. Reimbursable Resources</vt:lpstr>
      <vt:lpstr>G. 2013 Crosswalk </vt:lpstr>
      <vt:lpstr>I. Permanent Positions</vt:lpstr>
      <vt:lpstr>J. Financial Analysis</vt:lpstr>
      <vt:lpstr>K. Summary by Grade</vt:lpstr>
      <vt:lpstr>L. Summary by OC</vt:lpstr>
      <vt:lpstr>M.  SOC</vt:lpstr>
      <vt:lpstr>'A. Org. Chart'!Print_Area</vt:lpstr>
      <vt:lpstr>'B. Summ of Req.'!Print_Area</vt:lpstr>
      <vt:lpstr>'B. Summ of Req. by DU'!Print_Area</vt:lpstr>
      <vt:lpstr>'C. Program Changes by DU'!Print_Area</vt:lpstr>
      <vt:lpstr>'C. Program Changes by DU (2)'!Print_Area</vt:lpstr>
      <vt:lpstr>'D. Strategic Goals &amp; Objectives'!Print_Area</vt:lpstr>
      <vt:lpstr>'E. ATB Justification'!Print_Area</vt:lpstr>
      <vt:lpstr>'F. 2012 Crosswalk'!Print_Area</vt:lpstr>
      <vt:lpstr>'G. 2013 Crosswalk'!Print_Area</vt:lpstr>
      <vt:lpstr>'G. 2013 Crosswalk '!Print_Area</vt:lpstr>
      <vt:lpstr>'H. Reimbursable Resources'!Print_Area</vt:lpstr>
      <vt:lpstr>'I. Permanent Positions'!Print_Area</vt:lpstr>
      <vt:lpstr>'J. Financial Analysis'!Print_Area</vt:lpstr>
      <vt:lpstr>'K. Summary by Grade'!Print_Area</vt:lpstr>
      <vt:lpstr>'L. Summary by OC'!Print_Area</vt:lpstr>
      <vt:lpstr>'M.  SOC'!Print_Area</vt:lpstr>
      <vt:lpstr>'E. ATB Justification'!Print_Titles</vt:lpstr>
      <vt:lpstr>'J. Financial Analysis'!Print_Titles</vt:lpstr>
    </vt:vector>
  </TitlesOfParts>
  <Company>JMD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tphan</dc:creator>
  <cp:lastModifiedBy>bop00282</cp:lastModifiedBy>
  <cp:lastPrinted>2013-03-27T13:40:48Z</cp:lastPrinted>
  <dcterms:created xsi:type="dcterms:W3CDTF">2012-12-06T16:08:32Z</dcterms:created>
  <dcterms:modified xsi:type="dcterms:W3CDTF">2013-04-03T19:00:51Z</dcterms:modified>
</cp:coreProperties>
</file>