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20730" windowHeight="11760" tabRatio="806" firstSheet="2" activeTab="8"/>
  </bookViews>
  <sheets>
    <sheet name="B. Summ of Req." sheetId="20" r:id="rId1"/>
    <sheet name="B. Summ of Req. by DU" sheetId="4" r:id="rId2"/>
    <sheet name="C. Program Changes by DU (2)" sheetId="24" r:id="rId3"/>
    <sheet name="D. Strategic Goals &amp; Objectives" sheetId="23" r:id="rId4"/>
    <sheet name="E. ATB Justification" sheetId="22" r:id="rId5"/>
    <sheet name="F. 2012 Crosswalk" sheetId="10" r:id="rId6"/>
    <sheet name="G. 2013 Crosswalk" sheetId="11" r:id="rId7"/>
    <sheet name="I. Permanent Positions" sheetId="13" r:id="rId8"/>
    <sheet name="J. Financial Analysis" sheetId="16" r:id="rId9"/>
    <sheet name="K. Summary by Grade" sheetId="18" r:id="rId10"/>
    <sheet name="L. Summary by OC" sheetId="25" r:id="rId11"/>
  </sheets>
  <externalReferences>
    <externalReference r:id="rId12"/>
    <externalReference r:id="rId13"/>
  </externalReferences>
  <definedNames>
    <definedName name="_11POS_BY_CAT" localSheetId="2">#REF!</definedName>
    <definedName name="_11POS_BY_CAT" localSheetId="3">#REF!</definedName>
    <definedName name="_11POS_BY_CAT" localSheetId="4">#REF!</definedName>
    <definedName name="_11POS_BY_CAT" localSheetId="10">#REF!</definedName>
    <definedName name="_11POS_BY_CAT">#REF!</definedName>
    <definedName name="_1ATTORNEY_SUPP" localSheetId="4">#REF!</definedName>
    <definedName name="_1ATTORNEY_SUPP">#REF!</definedName>
    <definedName name="_2ATTORNEY_SUPP" localSheetId="4">#REF!</definedName>
    <definedName name="_2ATTORNEY_SUPP">#REF!</definedName>
    <definedName name="_2GA_ROLLUP">#REF!</definedName>
    <definedName name="_3POS_BY_CAT">#REF!</definedName>
    <definedName name="_6GA_ROLLUP">#REF!</definedName>
    <definedName name="_7GA_ROLLUP">#REF!</definedName>
    <definedName name="_9POS_BY_CAT">#REF!</definedName>
    <definedName name="cat">#REF!</definedName>
    <definedName name="DL">#REF!</definedName>
    <definedName name="EXECSUPP">#REF!</definedName>
    <definedName name="FY0711.1">#REF!</definedName>
    <definedName name="FY0711.5">#REF!</definedName>
    <definedName name="FY0712.1">#REF!</definedName>
    <definedName name="FY0721.0">#REF!</definedName>
    <definedName name="FY0722.0">#REF!</definedName>
    <definedName name="FY0723.1">#REF!</definedName>
    <definedName name="FY0723.2">#REF!</definedName>
    <definedName name="FY0723.3">#REF!</definedName>
    <definedName name="FY0724.0">#REF!</definedName>
    <definedName name="FY0725.2">#REF!</definedName>
    <definedName name="FY0725.3">#REF!</definedName>
    <definedName name="FY0725.6">#REF!</definedName>
    <definedName name="FY0726.0">#REF!</definedName>
    <definedName name="FY0731.0">#REF!</definedName>
    <definedName name="FY0732.0">#REF!</definedName>
    <definedName name="FY07Ling">#REF!</definedName>
    <definedName name="FY07Mult">#REF!</definedName>
    <definedName name="FY07PEPI">#REF!</definedName>
    <definedName name="FY07Tot">#REF!</definedName>
    <definedName name="FY07Train">#REF!</definedName>
    <definedName name="FY0811.1">#REF!</definedName>
    <definedName name="FY0811.5">#REF!</definedName>
    <definedName name="FY0812.1">#REF!</definedName>
    <definedName name="FY0821.0">#REF!</definedName>
    <definedName name="FY0822.0">#REF!</definedName>
    <definedName name="FY0823.1">#REF!</definedName>
    <definedName name="FY0823.2">#REF!</definedName>
    <definedName name="FY0823.3">#REF!</definedName>
    <definedName name="FY0824.0">#REF!</definedName>
    <definedName name="FY0825.2">#REF!</definedName>
    <definedName name="FY0825.3">#REF!</definedName>
    <definedName name="FY0825.6">#REF!</definedName>
    <definedName name="FY0826.0">#REF!</definedName>
    <definedName name="FY0831.0">#REF!</definedName>
    <definedName name="FY0832.0">#REF!</definedName>
    <definedName name="FY08Ling">#REF!</definedName>
    <definedName name="FY08Mult">#REF!</definedName>
    <definedName name="FY08PEPI">#REF!</definedName>
    <definedName name="FY08Tot">#REF!</definedName>
    <definedName name="FY08Train">#REF!</definedName>
    <definedName name="FY0911.1">#REF!</definedName>
    <definedName name="FY0911.5">#REF!</definedName>
    <definedName name="FY0912.1">#REF!</definedName>
    <definedName name="FY0921.0">#REF!</definedName>
    <definedName name="FY0922.0">#REF!</definedName>
    <definedName name="FY0923.1">#REF!</definedName>
    <definedName name="FY0923.2">#REF!</definedName>
    <definedName name="FY0923.3">#REF!</definedName>
    <definedName name="FY0924.0">#REF!</definedName>
    <definedName name="FY0925.2">#REF!</definedName>
    <definedName name="FY0925.3">#REF!</definedName>
    <definedName name="FY0925.6">#REF!</definedName>
    <definedName name="FY0926.0">#REF!</definedName>
    <definedName name="FY0931.0">#REF!</definedName>
    <definedName name="FY0932.0">#REF!</definedName>
    <definedName name="FY09Ling">#REF!</definedName>
    <definedName name="FY09Mult">#REF!</definedName>
    <definedName name="FY09PEPI">#REF!</definedName>
    <definedName name="FY09Tot">#REF!</definedName>
    <definedName name="FY09Train">#REF!</definedName>
    <definedName name="INTEL">#REF!</definedName>
    <definedName name="JMD">#REF!</definedName>
    <definedName name="PART">#REF!</definedName>
    <definedName name="_xlnm.Print_Area" localSheetId="0">'B. Summ of Req.'!$A$1:$D$35</definedName>
    <definedName name="_xlnm.Print_Area" localSheetId="1">'B. Summ of Req. by DU'!$A$1:$M$35</definedName>
    <definedName name="_xlnm.Print_Area" localSheetId="2">'C. Program Changes by DU (2)'!$A$1:$J$15</definedName>
    <definedName name="_xlnm.Print_Area" localSheetId="3">'D. Strategic Goals &amp; Objectives'!$A$1:$N$32</definedName>
    <definedName name="_xlnm.Print_Area" localSheetId="4">'E. ATB Justification'!$A$1:$G$29</definedName>
    <definedName name="_xlnm.Print_Area" localSheetId="5">'F. 2012 Crosswalk'!$A$1:$O$22</definedName>
    <definedName name="_xlnm.Print_Area" localSheetId="6">'G. 2013 Crosswalk'!$A$1:$M$20</definedName>
    <definedName name="_xlnm.Print_Area" localSheetId="7">'I. Permanent Positions'!$A$1:$J$30</definedName>
    <definedName name="_xlnm.Print_Area" localSheetId="8">'J. Financial Analysis'!$A$1:$F$40</definedName>
    <definedName name="_xlnm.Print_Area" localSheetId="9">'K. Summary by Grade'!$A$1:$L$25</definedName>
    <definedName name="_xlnm.Print_Area" localSheetId="10">'L. Summary by OC'!$A$1:$I$45</definedName>
    <definedName name="_xlnm.Print_Area">#REF!</definedName>
    <definedName name="_xlnm.Print_Titles" localSheetId="4">'E. ATB Justification'!$1:$6</definedName>
    <definedName name="_xlnm.Print_Titles" localSheetId="8">'J. Financial Analysis'!$1:$5</definedName>
    <definedName name="REIMPRO" localSheetId="3">#REF!</definedName>
    <definedName name="REIMPRO">#REF!</definedName>
    <definedName name="REIMSOR" localSheetId="3">#REF!</definedName>
    <definedName name="REIMSOR">#REF!</definedName>
    <definedName name="Test" localSheetId="3">#REF!</definedName>
    <definedName name="Test">#REF!</definedName>
  </definedNames>
  <calcPr calcId="125725"/>
</workbook>
</file>

<file path=xl/calcChain.xml><?xml version="1.0" encoding="utf-8"?>
<calcChain xmlns="http://schemas.openxmlformats.org/spreadsheetml/2006/main">
  <c r="H8" i="25"/>
  <c r="I8"/>
  <c r="H9"/>
  <c r="I9"/>
  <c r="I14" s="1"/>
  <c r="I32" s="1"/>
  <c r="I38" s="1"/>
  <c r="B10"/>
  <c r="B14" s="1"/>
  <c r="D10"/>
  <c r="E10"/>
  <c r="F10"/>
  <c r="H10" s="1"/>
  <c r="H14" s="1"/>
  <c r="G10"/>
  <c r="I10" s="1"/>
  <c r="H11"/>
  <c r="I11"/>
  <c r="H12"/>
  <c r="I12"/>
  <c r="H13"/>
  <c r="I13"/>
  <c r="C14"/>
  <c r="D14"/>
  <c r="E14"/>
  <c r="E32" s="1"/>
  <c r="E38" s="1"/>
  <c r="I16"/>
  <c r="I17"/>
  <c r="I18"/>
  <c r="I19"/>
  <c r="I20"/>
  <c r="I21"/>
  <c r="I22"/>
  <c r="I23"/>
  <c r="I24"/>
  <c r="I25"/>
  <c r="I26"/>
  <c r="I27"/>
  <c r="I28"/>
  <c r="I29"/>
  <c r="I30"/>
  <c r="I31"/>
  <c r="C32"/>
  <c r="I33"/>
  <c r="I34"/>
  <c r="I35"/>
  <c r="I36"/>
  <c r="I37"/>
  <c r="B38"/>
  <c r="C38"/>
  <c r="D38"/>
  <c r="F38"/>
  <c r="H38"/>
  <c r="H40"/>
  <c r="I42"/>
  <c r="I43"/>
  <c r="F15" i="24"/>
  <c r="E15"/>
  <c r="D15"/>
  <c r="C15"/>
  <c r="J14"/>
  <c r="J15" s="1"/>
  <c r="I14"/>
  <c r="I15" s="1"/>
  <c r="H14"/>
  <c r="H15" s="1"/>
  <c r="G14"/>
  <c r="G15" s="1"/>
  <c r="F10"/>
  <c r="E10"/>
  <c r="D10"/>
  <c r="C10"/>
  <c r="J9"/>
  <c r="J10" s="1"/>
  <c r="I9"/>
  <c r="I10" s="1"/>
  <c r="H9"/>
  <c r="H10" s="1"/>
  <c r="G9"/>
  <c r="G10" s="1"/>
  <c r="F14" i="25" l="1"/>
  <c r="G14"/>
  <c r="G32" s="1"/>
  <c r="G38" s="1"/>
  <c r="G25" i="22" l="1"/>
  <c r="G11"/>
  <c r="F11"/>
  <c r="E11"/>
  <c r="L27" i="23" l="1"/>
  <c r="L28" s="1"/>
  <c r="K27"/>
  <c r="K28" s="1"/>
  <c r="J27"/>
  <c r="J28" s="1"/>
  <c r="I27"/>
  <c r="I28" s="1"/>
  <c r="H27"/>
  <c r="H28" s="1"/>
  <c r="G27"/>
  <c r="G28" s="1"/>
  <c r="F27"/>
  <c r="F28" s="1"/>
  <c r="E27"/>
  <c r="E28" s="1"/>
  <c r="D27"/>
  <c r="D28" s="1"/>
  <c r="C27"/>
  <c r="C28" s="1"/>
  <c r="N26"/>
  <c r="M26"/>
  <c r="N25"/>
  <c r="M25"/>
  <c r="N24"/>
  <c r="M24"/>
  <c r="M27" s="1"/>
  <c r="N23"/>
  <c r="N27" s="1"/>
  <c r="L21"/>
  <c r="K21"/>
  <c r="J21"/>
  <c r="I21"/>
  <c r="H21"/>
  <c r="G21"/>
  <c r="F21"/>
  <c r="E21"/>
  <c r="D21"/>
  <c r="C21"/>
  <c r="N20"/>
  <c r="M20"/>
  <c r="N19"/>
  <c r="M19"/>
  <c r="N18"/>
  <c r="M18"/>
  <c r="N17"/>
  <c r="M17"/>
  <c r="N16"/>
  <c r="M16"/>
  <c r="M21" s="1"/>
  <c r="N15"/>
  <c r="N21" s="1"/>
  <c r="M15"/>
  <c r="L13"/>
  <c r="K13"/>
  <c r="J13"/>
  <c r="I13"/>
  <c r="H13"/>
  <c r="G13"/>
  <c r="F13"/>
  <c r="E13"/>
  <c r="D13"/>
  <c r="C13"/>
  <c r="N12"/>
  <c r="M12"/>
  <c r="N11"/>
  <c r="M11"/>
  <c r="N10"/>
  <c r="N13" s="1"/>
  <c r="M10"/>
  <c r="M13" s="1"/>
  <c r="D31" i="20"/>
  <c r="M28" i="23" l="1"/>
  <c r="N28"/>
  <c r="K13" i="18" l="1"/>
  <c r="K14"/>
  <c r="K15"/>
  <c r="K16"/>
  <c r="K17"/>
  <c r="K18"/>
  <c r="K19"/>
  <c r="K20"/>
  <c r="B10" i="4"/>
  <c r="G29" i="22"/>
  <c r="F29"/>
  <c r="E29"/>
  <c r="G24"/>
  <c r="F24"/>
  <c r="F25" s="1"/>
  <c r="E24"/>
  <c r="E25" s="1"/>
  <c r="F20"/>
  <c r="E20"/>
  <c r="D22" i="20"/>
  <c r="D21"/>
  <c r="D28" l="1"/>
  <c r="C28"/>
  <c r="B28"/>
  <c r="D19"/>
  <c r="C19"/>
  <c r="B19"/>
  <c r="D10"/>
  <c r="D15" s="1"/>
  <c r="C10"/>
  <c r="C15" s="1"/>
  <c r="B10"/>
  <c r="B15" s="1"/>
  <c r="D29" l="1"/>
  <c r="B29"/>
  <c r="B30" s="1"/>
  <c r="C29"/>
  <c r="C30" s="1"/>
  <c r="C31" s="1"/>
  <c r="G20" i="22"/>
  <c r="D30" i="20"/>
  <c r="B33" l="1"/>
  <c r="B31"/>
  <c r="C33"/>
  <c r="B32"/>
  <c r="D32"/>
  <c r="C32" l="1"/>
  <c r="N16" i="10"/>
  <c r="N15"/>
  <c r="N11"/>
  <c r="O9"/>
  <c r="G10"/>
  <c r="F10"/>
  <c r="F12" s="1"/>
  <c r="F17" s="1"/>
  <c r="E10"/>
  <c r="L18" i="11" l="1"/>
  <c r="L17"/>
  <c r="L13"/>
  <c r="N9" i="10" l="1"/>
  <c r="A23" i="4" l="1"/>
  <c r="K9" l="1"/>
  <c r="H23" s="1"/>
  <c r="M11" i="11" l="1"/>
  <c r="M9" i="10"/>
  <c r="M11" i="4" l="1"/>
  <c r="J25" s="1"/>
  <c r="I25" i="13" l="1"/>
  <c r="I24"/>
  <c r="I23"/>
  <c r="I22"/>
  <c r="I21"/>
  <c r="I20"/>
  <c r="I19"/>
  <c r="I18"/>
  <c r="I17"/>
  <c r="I16"/>
  <c r="I15"/>
  <c r="I14"/>
  <c r="I13"/>
  <c r="I12"/>
  <c r="I11"/>
  <c r="I10"/>
  <c r="I9"/>
  <c r="L20" i="18" l="1"/>
  <c r="L19"/>
  <c r="L18"/>
  <c r="L17"/>
  <c r="L16"/>
  <c r="L15"/>
  <c r="L14"/>
  <c r="L13"/>
  <c r="L12"/>
  <c r="K12"/>
  <c r="L11"/>
  <c r="K11"/>
  <c r="L10"/>
  <c r="K10"/>
  <c r="J21"/>
  <c r="I21"/>
  <c r="H21"/>
  <c r="G21"/>
  <c r="F21"/>
  <c r="E21"/>
  <c r="L9"/>
  <c r="K9"/>
  <c r="E21" i="16"/>
  <c r="D21"/>
  <c r="C21"/>
  <c r="B21"/>
  <c r="L21" i="18" l="1"/>
  <c r="K21"/>
  <c r="D22" i="16"/>
  <c r="D24" s="1"/>
  <c r="D38" s="1"/>
  <c r="B22"/>
  <c r="C22"/>
  <c r="C24" s="1"/>
  <c r="E24"/>
  <c r="E38" s="1"/>
  <c r="C38" l="1"/>
  <c r="B24"/>
  <c r="B38" l="1"/>
  <c r="G30" i="13"/>
  <c r="F30"/>
  <c r="E30"/>
  <c r="D30"/>
  <c r="C30"/>
  <c r="B30"/>
  <c r="J26"/>
  <c r="H26"/>
  <c r="H27" s="1"/>
  <c r="I27" s="1"/>
  <c r="G26"/>
  <c r="F26"/>
  <c r="E26"/>
  <c r="D26"/>
  <c r="C26"/>
  <c r="B26"/>
  <c r="I26" l="1"/>
  <c r="H28"/>
  <c r="H29" l="1"/>
  <c r="I29" s="1"/>
  <c r="I28"/>
  <c r="H30"/>
  <c r="J30"/>
  <c r="I30" l="1"/>
  <c r="J10" i="11"/>
  <c r="I10"/>
  <c r="I14" s="1"/>
  <c r="H10"/>
  <c r="G10"/>
  <c r="G14" s="1"/>
  <c r="G19" s="1"/>
  <c r="F10"/>
  <c r="E10"/>
  <c r="D10"/>
  <c r="D12" s="1"/>
  <c r="C10"/>
  <c r="C14" s="1"/>
  <c r="C19" s="1"/>
  <c r="B10"/>
  <c r="M9"/>
  <c r="L9"/>
  <c r="K9"/>
  <c r="J10" i="10"/>
  <c r="I10"/>
  <c r="I12" s="1"/>
  <c r="H10"/>
  <c r="L10"/>
  <c r="K10"/>
  <c r="D10"/>
  <c r="C10"/>
  <c r="C12" s="1"/>
  <c r="C17" s="1"/>
  <c r="B10"/>
  <c r="I17" l="1"/>
  <c r="L10" i="11"/>
  <c r="L14" s="1"/>
  <c r="L19" s="1"/>
  <c r="M10"/>
  <c r="M12" s="1"/>
  <c r="K10"/>
  <c r="I19"/>
  <c r="N10" i="10"/>
  <c r="M10"/>
  <c r="O10"/>
  <c r="N12" l="1"/>
  <c r="N17" s="1"/>
  <c r="L18" i="4"/>
  <c r="I32" s="1"/>
  <c r="L17"/>
  <c r="I31" s="1"/>
  <c r="I30"/>
  <c r="I29"/>
  <c r="L13"/>
  <c r="I27" s="1"/>
  <c r="G24"/>
  <c r="G26" s="1"/>
  <c r="F24"/>
  <c r="F28" s="1"/>
  <c r="F33" s="1"/>
  <c r="E24"/>
  <c r="D24"/>
  <c r="D26" s="1"/>
  <c r="C24"/>
  <c r="C28" s="1"/>
  <c r="C33" s="1"/>
  <c r="B24"/>
  <c r="J10"/>
  <c r="J12" s="1"/>
  <c r="I10"/>
  <c r="I14" s="1"/>
  <c r="I19" s="1"/>
  <c r="H10"/>
  <c r="G10"/>
  <c r="G12" s="1"/>
  <c r="F10"/>
  <c r="F14" s="1"/>
  <c r="E10"/>
  <c r="D10"/>
  <c r="D12" s="1"/>
  <c r="C10"/>
  <c r="C14" s="1"/>
  <c r="C19" s="1"/>
  <c r="M9"/>
  <c r="J23" s="1"/>
  <c r="L9"/>
  <c r="I23" s="1"/>
  <c r="M12" l="1"/>
  <c r="J26" s="1"/>
  <c r="K10"/>
  <c r="L10"/>
  <c r="M10"/>
  <c r="J24"/>
  <c r="F19"/>
  <c r="L19" s="1"/>
  <c r="I33" s="1"/>
  <c r="L14"/>
  <c r="I28" s="1"/>
  <c r="I24"/>
  <c r="H24"/>
</calcChain>
</file>

<file path=xl/sharedStrings.xml><?xml version="1.0" encoding="utf-8"?>
<sst xmlns="http://schemas.openxmlformats.org/spreadsheetml/2006/main" count="869" uniqueCount="305">
  <si>
    <t>Summary of Requirements</t>
  </si>
  <si>
    <t>Salaries and Expenses</t>
  </si>
  <si>
    <t>(Dollars in Thousands)</t>
  </si>
  <si>
    <t>FY 2014 Request</t>
  </si>
  <si>
    <t>Direct Pos.</t>
  </si>
  <si>
    <t>Amount</t>
  </si>
  <si>
    <t>2012 Enacted</t>
  </si>
  <si>
    <t>2013 Continuing Resolution</t>
  </si>
  <si>
    <t>Technical Adjustments</t>
  </si>
  <si>
    <t>[List all - if applicable]</t>
  </si>
  <si>
    <t>Pay and Benefits</t>
  </si>
  <si>
    <t>Domestic Rent and Facilities</t>
  </si>
  <si>
    <t>Other Adjustments</t>
  </si>
  <si>
    <t>Foreign Expenses</t>
  </si>
  <si>
    <t>Prison and Detention</t>
  </si>
  <si>
    <t>2014 Current Services</t>
  </si>
  <si>
    <t>Increase 1</t>
  </si>
  <si>
    <t>Offset 1</t>
  </si>
  <si>
    <t>2014 Total Request</t>
  </si>
  <si>
    <t>end of line</t>
  </si>
  <si>
    <t>end of sheet</t>
  </si>
  <si>
    <t>Balance Rescission - negative amount</t>
  </si>
  <si>
    <t>Formula = Prior Year Budget + Rescission</t>
  </si>
  <si>
    <t>Formula =Current Year Budget + Rescission</t>
  </si>
  <si>
    <t>Formula = Transfers + Pay &amp; Benefits + Domestic Rent &amp; Facilities + Other Adjustments + Foreign Expenses + Prison &amp; Detention + Non-Recurral Non-Personnel.</t>
  </si>
  <si>
    <t>Formula = Current Services + Program Changes</t>
  </si>
  <si>
    <t>Formula = Total Request - Current Year</t>
  </si>
  <si>
    <t>General Instructions</t>
  </si>
  <si>
    <t>2014 Increases</t>
  </si>
  <si>
    <t>2014 Offsets</t>
  </si>
  <si>
    <t>2014 Request</t>
  </si>
  <si>
    <t>Decision Unit 1</t>
  </si>
  <si>
    <t>Total</t>
  </si>
  <si>
    <t>Reimbursable FTE</t>
  </si>
  <si>
    <t>Other FTE:</t>
  </si>
  <si>
    <t>LEAP</t>
  </si>
  <si>
    <t>Overtime</t>
  </si>
  <si>
    <t>Direct FTE</t>
  </si>
  <si>
    <r>
      <t xml:space="preserve">List all DU assigned to your organization.  </t>
    </r>
    <r>
      <rPr>
        <b/>
        <sz val="11"/>
        <color theme="1"/>
        <rFont val="Arial"/>
        <family val="2"/>
      </rPr>
      <t>DU should be consistent with exhibits C, F, G and J.</t>
    </r>
  </si>
  <si>
    <t>Check List</t>
  </si>
  <si>
    <t>Are the number of Reimb. FTE, LEAP FTE and OVT FTE correct?</t>
  </si>
  <si>
    <t>FY 2014 Program Increases/Offsets by Decision Unit</t>
  </si>
  <si>
    <t>Program Increases</t>
  </si>
  <si>
    <t>Total Increases</t>
  </si>
  <si>
    <t>Total Offsets</t>
  </si>
  <si>
    <t>Program Offsets</t>
  </si>
  <si>
    <t>Total Program Increases</t>
  </si>
  <si>
    <t>Total Program Offsets</t>
  </si>
  <si>
    <t>Agt./
Atty.</t>
  </si>
  <si>
    <t>Several versions of exhibit C are created for as example for components with different numbers of DU.</t>
  </si>
  <si>
    <t>Identify the DU under which the discussion of the program change is located within the budget submission in column B.</t>
  </si>
  <si>
    <t>2012 Appropriation Enacted with Balance Rescissions</t>
  </si>
  <si>
    <t>25.6 Medical Care</t>
  </si>
  <si>
    <t xml:space="preserve"> </t>
  </si>
  <si>
    <t>Subtotal, Pay and Benefits</t>
  </si>
  <si>
    <t>Subtotal, Domestic Rent and Facilities</t>
  </si>
  <si>
    <t>CHECK LIST</t>
  </si>
  <si>
    <t>Do these totals agree with Pay and Benefits line in exhibit B?</t>
  </si>
  <si>
    <t>Do these totals agree with Domestic Rent and Facilities line in exhibit B?</t>
  </si>
  <si>
    <t>Do these totals agree with Total Technical Adjustments and Adjustments to Base in exhibit B?</t>
  </si>
  <si>
    <t>Crosswalk of 2012 Availability</t>
  </si>
  <si>
    <t>Reprogramming/Transfers</t>
  </si>
  <si>
    <t xml:space="preserve">Carryover </t>
  </si>
  <si>
    <r>
      <rPr>
        <sz val="11"/>
        <color theme="1"/>
        <rFont val="Arial"/>
        <family val="2"/>
      </rPr>
      <t>Reprogramming/Transfers</t>
    </r>
    <r>
      <rPr>
        <b/>
        <sz val="11"/>
        <color theme="1"/>
        <rFont val="Arial"/>
        <family val="2"/>
      </rPr>
      <t xml:space="preserve"> </t>
    </r>
    <r>
      <rPr>
        <sz val="11"/>
        <color theme="1"/>
        <rFont val="Arial"/>
        <family val="2"/>
      </rPr>
      <t xml:space="preserve">should reflect </t>
    </r>
    <r>
      <rPr>
        <b/>
        <sz val="11"/>
        <color theme="1"/>
        <rFont val="Arial"/>
        <family val="2"/>
      </rPr>
      <t xml:space="preserve">approved reprogramming </t>
    </r>
    <r>
      <rPr>
        <sz val="11"/>
        <color theme="1"/>
        <rFont val="Arial"/>
        <family val="2"/>
      </rPr>
      <t xml:space="preserve">and </t>
    </r>
    <r>
      <rPr>
        <b/>
        <sz val="11"/>
        <color theme="1"/>
        <rFont val="Arial"/>
        <family val="2"/>
      </rPr>
      <t xml:space="preserve">all SF-1151 Transfers </t>
    </r>
    <r>
      <rPr>
        <sz val="11"/>
        <color theme="1"/>
        <rFont val="Arial"/>
        <family val="2"/>
      </rPr>
      <t>(DHS, HIDTA, Treasury, etc.</t>
    </r>
  </si>
  <si>
    <t>Direct Amounts only from the latest approved SF-132 for the following items:</t>
  </si>
  <si>
    <t>Line 1000 for Unobligated Balances Carried Forward</t>
  </si>
  <si>
    <t>Please provide explanatory narrative, in footnote format, for any Rescissions, Reprogrammings, Transfers, Recoveries and Unobligated Balances.</t>
  </si>
  <si>
    <t>Crosswalk of 2013 Availability</t>
  </si>
  <si>
    <t>2013 Availability</t>
  </si>
  <si>
    <t>2012 Actual</t>
  </si>
  <si>
    <t>Increase/Decrease</t>
  </si>
  <si>
    <t>Reimb. Pos.</t>
  </si>
  <si>
    <t>Detail of Permanent Positions by Category</t>
  </si>
  <si>
    <t>ATBs</t>
  </si>
  <si>
    <t>Category</t>
  </si>
  <si>
    <t>Intelligence Series (132)</t>
  </si>
  <si>
    <t>Personnel Management (200-299)</t>
  </si>
  <si>
    <t>Clerical and Office Services (300-399)</t>
  </si>
  <si>
    <t>Accounting and Budget (500-599)</t>
  </si>
  <si>
    <t>Attorneys (905)</t>
  </si>
  <si>
    <t>Paralegals / Other Law (900-998)</t>
  </si>
  <si>
    <t>Information &amp; Arts (1000-1099)</t>
  </si>
  <si>
    <t>Business &amp; Industry (1100-1199)</t>
  </si>
  <si>
    <t>Library (1400-1499)</t>
  </si>
  <si>
    <t>Equipment/Facilities Services (1600-1699)</t>
  </si>
  <si>
    <t>Miscellaneous Inspectors Series (1802)</t>
  </si>
  <si>
    <t>Criminal Investigative Series (1811)</t>
  </si>
  <si>
    <t>Supply Services (2000-2099)</t>
  </si>
  <si>
    <t>Motor Vehicle Operations (5703)</t>
  </si>
  <si>
    <t>Information Technology Mgmt  (2210)</t>
  </si>
  <si>
    <t>Security Specialists (080)</t>
  </si>
  <si>
    <t>Miscellaneous Operations (010-099)</t>
  </si>
  <si>
    <t>Total Direct Pos.</t>
  </si>
  <si>
    <t>Total Reimb. Pos.</t>
  </si>
  <si>
    <t>Headquarters (Washington, D.C.)</t>
  </si>
  <si>
    <t>U.S. Field</t>
  </si>
  <si>
    <t>Foreign Field</t>
  </si>
  <si>
    <t>Summary of Requirements by Object Class</t>
  </si>
  <si>
    <t>Object Class</t>
  </si>
  <si>
    <t>11.1 Full-Time Permanent</t>
  </si>
  <si>
    <t>11.3 Other than Full-Time Permanent</t>
  </si>
  <si>
    <t>Other Compensation</t>
  </si>
  <si>
    <t>11.8 Special Personal Services Payments</t>
  </si>
  <si>
    <t>Other Object  Classes</t>
  </si>
  <si>
    <t>12.0 Personnel Benefits</t>
  </si>
  <si>
    <t>13.0 Benefits for former personnel</t>
  </si>
  <si>
    <t>21.0 Travel and Transportation of Persons</t>
  </si>
  <si>
    <t>23.1 Rental Payments to GSA</t>
  </si>
  <si>
    <t>23.2 Rental Payments to Others</t>
  </si>
  <si>
    <t>23.3 Communications, Utilities, and Miscellaneous Charges</t>
  </si>
  <si>
    <t>24.0 Printing and Reproduction</t>
  </si>
  <si>
    <t>25.1 Advisory and Assistance Services</t>
  </si>
  <si>
    <t>25.2 Other Services from Non-Federal Sources</t>
  </si>
  <si>
    <t>25.3 Other Goods and Services from Federal Sources</t>
  </si>
  <si>
    <t>25.5 Research and Development Contracts</t>
  </si>
  <si>
    <t>25.7 Operation and Maintenance of Equipment</t>
  </si>
  <si>
    <t>26.0 Supplies and Materials</t>
  </si>
  <si>
    <t>31.0 Equipment</t>
  </si>
  <si>
    <t>41.0 Grants, Subsidies, and Contributions</t>
  </si>
  <si>
    <t>Total Obligations</t>
  </si>
  <si>
    <t>Total Direct Requirements</t>
  </si>
  <si>
    <t>Full-Time Permanent</t>
  </si>
  <si>
    <t>23.1 Rental Payments to GSA (Reimbursable)</t>
  </si>
  <si>
    <t>25.3 Other Goods and Services from Federal Sources - DHS Security (Reimbursable)</t>
  </si>
  <si>
    <t>Financial Analysis of Program Changes</t>
  </si>
  <si>
    <t>Grades</t>
  </si>
  <si>
    <t>Program Increase 1</t>
  </si>
  <si>
    <t>SES</t>
  </si>
  <si>
    <t>GS-15</t>
  </si>
  <si>
    <t>GS-14</t>
  </si>
  <si>
    <t>GS-13</t>
  </si>
  <si>
    <t>GS-12</t>
  </si>
  <si>
    <t>GS-11</t>
  </si>
  <si>
    <t>GS-10</t>
  </si>
  <si>
    <t>GS-9</t>
  </si>
  <si>
    <t>GS-8</t>
  </si>
  <si>
    <t>GS-7</t>
  </si>
  <si>
    <t>GS-6</t>
  </si>
  <si>
    <t>GS-5</t>
  </si>
  <si>
    <t>Total Positions and Annual Amount</t>
  </si>
  <si>
    <t>Lapse (-)</t>
  </si>
  <si>
    <t>Total FTEs and Personnel Compensation</t>
  </si>
  <si>
    <t>List of Technical Adjustment must agree with exhibit E.</t>
  </si>
  <si>
    <t>Grades and Salary Ranges</t>
  </si>
  <si>
    <t xml:space="preserve">EX </t>
  </si>
  <si>
    <t>GS-3</t>
  </si>
  <si>
    <t>GS-2</t>
  </si>
  <si>
    <t>-</t>
  </si>
  <si>
    <t>Total, Appropriated Positions</t>
  </si>
  <si>
    <t>Average SES Salary</t>
  </si>
  <si>
    <t>Average GS Salary</t>
  </si>
  <si>
    <t>Average GS Grade</t>
  </si>
  <si>
    <t>Program Offsets must agree with Exhibit B by DU and exhibit J.</t>
  </si>
  <si>
    <t>Base Adjustments</t>
  </si>
  <si>
    <t>Total 2013 Continuing Resolution (with Balance Rescission and Supplemental)</t>
  </si>
  <si>
    <t>Total Base Adjustments</t>
  </si>
  <si>
    <t>Total Technical and Base Adjustments</t>
  </si>
  <si>
    <t>2014 Total Request (with Balance Rescission)</t>
  </si>
  <si>
    <t xml:space="preserve">2012 Appropriation Enacted </t>
  </si>
  <si>
    <t>Estimate FTE</t>
  </si>
  <si>
    <t>Actual FTE</t>
  </si>
  <si>
    <t>Estim. FTE</t>
  </si>
  <si>
    <t>Balance Rescission</t>
  </si>
  <si>
    <t>Total Direct</t>
  </si>
  <si>
    <t>Total Direct and Reimb. FTE</t>
  </si>
  <si>
    <t>Grand Total, FTE</t>
  </si>
  <si>
    <t>Program Activity</t>
  </si>
  <si>
    <t>Direct Positions, FTE and Amount in this exhibit should agree with the corresponding information in exhibit B - Part I</t>
  </si>
  <si>
    <t>Location of Description by Program Activity</t>
  </si>
  <si>
    <t>Program Increases must agree with Exhibit B by DU and exhibit J.</t>
  </si>
  <si>
    <t>Justifications for Technical and Base Adjustments</t>
  </si>
  <si>
    <t>TOTAL DIRECT TECHNICAL and BASE ADJUSTMENTS</t>
  </si>
  <si>
    <t>ATB Reimbursable FTE Adjustments</t>
  </si>
  <si>
    <t>Subtotal, Reimbursable FTE Changes</t>
  </si>
  <si>
    <t>ATB Reimbursable FTE Changes</t>
  </si>
  <si>
    <t>2013 Supplemental Appropriation -  Sandy Hurricane Relief</t>
  </si>
  <si>
    <t>Recoveries/Refunds</t>
  </si>
  <si>
    <t>Summary of Requirements by Grade</t>
  </si>
  <si>
    <t>SES/SL</t>
  </si>
  <si>
    <t>Total Program Change Requests</t>
  </si>
  <si>
    <t>11.5 Other Personnel Compensation</t>
  </si>
  <si>
    <t>22.0 Transportation of Things</t>
  </si>
  <si>
    <t>Do NOT change font, font size and other display settings.</t>
  </si>
  <si>
    <r>
      <t xml:space="preserve">Insert/delete rows as needed. </t>
    </r>
    <r>
      <rPr>
        <b/>
        <sz val="11"/>
        <color theme="0"/>
        <rFont val="Arial"/>
        <family val="2"/>
      </rPr>
      <t xml:space="preserve"> Make sure total formula includes applicable rows in calculation.</t>
    </r>
  </si>
  <si>
    <r>
      <t xml:space="preserve">Display  </t>
    </r>
    <r>
      <rPr>
        <b/>
        <sz val="11"/>
        <rFont val="Arial"/>
        <family val="2"/>
      </rPr>
      <t>Prior Year</t>
    </r>
    <r>
      <rPr>
        <sz val="11"/>
        <rFont val="Arial"/>
        <family val="2"/>
      </rPr>
      <t xml:space="preserve"> Budget, direct only</t>
    </r>
  </si>
  <si>
    <r>
      <t xml:space="preserve">Display </t>
    </r>
    <r>
      <rPr>
        <b/>
        <sz val="11"/>
        <rFont val="Arial"/>
        <family val="2"/>
      </rPr>
      <t>Current Year</t>
    </r>
    <r>
      <rPr>
        <sz val="11"/>
        <rFont val="Arial"/>
        <family val="2"/>
      </rPr>
      <t xml:space="preserve"> Budget, direct only</t>
    </r>
  </si>
  <si>
    <t>Must agree with Total Pay &amp; Benefits section in exhibit E.</t>
  </si>
  <si>
    <t>Must agree with Total Domestic Rent &amp; Facilities in exhibit E.</t>
  </si>
  <si>
    <t>Must agree with  Total Other Adjustments in exhibit E.</t>
  </si>
  <si>
    <t>Must agree with Total Foreign Expenses in exhibit E.</t>
  </si>
  <si>
    <t>Must agree with Total Prison &amp; Detention in exhibit E.</t>
  </si>
  <si>
    <t>Formula = Total Request + Rescission</t>
  </si>
  <si>
    <r>
      <t xml:space="preserve">This is a snapshot of Total Budget Request.  </t>
    </r>
    <r>
      <rPr>
        <b/>
        <sz val="11"/>
        <rFont val="Arial"/>
        <family val="2"/>
      </rPr>
      <t>All exhibits should tie to related numbers in exhibit B.</t>
    </r>
  </si>
  <si>
    <t xml:space="preserve">This is a snapshot of Total Budget Request by DU. </t>
  </si>
  <si>
    <r>
      <t xml:space="preserve">Please modify the number of columns depending on number of DU.  </t>
    </r>
    <r>
      <rPr>
        <b/>
        <sz val="11"/>
        <color theme="0"/>
        <rFont val="Arial"/>
        <family val="2"/>
      </rPr>
      <t>Please make sure that the display is legible.</t>
    </r>
  </si>
  <si>
    <t>ATB name should be underlined.  Ctrl+Enter to go to the next line in the same cell to enter the ATB justification.</t>
  </si>
  <si>
    <t>Do these totals agree with Reimb FTE line in exhibit B by DU?</t>
  </si>
  <si>
    <r>
      <rPr>
        <sz val="11"/>
        <color theme="1"/>
        <rFont val="Arial"/>
        <family val="2"/>
      </rPr>
      <t>Reprogramming/Transfers</t>
    </r>
    <r>
      <rPr>
        <b/>
        <sz val="11"/>
        <color theme="1"/>
        <rFont val="Arial"/>
        <family val="2"/>
      </rPr>
      <t xml:space="preserve"> </t>
    </r>
    <r>
      <rPr>
        <sz val="11"/>
        <color theme="1"/>
        <rFont val="Arial"/>
        <family val="2"/>
      </rPr>
      <t xml:space="preserve">should reflect </t>
    </r>
    <r>
      <rPr>
        <b/>
        <sz val="11"/>
        <color theme="1"/>
        <rFont val="Arial"/>
        <family val="2"/>
      </rPr>
      <t xml:space="preserve">approved reprogramming </t>
    </r>
    <r>
      <rPr>
        <sz val="11"/>
        <color theme="1"/>
        <rFont val="Arial"/>
        <family val="2"/>
      </rPr>
      <t xml:space="preserve">and </t>
    </r>
    <r>
      <rPr>
        <b/>
        <sz val="11"/>
        <color theme="1"/>
        <rFont val="Arial"/>
        <family val="2"/>
      </rPr>
      <t xml:space="preserve">all SF-1151 Transfers </t>
    </r>
    <r>
      <rPr>
        <sz val="11"/>
        <color theme="1"/>
        <rFont val="Arial"/>
        <family val="2"/>
      </rPr>
      <t>(DHS, HIDTA, Treasury, etc.)</t>
    </r>
  </si>
  <si>
    <t>Insert a row, at the appropriate category order, to add position types as needed.</t>
  </si>
  <si>
    <t>Direct Positions in this exhibit should agree with exhibit B, and related sections of exhibit C, D, E, F, G, J.</t>
  </si>
  <si>
    <t>Reimbursable Positions in this exhibit should agree with exhibit H.</t>
  </si>
  <si>
    <t>Position types in this template are sorted by series and only listing major categories.</t>
  </si>
  <si>
    <t>Insert Direct Positions and Amount columns for each additional increase for each DU.</t>
  </si>
  <si>
    <t>If number of columns needed for programs exceed 14, then display each DU on separate section.  Insert page break in between.</t>
  </si>
  <si>
    <t>Direct Positions and Amount of each program must agree with exhibits B and C.</t>
  </si>
  <si>
    <t>Total Program Changes Direct Positions and/or Amounts must agree with Program Changes sections of exhibits D and I.</t>
  </si>
  <si>
    <t>Lapse represents 50% of total positions and annual rate.  If lapse &lt;&gt; 50%, provide lapse rate justification.</t>
  </si>
  <si>
    <t>Personnel benefits must agree with benefit % used in modular costs.</t>
  </si>
  <si>
    <t>Salary range reflects 2012 Pay Scale.</t>
  </si>
  <si>
    <t>Direct Position totals must agree with exhibit B.</t>
  </si>
  <si>
    <t>Formula: Increase/Decrease = 2014 - 2013.</t>
  </si>
  <si>
    <t>Reimb. FTE must agree with exhibits B by DU, and H.</t>
  </si>
  <si>
    <t>OC names are as in A-11.  Do NOT modify.</t>
  </si>
  <si>
    <t>Est. FTE</t>
  </si>
  <si>
    <t>Total Direct with Rescission</t>
  </si>
  <si>
    <t>Non-Personnel Related Decreases</t>
  </si>
  <si>
    <t>Total Technical Adjustments</t>
  </si>
  <si>
    <t>Insert/delete rows as needed.  Make sure total formula includes applicable rows in calculation.</t>
  </si>
  <si>
    <t>Remove all items that are not applicable.  If exhibit B exceeds 50 rows, insert Page Break between sections.  Do NOT break in the middle.</t>
  </si>
  <si>
    <t>Numbers of last rows in list, before subtotals, need to be underlined.</t>
  </si>
  <si>
    <t>Formula = Technical Adjustments + Base Adjustments</t>
  </si>
  <si>
    <t>Formula = Current Year + Technical Adjustments + Base Adjustments</t>
  </si>
  <si>
    <t>2014 Technical and Base Adjustments</t>
  </si>
  <si>
    <t>Do PRIOR YEAR Direct Positions, Estimated FTE and Amount agree with exhibit B - Part I?</t>
  </si>
  <si>
    <t>Do CURRENT YEAR Direct Positions, Estimated FTE and Amount agree with exhibit B - Part I?</t>
  </si>
  <si>
    <t>Do BUDGET YEAR ATB and Technical Adjustments Direct Positions, Estimated FTE and Amount agree with exhibit B - Part I?</t>
  </si>
  <si>
    <t>Do BUDGET YEAR Current Services Direct Positions, Estimated FTE and Amount agree with exhibit B - Part I?</t>
  </si>
  <si>
    <t>Do BUDGET YEAR Program Increases Direct Positions, Estimated FTE and Amount agree with exhibit B - Part I?</t>
  </si>
  <si>
    <t>Do BUDGET YEAR Program Offsets Direct Positions, Estimated FTE and Amount agree with exhibit B - Part I?</t>
  </si>
  <si>
    <t>Do BUDGET YEAR Total Request Direct Positions, Estimated FTE and Amount agree with exhibit B - Part I?</t>
  </si>
  <si>
    <t>Total Availability should equal line 1910 of SF-132 (Budgetary Resources) less any reimbursements.</t>
  </si>
  <si>
    <t>2013 CR 0.612% Increase</t>
  </si>
  <si>
    <t>Adjustment - 2013 CR 0.612%</t>
  </si>
  <si>
    <t>Subtract - Recoveries/Refunds</t>
  </si>
  <si>
    <t>FY 13 Supplemental Adjustment is only applicable to FBI, DEA, ATF and BOP.</t>
  </si>
  <si>
    <t>Direct Amounts only from the latest approved SF-133 for the following items:</t>
  </si>
  <si>
    <t>Total Availability should equal line 1910 of SF-133 (Budgetary Resources) less any reimbursements.</t>
  </si>
  <si>
    <t>Average GS Salary should agree with compensation data shown in exhibit L.</t>
  </si>
  <si>
    <t>2012 Appropriation Enacted w/o Balance Rescission</t>
  </si>
  <si>
    <t>Total 2012 Enacted (with Balance Rescission)</t>
  </si>
  <si>
    <t>2012 - 2014 Total Change</t>
  </si>
  <si>
    <t>Note: The FTE for FY 2012 is actual and for FY 2013 and FY 2014 are estimates.</t>
  </si>
  <si>
    <t>2013 Continuing 
Resolution *</t>
  </si>
  <si>
    <t>2013 Availability *</t>
  </si>
  <si>
    <t>*The 2013 Availability includes the 0.612% funding provided by the Continuing Appropriations Resolution, 2013 (P.L. 112-175, Section 101 (c)).</t>
  </si>
  <si>
    <t>*The 2013 Continuing Resolution includes the 0.612% funding provided by the Continuing Appropriations Resolution, 2013 (P.L. 112-175, Section 101(c)).</t>
  </si>
  <si>
    <t>2013 Supplemental Appropriation</t>
  </si>
  <si>
    <t>2013 Reprogramming/Transfers</t>
  </si>
  <si>
    <t xml:space="preserve">2013 Carryover </t>
  </si>
  <si>
    <t>2013 Recoveries/Refunds</t>
  </si>
  <si>
    <t>Community Oriented Policing Services</t>
  </si>
  <si>
    <r>
      <t xml:space="preserve">2014 Pay Raise:
</t>
    </r>
    <r>
      <rPr>
        <sz val="9"/>
        <color theme="1"/>
        <rFont val="Arial"/>
        <family val="2"/>
      </rPr>
      <t xml:space="preserve">This request provides for a proposed 1 percent pay raise to be effective in January of 2014.  The amount request, </t>
    </r>
    <r>
      <rPr>
        <u/>
        <sz val="9"/>
        <color theme="1"/>
        <rFont val="Arial"/>
        <family val="2"/>
      </rPr>
      <t>$127,000</t>
    </r>
    <r>
      <rPr>
        <sz val="9"/>
        <color theme="1"/>
        <rFont val="Arial"/>
        <family val="2"/>
      </rPr>
      <t>, represents the pay amounts for 3/4 of the fiscal year plus appropriate benefits (</t>
    </r>
    <r>
      <rPr>
        <u/>
        <sz val="9"/>
        <color theme="1"/>
        <rFont val="Arial"/>
        <family val="2"/>
      </rPr>
      <t>$103,000</t>
    </r>
    <r>
      <rPr>
        <sz val="9"/>
        <color theme="1"/>
        <rFont val="Arial"/>
        <family val="2"/>
      </rPr>
      <t xml:space="preserve"> for pay and </t>
    </r>
    <r>
      <rPr>
        <u/>
        <sz val="9"/>
        <color theme="1"/>
        <rFont val="Arial"/>
        <family val="2"/>
      </rPr>
      <t>$24,000</t>
    </r>
    <r>
      <rPr>
        <sz val="9"/>
        <color theme="1"/>
        <rFont val="Arial"/>
        <family val="2"/>
      </rPr>
      <t xml:space="preserve"> for benefits.)</t>
    </r>
  </si>
  <si>
    <r>
      <t xml:space="preserve">Annualization of 2013 Pay Raise:
</t>
    </r>
    <r>
      <rPr>
        <sz val="9"/>
        <color theme="1"/>
        <rFont val="Arial"/>
        <family val="2"/>
      </rPr>
      <t xml:space="preserve">This pay annualization represents first quarter amounts (October through December) of the 2013 pay increase of 0.5% included in the 2013 President's Budget.  The amount requested </t>
    </r>
    <r>
      <rPr>
        <u/>
        <sz val="9"/>
        <color theme="1"/>
        <rFont val="Arial"/>
        <family val="2"/>
      </rPr>
      <t>$22,000</t>
    </r>
    <r>
      <rPr>
        <sz val="9"/>
        <color theme="1"/>
        <rFont val="Arial"/>
        <family val="2"/>
      </rPr>
      <t>, represents the pay amounts for 1/4 of the fiscal year plus appropriate benefits (</t>
    </r>
    <r>
      <rPr>
        <u/>
        <sz val="9"/>
        <color theme="1"/>
        <rFont val="Arial"/>
        <family val="2"/>
      </rPr>
      <t>$22,000</t>
    </r>
    <r>
      <rPr>
        <sz val="9"/>
        <color theme="1"/>
        <rFont val="Arial"/>
        <family val="2"/>
      </rPr>
      <t xml:space="preserve"> for pay and </t>
    </r>
    <r>
      <rPr>
        <u/>
        <sz val="9"/>
        <color theme="1"/>
        <rFont val="Arial"/>
        <family val="2"/>
      </rPr>
      <t>$0</t>
    </r>
    <r>
      <rPr>
        <sz val="9"/>
        <color theme="1"/>
        <rFont val="Arial"/>
        <family val="2"/>
      </rPr>
      <t xml:space="preserve"> for benefits).</t>
    </r>
  </si>
  <si>
    <r>
      <rPr>
        <u/>
        <sz val="9"/>
        <color theme="1"/>
        <rFont val="Arial"/>
        <family val="2"/>
      </rPr>
      <t>Employee Compensation Fund:</t>
    </r>
    <r>
      <rPr>
        <sz val="9"/>
        <color theme="1"/>
        <rFont val="Arial"/>
        <family val="2"/>
      </rPr>
      <t xml:space="preserve">
The </t>
    </r>
    <r>
      <rPr>
        <u/>
        <sz val="9"/>
        <color theme="1"/>
        <rFont val="Arial"/>
        <family val="2"/>
      </rPr>
      <t>($1,000)</t>
    </r>
    <r>
      <rPr>
        <sz val="9"/>
        <color theme="1"/>
        <rFont val="Arial"/>
        <family val="2"/>
      </rPr>
      <t xml:space="preserve"> request reflects anticipated changes in payments to the Department of Labor for injury benefits under the Federal Employee Compensation Act.</t>
    </r>
  </si>
  <si>
    <r>
      <t>Health Insurance:</t>
    </r>
    <r>
      <rPr>
        <sz val="9"/>
        <color theme="1"/>
        <rFont val="Arial"/>
        <family val="2"/>
      </rPr>
      <t xml:space="preserve">
Effective January 2014, the component's contribution to Federal employees' health insurance increases by 1.4 percent.  Applied against the 2013 estimate of </t>
    </r>
    <r>
      <rPr>
        <u/>
        <sz val="9"/>
        <color theme="1"/>
        <rFont val="Arial"/>
        <family val="2"/>
      </rPr>
      <t>$751,000</t>
    </r>
    <r>
      <rPr>
        <sz val="9"/>
        <color theme="1"/>
        <rFont val="Arial"/>
        <family val="2"/>
      </rPr>
      <t xml:space="preserve">, the additional amount required is </t>
    </r>
    <r>
      <rPr>
        <u/>
        <sz val="9"/>
        <color theme="1"/>
        <rFont val="Arial"/>
        <family val="2"/>
      </rPr>
      <t>$10,000</t>
    </r>
    <r>
      <rPr>
        <sz val="9"/>
        <color theme="1"/>
        <rFont val="Arial"/>
        <family val="2"/>
      </rPr>
      <t>.</t>
    </r>
  </si>
  <si>
    <r>
      <t>Retirement:</t>
    </r>
    <r>
      <rPr>
        <sz val="9"/>
        <color theme="1"/>
        <rFont val="Arial"/>
        <family val="2"/>
      </rPr>
      <t xml:space="preserve">
Agency retirement contributions increase as employees under CSRS retire and are replaced by FERS employees.  Based on U.S. Department of Justice Agency estimates, we project that the DOJ workforce will convert from CSRS to FERS at a rate of 1.3 percent per year.  The requested increase of </t>
    </r>
    <r>
      <rPr>
        <u/>
        <sz val="9"/>
        <color theme="1"/>
        <rFont val="Arial"/>
        <family val="2"/>
      </rPr>
      <t>$26,000</t>
    </r>
    <r>
      <rPr>
        <sz val="9"/>
        <color theme="1"/>
        <rFont val="Arial"/>
        <family val="2"/>
      </rPr>
      <t xml:space="preserve"> is necessary to meet our increased retirement obligations as a result of this conversion.</t>
    </r>
  </si>
  <si>
    <r>
      <t>General Services Administration (GSA) Rent:</t>
    </r>
    <r>
      <rPr>
        <sz val="9"/>
        <color theme="1"/>
        <rFont val="Arial"/>
        <family val="2"/>
      </rPr>
      <t xml:space="preserve">
GSA will continue to charge rental rates that approximate those charged to commercial tenants for equivalent space and related services.  The requested increase of </t>
    </r>
    <r>
      <rPr>
        <u/>
        <sz val="9"/>
        <color theme="1"/>
        <rFont val="Arial"/>
        <family val="2"/>
      </rPr>
      <t>$17,000</t>
    </r>
    <r>
      <rPr>
        <sz val="9"/>
        <color theme="1"/>
        <rFont val="Arial"/>
        <family val="2"/>
      </rPr>
      <t xml:space="preserve"> is required to meet our commitment to GSA.  The costs associated with GSA rent were derived through the use of an automated system, which uses the latest inventory data, including rate increases to be effective FY 2014 for each building currently occupied by Department of Justice components, as well as the costs of new space to be occupied.  GSA provides data on the rate increases.</t>
    </r>
  </si>
  <si>
    <r>
      <t>Guard Services:</t>
    </r>
    <r>
      <rPr>
        <sz val="9"/>
        <color theme="1"/>
        <rFont val="Arial"/>
        <family val="2"/>
      </rPr>
      <t xml:space="preserve">
This includes Department of Homeland Security (DHS) Federal Protective Service charges, Justice Protective Service charges and other security services across the country.  The requested decrease of </t>
    </r>
    <r>
      <rPr>
        <u/>
        <sz val="9"/>
        <color theme="1"/>
        <rFont val="Arial"/>
        <family val="2"/>
      </rPr>
      <t>$23,000</t>
    </r>
    <r>
      <rPr>
        <sz val="9"/>
        <color theme="1"/>
        <rFont val="Arial"/>
        <family val="2"/>
      </rPr>
      <t xml:space="preserve"> is required to meet these commitments.</t>
    </r>
  </si>
  <si>
    <t>Management and Administrative Efficiencies</t>
  </si>
  <si>
    <t>FTE increase</t>
  </si>
  <si>
    <t>Unobligated Balance, Start-of-Year</t>
  </si>
  <si>
    <t xml:space="preserve"> Transfers/Reprogramming</t>
  </si>
  <si>
    <t>Unobligated End-of-Year, Available</t>
  </si>
  <si>
    <t>Unobligated End-of-Year, Expiring</t>
  </si>
  <si>
    <t xml:space="preserve">2012 Balance Rescission </t>
  </si>
  <si>
    <t>Resources by Department of Justice Strategic Goal/Objective</t>
  </si>
  <si>
    <t>GRANT PROGRAMS</t>
  </si>
  <si>
    <t>Strategic Goal and Strategic Objective</t>
  </si>
  <si>
    <t>2012 Appropriation Enacted</t>
  </si>
  <si>
    <t>2013 Continuing Resolution *</t>
  </si>
  <si>
    <t>Include all appropriations and spread out by Strategic Objective.</t>
  </si>
  <si>
    <t>Direct/
Reimb FTE</t>
  </si>
  <si>
    <t>Direct Amount</t>
  </si>
  <si>
    <t>Use FTE % to spread overhead by DOJ Strategic Goal/objective.  If FTE % is not used, describe overhead allocation method.</t>
  </si>
  <si>
    <t>Goal 1</t>
  </si>
  <si>
    <t xml:space="preserve">Prevent Terrorism and Promote the Nation's Security Consistent with the Rule of Law
</t>
  </si>
  <si>
    <t>Prevent, disrupt, and defeat terrorist operations before they occur.</t>
  </si>
  <si>
    <t>Prosecute those involved in terrorist acts.</t>
  </si>
  <si>
    <t>Combat espionage against the United States.</t>
  </si>
  <si>
    <t>Subtotal, Goal 1</t>
  </si>
  <si>
    <t>Goal 2</t>
  </si>
  <si>
    <t>Prevent Crime, Protect the Rights of the American People, and enforce Federal Law</t>
  </si>
  <si>
    <t>Combat the threat, incidence, and prevalence of violent crime.</t>
  </si>
  <si>
    <t>Prevent and intervene in crimes against vulnerable of violent crime.</t>
  </si>
  <si>
    <t>Combat the threat, trafficking, and use of illegal drugs and the diversion of licit drugs.</t>
  </si>
  <si>
    <t>Combat corruption, economic crimes, and international organized crime.</t>
  </si>
  <si>
    <t>Promote and protect Americans' civil rights.</t>
  </si>
  <si>
    <t>Protect the federal fisc and defend the interests of the United States.</t>
  </si>
  <si>
    <t>Subtotal, Goal 2</t>
  </si>
  <si>
    <t>Goal 3</t>
  </si>
  <si>
    <t>Ensure and Support the Fair, Impartial, Efficient, and Transparent Administration of Justice at the Federal, State, Local, Tribal and International Levels.</t>
  </si>
  <si>
    <t>Promote and Strengthen relationship and strategies for the administration of justice with state, local, tribal and international law enforcement.</t>
  </si>
  <si>
    <t>Protect judges, witnesses, and other participants in federal proceedings; apprehend fugitives; and ensure the appearance of criminal defendants for judicial proceedings or confinement.</t>
  </si>
  <si>
    <t>Provide for the safe, secure, humane, and cost-effective confinement of detainees awaiting trial and/or sentencing, and those of the custody of the Federal Prison System.</t>
  </si>
  <si>
    <t>Adjudicate all immigration cases promptly and impartially in accordance with due process.</t>
  </si>
  <si>
    <t>Subtotal, Goal 3</t>
  </si>
  <si>
    <t>TOTAL</t>
  </si>
  <si>
    <t>Total of all Strategic Goal/Objective must agree with exhibit B.</t>
  </si>
  <si>
    <r>
      <t>Note</t>
    </r>
    <r>
      <rPr>
        <b/>
        <sz val="11"/>
        <color theme="1"/>
        <rFont val="Arial"/>
        <family val="2"/>
      </rPr>
      <t>:</t>
    </r>
    <r>
      <rPr>
        <sz val="11"/>
        <color theme="1"/>
        <rFont val="Arial"/>
        <family val="2"/>
      </rPr>
      <t xml:space="preserve"> Excludes Balance Rescission and/or Supplemental Appropriations.</t>
    </r>
  </si>
  <si>
    <t>*The 2013 Continuing Resolution includes the 0.612% funding provided by the Continuing Appropriations Resolution, 2013 (P.L. 112-175, Section 101 (c)).</t>
  </si>
  <si>
    <r>
      <t xml:space="preserve">Adjustment - 2013 CR 0.612%:
</t>
    </r>
    <r>
      <rPr>
        <sz val="9"/>
        <color theme="1"/>
        <rFont val="Arial"/>
        <family val="2"/>
      </rPr>
      <t xml:space="preserve">PL 112-175 section 101 (c) provided 0.612% across the board increase above the current rate for the 2013 CR funding level.  This adjustment reverses this increase.   </t>
    </r>
  </si>
  <si>
    <t>List and justify each item separately.  Explanation should specifically explains the technical adjustment.</t>
  </si>
  <si>
    <t>Subtotal, Technical Adjustments</t>
  </si>
  <si>
    <t>Does this section agree with exhibit B?</t>
  </si>
  <si>
    <t>FY 2013 Continuing Resolution</t>
  </si>
</sst>
</file>

<file path=xl/styles.xml><?xml version="1.0" encoding="utf-8"?>
<styleSheet xmlns="http://schemas.openxmlformats.org/spreadsheetml/2006/main">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39">
    <font>
      <sz val="11"/>
      <color theme="1"/>
      <name val="Calibri"/>
      <family val="2"/>
      <scheme val="minor"/>
    </font>
    <font>
      <sz val="10"/>
      <color theme="1"/>
      <name val="Arial"/>
      <family val="2"/>
    </font>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color theme="1"/>
      <name val="Arial"/>
      <family val="2"/>
    </font>
    <font>
      <b/>
      <sz val="14"/>
      <color theme="1"/>
      <name val="Arial"/>
      <family val="2"/>
    </font>
    <font>
      <sz val="12"/>
      <color theme="1"/>
      <name val="Arial"/>
      <family val="2"/>
    </font>
    <font>
      <b/>
      <sz val="11"/>
      <color theme="1"/>
      <name val="Arial"/>
      <family val="2"/>
    </font>
    <font>
      <sz val="11"/>
      <color theme="0"/>
      <name val="Arial"/>
      <family val="2"/>
    </font>
    <font>
      <b/>
      <sz val="12"/>
      <color theme="1"/>
      <name val="Arial"/>
      <family val="2"/>
    </font>
    <font>
      <b/>
      <sz val="9"/>
      <color theme="1"/>
      <name val="Arial"/>
      <family val="2"/>
    </font>
    <font>
      <sz val="9"/>
      <color theme="1"/>
      <name val="Arial"/>
      <family val="2"/>
    </font>
    <font>
      <sz val="8"/>
      <color theme="1"/>
      <name val="Arial"/>
      <family val="2"/>
    </font>
    <font>
      <sz val="9"/>
      <color theme="0"/>
      <name val="Arial"/>
      <family val="2"/>
    </font>
    <font>
      <u/>
      <sz val="9"/>
      <color theme="1"/>
      <name val="Arial"/>
      <family val="2"/>
    </font>
    <font>
      <b/>
      <sz val="10"/>
      <color theme="1"/>
      <name val="Arial"/>
      <family val="2"/>
    </font>
    <font>
      <i/>
      <sz val="11"/>
      <color theme="1"/>
      <name val="Arial"/>
      <family val="2"/>
    </font>
    <font>
      <b/>
      <sz val="11"/>
      <color theme="0"/>
      <name val="Arial"/>
      <family val="2"/>
    </font>
    <font>
      <sz val="11"/>
      <name val="Arial"/>
      <family val="2"/>
    </font>
    <font>
      <b/>
      <sz val="11"/>
      <name val="Arial"/>
      <family val="2"/>
    </font>
    <font>
      <b/>
      <u/>
      <sz val="11"/>
      <color theme="0"/>
      <name val="Arial"/>
      <family val="2"/>
    </font>
    <font>
      <b/>
      <u/>
      <sz val="14"/>
      <color theme="0"/>
      <name val="Arial"/>
      <family val="2"/>
    </font>
    <font>
      <sz val="12"/>
      <color theme="0"/>
      <name val="Arial"/>
      <family val="2"/>
    </font>
    <font>
      <b/>
      <vertAlign val="superscript"/>
      <sz val="11"/>
      <color theme="1"/>
      <name val="Arial"/>
      <family val="2"/>
    </font>
    <font>
      <u/>
      <sz val="11"/>
      <color theme="1"/>
      <name val="Arial"/>
      <family val="2"/>
    </font>
    <font>
      <sz val="10"/>
      <name val="Arial"/>
      <family val="2"/>
    </font>
    <font>
      <sz val="12"/>
      <name val="Arial"/>
      <family val="2"/>
    </font>
    <font>
      <sz val="9"/>
      <color rgb="FF1F497D"/>
      <name val="Arial"/>
      <family val="2"/>
    </font>
    <font>
      <b/>
      <u/>
      <sz val="11"/>
      <color theme="1"/>
      <name val="Arial"/>
      <family val="2"/>
    </font>
  </fonts>
  <fills count="2">
    <fill>
      <patternFill patternType="none"/>
    </fill>
    <fill>
      <patternFill patternType="gray125"/>
    </fill>
  </fills>
  <borders count="10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auto="1"/>
      </right>
      <top/>
      <bottom style="thin">
        <color indexed="64"/>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ashed">
        <color theme="0" tint="-0.14996795556505021"/>
      </bottom>
      <diagonal/>
    </border>
    <border>
      <left style="thin">
        <color auto="1"/>
      </left>
      <right style="thin">
        <color auto="1"/>
      </right>
      <top style="thin">
        <color auto="1"/>
      </top>
      <bottom style="dashed">
        <color theme="0" tint="-0.14996795556505021"/>
      </bottom>
      <diagonal/>
    </border>
    <border>
      <left style="thin">
        <color auto="1"/>
      </left>
      <right style="medium">
        <color auto="1"/>
      </right>
      <top style="thin">
        <color auto="1"/>
      </top>
      <bottom style="dashed">
        <color theme="0" tint="-0.14996795556505021"/>
      </bottom>
      <diagonal/>
    </border>
    <border>
      <left style="medium">
        <color auto="1"/>
      </left>
      <right style="thin">
        <color auto="1"/>
      </right>
      <top style="dashed">
        <color theme="0" tint="-0.14996795556505021"/>
      </top>
      <bottom style="dashed">
        <color theme="0" tint="-0.14996795556505021"/>
      </bottom>
      <diagonal/>
    </border>
    <border>
      <left style="thin">
        <color auto="1"/>
      </left>
      <right style="thin">
        <color auto="1"/>
      </right>
      <top style="dashed">
        <color theme="0" tint="-0.14996795556505021"/>
      </top>
      <bottom style="dashed">
        <color theme="0" tint="-0.14996795556505021"/>
      </bottom>
      <diagonal/>
    </border>
    <border>
      <left style="thin">
        <color auto="1"/>
      </left>
      <right style="medium">
        <color auto="1"/>
      </right>
      <top style="dashed">
        <color theme="0" tint="-0.14996795556505021"/>
      </top>
      <bottom style="dashed">
        <color theme="0" tint="-0.14996795556505021"/>
      </bottom>
      <diagonal/>
    </border>
    <border>
      <left style="medium">
        <color auto="1"/>
      </left>
      <right style="thin">
        <color auto="1"/>
      </right>
      <top style="dashed">
        <color theme="0" tint="-0.14996795556505021"/>
      </top>
      <bottom/>
      <diagonal/>
    </border>
    <border>
      <left style="thin">
        <color auto="1"/>
      </left>
      <right style="thin">
        <color auto="1"/>
      </right>
      <top style="dashed">
        <color theme="0" tint="-0.14996795556505021"/>
      </top>
      <bottom/>
      <diagonal/>
    </border>
    <border>
      <left style="thin">
        <color auto="1"/>
      </left>
      <right style="medium">
        <color auto="1"/>
      </right>
      <top style="dashed">
        <color theme="0" tint="-0.1499679555650502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diagonal/>
    </border>
    <border>
      <left/>
      <right style="thin">
        <color auto="1"/>
      </right>
      <top/>
      <bottom style="thin">
        <color indexed="64"/>
      </bottom>
      <diagonal/>
    </border>
    <border>
      <left/>
      <right style="thin">
        <color auto="1"/>
      </right>
      <top style="thin">
        <color auto="1"/>
      </top>
      <bottom style="dashed">
        <color theme="0" tint="-0.14996795556505021"/>
      </bottom>
      <diagonal/>
    </border>
    <border>
      <left/>
      <right style="thin">
        <color auto="1"/>
      </right>
      <top style="dashed">
        <color theme="0" tint="-0.14996795556505021"/>
      </top>
      <bottom style="dashed">
        <color theme="0" tint="-0.14996795556505021"/>
      </bottom>
      <diagonal/>
    </border>
    <border>
      <left/>
      <right style="thin">
        <color auto="1"/>
      </right>
      <top style="thin">
        <color auto="1"/>
      </top>
      <bottom style="medium">
        <color auto="1"/>
      </bottom>
      <diagonal/>
    </border>
    <border>
      <left style="medium">
        <color auto="1"/>
      </left>
      <right/>
      <top/>
      <bottom/>
      <diagonal/>
    </border>
    <border>
      <left style="thin">
        <color auto="1"/>
      </left>
      <right/>
      <top style="medium">
        <color auto="1"/>
      </top>
      <bottom style="thin">
        <color auto="1"/>
      </bottom>
      <diagonal/>
    </border>
    <border>
      <left/>
      <right/>
      <top/>
      <bottom style="medium">
        <color auto="1"/>
      </bottom>
      <diagonal/>
    </border>
    <border>
      <left style="thin">
        <color auto="1"/>
      </left>
      <right/>
      <top style="thin">
        <color auto="1"/>
      </top>
      <bottom style="thin">
        <color auto="1"/>
      </bottom>
      <diagonal/>
    </border>
    <border>
      <left style="medium">
        <color auto="1"/>
      </left>
      <right style="thin">
        <color auto="1"/>
      </right>
      <top style="dashed">
        <color theme="0" tint="-0.14996795556505021"/>
      </top>
      <bottom style="thin">
        <color auto="1"/>
      </bottom>
      <diagonal/>
    </border>
    <border>
      <left style="thin">
        <color auto="1"/>
      </left>
      <right style="thin">
        <color auto="1"/>
      </right>
      <top style="dashed">
        <color theme="0" tint="-0.14996795556505021"/>
      </top>
      <bottom style="thin">
        <color auto="1"/>
      </bottom>
      <diagonal/>
    </border>
    <border>
      <left style="thin">
        <color auto="1"/>
      </left>
      <right style="medium">
        <color auto="1"/>
      </right>
      <top style="dashed">
        <color theme="0" tint="-0.14996795556505021"/>
      </top>
      <bottom style="thin">
        <color auto="1"/>
      </bottom>
      <diagonal/>
    </border>
    <border>
      <left/>
      <right/>
      <top style="medium">
        <color auto="1"/>
      </top>
      <bottom/>
      <diagonal/>
    </border>
    <border>
      <left/>
      <right/>
      <top style="dashed">
        <color theme="0" tint="-0.14996795556505021"/>
      </top>
      <bottom style="dashed">
        <color theme="0" tint="-0.14996795556505021"/>
      </bottom>
      <diagonal/>
    </border>
    <border>
      <left/>
      <right/>
      <top style="dashed">
        <color theme="0" tint="-0.14996795556505021"/>
      </top>
      <bottom style="thin">
        <color auto="1"/>
      </bottom>
      <diagonal/>
    </border>
    <border>
      <left style="medium">
        <color auto="1"/>
      </left>
      <right/>
      <top style="thin">
        <color auto="1"/>
      </top>
      <bottom style="dashed">
        <color theme="0" tint="-0.14996795556505021"/>
      </bottom>
      <diagonal/>
    </border>
    <border>
      <left style="medium">
        <color auto="1"/>
      </left>
      <right/>
      <top style="dashed">
        <color theme="0" tint="-0.14996795556505021"/>
      </top>
      <bottom style="dashed">
        <color theme="0" tint="-0.14996795556505021"/>
      </bottom>
      <diagonal/>
    </border>
    <border>
      <left style="medium">
        <color auto="1"/>
      </left>
      <right/>
      <top style="dashed">
        <color theme="0" tint="-0.14996795556505021"/>
      </top>
      <bottom style="thin">
        <color auto="1"/>
      </bottom>
      <diagonal/>
    </border>
    <border>
      <left style="medium">
        <color auto="1"/>
      </left>
      <right/>
      <top style="dashed">
        <color theme="0" tint="-0.14996795556505021"/>
      </top>
      <bottom style="medium">
        <color auto="1"/>
      </bottom>
      <diagonal/>
    </border>
    <border>
      <left style="medium">
        <color auto="1"/>
      </left>
      <right/>
      <top/>
      <bottom style="dashed">
        <color theme="0" tint="-0.14996795556505021"/>
      </bottom>
      <diagonal/>
    </border>
    <border>
      <left/>
      <right/>
      <top style="medium">
        <color auto="1"/>
      </top>
      <bottom style="dashed">
        <color theme="0" tint="-0.14996795556505021"/>
      </bottom>
      <diagonal/>
    </border>
    <border>
      <left/>
      <right/>
      <top/>
      <bottom style="dashed">
        <color theme="0" tint="-0.14996795556505021"/>
      </bottom>
      <diagonal/>
    </border>
    <border>
      <left style="thin">
        <color auto="1"/>
      </left>
      <right style="thin">
        <color auto="1"/>
      </right>
      <top/>
      <bottom style="dashed">
        <color theme="0" tint="-0.14996795556505021"/>
      </bottom>
      <diagonal/>
    </border>
    <border>
      <left style="medium">
        <color auto="1"/>
      </left>
      <right/>
      <top style="dashed">
        <color theme="0" tint="-0.14996795556505021"/>
      </top>
      <bottom/>
      <diagonal/>
    </border>
    <border>
      <left/>
      <right style="thin">
        <color auto="1"/>
      </right>
      <top/>
      <bottom style="dashed">
        <color theme="0" tint="-0.14996795556505021"/>
      </bottom>
      <diagonal/>
    </border>
    <border>
      <left/>
      <right/>
      <top style="thin">
        <color auto="1"/>
      </top>
      <bottom style="medium">
        <color auto="1"/>
      </bottom>
      <diagonal/>
    </border>
    <border>
      <left style="thin">
        <color auto="1"/>
      </left>
      <right style="thin">
        <color auto="1"/>
      </right>
      <top style="dashed">
        <color theme="0" tint="-0.14996795556505021"/>
      </top>
      <bottom style="medium">
        <color auto="1"/>
      </bottom>
      <diagonal/>
    </border>
    <border>
      <left style="thin">
        <color auto="1"/>
      </left>
      <right style="medium">
        <color auto="1"/>
      </right>
      <top/>
      <bottom style="dashed">
        <color theme="0" tint="-0.14996795556505021"/>
      </bottom>
      <diagonal/>
    </border>
    <border>
      <left style="thin">
        <color auto="1"/>
      </left>
      <right style="medium">
        <color auto="1"/>
      </right>
      <top style="dashed">
        <color theme="0" tint="-0.14996795556505021"/>
      </top>
      <bottom style="medium">
        <color auto="1"/>
      </bottom>
      <diagonal/>
    </border>
    <border>
      <left/>
      <right style="medium">
        <color auto="1"/>
      </right>
      <top style="medium">
        <color auto="1"/>
      </top>
      <bottom style="thin">
        <color auto="1"/>
      </bottom>
      <diagonal/>
    </border>
    <border>
      <left style="thin">
        <color auto="1"/>
      </left>
      <right/>
      <top style="medium">
        <color auto="1"/>
      </top>
      <bottom/>
      <diagonal/>
    </border>
    <border>
      <left/>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medium">
        <color auto="1"/>
      </bottom>
      <diagonal/>
    </border>
    <border>
      <left style="medium">
        <color auto="1"/>
      </left>
      <right style="thin">
        <color auto="1"/>
      </right>
      <top style="dashed">
        <color theme="0" tint="-0.14996795556505021"/>
      </top>
      <bottom style="medium">
        <color auto="1"/>
      </bottom>
      <diagonal/>
    </border>
    <border>
      <left style="thin">
        <color auto="1"/>
      </left>
      <right style="medium">
        <color auto="1"/>
      </right>
      <top style="medium">
        <color auto="1"/>
      </top>
      <bottom style="dashed">
        <color theme="0" tint="-0.14996795556505021"/>
      </bottom>
      <diagonal/>
    </border>
    <border>
      <left style="thin">
        <color auto="1"/>
      </left>
      <right style="thin">
        <color auto="1"/>
      </right>
      <top style="medium">
        <color auto="1"/>
      </top>
      <bottom style="dashed">
        <color theme="0" tint="-0.14996795556505021"/>
      </bottom>
      <diagonal/>
    </border>
    <border>
      <left style="medium">
        <color auto="1"/>
      </left>
      <right style="thin">
        <color auto="1"/>
      </right>
      <top style="medium">
        <color auto="1"/>
      </top>
      <bottom style="dashed">
        <color theme="0" tint="-0.14996795556505021"/>
      </bottom>
      <diagonal/>
    </border>
    <border>
      <left style="medium">
        <color auto="1"/>
      </left>
      <right style="thin">
        <color auto="1"/>
      </right>
      <top/>
      <bottom style="dashed">
        <color theme="0" tint="-0.14996795556505021"/>
      </bottom>
      <diagonal/>
    </border>
    <border>
      <left/>
      <right/>
      <top style="thin">
        <color auto="1"/>
      </top>
      <bottom style="thin">
        <color auto="1"/>
      </bottom>
      <diagonal/>
    </border>
    <border>
      <left style="medium">
        <color auto="1"/>
      </left>
      <right style="medium">
        <color auto="1"/>
      </right>
      <top style="hair">
        <color theme="0" tint="-0.34998626667073579"/>
      </top>
      <bottom style="dashed">
        <color theme="0" tint="-0.14996795556505021"/>
      </bottom>
      <diagonal/>
    </border>
    <border>
      <left style="medium">
        <color auto="1"/>
      </left>
      <right style="medium">
        <color auto="1"/>
      </right>
      <top/>
      <bottom style="dashed">
        <color theme="0" tint="-0.14996795556505021"/>
      </bottom>
      <diagonal/>
    </border>
    <border>
      <left style="medium">
        <color auto="1"/>
      </left>
      <right style="medium">
        <color auto="1"/>
      </right>
      <top style="dashed">
        <color theme="0" tint="-0.14996795556505021"/>
      </top>
      <bottom style="dashed">
        <color theme="0" tint="-0.14996795556505021"/>
      </bottom>
      <diagonal/>
    </border>
    <border>
      <left style="medium">
        <color auto="1"/>
      </left>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dashed">
        <color theme="0" tint="-0.14996795556505021"/>
      </bottom>
      <diagonal/>
    </border>
    <border>
      <left style="medium">
        <color auto="1"/>
      </left>
      <right/>
      <top style="medium">
        <color auto="1"/>
      </top>
      <bottom style="dashed">
        <color theme="0" tint="-0.14996795556505021"/>
      </bottom>
      <diagonal/>
    </border>
    <border>
      <left/>
      <right style="medium">
        <color auto="1"/>
      </right>
      <top style="medium">
        <color auto="1"/>
      </top>
      <bottom style="dashed">
        <color theme="0" tint="-0.14996795556505021"/>
      </bottom>
      <diagonal/>
    </border>
    <border>
      <left style="medium">
        <color auto="1"/>
      </left>
      <right/>
      <top style="medium">
        <color auto="1"/>
      </top>
      <bottom/>
      <diagonal/>
    </border>
    <border>
      <left/>
      <right/>
      <top/>
      <bottom style="thin">
        <color indexed="64"/>
      </bottom>
      <diagonal/>
    </border>
    <border>
      <left style="medium">
        <color auto="1"/>
      </left>
      <right/>
      <top style="thin">
        <color auto="1"/>
      </top>
      <bottom style="dotted">
        <color theme="0" tint="-0.14996795556505021"/>
      </bottom>
      <diagonal/>
    </border>
    <border>
      <left/>
      <right/>
      <top style="thin">
        <color auto="1"/>
      </top>
      <bottom style="dotted">
        <color theme="0" tint="-0.14996795556505021"/>
      </bottom>
      <diagonal/>
    </border>
    <border>
      <left/>
      <right style="thin">
        <color auto="1"/>
      </right>
      <top style="thin">
        <color auto="1"/>
      </top>
      <bottom style="dotted">
        <color theme="0" tint="-0.14996795556505021"/>
      </bottom>
      <diagonal/>
    </border>
    <border>
      <left style="thin">
        <color auto="1"/>
      </left>
      <right style="thin">
        <color auto="1"/>
      </right>
      <top style="thin">
        <color auto="1"/>
      </top>
      <bottom style="dotted">
        <color theme="0" tint="-0.14996795556505021"/>
      </bottom>
      <diagonal/>
    </border>
    <border>
      <left/>
      <right style="medium">
        <color auto="1"/>
      </right>
      <top style="thin">
        <color auto="1"/>
      </top>
      <bottom style="dotted">
        <color theme="0" tint="-0.14996795556505021"/>
      </bottom>
      <diagonal/>
    </border>
    <border>
      <left style="medium">
        <color auto="1"/>
      </left>
      <right/>
      <top style="dotted">
        <color theme="0" tint="-0.14996795556505021"/>
      </top>
      <bottom style="dotted">
        <color theme="0" tint="-0.14996795556505021"/>
      </bottom>
      <diagonal/>
    </border>
    <border>
      <left/>
      <right/>
      <top style="dotted">
        <color theme="0" tint="-0.14996795556505021"/>
      </top>
      <bottom style="dotted">
        <color theme="0" tint="-0.14996795556505021"/>
      </bottom>
      <diagonal/>
    </border>
    <border>
      <left/>
      <right style="thin">
        <color auto="1"/>
      </right>
      <top style="dotted">
        <color theme="0" tint="-0.14996795556505021"/>
      </top>
      <bottom style="dotted">
        <color theme="0" tint="-0.14996795556505021"/>
      </bottom>
      <diagonal/>
    </border>
    <border>
      <left style="thin">
        <color auto="1"/>
      </left>
      <right style="thin">
        <color auto="1"/>
      </right>
      <top style="dotted">
        <color theme="0" tint="-0.14996795556505021"/>
      </top>
      <bottom style="dotted">
        <color theme="0" tint="-0.14996795556505021"/>
      </bottom>
      <diagonal/>
    </border>
    <border>
      <left/>
      <right style="medium">
        <color auto="1"/>
      </right>
      <top style="dotted">
        <color theme="0" tint="-0.14996795556505021"/>
      </top>
      <bottom style="dotted">
        <color theme="0" tint="-0.14996795556505021"/>
      </bottom>
      <diagonal/>
    </border>
    <border>
      <left style="thin">
        <color auto="1"/>
      </left>
      <right style="medium">
        <color auto="1"/>
      </right>
      <top/>
      <bottom style="medium">
        <color auto="1"/>
      </bottom>
      <diagonal/>
    </border>
    <border>
      <left style="thin">
        <color auto="1"/>
      </left>
      <right style="medium">
        <color auto="1"/>
      </right>
      <top style="thin">
        <color auto="1"/>
      </top>
      <bottom style="dotted">
        <color theme="0" tint="-0.14996795556505021"/>
      </bottom>
      <diagonal/>
    </border>
    <border>
      <left style="thin">
        <color auto="1"/>
      </left>
      <right style="medium">
        <color auto="1"/>
      </right>
      <top style="dotted">
        <color theme="0" tint="-0.14996795556505021"/>
      </top>
      <bottom style="dotted">
        <color theme="0" tint="-0.14996795556505021"/>
      </bottom>
      <diagonal/>
    </border>
    <border>
      <left/>
      <right style="medium">
        <color auto="1"/>
      </right>
      <top/>
      <bottom/>
      <diagonal/>
    </border>
    <border>
      <left/>
      <right style="thin">
        <color auto="1"/>
      </right>
      <top style="medium">
        <color auto="1"/>
      </top>
      <bottom style="dashed">
        <color theme="0" tint="-0.14996795556505021"/>
      </bottom>
      <diagonal/>
    </border>
    <border>
      <left/>
      <right/>
      <top style="dashed">
        <color theme="0" tint="-0.14996795556505021"/>
      </top>
      <bottom style="medium">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right/>
      <top style="medium">
        <color rgb="FFFF0000"/>
      </top>
      <bottom/>
      <diagonal/>
    </border>
    <border>
      <left style="medium">
        <color auto="1"/>
      </left>
      <right style="thin">
        <color auto="1"/>
      </right>
      <top style="thin">
        <color auto="1"/>
      </top>
      <bottom/>
      <diagonal/>
    </border>
    <border>
      <left/>
      <right style="medium">
        <color auto="1"/>
      </right>
      <top/>
      <bottom style="dashed">
        <color theme="0" tint="-0.14996795556505021"/>
      </bottom>
      <diagonal/>
    </border>
    <border>
      <left/>
      <right style="medium">
        <color auto="1"/>
      </right>
      <top style="dashed">
        <color theme="0" tint="-0.14996795556505021"/>
      </top>
      <bottom style="thin">
        <color auto="1"/>
      </bottom>
      <diagonal/>
    </border>
    <border>
      <left/>
      <right style="medium">
        <color auto="1"/>
      </right>
      <top style="dashed">
        <color theme="0" tint="-0.14996795556505021"/>
      </top>
      <bottom/>
      <diagonal/>
    </border>
    <border>
      <left/>
      <right style="thin">
        <color auto="1"/>
      </right>
      <top style="medium">
        <color auto="1"/>
      </top>
      <bottom style="thin">
        <color auto="1"/>
      </bottom>
      <diagonal/>
    </border>
    <border>
      <left/>
      <right/>
      <top style="dashed">
        <color theme="0" tint="-0.14996795556505021"/>
      </top>
      <bottom/>
      <diagonal/>
    </border>
    <border>
      <left/>
      <right style="thin">
        <color auto="1"/>
      </right>
      <top style="dashed">
        <color theme="0" tint="-0.14996795556505021"/>
      </top>
      <bottom/>
      <diagonal/>
    </border>
    <border>
      <left style="thin">
        <color auto="1"/>
      </left>
      <right/>
      <top/>
      <bottom/>
      <diagonal/>
    </border>
    <border>
      <left style="thin">
        <color auto="1"/>
      </left>
      <right style="thin">
        <color auto="1"/>
      </right>
      <top style="medium">
        <color auto="1"/>
      </top>
      <bottom/>
      <diagonal/>
    </border>
    <border>
      <left/>
      <right style="thin">
        <color auto="1"/>
      </right>
      <top style="dashed">
        <color theme="0" tint="-0.14996795556505021"/>
      </top>
      <bottom style="thin">
        <color auto="1"/>
      </bottom>
      <diagonal/>
    </border>
    <border>
      <left style="medium">
        <color auto="1"/>
      </left>
      <right/>
      <top style="thin">
        <color auto="1"/>
      </top>
      <bottom style="medium">
        <color auto="1"/>
      </bottom>
      <diagonal/>
    </border>
  </borders>
  <cellStyleXfs count="20">
    <xf numFmtId="0" fontId="0" fillId="0" borderId="0"/>
    <xf numFmtId="43" fontId="13" fillId="0" borderId="0" applyFont="0" applyFill="0" applyBorder="0" applyAlignment="0" applyProtection="0"/>
    <xf numFmtId="44" fontId="13" fillId="0" borderId="0" applyFont="0" applyFill="0" applyBorder="0" applyAlignment="0" applyProtection="0"/>
    <xf numFmtId="0" fontId="35"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36" fillId="0" borderId="0"/>
    <xf numFmtId="0" fontId="36"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cellStyleXfs>
  <cellXfs count="352">
    <xf numFmtId="0" fontId="0" fillId="0" borderId="0" xfId="0"/>
    <xf numFmtId="3" fontId="17" fillId="0" borderId="6" xfId="0" applyNumberFormat="1" applyFont="1" applyBorder="1" applyAlignment="1">
      <alignment horizontal="center" vertical="top" wrapText="1"/>
    </xf>
    <xf numFmtId="3" fontId="17" fillId="0" borderId="7" xfId="0" applyNumberFormat="1" applyFont="1" applyBorder="1" applyAlignment="1">
      <alignment horizontal="center" vertical="top" wrapText="1"/>
    </xf>
    <xf numFmtId="164" fontId="17" fillId="0" borderId="8" xfId="1" applyNumberFormat="1" applyFont="1" applyBorder="1" applyAlignment="1">
      <alignment horizontal="center" vertical="top" wrapText="1"/>
    </xf>
    <xf numFmtId="0" fontId="18" fillId="0" borderId="0" xfId="0" applyFont="1"/>
    <xf numFmtId="0" fontId="17" fillId="0" borderId="0" xfId="0" applyFont="1"/>
    <xf numFmtId="0" fontId="15" fillId="0" borderId="0" xfId="0" applyFont="1" applyAlignment="1"/>
    <xf numFmtId="0" fontId="16" fillId="0" borderId="0" xfId="0" applyFont="1" applyAlignment="1"/>
    <xf numFmtId="0" fontId="14" fillId="0" borderId="0" xfId="0" applyFont="1" applyAlignment="1"/>
    <xf numFmtId="0" fontId="12" fillId="0" borderId="0" xfId="0" applyFont="1"/>
    <xf numFmtId="0" fontId="12" fillId="0" borderId="0" xfId="0" applyFont="1" applyAlignment="1"/>
    <xf numFmtId="0" fontId="12" fillId="0" borderId="1" xfId="0" applyFont="1" applyBorder="1" applyAlignment="1">
      <alignment horizontal="center" vertical="top" wrapText="1"/>
    </xf>
    <xf numFmtId="0" fontId="12" fillId="0" borderId="13" xfId="0" applyFont="1" applyBorder="1" applyAlignment="1">
      <alignment horizontal="center" vertical="top" wrapText="1"/>
    </xf>
    <xf numFmtId="0" fontId="17" fillId="0" borderId="15" xfId="0" applyFont="1" applyBorder="1" applyAlignment="1">
      <alignment horizontal="right"/>
    </xf>
    <xf numFmtId="0" fontId="12" fillId="0" borderId="16" xfId="0" applyFont="1" applyBorder="1" applyAlignment="1">
      <alignment horizontal="left" indent="3"/>
    </xf>
    <xf numFmtId="0" fontId="12" fillId="0" borderId="19" xfId="0" applyFont="1" applyBorder="1" applyAlignment="1">
      <alignment horizontal="left" indent="3"/>
    </xf>
    <xf numFmtId="0" fontId="12" fillId="0" borderId="19" xfId="0" applyFont="1" applyBorder="1" applyAlignment="1">
      <alignment horizontal="left" indent="5"/>
    </xf>
    <xf numFmtId="0" fontId="12" fillId="0" borderId="22" xfId="0" applyFont="1" applyBorder="1" applyAlignment="1">
      <alignment horizontal="left" indent="5"/>
    </xf>
    <xf numFmtId="0" fontId="12" fillId="0" borderId="6" xfId="0" applyFont="1" applyBorder="1" applyAlignment="1">
      <alignment horizontal="left" indent="3"/>
    </xf>
    <xf numFmtId="0" fontId="11" fillId="0" borderId="1" xfId="0" applyFont="1" applyBorder="1" applyAlignment="1">
      <alignment horizontal="center" vertical="top" wrapText="1"/>
    </xf>
    <xf numFmtId="0" fontId="17" fillId="0" borderId="0" xfId="0" applyFont="1" applyAlignment="1"/>
    <xf numFmtId="0" fontId="11" fillId="0" borderId="0" xfId="0" applyFont="1"/>
    <xf numFmtId="0" fontId="17" fillId="0" borderId="6" xfId="0" applyFont="1" applyBorder="1" applyAlignment="1">
      <alignment horizontal="right"/>
    </xf>
    <xf numFmtId="0" fontId="17" fillId="0" borderId="31" xfId="0" applyFont="1" applyBorder="1" applyAlignment="1">
      <alignment horizontal="right"/>
    </xf>
    <xf numFmtId="0" fontId="11" fillId="0" borderId="0" xfId="0" applyFont="1" applyAlignment="1">
      <alignment vertical="top"/>
    </xf>
    <xf numFmtId="3" fontId="12" fillId="0" borderId="20" xfId="0" applyNumberFormat="1" applyFont="1" applyBorder="1"/>
    <xf numFmtId="3" fontId="17" fillId="0" borderId="37" xfId="0" applyNumberFormat="1" applyFont="1" applyBorder="1"/>
    <xf numFmtId="3" fontId="17" fillId="0" borderId="38" xfId="0" applyNumberFormat="1" applyFont="1" applyBorder="1"/>
    <xf numFmtId="3" fontId="17" fillId="0" borderId="7" xfId="0" applyNumberFormat="1" applyFont="1" applyBorder="1"/>
    <xf numFmtId="0" fontId="14" fillId="0" borderId="0" xfId="0" applyFont="1" applyBorder="1" applyAlignment="1"/>
    <xf numFmtId="0" fontId="14" fillId="0" borderId="0" xfId="0" applyFont="1" applyAlignment="1">
      <alignment horizontal="center"/>
    </xf>
    <xf numFmtId="0" fontId="20" fillId="0" borderId="34" xfId="0" applyFont="1" applyBorder="1" applyAlignment="1">
      <alignment vertical="center" wrapText="1"/>
    </xf>
    <xf numFmtId="0" fontId="23" fillId="0" borderId="0" xfId="0" applyFont="1" applyAlignment="1"/>
    <xf numFmtId="0" fontId="21" fillId="0" borderId="0" xfId="0" applyFont="1"/>
    <xf numFmtId="0" fontId="21" fillId="0" borderId="43" xfId="0" applyFont="1" applyBorder="1" applyAlignment="1">
      <alignment vertical="top"/>
    </xf>
    <xf numFmtId="0" fontId="21" fillId="0" borderId="44" xfId="0" applyFont="1" applyBorder="1"/>
    <xf numFmtId="0" fontId="23" fillId="0" borderId="0" xfId="0" applyFont="1"/>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3" fontId="21" fillId="0" borderId="20" xfId="0" applyNumberFormat="1" applyFont="1" applyBorder="1"/>
    <xf numFmtId="3" fontId="20" fillId="0" borderId="37" xfId="0" applyNumberFormat="1" applyFont="1" applyBorder="1"/>
    <xf numFmtId="3" fontId="21" fillId="0" borderId="17" xfId="0" applyNumberFormat="1" applyFont="1" applyBorder="1"/>
    <xf numFmtId="0" fontId="21" fillId="0" borderId="42" xfId="0" applyFont="1" applyBorder="1" applyAlignment="1">
      <alignment vertical="top"/>
    </xf>
    <xf numFmtId="3" fontId="20" fillId="0" borderId="20" xfId="0" applyNumberFormat="1" applyFont="1" applyBorder="1"/>
    <xf numFmtId="3" fontId="20" fillId="0" borderId="49" xfId="0" applyNumberFormat="1" applyFont="1" applyBorder="1"/>
    <xf numFmtId="0" fontId="21" fillId="0" borderId="46" xfId="0" applyFont="1" applyBorder="1" applyAlignment="1">
      <alignment vertical="top"/>
    </xf>
    <xf numFmtId="0" fontId="21" fillId="0" borderId="45" xfId="0" applyFont="1" applyBorder="1" applyAlignment="1">
      <alignment vertical="top"/>
    </xf>
    <xf numFmtId="3" fontId="20" fillId="0" borderId="53" xfId="0" applyNumberFormat="1" applyFont="1" applyBorder="1"/>
    <xf numFmtId="0" fontId="20" fillId="0" borderId="3" xfId="0" applyFont="1" applyBorder="1" applyAlignment="1">
      <alignment horizontal="center" vertical="center" wrapText="1"/>
    </xf>
    <xf numFmtId="3" fontId="21" fillId="0" borderId="21" xfId="0" applyNumberFormat="1" applyFont="1" applyBorder="1"/>
    <xf numFmtId="3" fontId="20" fillId="0" borderId="38" xfId="0" applyNumberFormat="1" applyFont="1" applyBorder="1"/>
    <xf numFmtId="3" fontId="21" fillId="0" borderId="18" xfId="0" applyNumberFormat="1" applyFont="1" applyBorder="1"/>
    <xf numFmtId="3" fontId="20" fillId="0" borderId="54" xfId="0" applyNumberFormat="1" applyFont="1" applyBorder="1"/>
    <xf numFmtId="3" fontId="20" fillId="0" borderId="55" xfId="0" applyNumberFormat="1" applyFont="1" applyBorder="1"/>
    <xf numFmtId="0" fontId="25" fillId="0" borderId="0" xfId="0" applyFont="1"/>
    <xf numFmtId="0" fontId="14" fillId="0" borderId="34" xfId="0" applyFont="1" applyBorder="1" applyAlignment="1"/>
    <xf numFmtId="0" fontId="18" fillId="0" borderId="0" xfId="0" applyFont="1" applyAlignment="1"/>
    <xf numFmtId="0" fontId="11" fillId="0" borderId="0" xfId="0" applyFont="1" applyAlignment="1">
      <alignment horizontal="left" indent="2"/>
    </xf>
    <xf numFmtId="0" fontId="10" fillId="0" borderId="1" xfId="0" applyFont="1" applyBorder="1" applyAlignment="1">
      <alignment horizontal="center" vertical="top" wrapText="1"/>
    </xf>
    <xf numFmtId="0" fontId="17" fillId="0" borderId="0" xfId="0" applyFont="1" applyBorder="1" applyAlignment="1">
      <alignment horizontal="center" vertical="center" wrapText="1"/>
    </xf>
    <xf numFmtId="0" fontId="10" fillId="0" borderId="13" xfId="0" applyFont="1" applyBorder="1" applyAlignment="1">
      <alignment horizontal="center" vertical="top" wrapText="1"/>
    </xf>
    <xf numFmtId="0" fontId="12" fillId="0" borderId="42" xfId="0" applyFont="1" applyBorder="1"/>
    <xf numFmtId="0" fontId="12" fillId="0" borderId="46" xfId="0" applyFont="1" applyBorder="1"/>
    <xf numFmtId="0" fontId="12" fillId="0" borderId="43" xfId="0" applyFont="1" applyBorder="1"/>
    <xf numFmtId="0" fontId="12" fillId="0" borderId="46" xfId="0" applyFont="1" applyBorder="1" applyAlignment="1">
      <alignment horizontal="left" indent="1"/>
    </xf>
    <xf numFmtId="0" fontId="12" fillId="0" borderId="43" xfId="0" applyFont="1" applyBorder="1" applyAlignment="1">
      <alignment horizontal="left" indent="1"/>
    </xf>
    <xf numFmtId="0" fontId="17" fillId="0" borderId="9" xfId="0" applyFont="1" applyBorder="1" applyAlignment="1">
      <alignment horizontal="center"/>
    </xf>
    <xf numFmtId="0" fontId="26" fillId="0" borderId="19" xfId="0" applyFont="1" applyBorder="1" applyAlignment="1">
      <alignment horizontal="left" indent="8"/>
    </xf>
    <xf numFmtId="0" fontId="17" fillId="0" borderId="19" xfId="0" applyFont="1" applyBorder="1"/>
    <xf numFmtId="0" fontId="17" fillId="0" borderId="19" xfId="0" applyFont="1" applyBorder="1" applyAlignment="1">
      <alignment horizontal="center"/>
    </xf>
    <xf numFmtId="0" fontId="17" fillId="0" borderId="61" xfId="0" applyFont="1" applyBorder="1" applyAlignment="1">
      <alignment horizontal="center"/>
    </xf>
    <xf numFmtId="0" fontId="11" fillId="0" borderId="0" xfId="0" applyFont="1" applyBorder="1" applyAlignment="1">
      <alignment horizontal="center" vertical="top" wrapText="1"/>
    </xf>
    <xf numFmtId="0" fontId="11" fillId="0" borderId="0" xfId="0" applyFont="1" applyBorder="1"/>
    <xf numFmtId="0" fontId="17" fillId="0" borderId="0" xfId="0" applyFont="1" applyBorder="1"/>
    <xf numFmtId="0" fontId="17" fillId="0" borderId="0" xfId="0" applyFont="1" applyBorder="1" applyAlignment="1">
      <alignment horizontal="right" indent="1"/>
    </xf>
    <xf numFmtId="0" fontId="12" fillId="0" borderId="0" xfId="0" applyFont="1" applyBorder="1"/>
    <xf numFmtId="0" fontId="10" fillId="0" borderId="17" xfId="0" applyFont="1" applyBorder="1" applyAlignment="1">
      <alignment horizontal="left" indent="1"/>
    </xf>
    <xf numFmtId="0" fontId="10" fillId="0" borderId="49" xfId="0" applyFont="1" applyBorder="1" applyAlignment="1">
      <alignment horizontal="left" indent="1"/>
    </xf>
    <xf numFmtId="0" fontId="10" fillId="0" borderId="37" xfId="0" applyFont="1" applyBorder="1" applyAlignment="1">
      <alignment horizontal="left" indent="1"/>
    </xf>
    <xf numFmtId="0" fontId="10" fillId="0" borderId="49" xfId="0" applyFont="1" applyBorder="1" applyAlignment="1">
      <alignment horizontal="left" indent="3"/>
    </xf>
    <xf numFmtId="0" fontId="10" fillId="0" borderId="14" xfId="0" applyFont="1" applyBorder="1" applyAlignment="1">
      <alignment horizontal="left" indent="1"/>
    </xf>
    <xf numFmtId="0" fontId="17" fillId="0" borderId="1" xfId="0" applyFont="1" applyBorder="1" applyAlignment="1">
      <alignment horizontal="right" indent="1"/>
    </xf>
    <xf numFmtId="0" fontId="17" fillId="0" borderId="68" xfId="0" applyFont="1" applyBorder="1"/>
    <xf numFmtId="3" fontId="17" fillId="0" borderId="19" xfId="0" applyNumberFormat="1" applyFont="1" applyBorder="1"/>
    <xf numFmtId="3" fontId="17" fillId="0" borderId="20" xfId="0" applyNumberFormat="1" applyFont="1" applyBorder="1"/>
    <xf numFmtId="0" fontId="17" fillId="0" borderId="69" xfId="0" applyFont="1" applyBorder="1" applyAlignment="1">
      <alignment horizontal="left" indent="1"/>
    </xf>
    <xf numFmtId="3" fontId="17" fillId="0" borderId="21" xfId="0" applyNumberFormat="1" applyFont="1" applyBorder="1"/>
    <xf numFmtId="0" fontId="17" fillId="0" borderId="69" xfId="0" applyFont="1" applyBorder="1"/>
    <xf numFmtId="0" fontId="17" fillId="0" borderId="69" xfId="0" applyFont="1" applyBorder="1" applyAlignment="1">
      <alignment horizontal="left" indent="3"/>
    </xf>
    <xf numFmtId="0" fontId="17" fillId="0" borderId="67" xfId="0" applyFont="1" applyBorder="1" applyAlignment="1">
      <alignment horizontal="left"/>
    </xf>
    <xf numFmtId="0" fontId="17" fillId="0" borderId="69" xfId="0" applyFont="1" applyBorder="1" applyAlignment="1">
      <alignment horizontal="left"/>
    </xf>
    <xf numFmtId="0" fontId="17" fillId="0" borderId="68" xfId="0" applyFont="1" applyBorder="1" applyAlignment="1">
      <alignment horizontal="left" indent="1"/>
    </xf>
    <xf numFmtId="0" fontId="17" fillId="0" borderId="73" xfId="0" applyFont="1" applyBorder="1"/>
    <xf numFmtId="3" fontId="17" fillId="0" borderId="74" xfId="0" applyNumberFormat="1" applyFont="1" applyBorder="1"/>
    <xf numFmtId="3" fontId="17" fillId="0" borderId="63" xfId="0" applyNumberFormat="1" applyFont="1" applyBorder="1"/>
    <xf numFmtId="3" fontId="17" fillId="0" borderId="75" xfId="0" applyNumberFormat="1" applyFont="1" applyBorder="1"/>
    <xf numFmtId="0" fontId="17" fillId="0" borderId="4" xfId="0" applyFont="1" applyBorder="1" applyAlignment="1">
      <alignment horizontal="center" vertical="center" wrapText="1"/>
    </xf>
    <xf numFmtId="0" fontId="12" fillId="0" borderId="65" xfId="0" applyFont="1" applyBorder="1" applyAlignment="1">
      <alignment horizontal="left" indent="3"/>
    </xf>
    <xf numFmtId="0" fontId="9" fillId="0" borderId="16" xfId="0" applyFont="1" applyBorder="1" applyAlignment="1">
      <alignment horizontal="left" indent="2"/>
    </xf>
    <xf numFmtId="0" fontId="9" fillId="0" borderId="78" xfId="0" applyFont="1" applyBorder="1" applyAlignment="1">
      <alignment horizontal="left"/>
    </xf>
    <xf numFmtId="165" fontId="9" fillId="0" borderId="79" xfId="2" applyNumberFormat="1" applyFont="1" applyBorder="1" applyAlignment="1">
      <alignment horizontal="left"/>
    </xf>
    <xf numFmtId="165" fontId="9" fillId="0" borderId="79" xfId="2" applyNumberFormat="1" applyFont="1" applyBorder="1" applyAlignment="1">
      <alignment horizontal="center"/>
    </xf>
    <xf numFmtId="164" fontId="9" fillId="0" borderId="80" xfId="1" applyNumberFormat="1" applyFont="1" applyBorder="1" applyAlignment="1">
      <alignment horizontal="left"/>
    </xf>
    <xf numFmtId="0" fontId="9" fillId="0" borderId="83" xfId="0" applyFont="1" applyBorder="1" applyAlignment="1">
      <alignment horizontal="left"/>
    </xf>
    <xf numFmtId="165" fontId="9" fillId="0" borderId="84" xfId="2" applyNumberFormat="1" applyFont="1" applyBorder="1" applyAlignment="1">
      <alignment horizontal="left"/>
    </xf>
    <xf numFmtId="165" fontId="9" fillId="0" borderId="84" xfId="2" applyNumberFormat="1" applyFont="1" applyBorder="1" applyAlignment="1">
      <alignment horizontal="center"/>
    </xf>
    <xf numFmtId="164" fontId="9" fillId="0" borderId="85" xfId="1" applyNumberFormat="1" applyFont="1" applyBorder="1" applyAlignment="1">
      <alignment horizontal="left"/>
    </xf>
    <xf numFmtId="165" fontId="11" fillId="0" borderId="84" xfId="2" applyNumberFormat="1" applyFont="1" applyBorder="1" applyAlignment="1">
      <alignment horizontal="left"/>
    </xf>
    <xf numFmtId="165" fontId="11" fillId="0" borderId="84" xfId="2" applyNumberFormat="1" applyFont="1" applyBorder="1" applyAlignment="1">
      <alignment horizontal="center"/>
    </xf>
    <xf numFmtId="164" fontId="11" fillId="0" borderId="85" xfId="1" applyNumberFormat="1" applyFont="1" applyBorder="1" applyAlignment="1">
      <alignment horizontal="left"/>
    </xf>
    <xf numFmtId="3" fontId="17" fillId="0" borderId="32" xfId="0" applyNumberFormat="1" applyFont="1" applyBorder="1"/>
    <xf numFmtId="3" fontId="17" fillId="0" borderId="14" xfId="0" applyNumberFormat="1" applyFont="1" applyBorder="1"/>
    <xf numFmtId="3" fontId="17" fillId="0" borderId="91" xfId="0" applyNumberFormat="1" applyFont="1" applyBorder="1"/>
    <xf numFmtId="0" fontId="17" fillId="0" borderId="25" xfId="0" applyFont="1" applyBorder="1" applyAlignment="1">
      <alignment horizontal="left"/>
    </xf>
    <xf numFmtId="0" fontId="9" fillId="0" borderId="1" xfId="0" applyFont="1" applyBorder="1" applyAlignment="1">
      <alignment horizontal="center" vertical="top" wrapText="1"/>
    </xf>
    <xf numFmtId="0" fontId="9" fillId="0" borderId="65" xfId="0" applyFont="1" applyBorder="1" applyAlignment="1">
      <alignment horizontal="left" indent="3"/>
    </xf>
    <xf numFmtId="0" fontId="9" fillId="0" borderId="19" xfId="0" applyFont="1" applyBorder="1" applyAlignment="1">
      <alignment horizontal="left" indent="3"/>
    </xf>
    <xf numFmtId="0" fontId="9" fillId="0" borderId="6" xfId="0" applyFont="1" applyBorder="1" applyAlignment="1">
      <alignment horizontal="left" indent="3"/>
    </xf>
    <xf numFmtId="0" fontId="21" fillId="0" borderId="74" xfId="0" applyFont="1" applyBorder="1" applyAlignment="1">
      <alignment vertical="top"/>
    </xf>
    <xf numFmtId="3" fontId="20" fillId="0" borderId="63" xfId="0" applyNumberFormat="1" applyFont="1" applyBorder="1"/>
    <xf numFmtId="3" fontId="21" fillId="0" borderId="62" xfId="0" applyNumberFormat="1" applyFont="1" applyBorder="1"/>
    <xf numFmtId="0" fontId="21" fillId="0" borderId="45" xfId="0" applyFont="1" applyBorder="1"/>
    <xf numFmtId="0" fontId="8" fillId="0" borderId="1" xfId="0" applyFont="1" applyBorder="1" applyAlignment="1">
      <alignment horizontal="center" vertical="top" wrapText="1"/>
    </xf>
    <xf numFmtId="0" fontId="8" fillId="0" borderId="19" xfId="0" applyFont="1" applyBorder="1" applyAlignment="1">
      <alignment horizontal="left" indent="3"/>
    </xf>
    <xf numFmtId="0" fontId="8" fillId="0" borderId="6" xfId="0" applyFont="1" applyBorder="1" applyAlignment="1">
      <alignment horizontal="left" indent="3"/>
    </xf>
    <xf numFmtId="0" fontId="8" fillId="0" borderId="83" xfId="0" applyFont="1" applyBorder="1" applyAlignment="1">
      <alignment horizontal="left"/>
    </xf>
    <xf numFmtId="0" fontId="8" fillId="0" borderId="50" xfId="0" applyFont="1" applyBorder="1"/>
    <xf numFmtId="0" fontId="17" fillId="0" borderId="4" xfId="0" applyFont="1" applyBorder="1" applyAlignment="1">
      <alignment horizontal="center" vertical="center" wrapText="1"/>
    </xf>
    <xf numFmtId="0" fontId="7" fillId="0" borderId="0" xfId="0" applyFont="1"/>
    <xf numFmtId="0" fontId="30" fillId="0" borderId="94" xfId="0" applyFont="1" applyBorder="1" applyAlignment="1">
      <alignment horizontal="center"/>
    </xf>
    <xf numFmtId="0" fontId="18" fillId="0" borderId="95" xfId="0" applyFont="1" applyBorder="1"/>
    <xf numFmtId="0" fontId="27" fillId="0" borderId="96" xfId="0" applyFont="1" applyBorder="1"/>
    <xf numFmtId="0" fontId="28" fillId="0" borderId="0" xfId="0" applyFont="1" applyBorder="1" applyAlignment="1">
      <alignment horizontal="left" vertical="top"/>
    </xf>
    <xf numFmtId="0" fontId="28" fillId="0" borderId="0" xfId="0" applyFont="1"/>
    <xf numFmtId="0" fontId="29" fillId="0" borderId="0" xfId="0" applyFont="1"/>
    <xf numFmtId="0" fontId="31" fillId="0" borderId="94" xfId="0" applyFont="1" applyBorder="1" applyAlignment="1">
      <alignment horizontal="center"/>
    </xf>
    <xf numFmtId="0" fontId="32" fillId="0" borderId="95" xfId="0" applyFont="1" applyBorder="1" applyAlignment="1"/>
    <xf numFmtId="0" fontId="18" fillId="0" borderId="95" xfId="0" applyFont="1" applyBorder="1" applyAlignment="1"/>
    <xf numFmtId="0" fontId="18" fillId="0" borderId="96" xfId="0" applyFont="1" applyBorder="1" applyAlignment="1"/>
    <xf numFmtId="0" fontId="18" fillId="0" borderId="96" xfId="0" applyFont="1" applyBorder="1"/>
    <xf numFmtId="0" fontId="6" fillId="0" borderId="0" xfId="0" applyFont="1"/>
    <xf numFmtId="0" fontId="6" fillId="0" borderId="0" xfId="0" applyFont="1" applyAlignment="1">
      <alignment vertical="top"/>
    </xf>
    <xf numFmtId="0" fontId="6" fillId="0" borderId="49" xfId="0" applyFont="1" applyBorder="1" applyAlignment="1">
      <alignment horizontal="left" indent="1"/>
    </xf>
    <xf numFmtId="0" fontId="6" fillId="0" borderId="0" xfId="0" applyFont="1" applyAlignment="1">
      <alignment wrapText="1"/>
    </xf>
    <xf numFmtId="0" fontId="5" fillId="0" borderId="36" xfId="0" applyFont="1" applyBorder="1" applyAlignment="1">
      <alignment horizontal="left" indent="2"/>
    </xf>
    <xf numFmtId="0" fontId="8" fillId="0" borderId="98" xfId="0" applyFont="1" applyBorder="1" applyAlignment="1">
      <alignment horizontal="left" indent="1"/>
    </xf>
    <xf numFmtId="0" fontId="8" fillId="0" borderId="10" xfId="0" applyFont="1" applyBorder="1" applyAlignment="1">
      <alignment horizontal="left" indent="1"/>
    </xf>
    <xf numFmtId="3" fontId="17" fillId="0" borderId="46" xfId="0" applyNumberFormat="1" applyFont="1" applyBorder="1"/>
    <xf numFmtId="3" fontId="17" fillId="0" borderId="49" xfId="0" applyNumberFormat="1" applyFont="1" applyBorder="1"/>
    <xf numFmtId="3" fontId="17" fillId="0" borderId="99" xfId="0" applyNumberFormat="1" applyFont="1" applyBorder="1"/>
    <xf numFmtId="3" fontId="17" fillId="0" borderId="44" xfId="0" applyNumberFormat="1" applyFont="1" applyBorder="1"/>
    <xf numFmtId="3" fontId="17" fillId="0" borderId="65" xfId="0" applyNumberFormat="1" applyFont="1" applyBorder="1"/>
    <xf numFmtId="3" fontId="17" fillId="0" borderId="54" xfId="0" applyNumberFormat="1" applyFont="1" applyBorder="1"/>
    <xf numFmtId="3" fontId="17" fillId="0" borderId="36" xfId="0" applyNumberFormat="1" applyFont="1" applyBorder="1"/>
    <xf numFmtId="3" fontId="34" fillId="0" borderId="19" xfId="0" applyNumberFormat="1" applyFont="1" applyBorder="1"/>
    <xf numFmtId="3" fontId="34" fillId="0" borderId="20" xfId="0" applyNumberFormat="1" applyFont="1" applyBorder="1"/>
    <xf numFmtId="3" fontId="34" fillId="0" borderId="21" xfId="0" applyNumberFormat="1" applyFont="1" applyBorder="1"/>
    <xf numFmtId="0" fontId="4" fillId="0" borderId="1" xfId="0" applyFont="1" applyBorder="1" applyAlignment="1">
      <alignment horizontal="center" vertical="top" wrapText="1"/>
    </xf>
    <xf numFmtId="3" fontId="12" fillId="0" borderId="17" xfId="0" applyNumberFormat="1" applyFont="1" applyBorder="1"/>
    <xf numFmtId="3" fontId="12" fillId="0" borderId="18" xfId="0" applyNumberFormat="1" applyFont="1" applyBorder="1"/>
    <xf numFmtId="3" fontId="12" fillId="0" borderId="21" xfId="0" applyNumberFormat="1" applyFont="1" applyBorder="1"/>
    <xf numFmtId="3" fontId="17" fillId="0" borderId="1" xfId="0" applyNumberFormat="1" applyFont="1" applyBorder="1"/>
    <xf numFmtId="3" fontId="17" fillId="0" borderId="13" xfId="0" applyNumberFormat="1" applyFont="1" applyBorder="1"/>
    <xf numFmtId="3" fontId="17" fillId="0" borderId="17" xfId="0" applyNumberFormat="1" applyFont="1" applyBorder="1"/>
    <xf numFmtId="3" fontId="9" fillId="0" borderId="17" xfId="0" applyNumberFormat="1" applyFont="1" applyBorder="1"/>
    <xf numFmtId="3" fontId="9" fillId="0" borderId="18" xfId="0" applyNumberFormat="1" applyFont="1" applyBorder="1"/>
    <xf numFmtId="3" fontId="9" fillId="0" borderId="37" xfId="0" applyNumberFormat="1" applyFont="1" applyBorder="1"/>
    <xf numFmtId="3" fontId="9" fillId="0" borderId="38" xfId="0" applyNumberFormat="1" applyFont="1" applyBorder="1"/>
    <xf numFmtId="3" fontId="12" fillId="0" borderId="49" xfId="0" applyNumberFormat="1" applyFont="1" applyBorder="1"/>
    <xf numFmtId="3" fontId="12" fillId="0" borderId="54" xfId="0" applyNumberFormat="1" applyFont="1" applyBorder="1"/>
    <xf numFmtId="3" fontId="12" fillId="0" borderId="23" xfId="0" applyNumberFormat="1" applyFont="1" applyBorder="1"/>
    <xf numFmtId="3" fontId="12" fillId="0" borderId="24" xfId="0" applyNumberFormat="1" applyFont="1" applyBorder="1"/>
    <xf numFmtId="3" fontId="12" fillId="0" borderId="7" xfId="0" applyNumberFormat="1" applyFont="1" applyBorder="1"/>
    <xf numFmtId="3" fontId="12" fillId="0" borderId="8" xfId="0" applyNumberFormat="1" applyFont="1" applyBorder="1"/>
    <xf numFmtId="3" fontId="12" fillId="0" borderId="37" xfId="0" applyNumberFormat="1" applyFont="1" applyBorder="1"/>
    <xf numFmtId="3" fontId="12" fillId="0" borderId="38" xfId="0" applyNumberFormat="1" applyFont="1" applyBorder="1"/>
    <xf numFmtId="3" fontId="11" fillId="0" borderId="17" xfId="0" applyNumberFormat="1" applyFont="1" applyBorder="1"/>
    <xf numFmtId="3" fontId="11" fillId="0" borderId="37" xfId="0" applyNumberFormat="1" applyFont="1" applyBorder="1"/>
    <xf numFmtId="3" fontId="11" fillId="0" borderId="49" xfId="0" applyNumberFormat="1" applyFont="1" applyBorder="1"/>
    <xf numFmtId="3" fontId="11" fillId="0" borderId="14" xfId="0" applyNumberFormat="1" applyFont="1" applyBorder="1"/>
    <xf numFmtId="3" fontId="12" fillId="0" borderId="81" xfId="0" applyNumberFormat="1" applyFont="1" applyBorder="1"/>
    <xf numFmtId="3" fontId="12" fillId="0" borderId="82" xfId="0" applyNumberFormat="1" applyFont="1" applyBorder="1"/>
    <xf numFmtId="3" fontId="12" fillId="0" borderId="86" xfId="0" applyNumberFormat="1" applyFont="1" applyBorder="1"/>
    <xf numFmtId="3" fontId="12" fillId="0" borderId="87" xfId="0" applyNumberFormat="1" applyFont="1" applyBorder="1"/>
    <xf numFmtId="3" fontId="17" fillId="0" borderId="81" xfId="2" applyNumberFormat="1" applyFont="1" applyBorder="1"/>
    <xf numFmtId="3" fontId="12" fillId="0" borderId="89" xfId="0" applyNumberFormat="1" applyFont="1" applyBorder="1"/>
    <xf numFmtId="3" fontId="17" fillId="0" borderId="86" xfId="2" applyNumberFormat="1" applyFont="1" applyBorder="1"/>
    <xf numFmtId="3" fontId="12" fillId="0" borderId="90" xfId="0" applyNumberFormat="1" applyFont="1" applyBorder="1"/>
    <xf numFmtId="3" fontId="12" fillId="0" borderId="60" xfId="0" applyNumberFormat="1" applyFont="1" applyBorder="1"/>
    <xf numFmtId="3" fontId="17" fillId="0" borderId="60" xfId="0" applyNumberFormat="1" applyFont="1" applyBorder="1"/>
    <xf numFmtId="3" fontId="12" fillId="0" borderId="88" xfId="0" applyNumberFormat="1" applyFont="1" applyBorder="1"/>
    <xf numFmtId="3" fontId="26" fillId="0" borderId="20" xfId="0" applyNumberFormat="1" applyFont="1" applyBorder="1"/>
    <xf numFmtId="3" fontId="26" fillId="0" borderId="21" xfId="0" applyNumberFormat="1" applyFont="1" applyBorder="1"/>
    <xf numFmtId="3" fontId="17" fillId="0" borderId="53" xfId="0" applyNumberFormat="1" applyFont="1" applyBorder="1"/>
    <xf numFmtId="3" fontId="17" fillId="0" borderId="55" xfId="0" applyNumberFormat="1" applyFont="1" applyBorder="1"/>
    <xf numFmtId="3" fontId="17" fillId="0" borderId="50" xfId="0" applyNumberFormat="1" applyFont="1" applyBorder="1"/>
    <xf numFmtId="3" fontId="17" fillId="0" borderId="23" xfId="0" applyNumberFormat="1" applyFont="1" applyBorder="1"/>
    <xf numFmtId="0" fontId="3" fillId="0" borderId="19" xfId="0" applyFont="1" applyBorder="1" applyAlignment="1">
      <alignment horizontal="left" indent="2"/>
    </xf>
    <xf numFmtId="0" fontId="3" fillId="0" borderId="0" xfId="0" applyFont="1"/>
    <xf numFmtId="0" fontId="21" fillId="0" borderId="32" xfId="0" applyFont="1" applyBorder="1" applyAlignment="1">
      <alignment vertical="top"/>
    </xf>
    <xf numFmtId="3" fontId="21" fillId="0" borderId="49" xfId="0" applyNumberFormat="1" applyFont="1" applyBorder="1"/>
    <xf numFmtId="3" fontId="21" fillId="0" borderId="54" xfId="0" applyNumberFormat="1" applyFont="1" applyBorder="1"/>
    <xf numFmtId="3" fontId="3" fillId="0" borderId="0" xfId="0" applyNumberFormat="1" applyFont="1"/>
    <xf numFmtId="164" fontId="3" fillId="0" borderId="0" xfId="1" applyNumberFormat="1" applyFont="1"/>
    <xf numFmtId="0" fontId="3" fillId="0" borderId="69" xfId="0" applyFont="1" applyBorder="1" applyAlignment="1">
      <alignment horizontal="left" indent="1"/>
    </xf>
    <xf numFmtId="3" fontId="3" fillId="0" borderId="100" xfId="0" applyNumberFormat="1" applyFont="1" applyBorder="1"/>
    <xf numFmtId="3" fontId="3" fillId="0" borderId="21" xfId="0" applyNumberFormat="1" applyFont="1" applyBorder="1"/>
    <xf numFmtId="3" fontId="3" fillId="0" borderId="101" xfId="0" applyNumberFormat="1" applyFont="1" applyBorder="1"/>
    <xf numFmtId="0" fontId="3" fillId="0" borderId="69" xfId="0" applyFont="1" applyBorder="1" applyAlignment="1">
      <alignment horizontal="left" indent="6"/>
    </xf>
    <xf numFmtId="3" fontId="3" fillId="0" borderId="19" xfId="0" applyNumberFormat="1" applyFont="1" applyBorder="1"/>
    <xf numFmtId="3" fontId="3" fillId="0" borderId="20" xfId="0" applyNumberFormat="1" applyFont="1" applyBorder="1"/>
    <xf numFmtId="0" fontId="3" fillId="0" borderId="69" xfId="0" applyFont="1" applyBorder="1" applyAlignment="1">
      <alignment horizontal="left" indent="3"/>
    </xf>
    <xf numFmtId="0" fontId="3" fillId="0" borderId="26" xfId="0" applyFont="1" applyBorder="1" applyAlignment="1">
      <alignment horizontal="left"/>
    </xf>
    <xf numFmtId="3" fontId="3" fillId="0" borderId="71" xfId="0" applyNumberFormat="1" applyFont="1" applyBorder="1"/>
    <xf numFmtId="3" fontId="3" fillId="0" borderId="60" xfId="0" applyNumberFormat="1" applyFont="1" applyBorder="1"/>
    <xf numFmtId="3" fontId="3" fillId="0" borderId="72" xfId="0" applyNumberFormat="1" applyFont="1" applyBorder="1"/>
    <xf numFmtId="0" fontId="37" fillId="0" borderId="0" xfId="0" applyFont="1" applyAlignment="1">
      <alignment vertical="center"/>
    </xf>
    <xf numFmtId="0" fontId="1" fillId="0" borderId="0" xfId="0" applyFont="1"/>
    <xf numFmtId="0" fontId="1" fillId="0" borderId="0" xfId="0" applyFont="1" applyAlignment="1"/>
    <xf numFmtId="0" fontId="3" fillId="0" borderId="0" xfId="0" applyFont="1" applyAlignment="1"/>
    <xf numFmtId="0" fontId="15" fillId="0" borderId="0" xfId="0" applyFont="1" applyAlignment="1">
      <alignment horizontal="center"/>
    </xf>
    <xf numFmtId="0" fontId="16" fillId="0" borderId="0" xfId="0" applyFont="1" applyAlignment="1">
      <alignment horizontal="center"/>
    </xf>
    <xf numFmtId="0" fontId="14" fillId="0" borderId="0" xfId="0" applyFont="1" applyAlignment="1">
      <alignment horizontal="center"/>
    </xf>
    <xf numFmtId="0" fontId="11" fillId="0" borderId="0" xfId="0" applyFont="1" applyAlignment="1">
      <alignment horizontal="center"/>
    </xf>
    <xf numFmtId="0" fontId="3" fillId="0" borderId="16" xfId="0" applyFont="1" applyBorder="1" applyAlignment="1">
      <alignment horizontal="left" indent="3"/>
    </xf>
    <xf numFmtId="0" fontId="3" fillId="0" borderId="29" xfId="0" applyFont="1" applyBorder="1" applyAlignment="1">
      <alignment horizontal="center"/>
    </xf>
    <xf numFmtId="0" fontId="17" fillId="0" borderId="105" xfId="0" applyFont="1" applyBorder="1" applyAlignment="1">
      <alignment horizontal="center" vertical="center" wrapText="1"/>
    </xf>
    <xf numFmtId="0" fontId="15" fillId="0" borderId="0" xfId="0" applyFont="1" applyAlignment="1">
      <alignment horizontal="center"/>
    </xf>
    <xf numFmtId="0" fontId="16" fillId="0" borderId="0" xfId="0" applyFont="1" applyAlignment="1">
      <alignment horizontal="center"/>
    </xf>
    <xf numFmtId="0" fontId="14" fillId="0" borderId="0" xfId="0" applyFont="1" applyAlignment="1">
      <alignment horizontal="center"/>
    </xf>
    <xf numFmtId="0" fontId="11" fillId="0" borderId="0" xfId="0" applyFont="1" applyAlignment="1">
      <alignment horizontal="center"/>
    </xf>
    <xf numFmtId="0" fontId="3" fillId="0" borderId="0" xfId="0" applyFont="1" applyAlignment="1">
      <alignment horizontal="left" vertical="top"/>
    </xf>
    <xf numFmtId="0" fontId="33" fillId="0" borderId="0" xfId="0" applyFont="1" applyAlignment="1">
      <alignment horizontal="left" vertical="top"/>
    </xf>
    <xf numFmtId="0" fontId="15" fillId="0" borderId="0" xfId="0" applyFont="1" applyAlignment="1">
      <alignment horizontal="center"/>
    </xf>
    <xf numFmtId="0" fontId="16"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17" fillId="0" borderId="3" xfId="0" applyFont="1" applyBorder="1" applyAlignment="1">
      <alignment horizontal="center"/>
    </xf>
    <xf numFmtId="0" fontId="17" fillId="0" borderId="4" xfId="0" applyFont="1" applyBorder="1" applyAlignment="1">
      <alignment horizontal="center"/>
    </xf>
    <xf numFmtId="0" fontId="17" fillId="0" borderId="5" xfId="0" applyFont="1" applyBorder="1" applyAlignment="1">
      <alignment horizontal="center"/>
    </xf>
    <xf numFmtId="0" fontId="14" fillId="0" borderId="0" xfId="0" applyFont="1" applyAlignment="1">
      <alignment horizontal="center"/>
    </xf>
    <xf numFmtId="0" fontId="17" fillId="0" borderId="12" xfId="0" applyFont="1" applyBorder="1" applyAlignment="1">
      <alignment horizontal="center" vertical="center"/>
    </xf>
    <xf numFmtId="0" fontId="17" fillId="0" borderId="10" xfId="0" applyFont="1" applyBorder="1" applyAlignment="1">
      <alignment horizontal="center" vertical="center"/>
    </xf>
    <xf numFmtId="0" fontId="12" fillId="0" borderId="0" xfId="0" applyFont="1" applyAlignment="1">
      <alignment horizont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1" fillId="0" borderId="0" xfId="0" applyFont="1" applyAlignment="1">
      <alignment horizontal="center"/>
    </xf>
    <xf numFmtId="0" fontId="17" fillId="0" borderId="27" xfId="0" applyFont="1" applyBorder="1" applyAlignment="1">
      <alignment horizontal="center" vertical="center" wrapText="1"/>
    </xf>
    <xf numFmtId="0" fontId="17" fillId="0" borderId="28" xfId="0" applyFont="1" applyBorder="1" applyAlignment="1">
      <alignment horizontal="center" vertical="center" wrapText="1"/>
    </xf>
    <xf numFmtId="0" fontId="20" fillId="0" borderId="47" xfId="0" applyFont="1" applyBorder="1" applyAlignment="1">
      <alignment horizontal="left" vertical="top"/>
    </xf>
    <xf numFmtId="0" fontId="20" fillId="0" borderId="92" xfId="0" applyFont="1" applyBorder="1" applyAlignment="1">
      <alignment horizontal="left" vertical="top"/>
    </xf>
    <xf numFmtId="0" fontId="24" fillId="0" borderId="40" xfId="0" applyFont="1" applyBorder="1" applyAlignment="1">
      <alignment horizontal="left" vertical="top"/>
    </xf>
    <xf numFmtId="0" fontId="21" fillId="0" borderId="40" xfId="0" applyFont="1" applyBorder="1" applyAlignment="1">
      <alignment horizontal="left" vertical="top"/>
    </xf>
    <xf numFmtId="0" fontId="21" fillId="0" borderId="30" xfId="0" applyFont="1" applyBorder="1" applyAlignment="1">
      <alignment horizontal="left" vertical="top"/>
    </xf>
    <xf numFmtId="0" fontId="20" fillId="0" borderId="93" xfId="0" applyFont="1" applyBorder="1" applyAlignment="1">
      <alignment horizontal="right" vertical="top"/>
    </xf>
    <xf numFmtId="0" fontId="20" fillId="0" borderId="52" xfId="0" applyFont="1" applyBorder="1" applyAlignment="1">
      <alignment horizontal="center" vertical="top"/>
    </xf>
    <xf numFmtId="0" fontId="20" fillId="0" borderId="31" xfId="0" applyFont="1" applyBorder="1" applyAlignment="1">
      <alignment horizontal="center" vertical="top"/>
    </xf>
    <xf numFmtId="0" fontId="24" fillId="0" borderId="40" xfId="0" applyFont="1" applyBorder="1" applyAlignment="1">
      <alignment horizontal="left" vertical="top" wrapText="1"/>
    </xf>
    <xf numFmtId="0" fontId="24" fillId="0" borderId="30" xfId="0" applyFont="1" applyBorder="1" applyAlignment="1">
      <alignment horizontal="left" vertical="top"/>
    </xf>
    <xf numFmtId="0" fontId="20" fillId="0" borderId="41" xfId="0" applyFont="1" applyBorder="1" applyAlignment="1">
      <alignment horizontal="right" vertical="top"/>
    </xf>
    <xf numFmtId="0" fontId="21" fillId="0" borderId="40" xfId="0" applyFont="1" applyBorder="1" applyAlignment="1">
      <alignment horizontal="left" vertical="top" wrapText="1"/>
    </xf>
    <xf numFmtId="0" fontId="20" fillId="0" borderId="48" xfId="0" applyFont="1" applyBorder="1" applyAlignment="1">
      <alignment horizontal="left" vertical="top"/>
    </xf>
    <xf numFmtId="0" fontId="20" fillId="0" borderId="51" xfId="0" applyFont="1" applyBorder="1" applyAlignment="1">
      <alignment horizontal="left" vertical="top"/>
    </xf>
    <xf numFmtId="0" fontId="20" fillId="0" borderId="48" xfId="0" applyFont="1" applyBorder="1" applyAlignment="1">
      <alignment horizontal="left" vertical="top" wrapText="1"/>
    </xf>
    <xf numFmtId="0" fontId="24" fillId="0" borderId="103" xfId="0" applyFont="1" applyBorder="1" applyAlignment="1">
      <alignment horizontal="left" vertical="top" wrapText="1"/>
    </xf>
    <xf numFmtId="0" fontId="0" fillId="0" borderId="103" xfId="0" applyBorder="1" applyAlignment="1">
      <alignment horizontal="left" vertical="top" wrapText="1"/>
    </xf>
    <xf numFmtId="0" fontId="0" fillId="0" borderId="104" xfId="0" applyBorder="1" applyAlignment="1">
      <alignment horizontal="left" vertical="top" wrapText="1"/>
    </xf>
    <xf numFmtId="0" fontId="0" fillId="0" borderId="48" xfId="0" applyBorder="1" applyAlignment="1">
      <alignment horizontal="left" vertical="top" wrapText="1"/>
    </xf>
    <xf numFmtId="0" fontId="0" fillId="0" borderId="51" xfId="0" applyBorder="1" applyAlignment="1">
      <alignment horizontal="left" vertical="top" wrapText="1"/>
    </xf>
    <xf numFmtId="0" fontId="21" fillId="0" borderId="103" xfId="0" applyFont="1" applyBorder="1" applyAlignment="1">
      <alignment horizontal="left" vertical="top" wrapText="1"/>
    </xf>
    <xf numFmtId="0" fontId="21" fillId="0" borderId="104" xfId="0" applyFont="1" applyBorder="1" applyAlignment="1">
      <alignment horizontal="left" vertical="top" wrapText="1"/>
    </xf>
    <xf numFmtId="0" fontId="21" fillId="0" borderId="48" xfId="0" applyFont="1" applyBorder="1" applyAlignment="1">
      <alignment horizontal="left" vertical="top" wrapText="1"/>
    </xf>
    <xf numFmtId="0" fontId="21" fillId="0" borderId="51" xfId="0" applyFont="1" applyBorder="1" applyAlignment="1">
      <alignment horizontal="left" vertical="top" wrapText="1"/>
    </xf>
    <xf numFmtId="0" fontId="19" fillId="0" borderId="0" xfId="0" applyFont="1" applyAlignment="1">
      <alignment horizontal="center"/>
    </xf>
    <xf numFmtId="0" fontId="1" fillId="0" borderId="0" xfId="0" applyFont="1" applyAlignment="1">
      <alignment horizontal="center"/>
    </xf>
    <xf numFmtId="0" fontId="21" fillId="0" borderId="0" xfId="0" applyFont="1" applyAlignment="1">
      <alignment horizontal="center"/>
    </xf>
    <xf numFmtId="0" fontId="22" fillId="0" borderId="0" xfId="0" applyFont="1" applyAlignment="1">
      <alignment horizontal="center"/>
    </xf>
    <xf numFmtId="0" fontId="3" fillId="0" borderId="0" xfId="0" applyFont="1" applyBorder="1" applyAlignment="1">
      <alignment horizontal="center"/>
    </xf>
    <xf numFmtId="0" fontId="3" fillId="0" borderId="34" xfId="0" applyFont="1" applyBorder="1" applyAlignment="1">
      <alignment horizontal="center"/>
    </xf>
    <xf numFmtId="0" fontId="17" fillId="0" borderId="58" xfId="0" applyFont="1" applyBorder="1" applyAlignment="1">
      <alignment horizontal="center" vertical="center" wrapText="1"/>
    </xf>
    <xf numFmtId="0" fontId="17" fillId="0" borderId="102" xfId="0" applyFont="1" applyBorder="1" applyAlignment="1">
      <alignment horizontal="center" vertical="center" wrapText="1"/>
    </xf>
    <xf numFmtId="0" fontId="12" fillId="0" borderId="0" xfId="0" applyFont="1" applyAlignment="1">
      <alignment horizontal="center" wrapText="1"/>
    </xf>
    <xf numFmtId="0" fontId="17" fillId="0" borderId="57"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11" xfId="0" applyFont="1" applyBorder="1" applyAlignment="1">
      <alignment horizontal="center" vertical="center"/>
    </xf>
    <xf numFmtId="0" fontId="17" fillId="0" borderId="14" xfId="0" applyFont="1" applyBorder="1" applyAlignment="1">
      <alignment horizontal="center" vertical="center"/>
    </xf>
    <xf numFmtId="0" fontId="17" fillId="0" borderId="2" xfId="0" applyFont="1" applyBorder="1" applyAlignment="1">
      <alignment horizontal="center" vertical="center"/>
    </xf>
    <xf numFmtId="0" fontId="0" fillId="0" borderId="66" xfId="0" applyBorder="1" applyAlignment="1">
      <alignment horizontal="center" vertical="center" wrapText="1"/>
    </xf>
    <xf numFmtId="0" fontId="17" fillId="0" borderId="71" xfId="0" applyFont="1" applyBorder="1" applyAlignment="1">
      <alignment horizontal="left" indent="2"/>
    </xf>
    <xf numFmtId="0" fontId="17" fillId="0" borderId="34" xfId="0" applyFont="1" applyBorder="1" applyAlignment="1">
      <alignment horizontal="left" indent="2"/>
    </xf>
    <xf numFmtId="0" fontId="17" fillId="0" borderId="76" xfId="0" applyFont="1" applyBorder="1" applyAlignment="1">
      <alignment horizontal="center" vertical="center"/>
    </xf>
    <xf numFmtId="0" fontId="17" fillId="0" borderId="39" xfId="0" applyFont="1" applyBorder="1" applyAlignment="1">
      <alignment horizontal="center" vertical="center"/>
    </xf>
    <xf numFmtId="0" fontId="17" fillId="0" borderId="27" xfId="0" applyFont="1" applyBorder="1" applyAlignment="1">
      <alignment horizontal="center" vertical="center"/>
    </xf>
    <xf numFmtId="0" fontId="17" fillId="0" borderId="70" xfId="0" applyFont="1" applyBorder="1" applyAlignment="1">
      <alignment horizontal="center" vertical="center"/>
    </xf>
    <xf numFmtId="0" fontId="17" fillId="0" borderId="77" xfId="0" applyFont="1" applyBorder="1" applyAlignment="1">
      <alignment horizontal="center" vertical="center"/>
    </xf>
    <xf numFmtId="0" fontId="17" fillId="0" borderId="28" xfId="0" applyFont="1" applyBorder="1" applyAlignment="1">
      <alignment horizontal="center" vertical="center"/>
    </xf>
    <xf numFmtId="0" fontId="17" fillId="0" borderId="9" xfId="0" applyFont="1" applyBorder="1" applyAlignment="1">
      <alignment horizontal="center"/>
    </xf>
    <xf numFmtId="0" fontId="17" fillId="0" borderId="66" xfId="0" applyFont="1" applyBorder="1" applyAlignment="1">
      <alignment horizontal="center"/>
    </xf>
    <xf numFmtId="0" fontId="17" fillId="0" borderId="59" xfId="0" applyFont="1" applyBorder="1" applyAlignment="1">
      <alignment horizontal="center"/>
    </xf>
    <xf numFmtId="0" fontId="17" fillId="0" borderId="78" xfId="0" applyFont="1" applyBorder="1" applyAlignment="1">
      <alignment horizontal="left" indent="2"/>
    </xf>
    <xf numFmtId="0" fontId="17" fillId="0" borderId="79" xfId="0" applyFont="1" applyBorder="1" applyAlignment="1">
      <alignment horizontal="left" indent="2"/>
    </xf>
    <xf numFmtId="0" fontId="17" fillId="0" borderId="83" xfId="0" applyFont="1" applyBorder="1" applyAlignment="1">
      <alignment horizontal="left" indent="2"/>
    </xf>
    <xf numFmtId="0" fontId="17" fillId="0" borderId="84" xfId="0" applyFont="1" applyBorder="1" applyAlignment="1">
      <alignment horizontal="left" indent="2"/>
    </xf>
    <xf numFmtId="3" fontId="28" fillId="0" borderId="0" xfId="0" applyNumberFormat="1" applyFont="1"/>
    <xf numFmtId="0" fontId="1" fillId="0" borderId="0" xfId="0" applyFont="1" applyBorder="1" applyAlignment="1"/>
    <xf numFmtId="0" fontId="17" fillId="0" borderId="106" xfId="0" applyFont="1" applyBorder="1" applyAlignment="1">
      <alignment horizontal="center" vertical="center" wrapText="1"/>
    </xf>
    <xf numFmtId="0" fontId="17" fillId="0" borderId="2" xfId="0" applyFont="1" applyBorder="1" applyAlignment="1">
      <alignment horizontal="center" vertical="center" wrapText="1"/>
    </xf>
    <xf numFmtId="0" fontId="3" fillId="0" borderId="1" xfId="0" applyFont="1" applyBorder="1" applyAlignment="1">
      <alignment horizontal="center" vertical="top" wrapText="1"/>
    </xf>
    <xf numFmtId="0" fontId="3" fillId="0" borderId="13" xfId="0" applyFont="1" applyBorder="1" applyAlignment="1">
      <alignment horizontal="center" vertical="top" wrapText="1"/>
    </xf>
    <xf numFmtId="0" fontId="17" fillId="0" borderId="42" xfId="0" applyFont="1" applyBorder="1" applyAlignment="1">
      <alignment vertical="top"/>
    </xf>
    <xf numFmtId="0" fontId="17" fillId="0" borderId="29" xfId="0" applyFont="1" applyBorder="1" applyAlignment="1">
      <alignment vertical="top" wrapText="1"/>
    </xf>
    <xf numFmtId="0" fontId="3" fillId="0" borderId="17" xfId="0" applyFont="1" applyBorder="1"/>
    <xf numFmtId="0" fontId="3" fillId="0" borderId="18" xfId="0" applyFont="1" applyBorder="1"/>
    <xf numFmtId="0" fontId="3" fillId="0" borderId="43" xfId="0" applyFont="1" applyBorder="1" applyAlignment="1">
      <alignment vertical="top"/>
    </xf>
    <xf numFmtId="0" fontId="3" fillId="0" borderId="30" xfId="0" applyFont="1" applyBorder="1" applyAlignment="1">
      <alignment vertical="top" wrapText="1"/>
    </xf>
    <xf numFmtId="3" fontId="3" fillId="0" borderId="20" xfId="1" applyNumberFormat="1" applyFont="1" applyBorder="1"/>
    <xf numFmtId="0" fontId="3" fillId="0" borderId="30" xfId="0" applyFont="1" applyBorder="1" applyAlignment="1">
      <alignment vertical="top"/>
    </xf>
    <xf numFmtId="0" fontId="3" fillId="0" borderId="44" xfId="0" applyFont="1" applyBorder="1"/>
    <xf numFmtId="0" fontId="17" fillId="0" borderId="107" xfId="0" applyFont="1" applyBorder="1" applyAlignment="1">
      <alignment horizontal="right" vertical="top"/>
    </xf>
    <xf numFmtId="0" fontId="17" fillId="0" borderId="107" xfId="0" applyFont="1" applyBorder="1" applyAlignment="1">
      <alignment horizontal="right"/>
    </xf>
    <xf numFmtId="0" fontId="3" fillId="0" borderId="108" xfId="0" applyFont="1" applyBorder="1"/>
    <xf numFmtId="0" fontId="17" fillId="0" borderId="31" xfId="0" applyFont="1" applyBorder="1" applyAlignment="1">
      <alignment horizontal="center"/>
    </xf>
    <xf numFmtId="3" fontId="17" fillId="0" borderId="8" xfId="0" applyNumberFormat="1" applyFont="1" applyBorder="1"/>
    <xf numFmtId="0" fontId="38" fillId="0" borderId="0" xfId="0" applyFont="1" applyAlignment="1">
      <alignment horizontal="left" vertical="top"/>
    </xf>
    <xf numFmtId="0" fontId="20" fillId="0" borderId="46" xfId="0" applyFont="1" applyBorder="1" applyAlignment="1">
      <alignment vertical="top"/>
    </xf>
    <xf numFmtId="0" fontId="20" fillId="0" borderId="47" xfId="0" applyFont="1" applyBorder="1" applyAlignment="1">
      <alignment horizontal="left" vertical="top" wrapText="1"/>
    </xf>
    <xf numFmtId="0" fontId="21" fillId="0" borderId="17" xfId="0" applyFont="1" applyBorder="1"/>
    <xf numFmtId="0" fontId="21" fillId="0" borderId="18" xfId="0" applyFont="1" applyBorder="1"/>
    <xf numFmtId="0" fontId="24" fillId="0" borderId="104" xfId="0" applyFont="1" applyBorder="1" applyAlignment="1">
      <alignment horizontal="left" vertical="top" wrapText="1"/>
    </xf>
    <xf numFmtId="0" fontId="1" fillId="0" borderId="97" xfId="0" applyFont="1" applyBorder="1" applyAlignment="1"/>
    <xf numFmtId="3" fontId="3" fillId="0" borderId="17" xfId="0" applyNumberFormat="1" applyFont="1" applyBorder="1"/>
    <xf numFmtId="0" fontId="3" fillId="0" borderId="0" xfId="0" applyFont="1" applyAlignment="1">
      <alignment vertical="top" wrapText="1"/>
    </xf>
    <xf numFmtId="0" fontId="1" fillId="0" borderId="0" xfId="0" applyFont="1" applyAlignment="1">
      <alignment horizontal="left"/>
    </xf>
    <xf numFmtId="3" fontId="3" fillId="0" borderId="55" xfId="0" applyNumberFormat="1" applyFont="1" applyBorder="1"/>
    <xf numFmtId="3" fontId="3" fillId="0" borderId="53" xfId="0" applyNumberFormat="1" applyFont="1" applyBorder="1"/>
    <xf numFmtId="0" fontId="3" fillId="0" borderId="61" xfId="0" applyFont="1" applyBorder="1" applyAlignment="1">
      <alignment horizontal="left" wrapText="1" indent="2"/>
    </xf>
    <xf numFmtId="3" fontId="3" fillId="0" borderId="62" xfId="0" applyNumberFormat="1" applyFont="1" applyBorder="1"/>
    <xf numFmtId="3" fontId="3" fillId="0" borderId="63" xfId="0" applyNumberFormat="1" applyFont="1" applyBorder="1"/>
    <xf numFmtId="0" fontId="3" fillId="0" borderId="64" xfId="0" applyFont="1" applyBorder="1"/>
    <xf numFmtId="3" fontId="3" fillId="0" borderId="38" xfId="0" applyNumberFormat="1" applyFont="1" applyBorder="1"/>
    <xf numFmtId="3" fontId="3" fillId="0" borderId="37" xfId="0" applyNumberFormat="1" applyFont="1" applyBorder="1"/>
    <xf numFmtId="3" fontId="3" fillId="0" borderId="18" xfId="0" applyNumberFormat="1" applyFont="1" applyBorder="1"/>
    <xf numFmtId="0" fontId="3" fillId="0" borderId="16" xfId="0" applyFont="1" applyBorder="1" applyAlignment="1">
      <alignment horizontal="left" indent="2"/>
    </xf>
    <xf numFmtId="0" fontId="1" fillId="0" borderId="0" xfId="0" applyFont="1" applyAlignment="1">
      <alignment wrapText="1"/>
    </xf>
    <xf numFmtId="3" fontId="17" fillId="0" borderId="16" xfId="0" applyNumberFormat="1" applyFont="1" applyBorder="1"/>
    <xf numFmtId="3" fontId="20" fillId="0" borderId="8" xfId="0" applyNumberFormat="1" applyFont="1" applyBorder="1"/>
    <xf numFmtId="0" fontId="17" fillId="0" borderId="108" xfId="0" applyFont="1" applyBorder="1" applyAlignment="1">
      <alignment horizontal="center"/>
    </xf>
  </cellXfs>
  <cellStyles count="20">
    <cellStyle name="Comma" xfId="1" builtinId="3"/>
    <cellStyle name="Comma 2" xfId="4"/>
    <cellStyle name="Comma 2 2" xfId="5"/>
    <cellStyle name="Comma 3" xfId="6"/>
    <cellStyle name="Comma 4" xfId="7"/>
    <cellStyle name="Comma 4 2" xfId="8"/>
    <cellStyle name="Currency" xfId="2" builtinId="4"/>
    <cellStyle name="Currency 2" xfId="9"/>
    <cellStyle name="Currency 2 2" xfId="10"/>
    <cellStyle name="Currency 3" xfId="11"/>
    <cellStyle name="Currency 4" xfId="12"/>
    <cellStyle name="Currency 4 2" xfId="13"/>
    <cellStyle name="Normal" xfId="0" builtinId="0"/>
    <cellStyle name="Normal 2" xfId="14"/>
    <cellStyle name="Normal 3" xfId="3"/>
    <cellStyle name="Normal 4" xfId="15"/>
    <cellStyle name="Percent 2" xfId="16"/>
    <cellStyle name="Percent 2 2" xfId="17"/>
    <cellStyle name="Percent 3" xfId="18"/>
    <cellStyle name="Percent 3 2" xfId="19"/>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S%20Budget/BUDGET%20SUBMISSIONS/FY%202014/PB%202014/COPS%20Grants%20FY14%20DRAFT%20CJ%20Submission%20to%20JMD%203-28-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PS%20Budget/BUDGET%20SUBMISSIONS/FY%202014/PB%202014/JMD%20CJ%20Submission%203-7-13/COPS%20SandE%20FY14%20DRAFT%20CJ%20Submission%20to%20JMD%203-7-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 Organization Chart "/>
      <sheetName val="B. Summ of Req."/>
      <sheetName val="B. Summ of Req. by DU"/>
      <sheetName val="C. Program Changes by DU"/>
      <sheetName val="D. Strategic Goals &amp; Objectives"/>
      <sheetName val="E. ATB Justification"/>
      <sheetName val="F. 2012 Crosswalk"/>
      <sheetName val="G. 2013 Crosswalk"/>
      <sheetName val="L. Summary by OC"/>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 Summ of Req."/>
      <sheetName val="B. Summ of Req. by DU"/>
      <sheetName val="C. Program Changes by DU (2)"/>
      <sheetName val="E. ATB Justification"/>
      <sheetName val="F. 2012 Crosswalk"/>
      <sheetName val="G. 2013 Crosswalk"/>
      <sheetName val="I. Permanent Positions"/>
      <sheetName val="J. Financial Analysis"/>
      <sheetName val="K. Summary by Grade"/>
      <sheetName val="L. Summary by OC"/>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36"/>
  <sheetViews>
    <sheetView zoomScaleNormal="100" zoomScaleSheetLayoutView="90" workbookViewId="0">
      <selection activeCell="C18" sqref="C18"/>
    </sheetView>
  </sheetViews>
  <sheetFormatPr defaultRowHeight="14.25"/>
  <cols>
    <col min="1" max="1" width="113.5703125" style="198" customWidth="1"/>
    <col min="2" max="3" width="14.5703125" style="202" customWidth="1"/>
    <col min="4" max="4" width="14.5703125" style="203" customWidth="1"/>
    <col min="5" max="5" width="11.5703125" style="4" bestFit="1" customWidth="1"/>
    <col min="6" max="6" width="4.85546875" style="198" customWidth="1"/>
    <col min="7" max="7" width="140.28515625" style="198" customWidth="1"/>
    <col min="8" max="16384" width="9.140625" style="198"/>
  </cols>
  <sheetData>
    <row r="1" spans="1:7" ht="18">
      <c r="A1" s="233" t="s">
        <v>0</v>
      </c>
      <c r="B1" s="233"/>
      <c r="C1" s="233"/>
      <c r="D1" s="233"/>
      <c r="E1" s="4" t="s">
        <v>19</v>
      </c>
      <c r="G1" s="129" t="s">
        <v>27</v>
      </c>
    </row>
    <row r="2" spans="1:7" ht="15">
      <c r="A2" s="234" t="s">
        <v>250</v>
      </c>
      <c r="B2" s="234"/>
      <c r="C2" s="234"/>
      <c r="D2" s="234"/>
      <c r="E2" s="4" t="s">
        <v>19</v>
      </c>
      <c r="G2" s="130" t="s">
        <v>217</v>
      </c>
    </row>
    <row r="3" spans="1:7">
      <c r="A3" s="235" t="s">
        <v>1</v>
      </c>
      <c r="B3" s="235"/>
      <c r="C3" s="235"/>
      <c r="D3" s="235"/>
      <c r="E3" s="4" t="s">
        <v>19</v>
      </c>
      <c r="G3" s="130" t="s">
        <v>218</v>
      </c>
    </row>
    <row r="4" spans="1:7">
      <c r="A4" s="236" t="s">
        <v>2</v>
      </c>
      <c r="B4" s="236"/>
      <c r="C4" s="236"/>
      <c r="D4" s="236"/>
      <c r="E4" s="4" t="s">
        <v>19</v>
      </c>
      <c r="G4" s="130" t="s">
        <v>182</v>
      </c>
    </row>
    <row r="5" spans="1:7" ht="15" thickBot="1">
      <c r="E5" s="4" t="s">
        <v>19</v>
      </c>
      <c r="G5" s="139" t="s">
        <v>219</v>
      </c>
    </row>
    <row r="6" spans="1:7" ht="15">
      <c r="B6" s="237" t="s">
        <v>3</v>
      </c>
      <c r="C6" s="238"/>
      <c r="D6" s="239"/>
      <c r="E6" s="4" t="s">
        <v>19</v>
      </c>
    </row>
    <row r="7" spans="1:7" ht="15.75" thickBot="1">
      <c r="B7" s="1" t="s">
        <v>4</v>
      </c>
      <c r="C7" s="2" t="s">
        <v>159</v>
      </c>
      <c r="D7" s="3" t="s">
        <v>5</v>
      </c>
      <c r="E7" s="4" t="s">
        <v>19</v>
      </c>
      <c r="G7" s="132" t="s">
        <v>192</v>
      </c>
    </row>
    <row r="8" spans="1:7" ht="15">
      <c r="A8" s="92" t="s">
        <v>6</v>
      </c>
      <c r="B8" s="93">
        <v>188</v>
      </c>
      <c r="C8" s="94">
        <v>128</v>
      </c>
      <c r="D8" s="95">
        <v>37004</v>
      </c>
      <c r="E8" s="4" t="s">
        <v>19</v>
      </c>
      <c r="G8" s="133" t="s">
        <v>184</v>
      </c>
    </row>
    <row r="9" spans="1:7" ht="15">
      <c r="A9" s="204" t="s">
        <v>264</v>
      </c>
      <c r="B9" s="150"/>
      <c r="C9" s="26"/>
      <c r="D9" s="205">
        <v>0</v>
      </c>
      <c r="E9" s="4" t="s">
        <v>19</v>
      </c>
      <c r="G9" s="133" t="s">
        <v>21</v>
      </c>
    </row>
    <row r="10" spans="1:7" ht="15">
      <c r="A10" s="91" t="s">
        <v>239</v>
      </c>
      <c r="B10" s="147">
        <f t="shared" ref="B10:C10" si="0">SUM(B8:B9)</f>
        <v>188</v>
      </c>
      <c r="C10" s="148">
        <f t="shared" si="0"/>
        <v>128</v>
      </c>
      <c r="D10" s="149">
        <f>SUM(D8:D9)</f>
        <v>37004</v>
      </c>
      <c r="E10" s="4" t="s">
        <v>19</v>
      </c>
      <c r="G10" s="134" t="s">
        <v>22</v>
      </c>
    </row>
    <row r="11" spans="1:7" ht="15">
      <c r="A11" s="91"/>
      <c r="B11" s="147"/>
      <c r="C11" s="148"/>
      <c r="D11" s="149"/>
      <c r="G11" s="134"/>
    </row>
    <row r="12" spans="1:7" ht="15">
      <c r="A12" s="82" t="s">
        <v>7</v>
      </c>
      <c r="B12" s="147"/>
      <c r="C12" s="148"/>
      <c r="D12" s="149"/>
      <c r="E12" s="4" t="s">
        <v>19</v>
      </c>
      <c r="G12" s="133" t="s">
        <v>185</v>
      </c>
    </row>
    <row r="13" spans="1:7" ht="15">
      <c r="A13" s="204" t="s">
        <v>231</v>
      </c>
      <c r="B13" s="195">
        <v>0</v>
      </c>
      <c r="C13" s="196">
        <v>0</v>
      </c>
      <c r="D13" s="207">
        <v>226</v>
      </c>
      <c r="G13" s="133"/>
    </row>
    <row r="14" spans="1:7" ht="15">
      <c r="A14" s="204" t="s">
        <v>175</v>
      </c>
      <c r="B14" s="150"/>
      <c r="C14" s="26"/>
      <c r="D14" s="205">
        <v>0</v>
      </c>
      <c r="E14" s="4" t="s">
        <v>19</v>
      </c>
      <c r="G14" s="134" t="s">
        <v>234</v>
      </c>
    </row>
    <row r="15" spans="1:7" ht="15">
      <c r="A15" s="85" t="s">
        <v>154</v>
      </c>
      <c r="B15" s="349">
        <f>SUM(B13:B14)+B10</f>
        <v>188</v>
      </c>
      <c r="C15" s="349">
        <f>SUM(C13:C14)+C10</f>
        <v>128</v>
      </c>
      <c r="D15" s="86">
        <f>SUM(D13:D14)+D10</f>
        <v>37230</v>
      </c>
      <c r="E15" s="4" t="s">
        <v>19</v>
      </c>
      <c r="G15" s="134" t="s">
        <v>23</v>
      </c>
    </row>
    <row r="16" spans="1:7" ht="15">
      <c r="A16" s="85"/>
      <c r="B16" s="83"/>
      <c r="C16" s="84"/>
      <c r="D16" s="86"/>
      <c r="E16" s="4" t="s">
        <v>19</v>
      </c>
      <c r="G16" s="133"/>
    </row>
    <row r="17" spans="1:7" ht="15">
      <c r="A17" s="87" t="s">
        <v>8</v>
      </c>
      <c r="B17" s="83"/>
      <c r="C17" s="84"/>
      <c r="D17" s="86"/>
      <c r="E17" s="4" t="s">
        <v>19</v>
      </c>
      <c r="G17" s="133" t="s">
        <v>142</v>
      </c>
    </row>
    <row r="18" spans="1:7" ht="15">
      <c r="A18" s="208" t="s">
        <v>232</v>
      </c>
      <c r="B18" s="209"/>
      <c r="C18" s="210"/>
      <c r="D18" s="206">
        <v>-226</v>
      </c>
      <c r="G18" s="134"/>
    </row>
    <row r="19" spans="1:7" ht="15">
      <c r="A19" s="88" t="s">
        <v>216</v>
      </c>
      <c r="B19" s="83">
        <f>SUM(B18:B18)</f>
        <v>0</v>
      </c>
      <c r="C19" s="84">
        <f>SUM(C18:C18)</f>
        <v>0</v>
      </c>
      <c r="D19" s="86">
        <f>SUM(D18:D18)</f>
        <v>-226</v>
      </c>
      <c r="E19" s="4" t="s">
        <v>19</v>
      </c>
      <c r="G19" s="133"/>
    </row>
    <row r="20" spans="1:7" ht="15">
      <c r="A20" s="87" t="s">
        <v>153</v>
      </c>
      <c r="B20" s="83"/>
      <c r="C20" s="84"/>
      <c r="D20" s="86"/>
      <c r="E20" s="4" t="s">
        <v>19</v>
      </c>
      <c r="G20" s="134"/>
    </row>
    <row r="21" spans="1:7" ht="15">
      <c r="A21" s="211" t="s">
        <v>10</v>
      </c>
      <c r="B21" s="209">
        <v>0</v>
      </c>
      <c r="C21" s="210">
        <v>0</v>
      </c>
      <c r="D21" s="206">
        <f>127+22+26+10-1</f>
        <v>184</v>
      </c>
      <c r="E21" s="4" t="s">
        <v>19</v>
      </c>
      <c r="G21" s="134" t="s">
        <v>186</v>
      </c>
    </row>
    <row r="22" spans="1:7" ht="15">
      <c r="A22" s="211" t="s">
        <v>11</v>
      </c>
      <c r="B22" s="209">
        <v>0</v>
      </c>
      <c r="C22" s="210">
        <v>0</v>
      </c>
      <c r="D22" s="206">
        <f>17-23</f>
        <v>-6</v>
      </c>
      <c r="E22" s="4" t="s">
        <v>19</v>
      </c>
      <c r="G22" s="134" t="s">
        <v>187</v>
      </c>
    </row>
    <row r="23" spans="1:7" ht="15" hidden="1">
      <c r="A23" s="211" t="s">
        <v>12</v>
      </c>
      <c r="B23" s="209">
        <v>0</v>
      </c>
      <c r="C23" s="210">
        <v>0</v>
      </c>
      <c r="D23" s="206">
        <v>0</v>
      </c>
      <c r="E23" s="4" t="s">
        <v>19</v>
      </c>
      <c r="G23" s="134" t="s">
        <v>188</v>
      </c>
    </row>
    <row r="24" spans="1:7" ht="15" hidden="1">
      <c r="A24" s="211" t="s">
        <v>13</v>
      </c>
      <c r="B24" s="209">
        <v>0</v>
      </c>
      <c r="C24" s="210">
        <v>0</v>
      </c>
      <c r="D24" s="206">
        <v>0</v>
      </c>
      <c r="E24" s="4" t="s">
        <v>19</v>
      </c>
      <c r="G24" s="134" t="s">
        <v>189</v>
      </c>
    </row>
    <row r="25" spans="1:7" ht="15" hidden="1">
      <c r="A25" s="211" t="s">
        <v>14</v>
      </c>
      <c r="B25" s="209">
        <v>0</v>
      </c>
      <c r="C25" s="210">
        <v>0</v>
      </c>
      <c r="D25" s="206">
        <v>0</v>
      </c>
      <c r="E25" s="4" t="s">
        <v>19</v>
      </c>
      <c r="G25" s="134" t="s">
        <v>190</v>
      </c>
    </row>
    <row r="26" spans="1:7" ht="15" hidden="1">
      <c r="A26" s="211" t="s">
        <v>215</v>
      </c>
      <c r="B26" s="83"/>
      <c r="C26" s="84"/>
      <c r="D26" s="86"/>
      <c r="E26" s="4" t="s">
        <v>19</v>
      </c>
      <c r="G26" s="133"/>
    </row>
    <row r="27" spans="1:7" hidden="1">
      <c r="A27" s="208" t="s">
        <v>9</v>
      </c>
      <c r="B27" s="154">
        <v>0</v>
      </c>
      <c r="C27" s="155">
        <v>0</v>
      </c>
      <c r="D27" s="156">
        <v>0</v>
      </c>
      <c r="E27" s="4" t="s">
        <v>19</v>
      </c>
      <c r="G27" s="133"/>
    </row>
    <row r="28" spans="1:7" ht="15">
      <c r="A28" s="88" t="s">
        <v>155</v>
      </c>
      <c r="B28" s="83">
        <f>SUM(B21:B27)</f>
        <v>0</v>
      </c>
      <c r="C28" s="84">
        <f>SUM(C21:C27)</f>
        <v>0</v>
      </c>
      <c r="D28" s="86">
        <f>SUM(D21:D27)</f>
        <v>178</v>
      </c>
      <c r="E28" s="4" t="s">
        <v>19</v>
      </c>
      <c r="G28" s="134" t="s">
        <v>24</v>
      </c>
    </row>
    <row r="29" spans="1:7" ht="15">
      <c r="A29" s="85" t="s">
        <v>156</v>
      </c>
      <c r="B29" s="153">
        <f>B28+B19</f>
        <v>0</v>
      </c>
      <c r="C29" s="26">
        <f>C28+C19</f>
        <v>0</v>
      </c>
      <c r="D29" s="27">
        <f>D28+D19</f>
        <v>-48</v>
      </c>
      <c r="E29" s="4" t="s">
        <v>19</v>
      </c>
      <c r="G29" s="134" t="s">
        <v>220</v>
      </c>
    </row>
    <row r="30" spans="1:7" ht="15">
      <c r="A30" s="89" t="s">
        <v>15</v>
      </c>
      <c r="B30" s="151">
        <f>B15+B29</f>
        <v>188</v>
      </c>
      <c r="C30" s="148">
        <f>C15+C29</f>
        <v>128</v>
      </c>
      <c r="D30" s="152">
        <f>D15+D29</f>
        <v>37182</v>
      </c>
      <c r="E30" s="4" t="s">
        <v>19</v>
      </c>
      <c r="G30" s="134" t="s">
        <v>221</v>
      </c>
    </row>
    <row r="31" spans="1:7" ht="15">
      <c r="A31" s="90" t="s">
        <v>18</v>
      </c>
      <c r="B31" s="147">
        <f>B30</f>
        <v>188</v>
      </c>
      <c r="C31" s="148">
        <f>C30</f>
        <v>128</v>
      </c>
      <c r="D31" s="149">
        <f>D30</f>
        <v>37182</v>
      </c>
      <c r="E31" s="4" t="s">
        <v>19</v>
      </c>
      <c r="G31" s="134" t="s">
        <v>25</v>
      </c>
    </row>
    <row r="32" spans="1:7" s="5" customFormat="1" ht="15">
      <c r="A32" s="113" t="s">
        <v>157</v>
      </c>
      <c r="B32" s="110">
        <f>SUM(B31:B31)</f>
        <v>188</v>
      </c>
      <c r="C32" s="111">
        <f>SUM(C31:C31)</f>
        <v>128</v>
      </c>
      <c r="D32" s="112">
        <f>SUM(D31:D31)</f>
        <v>37182</v>
      </c>
      <c r="E32" s="4" t="s">
        <v>19</v>
      </c>
      <c r="G32" s="134" t="s">
        <v>191</v>
      </c>
    </row>
    <row r="33" spans="1:7" ht="15.75" thickBot="1">
      <c r="A33" s="212" t="s">
        <v>240</v>
      </c>
      <c r="B33" s="213">
        <f>B31-B10</f>
        <v>0</v>
      </c>
      <c r="C33" s="214">
        <f>C31-C10</f>
        <v>0</v>
      </c>
      <c r="D33" s="215">
        <v>178</v>
      </c>
      <c r="E33" s="308"/>
      <c r="G33" s="134" t="s">
        <v>26</v>
      </c>
    </row>
    <row r="34" spans="1:7">
      <c r="A34" s="4"/>
      <c r="E34" s="4" t="s">
        <v>19</v>
      </c>
    </row>
    <row r="35" spans="1:7" ht="17.25">
      <c r="A35" s="231" t="s">
        <v>241</v>
      </c>
      <c r="B35" s="232"/>
      <c r="C35" s="232"/>
      <c r="D35" s="232"/>
      <c r="E35" s="4" t="s">
        <v>19</v>
      </c>
    </row>
    <row r="36" spans="1:7">
      <c r="E36" s="4" t="s">
        <v>20</v>
      </c>
    </row>
  </sheetData>
  <mergeCells count="6">
    <mergeCell ref="A35:D35"/>
    <mergeCell ref="A1:D1"/>
    <mergeCell ref="A2:D2"/>
    <mergeCell ref="A3:D3"/>
    <mergeCell ref="A4:D4"/>
    <mergeCell ref="B6:D6"/>
  </mergeCells>
  <printOptions horizontalCentered="1"/>
  <pageMargins left="0.7" right="0.7" top="0.63" bottom="0.63" header="0.3" footer="0.3"/>
  <pageSetup scale="68" orientation="landscape" r:id="rId1"/>
  <headerFooter>
    <oddHeader>&amp;L&amp;"Arial,Bold"&amp;12B. Summary of Requirements - SALARIES AND EXPENSES</oddHeader>
    <oddFooter>&amp;C&amp;"Arial,Regular"Exhibit B - Summary of Requirements</oddFooter>
  </headerFooter>
</worksheet>
</file>

<file path=xl/worksheets/sheet10.xml><?xml version="1.0" encoding="utf-8"?>
<worksheet xmlns="http://schemas.openxmlformats.org/spreadsheetml/2006/main" xmlns:r="http://schemas.openxmlformats.org/officeDocument/2006/relationships">
  <dimension ref="A1:U28"/>
  <sheetViews>
    <sheetView view="pageLayout" zoomScaleNormal="100" zoomScaleSheetLayoutView="80" workbookViewId="0">
      <selection sqref="A1:L4"/>
    </sheetView>
  </sheetViews>
  <sheetFormatPr defaultRowHeight="14.25"/>
  <cols>
    <col min="1" max="1" width="9.42578125" style="9" customWidth="1"/>
    <col min="2" max="2" width="13.5703125" style="9" customWidth="1"/>
    <col min="3" max="3" width="3.7109375" style="9" customWidth="1"/>
    <col min="4" max="4" width="10.7109375" style="9" bestFit="1" customWidth="1"/>
    <col min="5" max="5" width="8.28515625" style="9" customWidth="1"/>
    <col min="6" max="6" width="12.7109375" style="9" customWidth="1"/>
    <col min="7" max="7" width="8.28515625" style="9" customWidth="1"/>
    <col min="8" max="8" width="12.7109375" style="9" customWidth="1"/>
    <col min="9" max="9" width="8.28515625" style="9" customWidth="1"/>
    <col min="10" max="10" width="12.7109375" style="9" customWidth="1"/>
    <col min="11" max="11" width="8.28515625" style="9" customWidth="1"/>
    <col min="12" max="12" width="12.7109375" style="9" customWidth="1"/>
    <col min="13" max="13" width="14" style="4" bestFit="1" customWidth="1"/>
    <col min="14" max="14" width="4.5703125" style="9" customWidth="1"/>
    <col min="15" max="15" width="116.7109375" style="9" customWidth="1"/>
    <col min="16" max="17" width="8.28515625" style="9" customWidth="1"/>
    <col min="18" max="18" width="12.7109375" style="9" customWidth="1"/>
    <col min="19" max="20" width="8.28515625" style="9" customWidth="1"/>
    <col min="21" max="21" width="12.7109375" style="9" customWidth="1"/>
    <col min="22" max="16384" width="9.140625" style="9"/>
  </cols>
  <sheetData>
    <row r="1" spans="1:21" ht="18">
      <c r="A1" s="233" t="s">
        <v>177</v>
      </c>
      <c r="B1" s="233"/>
      <c r="C1" s="233"/>
      <c r="D1" s="233"/>
      <c r="E1" s="233"/>
      <c r="F1" s="233"/>
      <c r="G1" s="233"/>
      <c r="H1" s="233"/>
      <c r="I1" s="233"/>
      <c r="J1" s="233"/>
      <c r="K1" s="233"/>
      <c r="L1" s="233"/>
      <c r="M1" s="56" t="s">
        <v>19</v>
      </c>
      <c r="N1" s="6"/>
      <c r="O1" s="129" t="s">
        <v>27</v>
      </c>
      <c r="P1" s="6"/>
      <c r="Q1" s="6"/>
      <c r="R1" s="6"/>
      <c r="S1" s="6"/>
      <c r="T1" s="6"/>
      <c r="U1" s="6"/>
    </row>
    <row r="2" spans="1:21" ht="15">
      <c r="A2" s="234" t="s">
        <v>250</v>
      </c>
      <c r="B2" s="234"/>
      <c r="C2" s="234"/>
      <c r="D2" s="234"/>
      <c r="E2" s="234"/>
      <c r="F2" s="234"/>
      <c r="G2" s="234"/>
      <c r="H2" s="234"/>
      <c r="I2" s="234"/>
      <c r="J2" s="234"/>
      <c r="K2" s="234"/>
      <c r="L2" s="234"/>
      <c r="M2" s="56" t="s">
        <v>19</v>
      </c>
      <c r="N2" s="7"/>
      <c r="O2" s="130"/>
      <c r="P2" s="7"/>
      <c r="Q2" s="7"/>
      <c r="R2" s="7"/>
      <c r="S2" s="7"/>
      <c r="T2" s="7"/>
      <c r="U2" s="7"/>
    </row>
    <row r="3" spans="1:21" ht="15">
      <c r="A3" s="243" t="s">
        <v>1</v>
      </c>
      <c r="B3" s="243"/>
      <c r="C3" s="243"/>
      <c r="D3" s="243"/>
      <c r="E3" s="243"/>
      <c r="F3" s="243"/>
      <c r="G3" s="243"/>
      <c r="H3" s="243"/>
      <c r="I3" s="243"/>
      <c r="J3" s="243"/>
      <c r="K3" s="243"/>
      <c r="L3" s="243"/>
      <c r="M3" s="56" t="s">
        <v>19</v>
      </c>
      <c r="N3" s="10"/>
      <c r="O3" s="130" t="s">
        <v>183</v>
      </c>
      <c r="P3" s="10"/>
      <c r="Q3" s="10"/>
      <c r="R3" s="10"/>
      <c r="S3" s="10"/>
      <c r="T3" s="10"/>
      <c r="U3" s="10"/>
    </row>
    <row r="4" spans="1:21">
      <c r="A4" s="240" t="s">
        <v>2</v>
      </c>
      <c r="B4" s="240"/>
      <c r="C4" s="240"/>
      <c r="D4" s="240"/>
      <c r="E4" s="240"/>
      <c r="F4" s="240"/>
      <c r="G4" s="240"/>
      <c r="H4" s="240"/>
      <c r="I4" s="240"/>
      <c r="J4" s="240"/>
      <c r="K4" s="240"/>
      <c r="L4" s="240"/>
      <c r="M4" s="56" t="s">
        <v>19</v>
      </c>
      <c r="N4" s="8"/>
      <c r="O4" s="130" t="s">
        <v>182</v>
      </c>
      <c r="P4" s="8"/>
      <c r="Q4" s="8"/>
      <c r="R4" s="8"/>
      <c r="S4" s="8"/>
      <c r="T4" s="8"/>
      <c r="U4" s="8"/>
    </row>
    <row r="5" spans="1:21" ht="15.75" thickBot="1">
      <c r="A5" s="240"/>
      <c r="B5" s="240"/>
      <c r="C5" s="240"/>
      <c r="D5" s="240"/>
      <c r="E5" s="240"/>
      <c r="F5" s="240"/>
      <c r="G5" s="240"/>
      <c r="H5" s="240"/>
      <c r="I5" s="240"/>
      <c r="J5" s="240"/>
      <c r="K5" s="240"/>
      <c r="L5" s="240"/>
      <c r="M5" s="56" t="s">
        <v>19</v>
      </c>
      <c r="N5" s="8"/>
      <c r="O5" s="131"/>
      <c r="P5" s="8"/>
      <c r="Q5" s="8"/>
      <c r="R5" s="8"/>
      <c r="S5" s="8"/>
      <c r="T5" s="8"/>
      <c r="U5" s="8"/>
    </row>
    <row r="6" spans="1:21" ht="15" thickBot="1">
      <c r="A6" s="240"/>
      <c r="B6" s="240"/>
      <c r="C6" s="240"/>
      <c r="D6" s="240"/>
      <c r="E6" s="240"/>
      <c r="F6" s="240"/>
      <c r="G6" s="240"/>
      <c r="H6" s="240"/>
      <c r="I6" s="240"/>
      <c r="J6" s="240"/>
      <c r="K6" s="240"/>
      <c r="L6" s="240"/>
      <c r="M6" s="56" t="s">
        <v>19</v>
      </c>
      <c r="N6" s="8"/>
      <c r="O6" s="8"/>
      <c r="P6" s="8"/>
      <c r="Q6" s="8"/>
      <c r="R6" s="8"/>
      <c r="S6" s="8"/>
      <c r="T6" s="8"/>
      <c r="U6" s="8"/>
    </row>
    <row r="7" spans="1:21" ht="30.75" customHeight="1">
      <c r="A7" s="295" t="s">
        <v>143</v>
      </c>
      <c r="B7" s="296"/>
      <c r="C7" s="296"/>
      <c r="D7" s="297"/>
      <c r="E7" s="244" t="s">
        <v>6</v>
      </c>
      <c r="F7" s="244"/>
      <c r="G7" s="244" t="s">
        <v>7</v>
      </c>
      <c r="H7" s="244"/>
      <c r="I7" s="244" t="s">
        <v>30</v>
      </c>
      <c r="J7" s="244"/>
      <c r="K7" s="244" t="s">
        <v>70</v>
      </c>
      <c r="L7" s="245"/>
      <c r="M7" s="56" t="s">
        <v>19</v>
      </c>
      <c r="O7" s="5"/>
    </row>
    <row r="8" spans="1:21" ht="28.5">
      <c r="A8" s="298"/>
      <c r="B8" s="299"/>
      <c r="C8" s="299"/>
      <c r="D8" s="300"/>
      <c r="E8" s="11" t="s">
        <v>4</v>
      </c>
      <c r="F8" s="11" t="s">
        <v>5</v>
      </c>
      <c r="G8" s="11" t="s">
        <v>4</v>
      </c>
      <c r="H8" s="11" t="s">
        <v>5</v>
      </c>
      <c r="I8" s="11" t="s">
        <v>4</v>
      </c>
      <c r="J8" s="11" t="s">
        <v>5</v>
      </c>
      <c r="K8" s="11" t="s">
        <v>4</v>
      </c>
      <c r="L8" s="12" t="s">
        <v>5</v>
      </c>
      <c r="M8" s="56" t="s">
        <v>19</v>
      </c>
      <c r="O8" s="143" t="s">
        <v>208</v>
      </c>
    </row>
    <row r="9" spans="1:21" ht="15">
      <c r="A9" s="99" t="s">
        <v>144</v>
      </c>
      <c r="B9" s="100">
        <v>145700</v>
      </c>
      <c r="C9" s="101" t="s">
        <v>147</v>
      </c>
      <c r="D9" s="102">
        <v>199700</v>
      </c>
      <c r="E9" s="180">
        <v>0</v>
      </c>
      <c r="F9" s="180">
        <v>0</v>
      </c>
      <c r="G9" s="180">
        <v>0</v>
      </c>
      <c r="H9" s="180">
        <v>0</v>
      </c>
      <c r="I9" s="180">
        <v>0</v>
      </c>
      <c r="J9" s="180">
        <v>0</v>
      </c>
      <c r="K9" s="180">
        <f>I9-G9</f>
        <v>0</v>
      </c>
      <c r="L9" s="181">
        <f>J9-H9</f>
        <v>0</v>
      </c>
      <c r="M9" s="56" t="s">
        <v>19</v>
      </c>
      <c r="O9" s="5"/>
    </row>
    <row r="10" spans="1:21" ht="15">
      <c r="A10" s="125" t="s">
        <v>178</v>
      </c>
      <c r="B10" s="104">
        <v>119554</v>
      </c>
      <c r="C10" s="105" t="s">
        <v>147</v>
      </c>
      <c r="D10" s="106">
        <v>179700</v>
      </c>
      <c r="E10" s="182">
        <v>2</v>
      </c>
      <c r="F10" s="182">
        <v>0</v>
      </c>
      <c r="G10" s="182">
        <v>2</v>
      </c>
      <c r="H10" s="182">
        <v>0</v>
      </c>
      <c r="I10" s="182">
        <v>2</v>
      </c>
      <c r="J10" s="182">
        <v>0</v>
      </c>
      <c r="K10" s="182">
        <f t="shared" ref="K10:K20" si="0">I10-G10</f>
        <v>0</v>
      </c>
      <c r="L10" s="183">
        <f t="shared" ref="L10:L20" si="1">J10-H10</f>
        <v>0</v>
      </c>
      <c r="M10" s="56" t="s">
        <v>19</v>
      </c>
      <c r="O10" s="5"/>
    </row>
    <row r="11" spans="1:21" ht="15">
      <c r="A11" s="103" t="s">
        <v>128</v>
      </c>
      <c r="B11" s="104">
        <v>123758</v>
      </c>
      <c r="C11" s="105" t="s">
        <v>147</v>
      </c>
      <c r="D11" s="106">
        <v>155500</v>
      </c>
      <c r="E11" s="182">
        <v>21</v>
      </c>
      <c r="F11" s="182">
        <v>0</v>
      </c>
      <c r="G11" s="182">
        <v>21</v>
      </c>
      <c r="H11" s="182">
        <v>0</v>
      </c>
      <c r="I11" s="182">
        <v>21</v>
      </c>
      <c r="J11" s="182">
        <v>0</v>
      </c>
      <c r="K11" s="182">
        <f t="shared" si="0"/>
        <v>0</v>
      </c>
      <c r="L11" s="183">
        <f t="shared" si="1"/>
        <v>0</v>
      </c>
      <c r="M11" s="56" t="s">
        <v>19</v>
      </c>
      <c r="O11" s="5"/>
    </row>
    <row r="12" spans="1:21" ht="15">
      <c r="A12" s="103" t="s">
        <v>129</v>
      </c>
      <c r="B12" s="104">
        <v>105211</v>
      </c>
      <c r="C12" s="105" t="s">
        <v>147</v>
      </c>
      <c r="D12" s="106">
        <v>136771</v>
      </c>
      <c r="E12" s="182">
        <v>28</v>
      </c>
      <c r="F12" s="182">
        <v>0</v>
      </c>
      <c r="G12" s="182">
        <v>28</v>
      </c>
      <c r="H12" s="182">
        <v>0</v>
      </c>
      <c r="I12" s="182">
        <v>28</v>
      </c>
      <c r="J12" s="182">
        <v>0</v>
      </c>
      <c r="K12" s="182">
        <f t="shared" si="0"/>
        <v>0</v>
      </c>
      <c r="L12" s="183">
        <f t="shared" si="1"/>
        <v>0</v>
      </c>
      <c r="M12" s="56" t="s">
        <v>19</v>
      </c>
      <c r="O12" s="5"/>
    </row>
    <row r="13" spans="1:21" ht="15">
      <c r="A13" s="103" t="s">
        <v>130</v>
      </c>
      <c r="B13" s="104">
        <v>89033</v>
      </c>
      <c r="C13" s="105" t="s">
        <v>147</v>
      </c>
      <c r="D13" s="106">
        <v>115742</v>
      </c>
      <c r="E13" s="182">
        <v>37</v>
      </c>
      <c r="F13" s="182">
        <v>0</v>
      </c>
      <c r="G13" s="182">
        <v>37</v>
      </c>
      <c r="H13" s="182">
        <v>0</v>
      </c>
      <c r="I13" s="182">
        <v>37</v>
      </c>
      <c r="J13" s="182">
        <v>0</v>
      </c>
      <c r="K13" s="182">
        <f t="shared" si="0"/>
        <v>0</v>
      </c>
      <c r="L13" s="183">
        <f t="shared" si="1"/>
        <v>0</v>
      </c>
      <c r="M13" s="56" t="s">
        <v>19</v>
      </c>
      <c r="O13" s="5"/>
    </row>
    <row r="14" spans="1:21" ht="15">
      <c r="A14" s="103" t="s">
        <v>131</v>
      </c>
      <c r="B14" s="104">
        <v>74872</v>
      </c>
      <c r="C14" s="105" t="s">
        <v>147</v>
      </c>
      <c r="D14" s="106">
        <v>97333</v>
      </c>
      <c r="E14" s="182">
        <v>37</v>
      </c>
      <c r="F14" s="182">
        <v>0</v>
      </c>
      <c r="G14" s="182">
        <v>37</v>
      </c>
      <c r="H14" s="182">
        <v>0</v>
      </c>
      <c r="I14" s="182">
        <v>37</v>
      </c>
      <c r="J14" s="182">
        <v>0</v>
      </c>
      <c r="K14" s="182">
        <f t="shared" si="0"/>
        <v>0</v>
      </c>
      <c r="L14" s="183">
        <f t="shared" si="1"/>
        <v>0</v>
      </c>
      <c r="M14" s="56" t="s">
        <v>19</v>
      </c>
      <c r="O14" s="5"/>
    </row>
    <row r="15" spans="1:21" ht="15">
      <c r="A15" s="103" t="s">
        <v>132</v>
      </c>
      <c r="B15" s="104">
        <v>62467</v>
      </c>
      <c r="C15" s="105" t="s">
        <v>147</v>
      </c>
      <c r="D15" s="106">
        <v>81204</v>
      </c>
      <c r="E15" s="182">
        <v>17</v>
      </c>
      <c r="F15" s="182">
        <v>0</v>
      </c>
      <c r="G15" s="182">
        <v>17</v>
      </c>
      <c r="H15" s="182">
        <v>0</v>
      </c>
      <c r="I15" s="182">
        <v>17</v>
      </c>
      <c r="J15" s="182">
        <v>0</v>
      </c>
      <c r="K15" s="182">
        <f t="shared" si="0"/>
        <v>0</v>
      </c>
      <c r="L15" s="183">
        <f t="shared" si="1"/>
        <v>0</v>
      </c>
      <c r="M15" s="56" t="s">
        <v>19</v>
      </c>
      <c r="O15" s="5"/>
    </row>
    <row r="16" spans="1:21" ht="15">
      <c r="A16" s="103" t="s">
        <v>134</v>
      </c>
      <c r="B16" s="107">
        <v>51630</v>
      </c>
      <c r="C16" s="108" t="s">
        <v>147</v>
      </c>
      <c r="D16" s="109">
        <v>67114</v>
      </c>
      <c r="E16" s="182">
        <v>18</v>
      </c>
      <c r="F16" s="182">
        <v>0</v>
      </c>
      <c r="G16" s="182">
        <v>18</v>
      </c>
      <c r="H16" s="182">
        <v>0</v>
      </c>
      <c r="I16" s="182">
        <v>18</v>
      </c>
      <c r="J16" s="182">
        <v>0</v>
      </c>
      <c r="K16" s="182">
        <f t="shared" si="0"/>
        <v>0</v>
      </c>
      <c r="L16" s="183">
        <f t="shared" si="1"/>
        <v>0</v>
      </c>
      <c r="M16" s="56" t="s">
        <v>19</v>
      </c>
      <c r="O16" s="5"/>
    </row>
    <row r="17" spans="1:15" ht="15">
      <c r="A17" s="103" t="s">
        <v>135</v>
      </c>
      <c r="B17" s="107">
        <v>46745</v>
      </c>
      <c r="C17" s="108" t="s">
        <v>147</v>
      </c>
      <c r="D17" s="109">
        <v>60765</v>
      </c>
      <c r="E17" s="182">
        <v>3</v>
      </c>
      <c r="F17" s="182">
        <v>0</v>
      </c>
      <c r="G17" s="182">
        <v>3</v>
      </c>
      <c r="H17" s="182">
        <v>0</v>
      </c>
      <c r="I17" s="182">
        <v>3</v>
      </c>
      <c r="J17" s="182">
        <v>0</v>
      </c>
      <c r="K17" s="182">
        <f t="shared" si="0"/>
        <v>0</v>
      </c>
      <c r="L17" s="183">
        <f t="shared" si="1"/>
        <v>0</v>
      </c>
      <c r="M17" s="56" t="s">
        <v>19</v>
      </c>
      <c r="O17" s="5"/>
    </row>
    <row r="18" spans="1:15" ht="15">
      <c r="A18" s="103" t="s">
        <v>136</v>
      </c>
      <c r="B18" s="107">
        <v>42209</v>
      </c>
      <c r="C18" s="108" t="s">
        <v>147</v>
      </c>
      <c r="D18" s="109">
        <v>54875</v>
      </c>
      <c r="E18" s="182">
        <v>11</v>
      </c>
      <c r="F18" s="182">
        <v>0</v>
      </c>
      <c r="G18" s="182">
        <v>11</v>
      </c>
      <c r="H18" s="182">
        <v>0</v>
      </c>
      <c r="I18" s="182">
        <v>11</v>
      </c>
      <c r="J18" s="182">
        <v>0</v>
      </c>
      <c r="K18" s="182">
        <f t="shared" si="0"/>
        <v>0</v>
      </c>
      <c r="L18" s="183">
        <f t="shared" si="1"/>
        <v>0</v>
      </c>
      <c r="M18" s="56" t="s">
        <v>19</v>
      </c>
      <c r="O18" s="5"/>
    </row>
    <row r="19" spans="1:15">
      <c r="A19" s="103" t="s">
        <v>145</v>
      </c>
      <c r="B19" s="107">
        <v>27130</v>
      </c>
      <c r="C19" s="108" t="s">
        <v>147</v>
      </c>
      <c r="D19" s="109">
        <v>35269</v>
      </c>
      <c r="E19" s="182">
        <v>7</v>
      </c>
      <c r="F19" s="182">
        <v>0</v>
      </c>
      <c r="G19" s="182">
        <v>7</v>
      </c>
      <c r="H19" s="182">
        <v>0</v>
      </c>
      <c r="I19" s="182">
        <v>7</v>
      </c>
      <c r="J19" s="182">
        <v>0</v>
      </c>
      <c r="K19" s="182">
        <f t="shared" si="0"/>
        <v>0</v>
      </c>
      <c r="L19" s="183">
        <f t="shared" si="1"/>
        <v>0</v>
      </c>
      <c r="M19" s="56" t="s">
        <v>19</v>
      </c>
    </row>
    <row r="20" spans="1:15">
      <c r="A20" s="103" t="s">
        <v>146</v>
      </c>
      <c r="B20" s="107">
        <v>24865</v>
      </c>
      <c r="C20" s="108" t="s">
        <v>147</v>
      </c>
      <c r="D20" s="109">
        <v>31292</v>
      </c>
      <c r="E20" s="182">
        <v>7</v>
      </c>
      <c r="F20" s="182">
        <v>0</v>
      </c>
      <c r="G20" s="182">
        <v>7</v>
      </c>
      <c r="H20" s="182">
        <v>0</v>
      </c>
      <c r="I20" s="182">
        <v>7</v>
      </c>
      <c r="J20" s="182">
        <v>0</v>
      </c>
      <c r="K20" s="182">
        <f t="shared" si="0"/>
        <v>0</v>
      </c>
      <c r="L20" s="183">
        <f t="shared" si="1"/>
        <v>0</v>
      </c>
      <c r="M20" s="56" t="s">
        <v>19</v>
      </c>
    </row>
    <row r="21" spans="1:15" ht="15">
      <c r="A21" s="301" t="s">
        <v>148</v>
      </c>
      <c r="B21" s="302"/>
      <c r="C21" s="302"/>
      <c r="D21" s="303"/>
      <c r="E21" s="161">
        <f t="shared" ref="E21:L21" si="2">SUM(E9:E20)</f>
        <v>188</v>
      </c>
      <c r="F21" s="161">
        <f t="shared" si="2"/>
        <v>0</v>
      </c>
      <c r="G21" s="161">
        <f t="shared" si="2"/>
        <v>188</v>
      </c>
      <c r="H21" s="161">
        <f t="shared" si="2"/>
        <v>0</v>
      </c>
      <c r="I21" s="161">
        <f t="shared" si="2"/>
        <v>188</v>
      </c>
      <c r="J21" s="161">
        <f t="shared" si="2"/>
        <v>0</v>
      </c>
      <c r="K21" s="161">
        <f t="shared" si="2"/>
        <v>0</v>
      </c>
      <c r="L21" s="162">
        <f t="shared" si="2"/>
        <v>0</v>
      </c>
      <c r="M21" s="56" t="s">
        <v>19</v>
      </c>
      <c r="O21" s="140" t="s">
        <v>209</v>
      </c>
    </row>
    <row r="22" spans="1:15" ht="15">
      <c r="A22" s="304" t="s">
        <v>149</v>
      </c>
      <c r="B22" s="305"/>
      <c r="C22" s="305"/>
      <c r="D22" s="305"/>
      <c r="E22" s="180"/>
      <c r="F22" s="184">
        <v>174000</v>
      </c>
      <c r="G22" s="180"/>
      <c r="H22" s="184">
        <v>174870</v>
      </c>
      <c r="I22" s="180"/>
      <c r="J22" s="184">
        <v>177843</v>
      </c>
      <c r="K22" s="180"/>
      <c r="L22" s="185"/>
      <c r="M22" s="56" t="s">
        <v>19</v>
      </c>
    </row>
    <row r="23" spans="1:15" ht="15">
      <c r="A23" s="306" t="s">
        <v>150</v>
      </c>
      <c r="B23" s="307"/>
      <c r="C23" s="307"/>
      <c r="D23" s="307"/>
      <c r="E23" s="182"/>
      <c r="F23" s="186">
        <v>79178</v>
      </c>
      <c r="G23" s="182"/>
      <c r="H23" s="186">
        <v>79574</v>
      </c>
      <c r="I23" s="182"/>
      <c r="J23" s="186">
        <v>80927</v>
      </c>
      <c r="K23" s="182"/>
      <c r="L23" s="187"/>
      <c r="M23" s="56" t="s">
        <v>19</v>
      </c>
      <c r="O23" s="198" t="s">
        <v>237</v>
      </c>
    </row>
    <row r="24" spans="1:15" ht="15.75" thickBot="1">
      <c r="A24" s="293" t="s">
        <v>151</v>
      </c>
      <c r="B24" s="294"/>
      <c r="C24" s="294"/>
      <c r="D24" s="294"/>
      <c r="E24" s="188"/>
      <c r="F24" s="189">
        <v>11</v>
      </c>
      <c r="G24" s="188"/>
      <c r="H24" s="189">
        <v>11</v>
      </c>
      <c r="I24" s="188"/>
      <c r="J24" s="189">
        <v>12</v>
      </c>
      <c r="K24" s="188"/>
      <c r="L24" s="190"/>
      <c r="M24" s="56" t="s">
        <v>19</v>
      </c>
      <c r="O24" s="5" t="s">
        <v>210</v>
      </c>
    </row>
    <row r="25" spans="1:15">
      <c r="M25" s="56" t="s">
        <v>19</v>
      </c>
    </row>
    <row r="26" spans="1:15">
      <c r="M26" s="56" t="s">
        <v>20</v>
      </c>
    </row>
    <row r="27" spans="1:15">
      <c r="M27" s="56"/>
    </row>
    <row r="28" spans="1:15">
      <c r="M28" s="56"/>
    </row>
  </sheetData>
  <mergeCells count="15">
    <mergeCell ref="A24:D24"/>
    <mergeCell ref="A7:D8"/>
    <mergeCell ref="A21:D21"/>
    <mergeCell ref="A22:D22"/>
    <mergeCell ref="A23:D23"/>
    <mergeCell ref="E7:F7"/>
    <mergeCell ref="G7:H7"/>
    <mergeCell ref="I7:J7"/>
    <mergeCell ref="K7:L7"/>
    <mergeCell ref="A1:L1"/>
    <mergeCell ref="A2:L2"/>
    <mergeCell ref="A3:L3"/>
    <mergeCell ref="A4:L4"/>
    <mergeCell ref="A5:L5"/>
    <mergeCell ref="A6:L6"/>
  </mergeCells>
  <printOptions horizontalCentered="1"/>
  <pageMargins left="0.7" right="0.7" top="0.75" bottom="0.75" header="0.3" footer="0.3"/>
  <pageSetup orientation="landscape" r:id="rId1"/>
  <headerFooter>
    <oddHeader>&amp;L&amp;"Arial,Bold"&amp;12K. Summary of Requirements by Grade - SALARIES AND EXPENSES</oddHeader>
    <oddFooter>&amp;C&amp;"Arial,Regular"Exhibit K - Summary of Requirements by Grade</oddFooter>
  </headerFooter>
</worksheet>
</file>

<file path=xl/worksheets/sheet11.xml><?xml version="1.0" encoding="utf-8"?>
<worksheet xmlns="http://schemas.openxmlformats.org/spreadsheetml/2006/main" xmlns:r="http://schemas.openxmlformats.org/officeDocument/2006/relationships">
  <dimension ref="A1:R45"/>
  <sheetViews>
    <sheetView view="pageLayout" topLeftCell="A5" zoomScaleNormal="100" zoomScaleSheetLayoutView="90" workbookViewId="0">
      <selection activeCell="F45" sqref="F45"/>
    </sheetView>
  </sheetViews>
  <sheetFormatPr defaultRowHeight="14.25"/>
  <cols>
    <col min="1" max="1" width="86.5703125" style="198" customWidth="1"/>
    <col min="2" max="2" width="8.28515625" style="198" customWidth="1"/>
    <col min="3" max="3" width="12.7109375" style="198" customWidth="1"/>
    <col min="4" max="4" width="8.28515625" style="198" customWidth="1"/>
    <col min="5" max="5" width="12.7109375" style="198" customWidth="1"/>
    <col min="6" max="6" width="8.28515625" style="198" customWidth="1"/>
    <col min="7" max="7" width="12.7109375" style="198" customWidth="1"/>
    <col min="8" max="8" width="8.28515625" style="198" customWidth="1"/>
    <col min="9" max="9" width="12.7109375" style="198" customWidth="1"/>
    <col min="10" max="10" width="14" style="4" bestFit="1" customWidth="1"/>
    <col min="11" max="11" width="6.140625" style="198" bestFit="1" customWidth="1"/>
    <col min="12" max="12" width="116.7109375" style="217" customWidth="1"/>
    <col min="13" max="14" width="8.28515625" style="198" customWidth="1"/>
    <col min="15" max="15" width="12.7109375" style="198" customWidth="1"/>
    <col min="16" max="17" width="8.28515625" style="198" customWidth="1"/>
    <col min="18" max="18" width="12.7109375" style="198" customWidth="1"/>
    <col min="19" max="16384" width="9.140625" style="198"/>
  </cols>
  <sheetData>
    <row r="1" spans="1:18" ht="18">
      <c r="A1" s="233" t="s">
        <v>97</v>
      </c>
      <c r="B1" s="233"/>
      <c r="C1" s="233"/>
      <c r="D1" s="233"/>
      <c r="E1" s="233"/>
      <c r="F1" s="233"/>
      <c r="G1" s="233"/>
      <c r="H1" s="233"/>
      <c r="I1" s="233"/>
      <c r="J1" s="56" t="s">
        <v>19</v>
      </c>
      <c r="K1" s="6"/>
      <c r="L1" s="129" t="s">
        <v>27</v>
      </c>
      <c r="M1" s="6"/>
      <c r="N1" s="6"/>
      <c r="O1" s="6"/>
      <c r="P1" s="6"/>
      <c r="Q1" s="6"/>
      <c r="R1" s="6"/>
    </row>
    <row r="2" spans="1:18" ht="15">
      <c r="A2" s="234" t="s">
        <v>250</v>
      </c>
      <c r="B2" s="234"/>
      <c r="C2" s="234"/>
      <c r="D2" s="234"/>
      <c r="E2" s="234"/>
      <c r="F2" s="234"/>
      <c r="G2" s="234"/>
      <c r="H2" s="234"/>
      <c r="I2" s="234"/>
      <c r="J2" s="56" t="s">
        <v>19</v>
      </c>
      <c r="K2" s="7"/>
      <c r="L2" s="130"/>
      <c r="M2" s="7"/>
      <c r="N2" s="7"/>
      <c r="O2" s="7"/>
      <c r="P2" s="7"/>
      <c r="Q2" s="7"/>
      <c r="R2" s="7"/>
    </row>
    <row r="3" spans="1:18" ht="15">
      <c r="A3" s="235" t="s">
        <v>1</v>
      </c>
      <c r="B3" s="235"/>
      <c r="C3" s="235"/>
      <c r="D3" s="235"/>
      <c r="E3" s="235"/>
      <c r="F3" s="235"/>
      <c r="G3" s="235"/>
      <c r="H3" s="235"/>
      <c r="I3" s="235"/>
      <c r="J3" s="56" t="s">
        <v>19</v>
      </c>
      <c r="K3" s="219"/>
      <c r="L3" s="130" t="s">
        <v>183</v>
      </c>
      <c r="M3" s="219"/>
      <c r="N3" s="219"/>
      <c r="O3" s="219"/>
      <c r="P3" s="219"/>
      <c r="Q3" s="219"/>
      <c r="R3" s="219"/>
    </row>
    <row r="4" spans="1:18">
      <c r="A4" s="274" t="s">
        <v>2</v>
      </c>
      <c r="B4" s="274"/>
      <c r="C4" s="274"/>
      <c r="D4" s="274"/>
      <c r="E4" s="274"/>
      <c r="F4" s="274"/>
      <c r="G4" s="274"/>
      <c r="H4" s="274"/>
      <c r="I4" s="274"/>
      <c r="J4" s="56" t="s">
        <v>19</v>
      </c>
      <c r="K4" s="218"/>
      <c r="L4" s="130" t="s">
        <v>182</v>
      </c>
      <c r="M4" s="218"/>
      <c r="N4" s="218"/>
      <c r="O4" s="218"/>
      <c r="P4" s="218"/>
      <c r="Q4" s="218"/>
      <c r="R4" s="218"/>
    </row>
    <row r="5" spans="1:18" ht="15.75" thickBot="1">
      <c r="A5" s="274"/>
      <c r="B5" s="274"/>
      <c r="C5" s="274"/>
      <c r="D5" s="274"/>
      <c r="E5" s="274"/>
      <c r="F5" s="274"/>
      <c r="G5" s="274"/>
      <c r="H5" s="274"/>
      <c r="I5" s="274"/>
      <c r="J5" s="56" t="s">
        <v>19</v>
      </c>
      <c r="K5" s="218"/>
      <c r="L5" s="131"/>
      <c r="M5" s="218"/>
      <c r="N5" s="218"/>
      <c r="O5" s="218"/>
      <c r="P5" s="218"/>
      <c r="Q5" s="218"/>
      <c r="R5" s="218"/>
    </row>
    <row r="6" spans="1:18" ht="15">
      <c r="A6" s="241" t="s">
        <v>98</v>
      </c>
      <c r="B6" s="244" t="s">
        <v>69</v>
      </c>
      <c r="C6" s="244"/>
      <c r="D6" s="244" t="s">
        <v>243</v>
      </c>
      <c r="E6" s="244"/>
      <c r="F6" s="244" t="s">
        <v>30</v>
      </c>
      <c r="G6" s="244"/>
      <c r="H6" s="244" t="s">
        <v>70</v>
      </c>
      <c r="I6" s="245"/>
      <c r="J6" s="56" t="s">
        <v>19</v>
      </c>
      <c r="L6" s="54"/>
    </row>
    <row r="7" spans="1:18" ht="28.5">
      <c r="A7" s="242"/>
      <c r="B7" s="312" t="s">
        <v>37</v>
      </c>
      <c r="C7" s="312" t="s">
        <v>5</v>
      </c>
      <c r="D7" s="312" t="s">
        <v>37</v>
      </c>
      <c r="E7" s="312" t="s">
        <v>5</v>
      </c>
      <c r="F7" s="312" t="s">
        <v>37</v>
      </c>
      <c r="G7" s="312" t="s">
        <v>5</v>
      </c>
      <c r="H7" s="312" t="s">
        <v>37</v>
      </c>
      <c r="I7" s="313" t="s">
        <v>5</v>
      </c>
      <c r="J7" s="56" t="s">
        <v>19</v>
      </c>
      <c r="L7" s="348"/>
    </row>
    <row r="8" spans="1:18">
      <c r="A8" s="347" t="s">
        <v>99</v>
      </c>
      <c r="B8" s="335">
        <v>127</v>
      </c>
      <c r="C8" s="335">
        <v>12548</v>
      </c>
      <c r="D8" s="335">
        <v>127</v>
      </c>
      <c r="E8" s="335">
        <v>13570</v>
      </c>
      <c r="F8" s="335">
        <v>127</v>
      </c>
      <c r="G8" s="335">
        <v>14804</v>
      </c>
      <c r="H8" s="335">
        <f>F8-D8</f>
        <v>0</v>
      </c>
      <c r="I8" s="346">
        <f>G8-E8</f>
        <v>1234</v>
      </c>
      <c r="J8" s="56" t="s">
        <v>19</v>
      </c>
      <c r="L8" s="54"/>
    </row>
    <row r="9" spans="1:18">
      <c r="A9" s="197" t="s">
        <v>100</v>
      </c>
      <c r="B9" s="210">
        <v>1</v>
      </c>
      <c r="C9" s="210">
        <v>147</v>
      </c>
      <c r="D9" s="210">
        <v>1</v>
      </c>
      <c r="E9" s="210">
        <v>148</v>
      </c>
      <c r="F9" s="210">
        <v>1</v>
      </c>
      <c r="G9" s="210">
        <v>181</v>
      </c>
      <c r="H9" s="210">
        <f>F9-D9</f>
        <v>0</v>
      </c>
      <c r="I9" s="206">
        <f>G9-E9</f>
        <v>33</v>
      </c>
      <c r="J9" s="56" t="s">
        <v>19</v>
      </c>
    </row>
    <row r="10" spans="1:18">
      <c r="A10" s="197" t="s">
        <v>180</v>
      </c>
      <c r="B10" s="210">
        <f>SUM(B11:B12)</f>
        <v>0</v>
      </c>
      <c r="C10" s="210">
        <v>156</v>
      </c>
      <c r="D10" s="210">
        <f>SUM(D11:D12)</f>
        <v>0</v>
      </c>
      <c r="E10" s="210">
        <f>SUM(E11:E12)</f>
        <v>158</v>
      </c>
      <c r="F10" s="210">
        <f>SUM(F11:F12)</f>
        <v>0</v>
      </c>
      <c r="G10" s="210">
        <f>SUM(G11:G12)</f>
        <v>361</v>
      </c>
      <c r="H10" s="210">
        <f>F10-D10</f>
        <v>0</v>
      </c>
      <c r="I10" s="206">
        <f>G10-E10</f>
        <v>203</v>
      </c>
      <c r="J10" s="56" t="s">
        <v>19</v>
      </c>
    </row>
    <row r="11" spans="1:18">
      <c r="A11" s="67" t="s">
        <v>36</v>
      </c>
      <c r="B11" s="191">
        <v>0</v>
      </c>
      <c r="C11" s="191">
        <v>0</v>
      </c>
      <c r="D11" s="191">
        <v>0</v>
      </c>
      <c r="E11" s="191">
        <v>0</v>
      </c>
      <c r="F11" s="191">
        <v>0</v>
      </c>
      <c r="G11" s="191">
        <v>2</v>
      </c>
      <c r="H11" s="191">
        <f>F11-D11</f>
        <v>0</v>
      </c>
      <c r="I11" s="192">
        <f>G11-E11</f>
        <v>2</v>
      </c>
      <c r="J11" s="56" t="s">
        <v>19</v>
      </c>
    </row>
    <row r="12" spans="1:18">
      <c r="A12" s="67" t="s">
        <v>101</v>
      </c>
      <c r="B12" s="191">
        <v>0</v>
      </c>
      <c r="C12" s="191">
        <v>156</v>
      </c>
      <c r="D12" s="191">
        <v>0</v>
      </c>
      <c r="E12" s="191">
        <v>158</v>
      </c>
      <c r="F12" s="191">
        <v>0</v>
      </c>
      <c r="G12" s="191">
        <v>359</v>
      </c>
      <c r="H12" s="191">
        <f>F12-D12</f>
        <v>0</v>
      </c>
      <c r="I12" s="192">
        <f>G12-E12</f>
        <v>201</v>
      </c>
      <c r="J12" s="56" t="s">
        <v>19</v>
      </c>
    </row>
    <row r="13" spans="1:18">
      <c r="A13" s="197" t="s">
        <v>102</v>
      </c>
      <c r="B13" s="345">
        <v>0</v>
      </c>
      <c r="C13" s="345">
        <v>0</v>
      </c>
      <c r="D13" s="345">
        <v>0</v>
      </c>
      <c r="E13" s="345">
        <v>0</v>
      </c>
      <c r="F13" s="345">
        <v>0</v>
      </c>
      <c r="G13" s="345">
        <v>0</v>
      </c>
      <c r="H13" s="345">
        <f>F13-D13</f>
        <v>0</v>
      </c>
      <c r="I13" s="344">
        <f>G13-E13</f>
        <v>0</v>
      </c>
      <c r="J13" s="56" t="s">
        <v>19</v>
      </c>
    </row>
    <row r="14" spans="1:18" ht="15">
      <c r="A14" s="69" t="s">
        <v>32</v>
      </c>
      <c r="B14" s="148">
        <f>SUM(B8:B10,B13)</f>
        <v>128</v>
      </c>
      <c r="C14" s="148">
        <f>SUM(C8:C10,C13)</f>
        <v>12851</v>
      </c>
      <c r="D14" s="148">
        <f>SUM(D8:D10,D13)</f>
        <v>128</v>
      </c>
      <c r="E14" s="148">
        <f>SUM(E8:E10,E13)</f>
        <v>13876</v>
      </c>
      <c r="F14" s="148">
        <f>SUM(F8:F10,F13)</f>
        <v>128</v>
      </c>
      <c r="G14" s="148">
        <f>SUM(G8:G10,G13)</f>
        <v>15346</v>
      </c>
      <c r="H14" s="148">
        <f>SUM(H8:H10,H13)</f>
        <v>0</v>
      </c>
      <c r="I14" s="152">
        <f>SUM(I8:I10,I13)</f>
        <v>1470</v>
      </c>
      <c r="J14" s="56" t="s">
        <v>19</v>
      </c>
    </row>
    <row r="15" spans="1:18" ht="15">
      <c r="A15" s="68" t="s">
        <v>103</v>
      </c>
      <c r="B15" s="210"/>
      <c r="C15" s="210"/>
      <c r="D15" s="210"/>
      <c r="E15" s="210"/>
      <c r="F15" s="210"/>
      <c r="G15" s="210"/>
      <c r="H15" s="210"/>
      <c r="I15" s="206"/>
      <c r="J15" s="56" t="s">
        <v>19</v>
      </c>
    </row>
    <row r="16" spans="1:18">
      <c r="A16" s="197" t="s">
        <v>104</v>
      </c>
      <c r="B16" s="210"/>
      <c r="C16" s="210">
        <v>3687</v>
      </c>
      <c r="D16" s="210"/>
      <c r="E16" s="210">
        <v>3688</v>
      </c>
      <c r="F16" s="210"/>
      <c r="G16" s="210">
        <v>3739</v>
      </c>
      <c r="H16" s="210"/>
      <c r="I16" s="206">
        <f>G16-E16</f>
        <v>51</v>
      </c>
      <c r="J16" s="56" t="s">
        <v>19</v>
      </c>
      <c r="L16" s="217" t="s">
        <v>212</v>
      </c>
    </row>
    <row r="17" spans="1:12">
      <c r="A17" s="197" t="s">
        <v>105</v>
      </c>
      <c r="B17" s="210"/>
      <c r="C17" s="210">
        <v>3</v>
      </c>
      <c r="D17" s="210"/>
      <c r="E17" s="210">
        <v>3</v>
      </c>
      <c r="F17" s="210"/>
      <c r="G17" s="210">
        <v>3</v>
      </c>
      <c r="H17" s="210"/>
      <c r="I17" s="206">
        <f>G17-E17</f>
        <v>0</v>
      </c>
      <c r="J17" s="56" t="s">
        <v>19</v>
      </c>
    </row>
    <row r="18" spans="1:12">
      <c r="A18" s="197" t="s">
        <v>106</v>
      </c>
      <c r="B18" s="210"/>
      <c r="C18" s="210">
        <v>321</v>
      </c>
      <c r="D18" s="210"/>
      <c r="E18" s="210">
        <v>346</v>
      </c>
      <c r="F18" s="210"/>
      <c r="G18" s="210">
        <v>346</v>
      </c>
      <c r="H18" s="210"/>
      <c r="I18" s="206">
        <f>G18-E18</f>
        <v>0</v>
      </c>
      <c r="J18" s="56" t="s">
        <v>19</v>
      </c>
    </row>
    <row r="19" spans="1:12">
      <c r="A19" s="197" t="s">
        <v>181</v>
      </c>
      <c r="B19" s="210"/>
      <c r="C19" s="210">
        <v>377</v>
      </c>
      <c r="D19" s="210"/>
      <c r="E19" s="210">
        <v>330</v>
      </c>
      <c r="F19" s="210"/>
      <c r="G19" s="210">
        <v>274</v>
      </c>
      <c r="H19" s="210"/>
      <c r="I19" s="206">
        <f>G19-E19</f>
        <v>-56</v>
      </c>
      <c r="J19" s="56" t="s">
        <v>19</v>
      </c>
    </row>
    <row r="20" spans="1:12">
      <c r="A20" s="197" t="s">
        <v>107</v>
      </c>
      <c r="B20" s="210"/>
      <c r="C20" s="210">
        <v>3884</v>
      </c>
      <c r="D20" s="210"/>
      <c r="E20" s="210">
        <v>3934</v>
      </c>
      <c r="F20" s="210"/>
      <c r="G20" s="210">
        <v>4353</v>
      </c>
      <c r="H20" s="210"/>
      <c r="I20" s="206">
        <f>G20-E20</f>
        <v>419</v>
      </c>
      <c r="J20" s="56" t="s">
        <v>19</v>
      </c>
    </row>
    <row r="21" spans="1:12">
      <c r="A21" s="197" t="s">
        <v>108</v>
      </c>
      <c r="B21" s="210"/>
      <c r="C21" s="210">
        <v>110</v>
      </c>
      <c r="D21" s="210"/>
      <c r="E21" s="210">
        <v>113</v>
      </c>
      <c r="F21" s="210"/>
      <c r="G21" s="210">
        <v>115</v>
      </c>
      <c r="H21" s="210"/>
      <c r="I21" s="206">
        <f>G21-E21</f>
        <v>2</v>
      </c>
      <c r="J21" s="56" t="s">
        <v>19</v>
      </c>
    </row>
    <row r="22" spans="1:12">
      <c r="A22" s="197" t="s">
        <v>109</v>
      </c>
      <c r="B22" s="210"/>
      <c r="C22" s="210">
        <v>1141</v>
      </c>
      <c r="D22" s="210"/>
      <c r="E22" s="210">
        <v>1688</v>
      </c>
      <c r="F22" s="210"/>
      <c r="G22" s="210">
        <v>1198</v>
      </c>
      <c r="H22" s="210"/>
      <c r="I22" s="206">
        <f>G22-E22</f>
        <v>-490</v>
      </c>
      <c r="J22" s="56" t="s">
        <v>19</v>
      </c>
    </row>
    <row r="23" spans="1:12">
      <c r="A23" s="197" t="s">
        <v>110</v>
      </c>
      <c r="B23" s="210"/>
      <c r="C23" s="210">
        <v>17</v>
      </c>
      <c r="D23" s="210"/>
      <c r="E23" s="210">
        <v>25</v>
      </c>
      <c r="F23" s="210"/>
      <c r="G23" s="210">
        <v>25</v>
      </c>
      <c r="H23" s="210"/>
      <c r="I23" s="206">
        <f>G23-E23</f>
        <v>0</v>
      </c>
      <c r="J23" s="56" t="s">
        <v>19</v>
      </c>
    </row>
    <row r="24" spans="1:12">
      <c r="A24" s="197" t="s">
        <v>111</v>
      </c>
      <c r="B24" s="210"/>
      <c r="C24" s="210">
        <v>1358</v>
      </c>
      <c r="D24" s="210"/>
      <c r="E24" s="210">
        <v>1200</v>
      </c>
      <c r="F24" s="210"/>
      <c r="G24" s="210">
        <v>890</v>
      </c>
      <c r="H24" s="210"/>
      <c r="I24" s="206">
        <f>G24-E24</f>
        <v>-310</v>
      </c>
      <c r="J24" s="56" t="s">
        <v>19</v>
      </c>
    </row>
    <row r="25" spans="1:12">
      <c r="A25" s="197" t="s">
        <v>112</v>
      </c>
      <c r="B25" s="210"/>
      <c r="C25" s="210">
        <v>2899</v>
      </c>
      <c r="D25" s="210"/>
      <c r="E25" s="210">
        <v>3059</v>
      </c>
      <c r="F25" s="210"/>
      <c r="G25" s="210">
        <v>2252</v>
      </c>
      <c r="H25" s="210"/>
      <c r="I25" s="206">
        <f>G25-E25</f>
        <v>-807</v>
      </c>
      <c r="J25" s="56" t="s">
        <v>19</v>
      </c>
      <c r="K25" s="202"/>
    </row>
    <row r="26" spans="1:12">
      <c r="A26" s="197" t="s">
        <v>113</v>
      </c>
      <c r="B26" s="210"/>
      <c r="C26" s="210">
        <v>8644</v>
      </c>
      <c r="D26" s="210"/>
      <c r="E26" s="210">
        <v>8809</v>
      </c>
      <c r="F26" s="210"/>
      <c r="G26" s="210">
        <v>8481</v>
      </c>
      <c r="H26" s="210"/>
      <c r="I26" s="206">
        <f>G26-E26</f>
        <v>-328</v>
      </c>
      <c r="J26" s="56" t="s">
        <v>19</v>
      </c>
      <c r="K26" s="202"/>
    </row>
    <row r="27" spans="1:12">
      <c r="A27" s="197" t="s">
        <v>52</v>
      </c>
      <c r="B27" s="210"/>
      <c r="C27" s="210">
        <v>4</v>
      </c>
      <c r="D27" s="210"/>
      <c r="E27" s="210">
        <v>5</v>
      </c>
      <c r="F27" s="210"/>
      <c r="G27" s="210">
        <v>5</v>
      </c>
      <c r="H27" s="210"/>
      <c r="I27" s="206">
        <f>G27-E27</f>
        <v>0</v>
      </c>
      <c r="J27" s="56" t="s">
        <v>19</v>
      </c>
    </row>
    <row r="28" spans="1:12">
      <c r="A28" s="197" t="s">
        <v>115</v>
      </c>
      <c r="B28" s="210"/>
      <c r="C28" s="210">
        <v>15</v>
      </c>
      <c r="D28" s="210"/>
      <c r="E28" s="210">
        <v>15</v>
      </c>
      <c r="F28" s="210"/>
      <c r="G28" s="210">
        <v>15</v>
      </c>
      <c r="H28" s="210"/>
      <c r="I28" s="206">
        <f>G28-E28</f>
        <v>0</v>
      </c>
      <c r="J28" s="56" t="s">
        <v>19</v>
      </c>
    </row>
    <row r="29" spans="1:12">
      <c r="A29" s="197" t="s">
        <v>116</v>
      </c>
      <c r="B29" s="210"/>
      <c r="C29" s="210">
        <v>91</v>
      </c>
      <c r="D29" s="210"/>
      <c r="E29" s="210">
        <v>100</v>
      </c>
      <c r="F29" s="210"/>
      <c r="G29" s="210">
        <v>100</v>
      </c>
      <c r="H29" s="210"/>
      <c r="I29" s="206">
        <f>G29-E29</f>
        <v>0</v>
      </c>
      <c r="J29" s="56" t="s">
        <v>19</v>
      </c>
    </row>
    <row r="30" spans="1:12">
      <c r="A30" s="197" t="s">
        <v>117</v>
      </c>
      <c r="B30" s="210"/>
      <c r="C30" s="210">
        <v>39</v>
      </c>
      <c r="D30" s="210"/>
      <c r="E30" s="210">
        <v>39</v>
      </c>
      <c r="F30" s="210"/>
      <c r="G30" s="210">
        <v>40</v>
      </c>
      <c r="H30" s="210"/>
      <c r="I30" s="206">
        <f>G30-E30</f>
        <v>1</v>
      </c>
      <c r="J30" s="56" t="s">
        <v>19</v>
      </c>
    </row>
    <row r="31" spans="1:12">
      <c r="A31" s="197" t="s">
        <v>118</v>
      </c>
      <c r="B31" s="210"/>
      <c r="C31" s="210">
        <v>0</v>
      </c>
      <c r="D31" s="210"/>
      <c r="E31" s="210">
        <v>0</v>
      </c>
      <c r="F31" s="210"/>
      <c r="G31" s="210">
        <v>0</v>
      </c>
      <c r="H31" s="210"/>
      <c r="I31" s="206">
        <f>G31-E31</f>
        <v>0</v>
      </c>
      <c r="J31" s="56" t="s">
        <v>19</v>
      </c>
    </row>
    <row r="32" spans="1:12" ht="15">
      <c r="A32" s="69" t="s">
        <v>119</v>
      </c>
      <c r="B32" s="84"/>
      <c r="C32" s="84">
        <f>SUM(C14:C31)</f>
        <v>35441</v>
      </c>
      <c r="D32" s="84"/>
      <c r="E32" s="84">
        <f>SUM(E14:E31)</f>
        <v>37230</v>
      </c>
      <c r="F32" s="84"/>
      <c r="G32" s="84">
        <f>SUM(G14:G31)</f>
        <v>37182</v>
      </c>
      <c r="H32" s="84"/>
      <c r="I32" s="86">
        <f>SUM(I14:I31)</f>
        <v>-48</v>
      </c>
      <c r="J32" s="56" t="s">
        <v>19</v>
      </c>
      <c r="L32" s="54"/>
    </row>
    <row r="33" spans="1:12">
      <c r="A33" s="197" t="s">
        <v>260</v>
      </c>
      <c r="B33" s="210"/>
      <c r="C33" s="210">
        <v>0</v>
      </c>
      <c r="D33" s="210"/>
      <c r="E33" s="210">
        <v>0</v>
      </c>
      <c r="F33" s="210"/>
      <c r="G33" s="210">
        <v>0</v>
      </c>
      <c r="H33" s="210"/>
      <c r="I33" s="206">
        <f>G33-E33</f>
        <v>0</v>
      </c>
      <c r="J33" s="56" t="s">
        <v>19</v>
      </c>
      <c r="L33" s="54"/>
    </row>
    <row r="34" spans="1:12" hidden="1">
      <c r="A34" s="197" t="s">
        <v>261</v>
      </c>
      <c r="B34" s="210"/>
      <c r="C34" s="210">
        <v>0</v>
      </c>
      <c r="D34" s="210"/>
      <c r="E34" s="210">
        <v>0</v>
      </c>
      <c r="F34" s="210"/>
      <c r="G34" s="210">
        <v>0</v>
      </c>
      <c r="H34" s="210"/>
      <c r="I34" s="206">
        <f>G34-E34</f>
        <v>0</v>
      </c>
      <c r="J34" s="56" t="s">
        <v>19</v>
      </c>
      <c r="L34" s="54"/>
    </row>
    <row r="35" spans="1:12" hidden="1">
      <c r="A35" s="197" t="s">
        <v>233</v>
      </c>
      <c r="B35" s="210"/>
      <c r="C35" s="210">
        <v>0</v>
      </c>
      <c r="D35" s="210"/>
      <c r="E35" s="210">
        <v>0</v>
      </c>
      <c r="F35" s="210"/>
      <c r="G35" s="210">
        <v>0</v>
      </c>
      <c r="H35" s="210"/>
      <c r="I35" s="206">
        <f>G35-E35</f>
        <v>0</v>
      </c>
      <c r="J35" s="56" t="s">
        <v>19</v>
      </c>
      <c r="L35" s="54"/>
    </row>
    <row r="36" spans="1:12">
      <c r="A36" s="197" t="s">
        <v>262</v>
      </c>
      <c r="B36" s="210"/>
      <c r="C36" s="210">
        <v>0</v>
      </c>
      <c r="D36" s="210"/>
      <c r="E36" s="210">
        <v>0</v>
      </c>
      <c r="F36" s="210"/>
      <c r="G36" s="210">
        <v>0</v>
      </c>
      <c r="H36" s="210"/>
      <c r="I36" s="206">
        <f>G36-E36</f>
        <v>0</v>
      </c>
      <c r="J36" s="56" t="s">
        <v>19</v>
      </c>
      <c r="L36" s="54"/>
    </row>
    <row r="37" spans="1:12">
      <c r="A37" s="197" t="s">
        <v>263</v>
      </c>
      <c r="B37" s="210"/>
      <c r="C37" s="210">
        <v>0</v>
      </c>
      <c r="D37" s="210"/>
      <c r="E37" s="210">
        <v>0</v>
      </c>
      <c r="F37" s="210"/>
      <c r="G37" s="210">
        <v>0</v>
      </c>
      <c r="H37" s="210"/>
      <c r="I37" s="206">
        <f>G37-E37</f>
        <v>0</v>
      </c>
      <c r="J37" s="56" t="s">
        <v>19</v>
      </c>
      <c r="L37" s="54"/>
    </row>
    <row r="38" spans="1:12" ht="15.75" thickBot="1">
      <c r="A38" s="70" t="s">
        <v>120</v>
      </c>
      <c r="B38" s="193">
        <f>SUM(B32:B37)</f>
        <v>0</v>
      </c>
      <c r="C38" s="193">
        <f>SUM(C32:C37)</f>
        <v>35441</v>
      </c>
      <c r="D38" s="193">
        <f>SUM(D32:D37)</f>
        <v>0</v>
      </c>
      <c r="E38" s="193">
        <f>SUM(E32:E37)</f>
        <v>37230</v>
      </c>
      <c r="F38" s="193">
        <f>SUM(F32:F37)</f>
        <v>0</v>
      </c>
      <c r="G38" s="193">
        <f>SUM(G32:G37)</f>
        <v>37182</v>
      </c>
      <c r="H38" s="193">
        <f>SUM(H32:H37)</f>
        <v>0</v>
      </c>
      <c r="I38" s="194">
        <f>SUM(I32:I37)</f>
        <v>-48</v>
      </c>
      <c r="J38" s="56" t="s">
        <v>19</v>
      </c>
      <c r="L38" s="54"/>
    </row>
    <row r="39" spans="1:12">
      <c r="A39" s="343" t="s">
        <v>33</v>
      </c>
      <c r="B39" s="342"/>
      <c r="C39" s="342"/>
      <c r="D39" s="342"/>
      <c r="E39" s="342"/>
      <c r="F39" s="342"/>
      <c r="G39" s="342"/>
      <c r="H39" s="342"/>
      <c r="I39" s="341"/>
      <c r="J39" s="56" t="s">
        <v>19</v>
      </c>
    </row>
    <row r="40" spans="1:12">
      <c r="A40" s="197" t="s">
        <v>121</v>
      </c>
      <c r="B40" s="210">
        <v>0</v>
      </c>
      <c r="C40" s="210"/>
      <c r="D40" s="210">
        <v>0</v>
      </c>
      <c r="E40" s="210"/>
      <c r="F40" s="210">
        <v>0</v>
      </c>
      <c r="G40" s="210"/>
      <c r="H40" s="210">
        <f>F40-D40</f>
        <v>0</v>
      </c>
      <c r="I40" s="206"/>
      <c r="J40" s="56" t="s">
        <v>19</v>
      </c>
      <c r="L40" s="217" t="s">
        <v>211</v>
      </c>
    </row>
    <row r="41" spans="1:12">
      <c r="A41" s="197"/>
      <c r="B41" s="210"/>
      <c r="C41" s="210"/>
      <c r="D41" s="210"/>
      <c r="E41" s="210"/>
      <c r="F41" s="210"/>
      <c r="G41" s="210"/>
      <c r="H41" s="210"/>
      <c r="I41" s="206"/>
      <c r="J41" s="56" t="s">
        <v>19</v>
      </c>
      <c r="L41" s="54"/>
    </row>
    <row r="42" spans="1:12">
      <c r="A42" s="197" t="s">
        <v>122</v>
      </c>
      <c r="B42" s="210"/>
      <c r="C42" s="210">
        <v>0</v>
      </c>
      <c r="D42" s="210"/>
      <c r="E42" s="210">
        <v>0</v>
      </c>
      <c r="F42" s="210"/>
      <c r="G42" s="210">
        <v>0</v>
      </c>
      <c r="H42" s="210"/>
      <c r="I42" s="206">
        <f>G42-E42</f>
        <v>0</v>
      </c>
      <c r="J42" s="56" t="s">
        <v>19</v>
      </c>
    </row>
    <row r="43" spans="1:12" ht="15" thickBot="1">
      <c r="A43" s="340" t="s">
        <v>123</v>
      </c>
      <c r="B43" s="339"/>
      <c r="C43" s="339">
        <v>0</v>
      </c>
      <c r="D43" s="339"/>
      <c r="E43" s="339">
        <v>0</v>
      </c>
      <c r="F43" s="339"/>
      <c r="G43" s="339">
        <v>0</v>
      </c>
      <c r="H43" s="339"/>
      <c r="I43" s="338">
        <f>G43-E43</f>
        <v>0</v>
      </c>
      <c r="J43" s="56" t="s">
        <v>19</v>
      </c>
    </row>
    <row r="44" spans="1:12">
      <c r="J44" s="4" t="s">
        <v>20</v>
      </c>
    </row>
    <row r="45" spans="1:12">
      <c r="A45" s="337" t="s">
        <v>244</v>
      </c>
    </row>
  </sheetData>
  <mergeCells count="10">
    <mergeCell ref="A1:I1"/>
    <mergeCell ref="A2:I2"/>
    <mergeCell ref="A3:I3"/>
    <mergeCell ref="A4:I4"/>
    <mergeCell ref="A5:I5"/>
    <mergeCell ref="A6:A7"/>
    <mergeCell ref="B6:C6"/>
    <mergeCell ref="D6:E6"/>
    <mergeCell ref="F6:G6"/>
    <mergeCell ref="H6:I6"/>
  </mergeCells>
  <printOptions horizontalCentered="1"/>
  <pageMargins left="0.6" right="0.6" top="0.56999999999999995" bottom="0.55000000000000004" header="0.3" footer="0.3"/>
  <pageSetup scale="72" orientation="landscape" r:id="rId1"/>
  <headerFooter>
    <oddHeader>&amp;L&amp;"Arial,Bold"&amp;12L. Summary of Requirements by Object Class - SALARY AND EXPENSES</oddHeader>
    <oddFooter>&amp;C&amp;"Arial,Regular"Exhibit L - Summary of Requirements by Object Class</oddFooter>
  </headerFooter>
</worksheet>
</file>

<file path=xl/worksheets/sheet2.xml><?xml version="1.0" encoding="utf-8"?>
<worksheet xmlns="http://schemas.openxmlformats.org/spreadsheetml/2006/main" xmlns:r="http://schemas.openxmlformats.org/officeDocument/2006/relationships">
  <dimension ref="A1:V36"/>
  <sheetViews>
    <sheetView view="pageLayout" topLeftCell="A3" zoomScaleNormal="100" zoomScaleSheetLayoutView="80" workbookViewId="0">
      <selection activeCell="K26" sqref="K26"/>
    </sheetView>
  </sheetViews>
  <sheetFormatPr defaultRowHeight="14.25"/>
  <cols>
    <col min="1" max="1" width="43" style="9" customWidth="1"/>
    <col min="2" max="3" width="8.28515625" style="9" customWidth="1"/>
    <col min="4" max="4" width="12.7109375" style="9" customWidth="1"/>
    <col min="5" max="6" width="8.28515625" style="9" customWidth="1"/>
    <col min="7" max="7" width="12.7109375" style="9" customWidth="1"/>
    <col min="8" max="9" width="8.28515625" style="9" customWidth="1"/>
    <col min="10" max="10" width="12.7109375" style="9" customWidth="1"/>
    <col min="11" max="12" width="8.28515625" style="9" customWidth="1"/>
    <col min="13" max="13" width="12.7109375" style="9" customWidth="1"/>
    <col min="14" max="14" width="14" style="4" bestFit="1" customWidth="1"/>
    <col min="15" max="15" width="4.5703125" style="9" customWidth="1"/>
    <col min="16" max="16" width="116.7109375" style="9" customWidth="1"/>
    <col min="17" max="18" width="8.28515625" style="9" customWidth="1"/>
    <col min="19" max="19" width="12.7109375" style="9" customWidth="1"/>
    <col min="20" max="21" width="8.28515625" style="9" customWidth="1"/>
    <col min="22" max="22" width="12.7109375" style="9" customWidth="1"/>
    <col min="23" max="16384" width="9.140625" style="9"/>
  </cols>
  <sheetData>
    <row r="1" spans="1:22" ht="18">
      <c r="A1" s="233" t="s">
        <v>0</v>
      </c>
      <c r="B1" s="233"/>
      <c r="C1" s="233"/>
      <c r="D1" s="233"/>
      <c r="E1" s="233"/>
      <c r="F1" s="233"/>
      <c r="G1" s="233"/>
      <c r="H1" s="233"/>
      <c r="I1" s="233"/>
      <c r="J1" s="233"/>
      <c r="K1" s="233"/>
      <c r="L1" s="233"/>
      <c r="M1" s="233"/>
      <c r="N1" s="56" t="s">
        <v>19</v>
      </c>
      <c r="O1" s="6"/>
      <c r="P1" s="129" t="s">
        <v>27</v>
      </c>
      <c r="Q1" s="6"/>
      <c r="R1" s="6"/>
      <c r="S1" s="6"/>
      <c r="T1" s="6"/>
      <c r="U1" s="6"/>
      <c r="V1" s="6"/>
    </row>
    <row r="2" spans="1:22" ht="15">
      <c r="A2" s="234" t="s">
        <v>250</v>
      </c>
      <c r="B2" s="234"/>
      <c r="C2" s="234"/>
      <c r="D2" s="234"/>
      <c r="E2" s="234"/>
      <c r="F2" s="234"/>
      <c r="G2" s="234"/>
      <c r="H2" s="234"/>
      <c r="I2" s="234"/>
      <c r="J2" s="234"/>
      <c r="K2" s="234"/>
      <c r="L2" s="234"/>
      <c r="M2" s="234"/>
      <c r="N2" s="56" t="s">
        <v>19</v>
      </c>
      <c r="O2" s="7"/>
      <c r="P2" s="130"/>
      <c r="Q2" s="7"/>
      <c r="R2" s="7"/>
      <c r="S2" s="7"/>
      <c r="T2" s="7"/>
      <c r="U2" s="7"/>
      <c r="V2" s="7"/>
    </row>
    <row r="3" spans="1:22" ht="15">
      <c r="A3" s="243" t="s">
        <v>1</v>
      </c>
      <c r="B3" s="243"/>
      <c r="C3" s="243"/>
      <c r="D3" s="243"/>
      <c r="E3" s="243"/>
      <c r="F3" s="243"/>
      <c r="G3" s="243"/>
      <c r="H3" s="243"/>
      <c r="I3" s="243"/>
      <c r="J3" s="243"/>
      <c r="K3" s="243"/>
      <c r="L3" s="243"/>
      <c r="M3" s="243"/>
      <c r="N3" s="56" t="s">
        <v>19</v>
      </c>
      <c r="O3" s="10"/>
      <c r="P3" s="130" t="s">
        <v>183</v>
      </c>
      <c r="Q3" s="10"/>
      <c r="R3" s="10"/>
      <c r="S3" s="10"/>
      <c r="T3" s="10"/>
      <c r="U3" s="10"/>
      <c r="V3" s="10"/>
    </row>
    <row r="4" spans="1:22">
      <c r="A4" s="240" t="s">
        <v>2</v>
      </c>
      <c r="B4" s="240"/>
      <c r="C4" s="240"/>
      <c r="D4" s="240"/>
      <c r="E4" s="240"/>
      <c r="F4" s="240"/>
      <c r="G4" s="240"/>
      <c r="H4" s="240"/>
      <c r="I4" s="240"/>
      <c r="J4" s="240"/>
      <c r="K4" s="240"/>
      <c r="L4" s="240"/>
      <c r="M4" s="240"/>
      <c r="N4" s="56" t="s">
        <v>19</v>
      </c>
      <c r="O4" s="8"/>
      <c r="P4" s="130" t="s">
        <v>182</v>
      </c>
      <c r="Q4" s="8"/>
      <c r="R4" s="8"/>
      <c r="S4" s="8"/>
      <c r="T4" s="8"/>
      <c r="U4" s="8"/>
      <c r="V4" s="8"/>
    </row>
    <row r="5" spans="1:22" ht="15.75" thickBot="1">
      <c r="A5" s="240"/>
      <c r="B5" s="240"/>
      <c r="C5" s="240"/>
      <c r="D5" s="240"/>
      <c r="E5" s="240"/>
      <c r="F5" s="240"/>
      <c r="G5" s="240"/>
      <c r="H5" s="240"/>
      <c r="I5" s="240"/>
      <c r="J5" s="240"/>
      <c r="K5" s="240"/>
      <c r="L5" s="240"/>
      <c r="M5" s="240"/>
      <c r="N5" s="56" t="s">
        <v>19</v>
      </c>
      <c r="O5" s="8"/>
      <c r="P5" s="131"/>
      <c r="Q5" s="8"/>
      <c r="R5" s="8"/>
      <c r="S5" s="8"/>
      <c r="T5" s="8"/>
      <c r="U5" s="8"/>
      <c r="V5" s="8"/>
    </row>
    <row r="6" spans="1:22" ht="15" thickBot="1">
      <c r="A6" s="240"/>
      <c r="B6" s="240"/>
      <c r="C6" s="240"/>
      <c r="D6" s="240"/>
      <c r="E6" s="240"/>
      <c r="F6" s="240"/>
      <c r="G6" s="240"/>
      <c r="H6" s="240"/>
      <c r="I6" s="240"/>
      <c r="J6" s="240"/>
      <c r="K6" s="240"/>
      <c r="L6" s="240"/>
      <c r="M6" s="240"/>
      <c r="N6" s="56" t="s">
        <v>19</v>
      </c>
      <c r="O6" s="8"/>
      <c r="P6" s="8"/>
      <c r="Q6" s="8"/>
      <c r="R6" s="8"/>
      <c r="S6" s="8"/>
      <c r="T6" s="8"/>
      <c r="U6" s="8"/>
      <c r="V6" s="8"/>
    </row>
    <row r="7" spans="1:22" ht="45.75" customHeight="1">
      <c r="A7" s="241" t="s">
        <v>166</v>
      </c>
      <c r="B7" s="244" t="s">
        <v>158</v>
      </c>
      <c r="C7" s="244"/>
      <c r="D7" s="244"/>
      <c r="E7" s="244" t="s">
        <v>242</v>
      </c>
      <c r="F7" s="244"/>
      <c r="G7" s="244"/>
      <c r="H7" s="244" t="s">
        <v>222</v>
      </c>
      <c r="I7" s="244"/>
      <c r="J7" s="244"/>
      <c r="K7" s="244" t="s">
        <v>15</v>
      </c>
      <c r="L7" s="244"/>
      <c r="M7" s="245"/>
      <c r="N7" s="56" t="s">
        <v>19</v>
      </c>
      <c r="P7" s="128" t="s">
        <v>193</v>
      </c>
    </row>
    <row r="8" spans="1:22" ht="28.5">
      <c r="A8" s="242"/>
      <c r="B8" s="11" t="s">
        <v>4</v>
      </c>
      <c r="C8" s="114" t="s">
        <v>160</v>
      </c>
      <c r="D8" s="11" t="s">
        <v>5</v>
      </c>
      <c r="E8" s="11" t="s">
        <v>4</v>
      </c>
      <c r="F8" s="114" t="s">
        <v>213</v>
      </c>
      <c r="G8" s="11" t="s">
        <v>5</v>
      </c>
      <c r="H8" s="11" t="s">
        <v>4</v>
      </c>
      <c r="I8" s="11" t="s">
        <v>213</v>
      </c>
      <c r="J8" s="11" t="s">
        <v>5</v>
      </c>
      <c r="K8" s="11" t="s">
        <v>4</v>
      </c>
      <c r="L8" s="11" t="s">
        <v>213</v>
      </c>
      <c r="M8" s="12" t="s">
        <v>5</v>
      </c>
      <c r="N8" s="56" t="s">
        <v>19</v>
      </c>
      <c r="P8" s="20" t="s">
        <v>167</v>
      </c>
    </row>
    <row r="9" spans="1:22" ht="15">
      <c r="A9" s="224" t="s">
        <v>250</v>
      </c>
      <c r="B9" s="158">
        <v>188</v>
      </c>
      <c r="C9" s="158">
        <v>128</v>
      </c>
      <c r="D9" s="158">
        <v>37004</v>
      </c>
      <c r="E9" s="158">
        <v>188</v>
      </c>
      <c r="F9" s="158">
        <v>128</v>
      </c>
      <c r="G9" s="158">
        <v>37230</v>
      </c>
      <c r="H9" s="158">
        <v>0</v>
      </c>
      <c r="I9" s="158">
        <v>0</v>
      </c>
      <c r="J9" s="158">
        <v>-48</v>
      </c>
      <c r="K9" s="158">
        <f>E9+H9</f>
        <v>188</v>
      </c>
      <c r="L9" s="158">
        <f t="shared" ref="L9:M12" si="0">F9+I9</f>
        <v>128</v>
      </c>
      <c r="M9" s="159">
        <f t="shared" si="0"/>
        <v>37182</v>
      </c>
      <c r="N9" s="56" t="s">
        <v>19</v>
      </c>
      <c r="P9" s="21" t="s">
        <v>38</v>
      </c>
    </row>
    <row r="10" spans="1:22" ht="15">
      <c r="A10" s="13" t="s">
        <v>163</v>
      </c>
      <c r="B10" s="161">
        <f t="shared" ref="B10:M10" si="1">SUM(B9:B9)</f>
        <v>188</v>
      </c>
      <c r="C10" s="161">
        <f t="shared" si="1"/>
        <v>128</v>
      </c>
      <c r="D10" s="161">
        <f t="shared" si="1"/>
        <v>37004</v>
      </c>
      <c r="E10" s="161">
        <f t="shared" si="1"/>
        <v>188</v>
      </c>
      <c r="F10" s="161">
        <f t="shared" si="1"/>
        <v>128</v>
      </c>
      <c r="G10" s="161">
        <f t="shared" si="1"/>
        <v>37230</v>
      </c>
      <c r="H10" s="161">
        <f t="shared" si="1"/>
        <v>0</v>
      </c>
      <c r="I10" s="161">
        <f t="shared" si="1"/>
        <v>0</v>
      </c>
      <c r="J10" s="161">
        <f t="shared" si="1"/>
        <v>-48</v>
      </c>
      <c r="K10" s="161">
        <f t="shared" si="1"/>
        <v>188</v>
      </c>
      <c r="L10" s="161">
        <f t="shared" si="1"/>
        <v>128</v>
      </c>
      <c r="M10" s="162">
        <f t="shared" si="1"/>
        <v>37182</v>
      </c>
      <c r="N10" s="56" t="s">
        <v>19</v>
      </c>
      <c r="P10" s="5" t="s">
        <v>39</v>
      </c>
    </row>
    <row r="11" spans="1:22" ht="15">
      <c r="A11" s="98" t="s">
        <v>162</v>
      </c>
      <c r="B11" s="163"/>
      <c r="C11" s="163"/>
      <c r="D11" s="164">
        <v>0</v>
      </c>
      <c r="E11" s="163"/>
      <c r="F11" s="163"/>
      <c r="G11" s="164">
        <v>0</v>
      </c>
      <c r="H11" s="163"/>
      <c r="I11" s="163"/>
      <c r="J11" s="164">
        <v>0</v>
      </c>
      <c r="K11" s="163"/>
      <c r="L11" s="163"/>
      <c r="M11" s="165">
        <f t="shared" si="0"/>
        <v>0</v>
      </c>
      <c r="N11" s="56" t="s">
        <v>19</v>
      </c>
      <c r="P11" s="5"/>
    </row>
    <row r="12" spans="1:22" ht="15">
      <c r="A12" s="144" t="s">
        <v>214</v>
      </c>
      <c r="B12" s="26"/>
      <c r="C12" s="26"/>
      <c r="D12" s="166">
        <f>SUM(D10:D11)</f>
        <v>37004</v>
      </c>
      <c r="E12" s="26"/>
      <c r="F12" s="26"/>
      <c r="G12" s="166">
        <f>SUM(G10:G11)</f>
        <v>37230</v>
      </c>
      <c r="H12" s="26"/>
      <c r="I12" s="26"/>
      <c r="J12" s="166">
        <f>SUM(J10:J11)</f>
        <v>-48</v>
      </c>
      <c r="K12" s="26"/>
      <c r="L12" s="26"/>
      <c r="M12" s="167">
        <f t="shared" si="0"/>
        <v>37182</v>
      </c>
      <c r="N12" s="56" t="s">
        <v>19</v>
      </c>
      <c r="P12" s="5"/>
    </row>
    <row r="13" spans="1:22">
      <c r="A13" s="115" t="s">
        <v>33</v>
      </c>
      <c r="B13" s="168"/>
      <c r="C13" s="168">
        <v>0</v>
      </c>
      <c r="D13" s="168"/>
      <c r="E13" s="168"/>
      <c r="F13" s="168">
        <v>0</v>
      </c>
      <c r="G13" s="168"/>
      <c r="H13" s="168"/>
      <c r="I13" s="168">
        <v>0</v>
      </c>
      <c r="J13" s="168"/>
      <c r="K13" s="168"/>
      <c r="L13" s="168">
        <f t="shared" ref="L13:L14" si="2">F13+I13</f>
        <v>0</v>
      </c>
      <c r="M13" s="169"/>
      <c r="N13" s="56" t="s">
        <v>19</v>
      </c>
      <c r="P13" s="128" t="s">
        <v>223</v>
      </c>
    </row>
    <row r="14" spans="1:22">
      <c r="A14" s="116" t="s">
        <v>164</v>
      </c>
      <c r="B14" s="25"/>
      <c r="C14" s="25">
        <f>C10+C13</f>
        <v>128</v>
      </c>
      <c r="D14" s="25"/>
      <c r="E14" s="25"/>
      <c r="F14" s="25">
        <f>F10+F13</f>
        <v>128</v>
      </c>
      <c r="G14" s="25"/>
      <c r="H14" s="25"/>
      <c r="I14" s="25">
        <f>I10+I13</f>
        <v>0</v>
      </c>
      <c r="J14" s="25"/>
      <c r="K14" s="25"/>
      <c r="L14" s="25">
        <f t="shared" si="2"/>
        <v>128</v>
      </c>
      <c r="M14" s="160"/>
      <c r="N14" s="56" t="s">
        <v>19</v>
      </c>
      <c r="P14" s="128" t="s">
        <v>224</v>
      </c>
    </row>
    <row r="15" spans="1:22">
      <c r="A15" s="15"/>
      <c r="B15" s="25"/>
      <c r="C15" s="25"/>
      <c r="D15" s="25"/>
      <c r="E15" s="25"/>
      <c r="F15" s="25"/>
      <c r="G15" s="25"/>
      <c r="H15" s="25"/>
      <c r="I15" s="25"/>
      <c r="J15" s="25"/>
      <c r="K15" s="25"/>
      <c r="L15" s="25"/>
      <c r="M15" s="160"/>
      <c r="N15" s="56" t="s">
        <v>19</v>
      </c>
      <c r="P15" s="21" t="s">
        <v>225</v>
      </c>
    </row>
    <row r="16" spans="1:22">
      <c r="A16" s="15" t="s">
        <v>34</v>
      </c>
      <c r="B16" s="25"/>
      <c r="C16" s="25"/>
      <c r="D16" s="25"/>
      <c r="E16" s="25"/>
      <c r="F16" s="25"/>
      <c r="G16" s="25"/>
      <c r="H16" s="25"/>
      <c r="I16" s="25"/>
      <c r="J16" s="25"/>
      <c r="K16" s="25"/>
      <c r="L16" s="25"/>
      <c r="M16" s="160"/>
      <c r="N16" s="56" t="s">
        <v>19</v>
      </c>
      <c r="P16" s="21" t="s">
        <v>226</v>
      </c>
    </row>
    <row r="17" spans="1:16">
      <c r="A17" s="16" t="s">
        <v>35</v>
      </c>
      <c r="B17" s="25"/>
      <c r="C17" s="25">
        <v>0</v>
      </c>
      <c r="D17" s="25"/>
      <c r="E17" s="25"/>
      <c r="F17" s="25">
        <v>0</v>
      </c>
      <c r="G17" s="25"/>
      <c r="H17" s="25"/>
      <c r="I17" s="25">
        <v>0</v>
      </c>
      <c r="J17" s="25"/>
      <c r="K17" s="25"/>
      <c r="L17" s="25">
        <f t="shared" ref="L17:L19" si="3">F17+I17</f>
        <v>0</v>
      </c>
      <c r="M17" s="160"/>
      <c r="N17" s="56" t="s">
        <v>19</v>
      </c>
      <c r="P17" s="21" t="s">
        <v>227</v>
      </c>
    </row>
    <row r="18" spans="1:16">
      <c r="A18" s="17" t="s">
        <v>36</v>
      </c>
      <c r="B18" s="170"/>
      <c r="C18" s="170">
        <v>0</v>
      </c>
      <c r="D18" s="170"/>
      <c r="E18" s="170"/>
      <c r="F18" s="170">
        <v>0</v>
      </c>
      <c r="G18" s="170"/>
      <c r="H18" s="170"/>
      <c r="I18" s="170">
        <v>0</v>
      </c>
      <c r="J18" s="170"/>
      <c r="K18" s="170"/>
      <c r="L18" s="170">
        <f t="shared" si="3"/>
        <v>0</v>
      </c>
      <c r="M18" s="171"/>
      <c r="N18" s="56" t="s">
        <v>19</v>
      </c>
      <c r="P18" s="21" t="s">
        <v>228</v>
      </c>
    </row>
    <row r="19" spans="1:16" ht="15" thickBot="1">
      <c r="A19" s="117" t="s">
        <v>165</v>
      </c>
      <c r="B19" s="172"/>
      <c r="C19" s="172">
        <f>C14+C17+C18</f>
        <v>128</v>
      </c>
      <c r="D19" s="172"/>
      <c r="E19" s="172"/>
      <c r="F19" s="172">
        <f>F14+F17+F18</f>
        <v>128</v>
      </c>
      <c r="G19" s="172"/>
      <c r="H19" s="172"/>
      <c r="I19" s="172">
        <f>I14+I17+I18</f>
        <v>0</v>
      </c>
      <c r="J19" s="172"/>
      <c r="K19" s="172"/>
      <c r="L19" s="172">
        <f t="shared" si="3"/>
        <v>128</v>
      </c>
      <c r="M19" s="173"/>
      <c r="N19" s="56" t="s">
        <v>19</v>
      </c>
      <c r="P19" s="21" t="s">
        <v>229</v>
      </c>
    </row>
    <row r="20" spans="1:16" ht="15" thickBot="1">
      <c r="N20" s="56" t="s">
        <v>19</v>
      </c>
      <c r="P20" s="21" t="s">
        <v>40</v>
      </c>
    </row>
    <row r="21" spans="1:16" ht="15">
      <c r="A21" s="241" t="s">
        <v>166</v>
      </c>
      <c r="B21" s="244" t="s">
        <v>28</v>
      </c>
      <c r="C21" s="244"/>
      <c r="D21" s="244"/>
      <c r="E21" s="244" t="s">
        <v>29</v>
      </c>
      <c r="F21" s="244"/>
      <c r="G21" s="244"/>
      <c r="H21" s="244" t="s">
        <v>30</v>
      </c>
      <c r="I21" s="244"/>
      <c r="J21" s="245"/>
      <c r="N21" s="56" t="s">
        <v>19</v>
      </c>
    </row>
    <row r="22" spans="1:16" ht="28.5">
      <c r="A22" s="242"/>
      <c r="B22" s="11" t="s">
        <v>4</v>
      </c>
      <c r="C22" s="11" t="s">
        <v>213</v>
      </c>
      <c r="D22" s="11" t="s">
        <v>5</v>
      </c>
      <c r="E22" s="11" t="s">
        <v>4</v>
      </c>
      <c r="F22" s="11" t="s">
        <v>213</v>
      </c>
      <c r="G22" s="11" t="s">
        <v>5</v>
      </c>
      <c r="H22" s="11" t="s">
        <v>4</v>
      </c>
      <c r="I22" s="11" t="s">
        <v>213</v>
      </c>
      <c r="J22" s="12" t="s">
        <v>5</v>
      </c>
      <c r="N22" s="56" t="s">
        <v>19</v>
      </c>
    </row>
    <row r="23" spans="1:16">
      <c r="A23" s="14" t="str">
        <f>A9</f>
        <v>Community Oriented Policing Services</v>
      </c>
      <c r="B23" s="158">
        <v>0</v>
      </c>
      <c r="C23" s="158">
        <v>0</v>
      </c>
      <c r="D23" s="158">
        <v>0</v>
      </c>
      <c r="E23" s="158">
        <v>0</v>
      </c>
      <c r="F23" s="158">
        <v>0</v>
      </c>
      <c r="G23" s="158">
        <v>0</v>
      </c>
      <c r="H23" s="158">
        <f>K9+B23+E23</f>
        <v>188</v>
      </c>
      <c r="I23" s="158">
        <f>L9+C23+F23</f>
        <v>128</v>
      </c>
      <c r="J23" s="159">
        <f>M9+D23+G23</f>
        <v>37182</v>
      </c>
      <c r="N23" s="56" t="s">
        <v>19</v>
      </c>
    </row>
    <row r="24" spans="1:16" ht="15">
      <c r="A24" s="13" t="s">
        <v>163</v>
      </c>
      <c r="B24" s="161">
        <f t="shared" ref="B24:J24" si="4">SUM(B23:B23)</f>
        <v>0</v>
      </c>
      <c r="C24" s="161">
        <f t="shared" si="4"/>
        <v>0</v>
      </c>
      <c r="D24" s="161">
        <f t="shared" si="4"/>
        <v>0</v>
      </c>
      <c r="E24" s="161">
        <f t="shared" si="4"/>
        <v>0</v>
      </c>
      <c r="F24" s="161">
        <f t="shared" si="4"/>
        <v>0</v>
      </c>
      <c r="G24" s="161">
        <f t="shared" si="4"/>
        <v>0</v>
      </c>
      <c r="H24" s="161">
        <f t="shared" si="4"/>
        <v>188</v>
      </c>
      <c r="I24" s="161">
        <f t="shared" si="4"/>
        <v>128</v>
      </c>
      <c r="J24" s="162">
        <f t="shared" si="4"/>
        <v>37182</v>
      </c>
      <c r="N24" s="56" t="s">
        <v>19</v>
      </c>
    </row>
    <row r="25" spans="1:16" ht="15">
      <c r="A25" s="98" t="s">
        <v>162</v>
      </c>
      <c r="B25" s="163"/>
      <c r="C25" s="163"/>
      <c r="D25" s="164">
        <v>0</v>
      </c>
      <c r="E25" s="163"/>
      <c r="F25" s="163"/>
      <c r="G25" s="164">
        <v>0</v>
      </c>
      <c r="H25" s="163"/>
      <c r="I25" s="163"/>
      <c r="J25" s="165">
        <f>M11+D25+G25</f>
        <v>0</v>
      </c>
      <c r="N25" s="56" t="s">
        <v>19</v>
      </c>
    </row>
    <row r="26" spans="1:16" ht="15">
      <c r="A26" s="144" t="s">
        <v>214</v>
      </c>
      <c r="B26" s="26"/>
      <c r="C26" s="26"/>
      <c r="D26" s="166">
        <f>SUM(D24:D25)</f>
        <v>0</v>
      </c>
      <c r="E26" s="26"/>
      <c r="F26" s="26"/>
      <c r="G26" s="166">
        <f>SUM(G24:G25)</f>
        <v>0</v>
      </c>
      <c r="H26" s="26"/>
      <c r="I26" s="26"/>
      <c r="J26" s="167">
        <f>M12+D26+G26</f>
        <v>37182</v>
      </c>
      <c r="N26" s="56" t="s">
        <v>19</v>
      </c>
    </row>
    <row r="27" spans="1:16">
      <c r="A27" s="97" t="s">
        <v>33</v>
      </c>
      <c r="B27" s="168"/>
      <c r="C27" s="168">
        <v>0</v>
      </c>
      <c r="D27" s="168"/>
      <c r="E27" s="168"/>
      <c r="F27" s="168">
        <v>0</v>
      </c>
      <c r="G27" s="168"/>
      <c r="H27" s="168"/>
      <c r="I27" s="168">
        <f t="shared" ref="I27:I33" si="5">L13+C27+F27</f>
        <v>0</v>
      </c>
      <c r="J27" s="169"/>
      <c r="N27" s="56" t="s">
        <v>19</v>
      </c>
    </row>
    <row r="28" spans="1:16">
      <c r="A28" s="15" t="s">
        <v>164</v>
      </c>
      <c r="B28" s="25"/>
      <c r="C28" s="25">
        <f>C24+C27</f>
        <v>0</v>
      </c>
      <c r="D28" s="25"/>
      <c r="E28" s="25"/>
      <c r="F28" s="25">
        <f>F24+F27</f>
        <v>0</v>
      </c>
      <c r="G28" s="25"/>
      <c r="H28" s="25"/>
      <c r="I28" s="25">
        <f t="shared" si="5"/>
        <v>128</v>
      </c>
      <c r="J28" s="160"/>
      <c r="N28" s="56" t="s">
        <v>19</v>
      </c>
    </row>
    <row r="29" spans="1:16">
      <c r="A29" s="15"/>
      <c r="B29" s="25"/>
      <c r="C29" s="25"/>
      <c r="D29" s="25"/>
      <c r="E29" s="25"/>
      <c r="F29" s="25"/>
      <c r="G29" s="25"/>
      <c r="H29" s="25"/>
      <c r="I29" s="25">
        <f t="shared" si="5"/>
        <v>0</v>
      </c>
      <c r="J29" s="160"/>
      <c r="N29" s="56" t="s">
        <v>19</v>
      </c>
    </row>
    <row r="30" spans="1:16">
      <c r="A30" s="15" t="s">
        <v>34</v>
      </c>
      <c r="B30" s="25"/>
      <c r="C30" s="25"/>
      <c r="D30" s="25"/>
      <c r="E30" s="25"/>
      <c r="F30" s="25"/>
      <c r="G30" s="25"/>
      <c r="H30" s="25"/>
      <c r="I30" s="25">
        <f t="shared" si="5"/>
        <v>0</v>
      </c>
      <c r="J30" s="160"/>
      <c r="N30" s="56" t="s">
        <v>19</v>
      </c>
    </row>
    <row r="31" spans="1:16">
      <c r="A31" s="16" t="s">
        <v>35</v>
      </c>
      <c r="B31" s="25"/>
      <c r="C31" s="25">
        <v>0</v>
      </c>
      <c r="D31" s="25"/>
      <c r="E31" s="25"/>
      <c r="F31" s="25">
        <v>0</v>
      </c>
      <c r="G31" s="25"/>
      <c r="H31" s="25"/>
      <c r="I31" s="25">
        <f t="shared" si="5"/>
        <v>0</v>
      </c>
      <c r="J31" s="160"/>
      <c r="N31" s="56" t="s">
        <v>19</v>
      </c>
    </row>
    <row r="32" spans="1:16">
      <c r="A32" s="17" t="s">
        <v>36</v>
      </c>
      <c r="B32" s="170"/>
      <c r="C32" s="170">
        <v>0</v>
      </c>
      <c r="D32" s="170"/>
      <c r="E32" s="170"/>
      <c r="F32" s="170">
        <v>0</v>
      </c>
      <c r="G32" s="170"/>
      <c r="H32" s="170"/>
      <c r="I32" s="170">
        <f t="shared" si="5"/>
        <v>0</v>
      </c>
      <c r="J32" s="171"/>
      <c r="N32" s="56" t="s">
        <v>19</v>
      </c>
    </row>
    <row r="33" spans="1:14" ht="15" thickBot="1">
      <c r="A33" s="18" t="s">
        <v>165</v>
      </c>
      <c r="B33" s="172"/>
      <c r="C33" s="172">
        <f>C28+C31+C32</f>
        <v>0</v>
      </c>
      <c r="D33" s="172"/>
      <c r="E33" s="172"/>
      <c r="F33" s="172">
        <f>F28+F31+F32</f>
        <v>0</v>
      </c>
      <c r="G33" s="172"/>
      <c r="H33" s="172"/>
      <c r="I33" s="172">
        <f t="shared" si="5"/>
        <v>128</v>
      </c>
      <c r="J33" s="173"/>
      <c r="N33" s="56" t="s">
        <v>19</v>
      </c>
    </row>
    <row r="34" spans="1:14">
      <c r="N34" s="4" t="s">
        <v>20</v>
      </c>
    </row>
    <row r="35" spans="1:14">
      <c r="A35" s="33" t="s">
        <v>245</v>
      </c>
    </row>
    <row r="36" spans="1:14">
      <c r="A36" s="216"/>
    </row>
  </sheetData>
  <mergeCells count="15">
    <mergeCell ref="A5:M5"/>
    <mergeCell ref="A6:M6"/>
    <mergeCell ref="A21:A22"/>
    <mergeCell ref="A1:M1"/>
    <mergeCell ref="A2:M2"/>
    <mergeCell ref="A3:M3"/>
    <mergeCell ref="A4:M4"/>
    <mergeCell ref="A7:A8"/>
    <mergeCell ref="B7:D7"/>
    <mergeCell ref="E7:G7"/>
    <mergeCell ref="H7:J7"/>
    <mergeCell ref="K7:M7"/>
    <mergeCell ref="B21:D21"/>
    <mergeCell ref="E21:G21"/>
    <mergeCell ref="H21:J21"/>
  </mergeCells>
  <printOptions horizontalCentered="1"/>
  <pageMargins left="0.7" right="0.7" top="0.75" bottom="0.75" header="0.3" footer="0.3"/>
  <pageSetup scale="76" orientation="landscape" r:id="rId1"/>
  <headerFooter>
    <oddHeader>&amp;L&amp;"Arial,Bold"&amp;12B. Summary of Requirements - SALARIES AND EXPENSES</oddHeader>
    <oddFooter>&amp;C&amp;"Arial,Regular"Exhibit B - Summary of Requirements</oddFooter>
  </headerFooter>
</worksheet>
</file>

<file path=xl/worksheets/sheet3.xml><?xml version="1.0" encoding="utf-8"?>
<worksheet xmlns="http://schemas.openxmlformats.org/spreadsheetml/2006/main" xmlns:r="http://schemas.openxmlformats.org/officeDocument/2006/relationships">
  <dimension ref="A1:S17"/>
  <sheetViews>
    <sheetView view="pageLayout" zoomScaleNormal="100" zoomScaleSheetLayoutView="80" workbookViewId="0">
      <selection activeCell="H21" sqref="H21"/>
    </sheetView>
  </sheetViews>
  <sheetFormatPr defaultRowHeight="14.25"/>
  <cols>
    <col min="1" max="1" width="37.140625" style="198" customWidth="1"/>
    <col min="2" max="2" width="45.85546875" style="198" bestFit="1" customWidth="1"/>
    <col min="3" max="5" width="8.7109375" style="198" customWidth="1"/>
    <col min="6" max="6" width="12.7109375" style="198" customWidth="1"/>
    <col min="7" max="9" width="8.7109375" style="198" customWidth="1"/>
    <col min="10" max="10" width="12.7109375" style="198" customWidth="1"/>
    <col min="11" max="11" width="14" style="4" bestFit="1" customWidth="1"/>
    <col min="12" max="12" width="4.5703125" style="198" customWidth="1"/>
    <col min="13" max="13" width="122.85546875" style="198" customWidth="1"/>
    <col min="14" max="15" width="8.28515625" style="198" customWidth="1"/>
    <col min="16" max="16" width="12.7109375" style="198" customWidth="1"/>
    <col min="17" max="18" width="8.28515625" style="198" customWidth="1"/>
    <col min="19" max="19" width="12.7109375" style="198" customWidth="1"/>
    <col min="20" max="16384" width="9.140625" style="198"/>
  </cols>
  <sheetData>
    <row r="1" spans="1:19" ht="18">
      <c r="A1" s="233" t="s">
        <v>41</v>
      </c>
      <c r="B1" s="233"/>
      <c r="C1" s="233"/>
      <c r="D1" s="233"/>
      <c r="E1" s="233"/>
      <c r="F1" s="233"/>
      <c r="G1" s="233"/>
      <c r="H1" s="233"/>
      <c r="I1" s="233"/>
      <c r="J1" s="233"/>
      <c r="K1" s="56" t="s">
        <v>19</v>
      </c>
      <c r="L1" s="6"/>
      <c r="M1" s="135" t="s">
        <v>27</v>
      </c>
      <c r="N1" s="6"/>
      <c r="O1" s="6"/>
      <c r="P1" s="6"/>
      <c r="Q1" s="6"/>
      <c r="R1" s="6"/>
      <c r="S1" s="6"/>
    </row>
    <row r="2" spans="1:19" ht="15">
      <c r="A2" s="234" t="s">
        <v>250</v>
      </c>
      <c r="B2" s="234"/>
      <c r="C2" s="234"/>
      <c r="D2" s="234"/>
      <c r="E2" s="234"/>
      <c r="F2" s="234"/>
      <c r="G2" s="234"/>
      <c r="H2" s="234"/>
      <c r="I2" s="234"/>
      <c r="J2" s="234"/>
      <c r="K2" s="56" t="s">
        <v>19</v>
      </c>
      <c r="L2" s="7"/>
      <c r="M2" s="136" t="s">
        <v>49</v>
      </c>
      <c r="N2" s="7"/>
      <c r="O2" s="7"/>
      <c r="P2" s="7"/>
      <c r="Q2" s="7"/>
      <c r="R2" s="7"/>
      <c r="S2" s="7"/>
    </row>
    <row r="3" spans="1:19" ht="15">
      <c r="A3" s="235" t="s">
        <v>1</v>
      </c>
      <c r="B3" s="235"/>
      <c r="C3" s="235"/>
      <c r="D3" s="235"/>
      <c r="E3" s="235"/>
      <c r="F3" s="235"/>
      <c r="G3" s="235"/>
      <c r="H3" s="235"/>
      <c r="I3" s="235"/>
      <c r="J3" s="235"/>
      <c r="K3" s="56" t="s">
        <v>19</v>
      </c>
      <c r="L3" s="219"/>
      <c r="M3" s="137" t="s">
        <v>194</v>
      </c>
      <c r="N3" s="219"/>
      <c r="O3" s="219"/>
      <c r="P3" s="219"/>
      <c r="Q3" s="219"/>
      <c r="R3" s="219"/>
      <c r="S3" s="219"/>
    </row>
    <row r="4" spans="1:19" ht="15" thickBot="1">
      <c r="A4" s="274" t="s">
        <v>2</v>
      </c>
      <c r="B4" s="274"/>
      <c r="C4" s="274"/>
      <c r="D4" s="274"/>
      <c r="E4" s="274"/>
      <c r="F4" s="274"/>
      <c r="G4" s="274"/>
      <c r="H4" s="274"/>
      <c r="I4" s="274"/>
      <c r="J4" s="274"/>
      <c r="K4" s="56" t="s">
        <v>19</v>
      </c>
      <c r="L4" s="218"/>
      <c r="M4" s="138"/>
      <c r="N4" s="218"/>
      <c r="O4" s="218"/>
      <c r="P4" s="218"/>
      <c r="Q4" s="218"/>
      <c r="R4" s="218"/>
      <c r="S4" s="218"/>
    </row>
    <row r="5" spans="1:19">
      <c r="A5" s="274"/>
      <c r="B5" s="274"/>
      <c r="C5" s="274"/>
      <c r="D5" s="274"/>
      <c r="E5" s="274"/>
      <c r="F5" s="274"/>
      <c r="G5" s="274"/>
      <c r="H5" s="274"/>
      <c r="I5" s="274"/>
      <c r="J5" s="274"/>
      <c r="K5" s="56" t="s">
        <v>19</v>
      </c>
      <c r="L5" s="218"/>
      <c r="M5" s="334"/>
      <c r="N5" s="218"/>
      <c r="O5" s="218"/>
      <c r="P5" s="218"/>
      <c r="Q5" s="218"/>
      <c r="R5" s="218"/>
      <c r="S5" s="218"/>
    </row>
    <row r="6" spans="1:19" ht="15" thickBot="1">
      <c r="K6" s="56" t="s">
        <v>19</v>
      </c>
      <c r="M6" s="198" t="s">
        <v>50</v>
      </c>
    </row>
    <row r="7" spans="1:19" ht="33.75" customHeight="1">
      <c r="A7" s="241" t="s">
        <v>42</v>
      </c>
      <c r="B7" s="247" t="s">
        <v>168</v>
      </c>
      <c r="C7" s="244" t="s">
        <v>31</v>
      </c>
      <c r="D7" s="244"/>
      <c r="E7" s="244"/>
      <c r="F7" s="244"/>
      <c r="G7" s="244" t="s">
        <v>43</v>
      </c>
      <c r="H7" s="244"/>
      <c r="I7" s="244"/>
      <c r="J7" s="245"/>
      <c r="K7" s="56" t="s">
        <v>19</v>
      </c>
    </row>
    <row r="8" spans="1:19" ht="28.5">
      <c r="A8" s="242"/>
      <c r="B8" s="248"/>
      <c r="C8" s="312" t="s">
        <v>4</v>
      </c>
      <c r="D8" s="312" t="s">
        <v>48</v>
      </c>
      <c r="E8" s="312" t="s">
        <v>213</v>
      </c>
      <c r="F8" s="312" t="s">
        <v>5</v>
      </c>
      <c r="G8" s="312" t="s">
        <v>4</v>
      </c>
      <c r="H8" s="312" t="s">
        <v>48</v>
      </c>
      <c r="I8" s="312" t="s">
        <v>213</v>
      </c>
      <c r="J8" s="313" t="s">
        <v>5</v>
      </c>
      <c r="K8" s="56" t="s">
        <v>19</v>
      </c>
    </row>
    <row r="9" spans="1:19" ht="15">
      <c r="A9" s="224" t="s">
        <v>16</v>
      </c>
      <c r="B9" s="225" t="s">
        <v>259</v>
      </c>
      <c r="C9" s="335">
        <v>0</v>
      </c>
      <c r="D9" s="335">
        <v>0</v>
      </c>
      <c r="E9" s="335">
        <v>0</v>
      </c>
      <c r="F9" s="335">
        <v>0</v>
      </c>
      <c r="G9" s="335">
        <f>C9</f>
        <v>0</v>
      </c>
      <c r="H9" s="335">
        <f t="shared" ref="H9:J9" si="0">D9</f>
        <v>0</v>
      </c>
      <c r="I9" s="335">
        <f t="shared" si="0"/>
        <v>0</v>
      </c>
      <c r="J9" s="346">
        <f t="shared" si="0"/>
        <v>0</v>
      </c>
      <c r="K9" s="56" t="s">
        <v>19</v>
      </c>
      <c r="M9" s="5" t="s">
        <v>169</v>
      </c>
    </row>
    <row r="10" spans="1:19" ht="15.75" thickBot="1">
      <c r="A10" s="22" t="s">
        <v>46</v>
      </c>
      <c r="B10" s="23"/>
      <c r="C10" s="28">
        <f t="shared" ref="C10:J10" si="1">SUM(C9:C9)</f>
        <v>0</v>
      </c>
      <c r="D10" s="28">
        <f t="shared" si="1"/>
        <v>0</v>
      </c>
      <c r="E10" s="28">
        <f t="shared" si="1"/>
        <v>0</v>
      </c>
      <c r="F10" s="28">
        <f t="shared" si="1"/>
        <v>0</v>
      </c>
      <c r="G10" s="28">
        <f t="shared" si="1"/>
        <v>0</v>
      </c>
      <c r="H10" s="28">
        <f t="shared" si="1"/>
        <v>0</v>
      </c>
      <c r="I10" s="28">
        <f t="shared" si="1"/>
        <v>0</v>
      </c>
      <c r="J10" s="327">
        <f t="shared" si="1"/>
        <v>0</v>
      </c>
      <c r="K10" s="56" t="s">
        <v>19</v>
      </c>
      <c r="M10" s="5"/>
    </row>
    <row r="11" spans="1:19" ht="15" thickBot="1">
      <c r="K11" s="56" t="s">
        <v>19</v>
      </c>
    </row>
    <row r="12" spans="1:19" ht="33.75" customHeight="1">
      <c r="A12" s="241" t="s">
        <v>45</v>
      </c>
      <c r="B12" s="247" t="s">
        <v>168</v>
      </c>
      <c r="C12" s="244" t="s">
        <v>31</v>
      </c>
      <c r="D12" s="244"/>
      <c r="E12" s="244"/>
      <c r="F12" s="244"/>
      <c r="G12" s="244" t="s">
        <v>44</v>
      </c>
      <c r="H12" s="244"/>
      <c r="I12" s="244"/>
      <c r="J12" s="245"/>
      <c r="K12" s="56" t="s">
        <v>19</v>
      </c>
    </row>
    <row r="13" spans="1:19" ht="28.5">
      <c r="A13" s="242"/>
      <c r="B13" s="248"/>
      <c r="C13" s="312" t="s">
        <v>4</v>
      </c>
      <c r="D13" s="312" t="s">
        <v>48</v>
      </c>
      <c r="E13" s="312" t="s">
        <v>213</v>
      </c>
      <c r="F13" s="312" t="s">
        <v>5</v>
      </c>
      <c r="G13" s="312" t="s">
        <v>4</v>
      </c>
      <c r="H13" s="312" t="s">
        <v>48</v>
      </c>
      <c r="I13" s="312" t="s">
        <v>213</v>
      </c>
      <c r="J13" s="313" t="s">
        <v>5</v>
      </c>
      <c r="K13" s="56" t="s">
        <v>19</v>
      </c>
    </row>
    <row r="14" spans="1:19" ht="15">
      <c r="A14" s="224" t="s">
        <v>17</v>
      </c>
      <c r="B14" s="225" t="s">
        <v>258</v>
      </c>
      <c r="C14" s="335">
        <v>0</v>
      </c>
      <c r="D14" s="335">
        <v>0</v>
      </c>
      <c r="E14" s="335">
        <v>0</v>
      </c>
      <c r="F14" s="335">
        <v>-178</v>
      </c>
      <c r="G14" s="335">
        <f>C14</f>
        <v>0</v>
      </c>
      <c r="H14" s="335">
        <f t="shared" ref="H14:J14" si="2">D14</f>
        <v>0</v>
      </c>
      <c r="I14" s="335">
        <f t="shared" si="2"/>
        <v>0</v>
      </c>
      <c r="J14" s="346">
        <f t="shared" si="2"/>
        <v>-178</v>
      </c>
      <c r="K14" s="56" t="s">
        <v>19</v>
      </c>
      <c r="M14" s="5" t="s">
        <v>152</v>
      </c>
    </row>
    <row r="15" spans="1:19" ht="15.75" thickBot="1">
      <c r="A15" s="22" t="s">
        <v>47</v>
      </c>
      <c r="B15" s="23"/>
      <c r="C15" s="28">
        <f t="shared" ref="C15:J15" si="3">SUM(C14:C14)</f>
        <v>0</v>
      </c>
      <c r="D15" s="28">
        <f t="shared" si="3"/>
        <v>0</v>
      </c>
      <c r="E15" s="28">
        <f t="shared" si="3"/>
        <v>0</v>
      </c>
      <c r="F15" s="28">
        <f t="shared" si="3"/>
        <v>-178</v>
      </c>
      <c r="G15" s="28">
        <f t="shared" si="3"/>
        <v>0</v>
      </c>
      <c r="H15" s="28">
        <f t="shared" si="3"/>
        <v>0</v>
      </c>
      <c r="I15" s="28">
        <f t="shared" si="3"/>
        <v>0</v>
      </c>
      <c r="J15" s="327">
        <f t="shared" si="3"/>
        <v>-178</v>
      </c>
      <c r="K15" s="56" t="s">
        <v>19</v>
      </c>
      <c r="M15" s="5"/>
    </row>
    <row r="16" spans="1:19">
      <c r="K16" s="4" t="s">
        <v>20</v>
      </c>
    </row>
    <row r="17" spans="2:2">
      <c r="B17" s="336"/>
    </row>
  </sheetData>
  <mergeCells count="13">
    <mergeCell ref="A12:A13"/>
    <mergeCell ref="B12:B13"/>
    <mergeCell ref="C12:F12"/>
    <mergeCell ref="G12:J12"/>
    <mergeCell ref="A1:J1"/>
    <mergeCell ref="A2:J2"/>
    <mergeCell ref="A3:J3"/>
    <mergeCell ref="A4:J4"/>
    <mergeCell ref="A5:J5"/>
    <mergeCell ref="A7:A8"/>
    <mergeCell ref="B7:B8"/>
    <mergeCell ref="C7:F7"/>
    <mergeCell ref="G7:J7"/>
  </mergeCells>
  <printOptions horizontalCentered="1"/>
  <pageMargins left="0.7" right="0.7" top="0.75" bottom="0.75" header="0.3" footer="0.3"/>
  <pageSetup scale="71" orientation="landscape" r:id="rId1"/>
  <headerFooter>
    <oddHeader xml:space="preserve">&amp;L&amp;"Arial,Bold"&amp;12C. Program Changes by Decision Unit - SALARY AND EXPENSES
</oddHeader>
    <oddFooter>&amp;C&amp;"Arial,Regular"Exhibit C - Program Changes by Decision Unit</oddFooter>
  </headerFooter>
</worksheet>
</file>

<file path=xl/worksheets/sheet4.xml><?xml version="1.0" encoding="utf-8"?>
<worksheet xmlns="http://schemas.openxmlformats.org/spreadsheetml/2006/main" xmlns:r="http://schemas.openxmlformats.org/officeDocument/2006/relationships">
  <dimension ref="A1:W32"/>
  <sheetViews>
    <sheetView view="pageLayout" topLeftCell="A8" zoomScaleNormal="100" zoomScaleSheetLayoutView="80" workbookViewId="0">
      <selection sqref="A1:N1"/>
    </sheetView>
  </sheetViews>
  <sheetFormatPr defaultRowHeight="14.25"/>
  <cols>
    <col min="1" max="1" width="7.42578125" style="198" bestFit="1" customWidth="1"/>
    <col min="2" max="2" width="81.140625" style="198" bestFit="1" customWidth="1"/>
    <col min="3" max="3" width="8.7109375" style="198" customWidth="1"/>
    <col min="4" max="4" width="12.7109375" style="198" customWidth="1"/>
    <col min="5" max="5" width="8.7109375" style="198" customWidth="1"/>
    <col min="6" max="6" width="12.7109375" style="198" customWidth="1"/>
    <col min="7" max="7" width="8.7109375" style="198" customWidth="1"/>
    <col min="8" max="8" width="12.7109375" style="198" customWidth="1"/>
    <col min="9" max="9" width="8.7109375" style="198" customWidth="1"/>
    <col min="10" max="10" width="12.7109375" style="198" customWidth="1"/>
    <col min="11" max="11" width="8.7109375" style="198" customWidth="1"/>
    <col min="12" max="12" width="12.7109375" style="198" customWidth="1"/>
    <col min="13" max="13" width="8.7109375" style="198" customWidth="1"/>
    <col min="14" max="14" width="12.7109375" style="198" customWidth="1"/>
    <col min="15" max="15" width="14" style="4" bestFit="1" customWidth="1"/>
    <col min="16" max="16" width="4.5703125" style="198" customWidth="1"/>
    <col min="17" max="17" width="122.85546875" style="198" customWidth="1"/>
    <col min="18" max="19" width="8.28515625" style="198" customWidth="1"/>
    <col min="20" max="20" width="12.7109375" style="198" customWidth="1"/>
    <col min="21" max="22" width="8.28515625" style="198" customWidth="1"/>
    <col min="23" max="23" width="12.7109375" style="198" customWidth="1"/>
    <col min="24" max="16384" width="9.140625" style="198"/>
  </cols>
  <sheetData>
    <row r="1" spans="1:23" ht="18">
      <c r="A1" s="233" t="s">
        <v>265</v>
      </c>
      <c r="B1" s="233"/>
      <c r="C1" s="233"/>
      <c r="D1" s="233"/>
      <c r="E1" s="233"/>
      <c r="F1" s="233"/>
      <c r="G1" s="233"/>
      <c r="H1" s="233"/>
      <c r="I1" s="233"/>
      <c r="J1" s="233"/>
      <c r="K1" s="233"/>
      <c r="L1" s="233"/>
      <c r="M1" s="233"/>
      <c r="N1" s="233"/>
      <c r="O1" s="56" t="s">
        <v>19</v>
      </c>
      <c r="P1" s="6"/>
      <c r="Q1" s="129" t="s">
        <v>27</v>
      </c>
      <c r="R1" s="6"/>
      <c r="S1" s="6"/>
      <c r="T1" s="6"/>
      <c r="U1" s="6"/>
      <c r="V1" s="6"/>
      <c r="W1" s="6"/>
    </row>
    <row r="2" spans="1:23" ht="15">
      <c r="A2" s="234" t="s">
        <v>250</v>
      </c>
      <c r="B2" s="234"/>
      <c r="C2" s="234"/>
      <c r="D2" s="234"/>
      <c r="E2" s="234"/>
      <c r="F2" s="234"/>
      <c r="G2" s="234"/>
      <c r="H2" s="234"/>
      <c r="I2" s="234"/>
      <c r="J2" s="234"/>
      <c r="K2" s="234"/>
      <c r="L2" s="234"/>
      <c r="M2" s="234"/>
      <c r="N2" s="234"/>
      <c r="O2" s="56" t="s">
        <v>19</v>
      </c>
      <c r="P2" s="7"/>
      <c r="Q2" s="130"/>
      <c r="R2" s="7"/>
      <c r="S2" s="7"/>
      <c r="T2" s="7"/>
      <c r="U2" s="7"/>
      <c r="V2" s="7"/>
      <c r="W2" s="7"/>
    </row>
    <row r="3" spans="1:23" ht="15">
      <c r="A3" s="235" t="s">
        <v>266</v>
      </c>
      <c r="B3" s="235"/>
      <c r="C3" s="235"/>
      <c r="D3" s="235"/>
      <c r="E3" s="235"/>
      <c r="F3" s="235"/>
      <c r="G3" s="235"/>
      <c r="H3" s="235"/>
      <c r="I3" s="235"/>
      <c r="J3" s="235"/>
      <c r="K3" s="235"/>
      <c r="L3" s="235"/>
      <c r="M3" s="235"/>
      <c r="N3" s="235"/>
      <c r="O3" s="56" t="s">
        <v>19</v>
      </c>
      <c r="P3" s="219"/>
      <c r="Q3" s="130" t="s">
        <v>183</v>
      </c>
      <c r="R3" s="219"/>
      <c r="S3" s="219"/>
      <c r="T3" s="219"/>
      <c r="U3" s="219"/>
      <c r="V3" s="219"/>
      <c r="W3" s="219"/>
    </row>
    <row r="4" spans="1:23">
      <c r="A4" s="274" t="s">
        <v>2</v>
      </c>
      <c r="B4" s="274"/>
      <c r="C4" s="274"/>
      <c r="D4" s="274"/>
      <c r="E4" s="274"/>
      <c r="F4" s="274"/>
      <c r="G4" s="274"/>
      <c r="H4" s="274"/>
      <c r="I4" s="274"/>
      <c r="J4" s="274"/>
      <c r="K4" s="274"/>
      <c r="L4" s="274"/>
      <c r="M4" s="274"/>
      <c r="N4" s="274"/>
      <c r="O4" s="56" t="s">
        <v>19</v>
      </c>
      <c r="P4" s="218"/>
      <c r="Q4" s="130" t="s">
        <v>182</v>
      </c>
      <c r="R4" s="218"/>
      <c r="S4" s="218"/>
      <c r="T4" s="218"/>
      <c r="U4" s="218"/>
      <c r="V4" s="218"/>
      <c r="W4" s="218"/>
    </row>
    <row r="5" spans="1:23" ht="15.75" thickBot="1">
      <c r="A5" s="235"/>
      <c r="B5" s="235"/>
      <c r="C5" s="235"/>
      <c r="D5" s="235"/>
      <c r="E5" s="235"/>
      <c r="F5" s="235"/>
      <c r="G5" s="235"/>
      <c r="H5" s="235"/>
      <c r="I5" s="235"/>
      <c r="J5" s="235"/>
      <c r="K5" s="235"/>
      <c r="L5" s="235"/>
      <c r="M5" s="235"/>
      <c r="N5" s="235"/>
      <c r="O5" s="56" t="s">
        <v>19</v>
      </c>
      <c r="P5" s="218"/>
      <c r="Q5" s="131"/>
      <c r="R5" s="218"/>
      <c r="S5" s="218"/>
      <c r="T5" s="218"/>
      <c r="U5" s="218"/>
      <c r="V5" s="218"/>
      <c r="W5" s="218"/>
    </row>
    <row r="6" spans="1:23" ht="15" thickBot="1">
      <c r="A6" s="278"/>
      <c r="B6" s="278"/>
      <c r="C6" s="278"/>
      <c r="D6" s="278"/>
      <c r="E6" s="278"/>
      <c r="F6" s="278"/>
      <c r="G6" s="278"/>
      <c r="H6" s="278"/>
      <c r="I6" s="278"/>
      <c r="J6" s="278"/>
      <c r="K6" s="278"/>
      <c r="L6" s="278"/>
      <c r="M6" s="278"/>
      <c r="N6" s="278"/>
      <c r="O6" s="56" t="s">
        <v>19</v>
      </c>
      <c r="P6" s="218"/>
      <c r="Q6" s="309"/>
      <c r="R6" s="218"/>
      <c r="S6" s="218"/>
      <c r="T6" s="218"/>
      <c r="U6" s="218"/>
      <c r="V6" s="218"/>
      <c r="W6" s="218"/>
    </row>
    <row r="7" spans="1:23" ht="33.75" customHeight="1">
      <c r="A7" s="285" t="s">
        <v>267</v>
      </c>
      <c r="B7" s="310"/>
      <c r="C7" s="244" t="s">
        <v>268</v>
      </c>
      <c r="D7" s="244"/>
      <c r="E7" s="244" t="s">
        <v>269</v>
      </c>
      <c r="F7" s="244"/>
      <c r="G7" s="244" t="s">
        <v>15</v>
      </c>
      <c r="H7" s="244"/>
      <c r="I7" s="244" t="s">
        <v>28</v>
      </c>
      <c r="J7" s="244"/>
      <c r="K7" s="244" t="s">
        <v>29</v>
      </c>
      <c r="L7" s="244"/>
      <c r="M7" s="244" t="s">
        <v>18</v>
      </c>
      <c r="N7" s="245"/>
      <c r="O7" s="56" t="s">
        <v>19</v>
      </c>
      <c r="Q7" s="198" t="s">
        <v>270</v>
      </c>
    </row>
    <row r="8" spans="1:23" ht="42.75">
      <c r="A8" s="286"/>
      <c r="B8" s="311"/>
      <c r="C8" s="312" t="s">
        <v>271</v>
      </c>
      <c r="D8" s="312" t="s">
        <v>272</v>
      </c>
      <c r="E8" s="312" t="s">
        <v>271</v>
      </c>
      <c r="F8" s="312" t="s">
        <v>272</v>
      </c>
      <c r="G8" s="312" t="s">
        <v>271</v>
      </c>
      <c r="H8" s="312" t="s">
        <v>272</v>
      </c>
      <c r="I8" s="312" t="s">
        <v>271</v>
      </c>
      <c r="J8" s="312" t="s">
        <v>272</v>
      </c>
      <c r="K8" s="312" t="s">
        <v>271</v>
      </c>
      <c r="L8" s="312" t="s">
        <v>272</v>
      </c>
      <c r="M8" s="312" t="s">
        <v>271</v>
      </c>
      <c r="N8" s="313" t="s">
        <v>272</v>
      </c>
      <c r="O8" s="56" t="s">
        <v>19</v>
      </c>
      <c r="Q8" s="198" t="s">
        <v>273</v>
      </c>
    </row>
    <row r="9" spans="1:23" ht="45">
      <c r="A9" s="314" t="s">
        <v>274</v>
      </c>
      <c r="B9" s="315" t="s">
        <v>275</v>
      </c>
      <c r="C9" s="316"/>
      <c r="D9" s="316"/>
      <c r="E9" s="316"/>
      <c r="F9" s="316"/>
      <c r="G9" s="316"/>
      <c r="H9" s="316"/>
      <c r="I9" s="316"/>
      <c r="J9" s="316"/>
      <c r="K9" s="316"/>
      <c r="L9" s="316"/>
      <c r="M9" s="316"/>
      <c r="N9" s="317"/>
      <c r="O9" s="56" t="s">
        <v>19</v>
      </c>
    </row>
    <row r="10" spans="1:23">
      <c r="A10" s="318">
        <v>1.1000000000000001</v>
      </c>
      <c r="B10" s="319" t="s">
        <v>276</v>
      </c>
      <c r="C10" s="210">
        <v>0</v>
      </c>
      <c r="D10" s="320">
        <v>0</v>
      </c>
      <c r="E10" s="210">
        <v>0</v>
      </c>
      <c r="F10" s="210">
        <v>0</v>
      </c>
      <c r="G10" s="210">
        <v>0</v>
      </c>
      <c r="H10" s="210">
        <v>0</v>
      </c>
      <c r="I10" s="210">
        <v>0</v>
      </c>
      <c r="J10" s="210">
        <v>0</v>
      </c>
      <c r="K10" s="210">
        <v>0</v>
      </c>
      <c r="L10" s="210">
        <v>0</v>
      </c>
      <c r="M10" s="210">
        <f>G10+I10+K10</f>
        <v>0</v>
      </c>
      <c r="N10" s="206">
        <f t="shared" ref="N10:N12" si="0">H10+J10+L10</f>
        <v>0</v>
      </c>
      <c r="O10" s="56" t="s">
        <v>19</v>
      </c>
    </row>
    <row r="11" spans="1:23">
      <c r="A11" s="318">
        <v>1.2</v>
      </c>
      <c r="B11" s="321" t="s">
        <v>277</v>
      </c>
      <c r="C11" s="210">
        <v>0</v>
      </c>
      <c r="D11" s="210">
        <v>0</v>
      </c>
      <c r="E11" s="210">
        <v>0</v>
      </c>
      <c r="F11" s="210">
        <v>0</v>
      </c>
      <c r="G11" s="210">
        <v>0</v>
      </c>
      <c r="H11" s="210">
        <v>0</v>
      </c>
      <c r="I11" s="210">
        <v>0</v>
      </c>
      <c r="J11" s="210">
        <v>0</v>
      </c>
      <c r="K11" s="210">
        <v>0</v>
      </c>
      <c r="L11" s="210">
        <v>0</v>
      </c>
      <c r="M11" s="210">
        <f t="shared" ref="M11:M12" si="1">G11+I11+K11</f>
        <v>0</v>
      </c>
      <c r="N11" s="206">
        <f t="shared" si="0"/>
        <v>0</v>
      </c>
      <c r="O11" s="56" t="s">
        <v>19</v>
      </c>
    </row>
    <row r="12" spans="1:23">
      <c r="A12" s="318">
        <v>1.3</v>
      </c>
      <c r="B12" s="321" t="s">
        <v>278</v>
      </c>
      <c r="C12" s="210">
        <v>0</v>
      </c>
      <c r="D12" s="210">
        <v>0</v>
      </c>
      <c r="E12" s="210">
        <v>0</v>
      </c>
      <c r="F12" s="210">
        <v>0</v>
      </c>
      <c r="G12" s="210">
        <v>0</v>
      </c>
      <c r="H12" s="210">
        <v>0</v>
      </c>
      <c r="I12" s="210">
        <v>0</v>
      </c>
      <c r="J12" s="210">
        <v>0</v>
      </c>
      <c r="K12" s="210">
        <v>0</v>
      </c>
      <c r="L12" s="210">
        <v>0</v>
      </c>
      <c r="M12" s="210">
        <f t="shared" si="1"/>
        <v>0</v>
      </c>
      <c r="N12" s="206">
        <f t="shared" si="0"/>
        <v>0</v>
      </c>
      <c r="O12" s="56" t="s">
        <v>19</v>
      </c>
    </row>
    <row r="13" spans="1:23" ht="15">
      <c r="A13" s="322"/>
      <c r="B13" s="323" t="s">
        <v>279</v>
      </c>
      <c r="C13" s="26">
        <f>SUM(C10:C12)</f>
        <v>0</v>
      </c>
      <c r="D13" s="26">
        <f t="shared" ref="D13:N13" si="2">SUM(D10:D12)</f>
        <v>0</v>
      </c>
      <c r="E13" s="26">
        <f t="shared" si="2"/>
        <v>0</v>
      </c>
      <c r="F13" s="26">
        <f t="shared" si="2"/>
        <v>0</v>
      </c>
      <c r="G13" s="26">
        <f t="shared" si="2"/>
        <v>0</v>
      </c>
      <c r="H13" s="26">
        <f t="shared" si="2"/>
        <v>0</v>
      </c>
      <c r="I13" s="26">
        <f t="shared" si="2"/>
        <v>0</v>
      </c>
      <c r="J13" s="26">
        <f t="shared" si="2"/>
        <v>0</v>
      </c>
      <c r="K13" s="26">
        <f t="shared" si="2"/>
        <v>0</v>
      </c>
      <c r="L13" s="26">
        <f t="shared" si="2"/>
        <v>0</v>
      </c>
      <c r="M13" s="26">
        <f t="shared" si="2"/>
        <v>0</v>
      </c>
      <c r="N13" s="27">
        <f t="shared" si="2"/>
        <v>0</v>
      </c>
      <c r="O13" s="56" t="s">
        <v>19</v>
      </c>
    </row>
    <row r="14" spans="1:23" ht="30">
      <c r="A14" s="314" t="s">
        <v>280</v>
      </c>
      <c r="B14" s="315" t="s">
        <v>281</v>
      </c>
      <c r="C14" s="316"/>
      <c r="D14" s="316"/>
      <c r="E14" s="316"/>
      <c r="F14" s="316"/>
      <c r="G14" s="316"/>
      <c r="H14" s="316"/>
      <c r="I14" s="316"/>
      <c r="J14" s="316"/>
      <c r="K14" s="316"/>
      <c r="L14" s="316"/>
      <c r="M14" s="316"/>
      <c r="N14" s="317"/>
      <c r="O14" s="56" t="s">
        <v>19</v>
      </c>
    </row>
    <row r="15" spans="1:23">
      <c r="A15" s="318">
        <v>2.1</v>
      </c>
      <c r="B15" s="319" t="s">
        <v>282</v>
      </c>
      <c r="C15" s="210">
        <v>0</v>
      </c>
      <c r="D15" s="210">
        <v>0</v>
      </c>
      <c r="E15" s="210">
        <v>0</v>
      </c>
      <c r="F15" s="210">
        <v>0</v>
      </c>
      <c r="G15" s="210">
        <v>0</v>
      </c>
      <c r="H15" s="210">
        <v>0</v>
      </c>
      <c r="I15" s="210">
        <v>0</v>
      </c>
      <c r="J15" s="210">
        <v>0</v>
      </c>
      <c r="K15" s="210">
        <v>0</v>
      </c>
      <c r="L15" s="210">
        <v>0</v>
      </c>
      <c r="M15" s="210">
        <f>G15+I15+K15</f>
        <v>0</v>
      </c>
      <c r="N15" s="206">
        <f t="shared" ref="N15:N20" si="3">H15+J15+L15</f>
        <v>0</v>
      </c>
      <c r="O15" s="56" t="s">
        <v>19</v>
      </c>
    </row>
    <row r="16" spans="1:23">
      <c r="A16" s="318">
        <v>2.2000000000000002</v>
      </c>
      <c r="B16" s="321" t="s">
        <v>283</v>
      </c>
      <c r="C16" s="210">
        <v>0</v>
      </c>
      <c r="D16" s="210">
        <v>0</v>
      </c>
      <c r="E16" s="210">
        <v>0</v>
      </c>
      <c r="F16" s="210">
        <v>0</v>
      </c>
      <c r="G16" s="210">
        <v>0</v>
      </c>
      <c r="H16" s="210">
        <v>0</v>
      </c>
      <c r="I16" s="210">
        <v>0</v>
      </c>
      <c r="J16" s="210">
        <v>0</v>
      </c>
      <c r="K16" s="210">
        <v>0</v>
      </c>
      <c r="L16" s="210">
        <v>0</v>
      </c>
      <c r="M16" s="210">
        <f t="shared" ref="M16:M20" si="4">G16+I16+K16</f>
        <v>0</v>
      </c>
      <c r="N16" s="206">
        <f t="shared" si="3"/>
        <v>0</v>
      </c>
      <c r="O16" s="56" t="s">
        <v>19</v>
      </c>
    </row>
    <row r="17" spans="1:17">
      <c r="A17" s="318">
        <v>2.2999999999999998</v>
      </c>
      <c r="B17" s="321" t="s">
        <v>284</v>
      </c>
      <c r="C17" s="210">
        <v>0</v>
      </c>
      <c r="D17" s="210">
        <v>0</v>
      </c>
      <c r="E17" s="210">
        <v>0</v>
      </c>
      <c r="F17" s="210">
        <v>0</v>
      </c>
      <c r="G17" s="210">
        <v>0</v>
      </c>
      <c r="H17" s="210">
        <v>0</v>
      </c>
      <c r="I17" s="210">
        <v>0</v>
      </c>
      <c r="J17" s="210">
        <v>0</v>
      </c>
      <c r="K17" s="210">
        <v>0</v>
      </c>
      <c r="L17" s="210">
        <v>0</v>
      </c>
      <c r="M17" s="210">
        <f t="shared" si="4"/>
        <v>0</v>
      </c>
      <c r="N17" s="206">
        <f t="shared" si="3"/>
        <v>0</v>
      </c>
      <c r="O17" s="56" t="s">
        <v>19</v>
      </c>
    </row>
    <row r="18" spans="1:17">
      <c r="A18" s="318">
        <v>2.4</v>
      </c>
      <c r="B18" s="319" t="s">
        <v>285</v>
      </c>
      <c r="C18" s="210">
        <v>0</v>
      </c>
      <c r="D18" s="210">
        <v>0</v>
      </c>
      <c r="E18" s="210">
        <v>0</v>
      </c>
      <c r="F18" s="210">
        <v>0</v>
      </c>
      <c r="G18" s="210">
        <v>0</v>
      </c>
      <c r="H18" s="210">
        <v>0</v>
      </c>
      <c r="I18" s="210">
        <v>0</v>
      </c>
      <c r="J18" s="210">
        <v>0</v>
      </c>
      <c r="K18" s="210">
        <v>0</v>
      </c>
      <c r="L18" s="210">
        <v>0</v>
      </c>
      <c r="M18" s="210">
        <f t="shared" si="4"/>
        <v>0</v>
      </c>
      <c r="N18" s="206">
        <f t="shared" si="3"/>
        <v>0</v>
      </c>
      <c r="O18" s="56" t="s">
        <v>19</v>
      </c>
    </row>
    <row r="19" spans="1:17">
      <c r="A19" s="318">
        <v>2.5</v>
      </c>
      <c r="B19" s="321" t="s">
        <v>286</v>
      </c>
      <c r="C19" s="210">
        <v>0</v>
      </c>
      <c r="D19" s="210">
        <v>0</v>
      </c>
      <c r="E19" s="210">
        <v>0</v>
      </c>
      <c r="F19" s="210">
        <v>0</v>
      </c>
      <c r="G19" s="210">
        <v>0</v>
      </c>
      <c r="H19" s="210">
        <v>0</v>
      </c>
      <c r="I19" s="210">
        <v>0</v>
      </c>
      <c r="J19" s="210">
        <v>0</v>
      </c>
      <c r="K19" s="210">
        <v>0</v>
      </c>
      <c r="L19" s="210">
        <v>0</v>
      </c>
      <c r="M19" s="210">
        <f t="shared" si="4"/>
        <v>0</v>
      </c>
      <c r="N19" s="206">
        <f t="shared" si="3"/>
        <v>0</v>
      </c>
      <c r="O19" s="56" t="s">
        <v>19</v>
      </c>
    </row>
    <row r="20" spans="1:17">
      <c r="A20" s="318">
        <v>2.6</v>
      </c>
      <c r="B20" s="321" t="s">
        <v>287</v>
      </c>
      <c r="C20" s="210">
        <v>0</v>
      </c>
      <c r="D20" s="210">
        <v>0</v>
      </c>
      <c r="E20" s="210">
        <v>0</v>
      </c>
      <c r="F20" s="210">
        <v>0</v>
      </c>
      <c r="G20" s="210">
        <v>0</v>
      </c>
      <c r="H20" s="210">
        <v>0</v>
      </c>
      <c r="I20" s="210">
        <v>0</v>
      </c>
      <c r="J20" s="210">
        <v>0</v>
      </c>
      <c r="K20" s="210">
        <v>0</v>
      </c>
      <c r="L20" s="210">
        <v>0</v>
      </c>
      <c r="M20" s="210">
        <f t="shared" si="4"/>
        <v>0</v>
      </c>
      <c r="N20" s="206">
        <f t="shared" si="3"/>
        <v>0</v>
      </c>
      <c r="O20" s="56" t="s">
        <v>19</v>
      </c>
    </row>
    <row r="21" spans="1:17" ht="15">
      <c r="A21" s="322"/>
      <c r="B21" s="323" t="s">
        <v>288</v>
      </c>
      <c r="C21" s="26">
        <f t="shared" ref="C21:M21" si="5">SUM(C15:C20)</f>
        <v>0</v>
      </c>
      <c r="D21" s="26">
        <f t="shared" si="5"/>
        <v>0</v>
      </c>
      <c r="E21" s="26">
        <f t="shared" si="5"/>
        <v>0</v>
      </c>
      <c r="F21" s="26">
        <f t="shared" si="5"/>
        <v>0</v>
      </c>
      <c r="G21" s="26">
        <f t="shared" si="5"/>
        <v>0</v>
      </c>
      <c r="H21" s="26">
        <f t="shared" si="5"/>
        <v>0</v>
      </c>
      <c r="I21" s="26">
        <f t="shared" si="5"/>
        <v>0</v>
      </c>
      <c r="J21" s="26">
        <f t="shared" si="5"/>
        <v>0</v>
      </c>
      <c r="K21" s="26">
        <f t="shared" si="5"/>
        <v>0</v>
      </c>
      <c r="L21" s="26">
        <f t="shared" si="5"/>
        <v>0</v>
      </c>
      <c r="M21" s="26">
        <f t="shared" si="5"/>
        <v>0</v>
      </c>
      <c r="N21" s="27">
        <f>SUM(N15:N20)</f>
        <v>0</v>
      </c>
      <c r="O21" s="56" t="s">
        <v>19</v>
      </c>
    </row>
    <row r="22" spans="1:17" ht="45">
      <c r="A22" s="314" t="s">
        <v>289</v>
      </c>
      <c r="B22" s="315" t="s">
        <v>290</v>
      </c>
      <c r="C22" s="316"/>
      <c r="D22" s="316"/>
      <c r="E22" s="316"/>
      <c r="F22" s="316"/>
      <c r="G22" s="316"/>
      <c r="H22" s="316"/>
      <c r="I22" s="316"/>
      <c r="J22" s="316"/>
      <c r="K22" s="316"/>
      <c r="L22" s="316"/>
      <c r="M22" s="316"/>
      <c r="N22" s="317"/>
      <c r="O22" s="56" t="s">
        <v>19</v>
      </c>
    </row>
    <row r="23" spans="1:17" ht="28.5">
      <c r="A23" s="318">
        <v>3.1</v>
      </c>
      <c r="B23" s="319" t="s">
        <v>291</v>
      </c>
      <c r="C23" s="210">
        <v>0</v>
      </c>
      <c r="D23" s="210">
        <v>37004</v>
      </c>
      <c r="E23" s="210">
        <v>0</v>
      </c>
      <c r="F23" s="210">
        <v>37230</v>
      </c>
      <c r="G23" s="210">
        <v>0</v>
      </c>
      <c r="H23" s="210">
        <v>37182</v>
      </c>
      <c r="I23" s="210">
        <v>0</v>
      </c>
      <c r="J23" s="210">
        <v>0</v>
      </c>
      <c r="K23" s="210">
        <v>0</v>
      </c>
      <c r="L23" s="210">
        <v>0</v>
      </c>
      <c r="M23" s="210">
        <v>0</v>
      </c>
      <c r="N23" s="206">
        <f t="shared" ref="N23:N26" si="6">H23+J23+L23</f>
        <v>37182</v>
      </c>
      <c r="O23" s="56" t="s">
        <v>19</v>
      </c>
    </row>
    <row r="24" spans="1:17" ht="42.75">
      <c r="A24" s="318">
        <v>3.2</v>
      </c>
      <c r="B24" s="319" t="s">
        <v>292</v>
      </c>
      <c r="C24" s="210">
        <v>0</v>
      </c>
      <c r="D24" s="210">
        <v>0</v>
      </c>
      <c r="E24" s="210">
        <v>0</v>
      </c>
      <c r="F24" s="210">
        <v>0</v>
      </c>
      <c r="G24" s="210">
        <v>0</v>
      </c>
      <c r="H24" s="210">
        <v>0</v>
      </c>
      <c r="I24" s="210">
        <v>0</v>
      </c>
      <c r="J24" s="210">
        <v>0</v>
      </c>
      <c r="K24" s="210">
        <v>0</v>
      </c>
      <c r="L24" s="210">
        <v>0</v>
      </c>
      <c r="M24" s="210">
        <f t="shared" ref="M24:M26" si="7">G24+I24+K24</f>
        <v>0</v>
      </c>
      <c r="N24" s="206">
        <f t="shared" si="6"/>
        <v>0</v>
      </c>
      <c r="O24" s="56" t="s">
        <v>19</v>
      </c>
    </row>
    <row r="25" spans="1:17" ht="42.75">
      <c r="A25" s="318">
        <v>3.3</v>
      </c>
      <c r="B25" s="319" t="s">
        <v>293</v>
      </c>
      <c r="C25" s="210">
        <v>0</v>
      </c>
      <c r="D25" s="210">
        <v>0</v>
      </c>
      <c r="E25" s="210">
        <v>0</v>
      </c>
      <c r="F25" s="210">
        <v>0</v>
      </c>
      <c r="G25" s="210">
        <v>0</v>
      </c>
      <c r="H25" s="210">
        <v>0</v>
      </c>
      <c r="I25" s="210">
        <v>0</v>
      </c>
      <c r="J25" s="210">
        <v>0</v>
      </c>
      <c r="K25" s="210">
        <v>0</v>
      </c>
      <c r="L25" s="210">
        <v>0</v>
      </c>
      <c r="M25" s="210">
        <f t="shared" si="7"/>
        <v>0</v>
      </c>
      <c r="N25" s="206">
        <f t="shared" si="6"/>
        <v>0</v>
      </c>
      <c r="O25" s="56" t="s">
        <v>19</v>
      </c>
    </row>
    <row r="26" spans="1:17" ht="28.5">
      <c r="A26" s="318">
        <v>3.4</v>
      </c>
      <c r="B26" s="319" t="s">
        <v>294</v>
      </c>
      <c r="C26" s="210">
        <v>0</v>
      </c>
      <c r="D26" s="210">
        <v>0</v>
      </c>
      <c r="E26" s="210">
        <v>0</v>
      </c>
      <c r="F26" s="210">
        <v>0</v>
      </c>
      <c r="G26" s="210">
        <v>0</v>
      </c>
      <c r="H26" s="210">
        <v>0</v>
      </c>
      <c r="I26" s="210">
        <v>0</v>
      </c>
      <c r="J26" s="210">
        <v>0</v>
      </c>
      <c r="K26" s="210">
        <v>0</v>
      </c>
      <c r="L26" s="210">
        <v>0</v>
      </c>
      <c r="M26" s="210">
        <f t="shared" si="7"/>
        <v>0</v>
      </c>
      <c r="N26" s="206">
        <f t="shared" si="6"/>
        <v>0</v>
      </c>
      <c r="O26" s="56" t="s">
        <v>19</v>
      </c>
    </row>
    <row r="27" spans="1:17" ht="15">
      <c r="A27" s="322"/>
      <c r="B27" s="324" t="s">
        <v>295</v>
      </c>
      <c r="C27" s="26">
        <f>SUM(C23:C26)</f>
        <v>0</v>
      </c>
      <c r="D27" s="26">
        <f t="shared" ref="D27:N27" si="8">SUM(D23:D26)</f>
        <v>37004</v>
      </c>
      <c r="E27" s="26">
        <f t="shared" si="8"/>
        <v>0</v>
      </c>
      <c r="F27" s="26">
        <f t="shared" si="8"/>
        <v>37230</v>
      </c>
      <c r="G27" s="26">
        <f t="shared" si="8"/>
        <v>0</v>
      </c>
      <c r="H27" s="26">
        <f t="shared" si="8"/>
        <v>37182</v>
      </c>
      <c r="I27" s="26">
        <f t="shared" si="8"/>
        <v>0</v>
      </c>
      <c r="J27" s="26">
        <f t="shared" si="8"/>
        <v>0</v>
      </c>
      <c r="K27" s="26">
        <f t="shared" si="8"/>
        <v>0</v>
      </c>
      <c r="L27" s="26">
        <f t="shared" si="8"/>
        <v>0</v>
      </c>
      <c r="M27" s="26">
        <f t="shared" si="8"/>
        <v>0</v>
      </c>
      <c r="N27" s="27">
        <f t="shared" si="8"/>
        <v>37182</v>
      </c>
      <c r="O27" s="56" t="s">
        <v>19</v>
      </c>
    </row>
    <row r="28" spans="1:17" ht="15.75" thickBot="1">
      <c r="A28" s="325"/>
      <c r="B28" s="326" t="s">
        <v>296</v>
      </c>
      <c r="C28" s="28">
        <f>C27+C21+C13</f>
        <v>0</v>
      </c>
      <c r="D28" s="28">
        <f t="shared" ref="D28:N28" si="9">D27+D21+D13</f>
        <v>37004</v>
      </c>
      <c r="E28" s="28">
        <f t="shared" si="9"/>
        <v>0</v>
      </c>
      <c r="F28" s="28">
        <f t="shared" si="9"/>
        <v>37230</v>
      </c>
      <c r="G28" s="28">
        <f t="shared" si="9"/>
        <v>0</v>
      </c>
      <c r="H28" s="28">
        <f t="shared" si="9"/>
        <v>37182</v>
      </c>
      <c r="I28" s="28">
        <f t="shared" si="9"/>
        <v>0</v>
      </c>
      <c r="J28" s="28">
        <f t="shared" si="9"/>
        <v>0</v>
      </c>
      <c r="K28" s="28">
        <f t="shared" si="9"/>
        <v>0</v>
      </c>
      <c r="L28" s="28">
        <f t="shared" si="9"/>
        <v>0</v>
      </c>
      <c r="M28" s="28">
        <f t="shared" si="9"/>
        <v>0</v>
      </c>
      <c r="N28" s="327">
        <f t="shared" si="9"/>
        <v>37182</v>
      </c>
      <c r="O28" s="56" t="s">
        <v>19</v>
      </c>
      <c r="Q28" s="5" t="s">
        <v>297</v>
      </c>
    </row>
    <row r="29" spans="1:17">
      <c r="O29" s="56" t="s">
        <v>19</v>
      </c>
    </row>
    <row r="30" spans="1:17" ht="15">
      <c r="A30" s="328" t="s">
        <v>298</v>
      </c>
      <c r="B30" s="328"/>
      <c r="C30" s="328"/>
      <c r="D30" s="328"/>
      <c r="E30" s="328"/>
      <c r="F30" s="328"/>
      <c r="G30" s="328"/>
      <c r="H30" s="328"/>
      <c r="I30" s="328"/>
      <c r="J30" s="328"/>
      <c r="K30" s="328"/>
      <c r="L30" s="328"/>
      <c r="M30" s="328"/>
      <c r="N30" s="328"/>
      <c r="O30" s="56" t="s">
        <v>19</v>
      </c>
    </row>
    <row r="31" spans="1:17">
      <c r="O31" s="56" t="s">
        <v>20</v>
      </c>
    </row>
    <row r="32" spans="1:17">
      <c r="A32" s="217" t="s">
        <v>299</v>
      </c>
    </row>
  </sheetData>
  <mergeCells count="14">
    <mergeCell ref="M7:N7"/>
    <mergeCell ref="A30:N30"/>
    <mergeCell ref="A7:B8"/>
    <mergeCell ref="C7:D7"/>
    <mergeCell ref="E7:F7"/>
    <mergeCell ref="G7:H7"/>
    <mergeCell ref="I7:J7"/>
    <mergeCell ref="K7:L7"/>
    <mergeCell ref="A1:N1"/>
    <mergeCell ref="A2:N2"/>
    <mergeCell ref="A3:N3"/>
    <mergeCell ref="A4:N4"/>
    <mergeCell ref="A5:N5"/>
    <mergeCell ref="A6:N6"/>
  </mergeCells>
  <printOptions horizontalCentered="1"/>
  <pageMargins left="0.7" right="0.7" top="0.75" bottom="0.75" header="0.3" footer="0.3"/>
  <pageSetup scale="56" orientation="landscape" r:id="rId1"/>
  <headerFooter>
    <oddHeader>&amp;L&amp;"Arial,Bold"&amp;12D. Resources by DOJ Strategic Goal and Strategic Objective- 
SALARIES AND EXPENSES</oddHeader>
    <oddFooter>&amp;C&amp;"Arial,Regular"Exhibit D - Resources by DOJ Strategic Goal and Strategic Objective</oddFooter>
  </headerFooter>
</worksheet>
</file>

<file path=xl/worksheets/sheet5.xml><?xml version="1.0" encoding="utf-8"?>
<worksheet xmlns="http://schemas.openxmlformats.org/spreadsheetml/2006/main" xmlns:r="http://schemas.openxmlformats.org/officeDocument/2006/relationships">
  <dimension ref="A1:P29"/>
  <sheetViews>
    <sheetView view="pageLayout" topLeftCell="A5" zoomScaleNormal="100" zoomScaleSheetLayoutView="100" workbookViewId="0">
      <selection activeCell="G25" sqref="G25"/>
    </sheetView>
  </sheetViews>
  <sheetFormatPr defaultRowHeight="14.25"/>
  <cols>
    <col min="1" max="1" width="3.7109375" style="198" customWidth="1"/>
    <col min="2" max="2" width="71.140625" style="198" customWidth="1"/>
    <col min="3" max="4" width="14.7109375" style="198" customWidth="1"/>
    <col min="5" max="6" width="8.7109375" style="198" customWidth="1"/>
    <col min="7" max="7" width="12.7109375" style="198" customWidth="1"/>
    <col min="8" max="8" width="14" style="36" customWidth="1"/>
    <col min="9" max="9" width="4.5703125" style="198" customWidth="1"/>
    <col min="10" max="10" width="122.85546875" style="217" customWidth="1"/>
    <col min="11" max="12" width="8.28515625" style="198" customWidth="1"/>
    <col min="13" max="13" width="12.7109375" style="198" customWidth="1"/>
    <col min="14" max="15" width="8.28515625" style="198" customWidth="1"/>
    <col min="16" max="16" width="12.7109375" style="198" customWidth="1"/>
    <col min="17" max="16384" width="9.140625" style="198"/>
  </cols>
  <sheetData>
    <row r="1" spans="1:16" ht="18">
      <c r="A1" s="273" t="s">
        <v>170</v>
      </c>
      <c r="B1" s="273"/>
      <c r="C1" s="273"/>
      <c r="D1" s="273"/>
      <c r="E1" s="273"/>
      <c r="F1" s="273"/>
      <c r="G1" s="273"/>
      <c r="H1" s="32" t="s">
        <v>19</v>
      </c>
      <c r="I1" s="6"/>
      <c r="J1" s="129" t="s">
        <v>27</v>
      </c>
      <c r="K1" s="6"/>
      <c r="L1" s="6"/>
      <c r="M1" s="6"/>
      <c r="N1" s="6"/>
      <c r="O1" s="6"/>
      <c r="P1" s="6"/>
    </row>
    <row r="2" spans="1:16" ht="15">
      <c r="A2" s="274" t="s">
        <v>250</v>
      </c>
      <c r="B2" s="274"/>
      <c r="C2" s="274"/>
      <c r="D2" s="274"/>
      <c r="E2" s="274"/>
      <c r="F2" s="274"/>
      <c r="G2" s="274"/>
      <c r="H2" s="32" t="s">
        <v>19</v>
      </c>
      <c r="I2" s="7"/>
      <c r="J2" s="130"/>
      <c r="K2" s="7"/>
      <c r="L2" s="7"/>
      <c r="M2" s="7"/>
      <c r="N2" s="7"/>
      <c r="O2" s="7"/>
      <c r="P2" s="7"/>
    </row>
    <row r="3" spans="1:16" ht="15">
      <c r="A3" s="275" t="s">
        <v>1</v>
      </c>
      <c r="B3" s="275"/>
      <c r="C3" s="275"/>
      <c r="D3" s="275"/>
      <c r="E3" s="275"/>
      <c r="F3" s="275"/>
      <c r="G3" s="275"/>
      <c r="H3" s="32" t="s">
        <v>19</v>
      </c>
      <c r="I3" s="219"/>
      <c r="J3" s="130" t="s">
        <v>183</v>
      </c>
      <c r="K3" s="219"/>
      <c r="L3" s="219"/>
      <c r="M3" s="219"/>
      <c r="N3" s="219"/>
      <c r="O3" s="219"/>
      <c r="P3" s="219"/>
    </row>
    <row r="4" spans="1:16">
      <c r="A4" s="276" t="s">
        <v>2</v>
      </c>
      <c r="B4" s="276"/>
      <c r="C4" s="276"/>
      <c r="D4" s="276"/>
      <c r="E4" s="276"/>
      <c r="F4" s="276"/>
      <c r="G4" s="276"/>
      <c r="H4" s="32" t="s">
        <v>19</v>
      </c>
      <c r="I4" s="218"/>
      <c r="J4" s="130" t="s">
        <v>182</v>
      </c>
      <c r="K4" s="218"/>
      <c r="L4" s="218"/>
      <c r="M4" s="218"/>
      <c r="N4" s="218"/>
      <c r="O4" s="218"/>
      <c r="P4" s="218"/>
    </row>
    <row r="5" spans="1:16" ht="15" thickBot="1">
      <c r="A5" s="277"/>
      <c r="B5" s="277"/>
      <c r="C5" s="277"/>
      <c r="D5" s="277"/>
      <c r="E5" s="278"/>
      <c r="F5" s="278"/>
      <c r="G5" s="278"/>
      <c r="H5" s="32" t="s">
        <v>19</v>
      </c>
      <c r="I5" s="218"/>
      <c r="J5" s="139" t="s">
        <v>195</v>
      </c>
      <c r="K5" s="218"/>
      <c r="L5" s="218"/>
      <c r="M5" s="218"/>
      <c r="N5" s="218"/>
      <c r="O5" s="218"/>
      <c r="P5" s="218"/>
    </row>
    <row r="6" spans="1:16" s="33" customFormat="1" ht="29.25" customHeight="1" thickBot="1">
      <c r="A6" s="31"/>
      <c r="B6" s="31"/>
      <c r="C6" s="31"/>
      <c r="D6" s="31"/>
      <c r="E6" s="48" t="s">
        <v>4</v>
      </c>
      <c r="F6" s="38" t="s">
        <v>159</v>
      </c>
      <c r="G6" s="37" t="s">
        <v>5</v>
      </c>
      <c r="H6" s="32" t="s">
        <v>19</v>
      </c>
      <c r="J6" s="54" t="s">
        <v>56</v>
      </c>
    </row>
    <row r="7" spans="1:16" s="33" customFormat="1" ht="12.75">
      <c r="A7" s="329"/>
      <c r="B7" s="330" t="s">
        <v>8</v>
      </c>
      <c r="C7" s="330"/>
      <c r="D7" s="330"/>
      <c r="E7" s="331"/>
      <c r="F7" s="331"/>
      <c r="G7" s="332"/>
      <c r="H7" s="32" t="s">
        <v>19</v>
      </c>
      <c r="J7" s="217"/>
    </row>
    <row r="8" spans="1:16" s="33" customFormat="1" ht="12.75">
      <c r="A8" s="34">
        <v>1</v>
      </c>
      <c r="B8" s="264" t="s">
        <v>300</v>
      </c>
      <c r="C8" s="264"/>
      <c r="D8" s="333"/>
      <c r="E8" s="39">
        <v>0</v>
      </c>
      <c r="F8" s="39">
        <v>0</v>
      </c>
      <c r="G8" s="49">
        <v>-226</v>
      </c>
      <c r="H8" s="32" t="s">
        <v>19</v>
      </c>
      <c r="J8" s="217"/>
    </row>
    <row r="9" spans="1:16" s="33" customFormat="1" ht="25.5" customHeight="1">
      <c r="A9" s="34"/>
      <c r="B9" s="267"/>
      <c r="C9" s="267"/>
      <c r="D9" s="268"/>
      <c r="E9" s="39"/>
      <c r="F9" s="39"/>
      <c r="G9" s="49"/>
      <c r="H9" s="32"/>
      <c r="J9" s="217"/>
    </row>
    <row r="10" spans="1:16" s="33" customFormat="1" ht="12.75">
      <c r="A10" s="34">
        <v>2</v>
      </c>
      <c r="B10" s="260" t="s">
        <v>301</v>
      </c>
      <c r="C10" s="260"/>
      <c r="D10" s="260"/>
      <c r="E10" s="39">
        <v>0</v>
      </c>
      <c r="F10" s="39">
        <v>0</v>
      </c>
      <c r="G10" s="49">
        <v>0</v>
      </c>
      <c r="H10" s="32" t="s">
        <v>19</v>
      </c>
      <c r="J10" s="217"/>
    </row>
    <row r="11" spans="1:16" s="33" customFormat="1" ht="12.75">
      <c r="A11" s="35"/>
      <c r="B11" s="259" t="s">
        <v>302</v>
      </c>
      <c r="C11" s="259"/>
      <c r="D11" s="259"/>
      <c r="E11" s="40">
        <f>SUM(E8:E10)</f>
        <v>0</v>
      </c>
      <c r="F11" s="40">
        <f>SUM(F8:F10)</f>
        <v>0</v>
      </c>
      <c r="G11" s="50">
        <f>SUM(G8:G10)</f>
        <v>-226</v>
      </c>
      <c r="H11" s="32" t="s">
        <v>19</v>
      </c>
      <c r="J11" s="54" t="s">
        <v>303</v>
      </c>
    </row>
    <row r="12" spans="1:16" s="33" customFormat="1" ht="12.75">
      <c r="A12" s="42"/>
      <c r="B12" s="263" t="s">
        <v>10</v>
      </c>
      <c r="C12" s="263"/>
      <c r="D12" s="263"/>
      <c r="E12" s="41"/>
      <c r="F12" s="41"/>
      <c r="G12" s="51"/>
      <c r="H12" s="32" t="s">
        <v>19</v>
      </c>
      <c r="J12" s="217"/>
    </row>
    <row r="13" spans="1:16" s="33" customFormat="1" ht="12.75">
      <c r="A13" s="199">
        <v>1</v>
      </c>
      <c r="B13" s="264" t="s">
        <v>251</v>
      </c>
      <c r="C13" s="265"/>
      <c r="D13" s="266"/>
      <c r="E13" s="200"/>
      <c r="F13" s="200"/>
      <c r="G13" s="201"/>
      <c r="H13" s="32"/>
      <c r="J13" s="217"/>
    </row>
    <row r="14" spans="1:16" s="33" customFormat="1" ht="39.75" customHeight="1">
      <c r="A14" s="199"/>
      <c r="B14" s="267"/>
      <c r="C14" s="267"/>
      <c r="D14" s="268"/>
      <c r="E14" s="200"/>
      <c r="F14" s="200"/>
      <c r="G14" s="201">
        <v>127</v>
      </c>
      <c r="H14" s="32"/>
      <c r="J14" s="217"/>
    </row>
    <row r="15" spans="1:16" s="33" customFormat="1" ht="12.75">
      <c r="A15" s="199">
        <v>2</v>
      </c>
      <c r="B15" s="264" t="s">
        <v>252</v>
      </c>
      <c r="C15" s="269"/>
      <c r="D15" s="270"/>
      <c r="E15" s="200"/>
      <c r="F15" s="200"/>
      <c r="G15" s="201"/>
      <c r="H15" s="32"/>
      <c r="J15" s="217"/>
    </row>
    <row r="16" spans="1:16" s="33" customFormat="1" ht="50.25" customHeight="1">
      <c r="A16" s="199"/>
      <c r="B16" s="271"/>
      <c r="C16" s="271"/>
      <c r="D16" s="272"/>
      <c r="E16" s="200"/>
      <c r="F16" s="200"/>
      <c r="G16" s="201">
        <v>22</v>
      </c>
      <c r="H16" s="32"/>
      <c r="J16" s="217"/>
    </row>
    <row r="17" spans="1:10" s="33" customFormat="1" ht="36.75" customHeight="1">
      <c r="A17" s="34">
        <v>5</v>
      </c>
      <c r="B17" s="260" t="s">
        <v>253</v>
      </c>
      <c r="C17" s="252"/>
      <c r="D17" s="253"/>
      <c r="E17" s="43"/>
      <c r="F17" s="43"/>
      <c r="G17" s="49">
        <v>-1</v>
      </c>
      <c r="H17" s="32" t="s">
        <v>19</v>
      </c>
      <c r="J17" s="217"/>
    </row>
    <row r="18" spans="1:10" s="33" customFormat="1" ht="38.25" customHeight="1">
      <c r="A18" s="34">
        <v>6</v>
      </c>
      <c r="B18" s="257" t="s">
        <v>254</v>
      </c>
      <c r="C18" s="251"/>
      <c r="D18" s="258"/>
      <c r="E18" s="43"/>
      <c r="F18" s="43"/>
      <c r="G18" s="49">
        <v>10</v>
      </c>
      <c r="H18" s="32" t="s">
        <v>19</v>
      </c>
      <c r="J18" s="217"/>
    </row>
    <row r="19" spans="1:10" s="33" customFormat="1" ht="63" customHeight="1">
      <c r="A19" s="34">
        <v>7</v>
      </c>
      <c r="B19" s="257" t="s">
        <v>255</v>
      </c>
      <c r="C19" s="251"/>
      <c r="D19" s="258"/>
      <c r="E19" s="43" t="s">
        <v>53</v>
      </c>
      <c r="F19" s="43"/>
      <c r="G19" s="49">
        <v>26</v>
      </c>
      <c r="H19" s="32" t="s">
        <v>19</v>
      </c>
      <c r="J19" s="217"/>
    </row>
    <row r="20" spans="1:10" s="33" customFormat="1" ht="12.75">
      <c r="A20" s="35"/>
      <c r="B20" s="259" t="s">
        <v>54</v>
      </c>
      <c r="C20" s="259"/>
      <c r="D20" s="259"/>
      <c r="E20" s="40">
        <f>SUM(E14:E19)</f>
        <v>0</v>
      </c>
      <c r="F20" s="40">
        <f>SUM(F14:F19)</f>
        <v>0</v>
      </c>
      <c r="G20" s="50">
        <f>SUM(G14:G19)</f>
        <v>184</v>
      </c>
      <c r="H20" s="32" t="s">
        <v>19</v>
      </c>
      <c r="J20" s="54" t="s">
        <v>57</v>
      </c>
    </row>
    <row r="21" spans="1:10" s="33" customFormat="1" ht="12.75">
      <c r="A21" s="45"/>
      <c r="B21" s="261" t="s">
        <v>11</v>
      </c>
      <c r="C21" s="261"/>
      <c r="D21" s="262"/>
      <c r="E21" s="44"/>
      <c r="F21" s="44"/>
      <c r="G21" s="52"/>
      <c r="H21" s="32" t="s">
        <v>19</v>
      </c>
      <c r="J21" s="217"/>
    </row>
    <row r="22" spans="1:10" s="33" customFormat="1" ht="76.5" customHeight="1">
      <c r="A22" s="34">
        <v>1</v>
      </c>
      <c r="B22" s="257" t="s">
        <v>256</v>
      </c>
      <c r="C22" s="251"/>
      <c r="D22" s="258"/>
      <c r="E22" s="43"/>
      <c r="F22" s="43"/>
      <c r="G22" s="49">
        <v>17</v>
      </c>
      <c r="H22" s="32" t="s">
        <v>19</v>
      </c>
      <c r="J22" s="217"/>
    </row>
    <row r="23" spans="1:10" s="33" customFormat="1" ht="39" customHeight="1">
      <c r="A23" s="34">
        <v>2</v>
      </c>
      <c r="B23" s="257" t="s">
        <v>257</v>
      </c>
      <c r="C23" s="251"/>
      <c r="D23" s="258"/>
      <c r="E23" s="43"/>
      <c r="F23" s="43"/>
      <c r="G23" s="49">
        <v>-23</v>
      </c>
      <c r="H23" s="32" t="s">
        <v>19</v>
      </c>
      <c r="J23" s="217"/>
    </row>
    <row r="24" spans="1:10" s="33" customFormat="1" ht="12.75">
      <c r="A24" s="35"/>
      <c r="B24" s="259" t="s">
        <v>55</v>
      </c>
      <c r="C24" s="259"/>
      <c r="D24" s="259"/>
      <c r="E24" s="40">
        <f>SUM(E22:E23)</f>
        <v>0</v>
      </c>
      <c r="F24" s="40">
        <f>SUM(F22:F23)</f>
        <v>0</v>
      </c>
      <c r="G24" s="50">
        <f>SUM(G22:G23)</f>
        <v>-6</v>
      </c>
      <c r="H24" s="32" t="s">
        <v>19</v>
      </c>
      <c r="J24" s="54" t="s">
        <v>58</v>
      </c>
    </row>
    <row r="25" spans="1:10" ht="15" thickBot="1">
      <c r="A25" s="46"/>
      <c r="B25" s="255" t="s">
        <v>171</v>
      </c>
      <c r="C25" s="255"/>
      <c r="D25" s="256"/>
      <c r="E25" s="47">
        <f>+E24+E20</f>
        <v>0</v>
      </c>
      <c r="F25" s="47">
        <f t="shared" ref="F25:G25" si="0">+F24+F20</f>
        <v>0</v>
      </c>
      <c r="G25" s="350">
        <f>+G11+G24+G20</f>
        <v>-48</v>
      </c>
      <c r="H25" s="32" t="s">
        <v>19</v>
      </c>
      <c r="J25" s="54" t="s">
        <v>59</v>
      </c>
    </row>
    <row r="26" spans="1:10">
      <c r="H26" s="32" t="s">
        <v>19</v>
      </c>
    </row>
    <row r="27" spans="1:10" s="33" customFormat="1" ht="12.75" hidden="1">
      <c r="A27" s="118"/>
      <c r="B27" s="249" t="s">
        <v>174</v>
      </c>
      <c r="C27" s="249"/>
      <c r="D27" s="250"/>
      <c r="E27" s="119"/>
      <c r="F27" s="119"/>
      <c r="G27" s="120"/>
      <c r="H27" s="32" t="s">
        <v>19</v>
      </c>
      <c r="J27" s="217"/>
    </row>
    <row r="28" spans="1:10" s="33" customFormat="1" ht="12.75" hidden="1">
      <c r="A28" s="34">
        <v>1</v>
      </c>
      <c r="B28" s="251" t="s">
        <v>172</v>
      </c>
      <c r="C28" s="252"/>
      <c r="D28" s="253"/>
      <c r="E28" s="39"/>
      <c r="F28" s="39">
        <v>0</v>
      </c>
      <c r="G28" s="49"/>
      <c r="H28" s="32" t="s">
        <v>19</v>
      </c>
      <c r="J28" s="217"/>
    </row>
    <row r="29" spans="1:10" s="33" customFormat="1" ht="13.5" hidden="1" thickBot="1">
      <c r="A29" s="121"/>
      <c r="B29" s="254" t="s">
        <v>173</v>
      </c>
      <c r="C29" s="254"/>
      <c r="D29" s="254"/>
      <c r="E29" s="47">
        <f>SUM(E28:E28)</f>
        <v>0</v>
      </c>
      <c r="F29" s="47">
        <f>SUM(F28:F28)</f>
        <v>0</v>
      </c>
      <c r="G29" s="53">
        <f>SUM(G28:G28)</f>
        <v>0</v>
      </c>
      <c r="H29" s="32" t="s">
        <v>20</v>
      </c>
      <c r="J29" s="54" t="s">
        <v>196</v>
      </c>
    </row>
  </sheetData>
  <mergeCells count="24">
    <mergeCell ref="B12:D12"/>
    <mergeCell ref="B13:D14"/>
    <mergeCell ref="B15:D16"/>
    <mergeCell ref="A1:G1"/>
    <mergeCell ref="A2:G2"/>
    <mergeCell ref="A3:G3"/>
    <mergeCell ref="A4:G4"/>
    <mergeCell ref="A5:G5"/>
    <mergeCell ref="B7:D7"/>
    <mergeCell ref="B8:D9"/>
    <mergeCell ref="B10:D10"/>
    <mergeCell ref="B11:D11"/>
    <mergeCell ref="B17:D17"/>
    <mergeCell ref="B18:D18"/>
    <mergeCell ref="B19:D19"/>
    <mergeCell ref="B20:D20"/>
    <mergeCell ref="B21:D21"/>
    <mergeCell ref="B27:D27"/>
    <mergeCell ref="B28:D28"/>
    <mergeCell ref="B29:D29"/>
    <mergeCell ref="B25:D25"/>
    <mergeCell ref="B22:D22"/>
    <mergeCell ref="B23:D23"/>
    <mergeCell ref="B24:D24"/>
  </mergeCells>
  <printOptions horizontalCentered="1"/>
  <pageMargins left="0.7" right="0.7" top="0.65" bottom="0.46" header="0.3" footer="0.21"/>
  <pageSetup scale="72" fitToHeight="0" orientation="landscape" r:id="rId1"/>
  <headerFooter>
    <oddHeader>&amp;L&amp;"Arial,Bold"&amp;12E. Justification for Technical and Base Adjustments - SALARIES AND EXPENSES</oddHeader>
    <oddFooter>&amp;C&amp;"Arial,Regular"Exhibit E - Justification for Technical and Base Adjustments</oddFooter>
  </headerFooter>
</worksheet>
</file>

<file path=xl/worksheets/sheet6.xml><?xml version="1.0" encoding="utf-8"?>
<worksheet xmlns="http://schemas.openxmlformats.org/spreadsheetml/2006/main" xmlns:r="http://schemas.openxmlformats.org/officeDocument/2006/relationships">
  <dimension ref="A1:X22"/>
  <sheetViews>
    <sheetView zoomScaleNormal="100" zoomScaleSheetLayoutView="80" workbookViewId="0">
      <selection activeCell="J26" sqref="J26"/>
    </sheetView>
  </sheetViews>
  <sheetFormatPr defaultRowHeight="14.25"/>
  <cols>
    <col min="1" max="1" width="37.140625" style="9" customWidth="1"/>
    <col min="2" max="3" width="8.28515625" style="9" customWidth="1"/>
    <col min="4" max="4" width="12.7109375" style="9" customWidth="1"/>
    <col min="5" max="5" width="7.140625" style="9" customWidth="1"/>
    <col min="6" max="6" width="8.7109375" style="9" customWidth="1"/>
    <col min="7" max="7" width="12.7109375" style="9" customWidth="1"/>
    <col min="8" max="9" width="8.28515625" style="9" customWidth="1"/>
    <col min="10" max="12" width="12.7109375" style="9" customWidth="1"/>
    <col min="13" max="14" width="8.28515625" style="9" customWidth="1"/>
    <col min="15" max="15" width="12.7109375" style="9" customWidth="1"/>
    <col min="16" max="16" width="14" style="4" bestFit="1" customWidth="1"/>
    <col min="17" max="17" width="4.5703125" style="9" customWidth="1"/>
    <col min="18" max="18" width="116.7109375" style="9" customWidth="1"/>
    <col min="19" max="20" width="8.28515625" style="9" customWidth="1"/>
    <col min="21" max="21" width="12.7109375" style="9" customWidth="1"/>
    <col min="22" max="23" width="8.28515625" style="9" customWidth="1"/>
    <col min="24" max="24" width="12.7109375" style="9" customWidth="1"/>
    <col min="25" max="16384" width="9.140625" style="9"/>
  </cols>
  <sheetData>
    <row r="1" spans="1:24" ht="18">
      <c r="A1" s="233" t="s">
        <v>60</v>
      </c>
      <c r="B1" s="233"/>
      <c r="C1" s="233"/>
      <c r="D1" s="233"/>
      <c r="E1" s="233"/>
      <c r="F1" s="233"/>
      <c r="G1" s="233"/>
      <c r="H1" s="233"/>
      <c r="I1" s="233"/>
      <c r="J1" s="233"/>
      <c r="K1" s="233"/>
      <c r="L1" s="233"/>
      <c r="M1" s="233"/>
      <c r="N1" s="233"/>
      <c r="O1" s="233"/>
      <c r="P1" s="56" t="s">
        <v>19</v>
      </c>
      <c r="Q1" s="6"/>
      <c r="R1" s="129" t="s">
        <v>27</v>
      </c>
      <c r="S1" s="6"/>
      <c r="T1" s="6"/>
      <c r="U1" s="6"/>
      <c r="V1" s="6"/>
      <c r="W1" s="6"/>
      <c r="X1" s="6"/>
    </row>
    <row r="2" spans="1:24" ht="15">
      <c r="A2" s="234" t="s">
        <v>250</v>
      </c>
      <c r="B2" s="234"/>
      <c r="C2" s="234"/>
      <c r="D2" s="234"/>
      <c r="E2" s="234"/>
      <c r="F2" s="234"/>
      <c r="G2" s="234"/>
      <c r="H2" s="234"/>
      <c r="I2" s="234"/>
      <c r="J2" s="234"/>
      <c r="K2" s="234"/>
      <c r="L2" s="234"/>
      <c r="M2" s="234"/>
      <c r="N2" s="234"/>
      <c r="O2" s="234"/>
      <c r="P2" s="56" t="s">
        <v>19</v>
      </c>
      <c r="Q2" s="7"/>
      <c r="R2" s="130"/>
      <c r="S2" s="7"/>
      <c r="T2" s="7"/>
      <c r="U2" s="7"/>
      <c r="V2" s="7"/>
      <c r="W2" s="7"/>
      <c r="X2" s="7"/>
    </row>
    <row r="3" spans="1:24" ht="15">
      <c r="A3" s="243" t="s">
        <v>1</v>
      </c>
      <c r="B3" s="243"/>
      <c r="C3" s="243"/>
      <c r="D3" s="243"/>
      <c r="E3" s="243"/>
      <c r="F3" s="243"/>
      <c r="G3" s="243"/>
      <c r="H3" s="243"/>
      <c r="I3" s="243"/>
      <c r="J3" s="243"/>
      <c r="K3" s="243"/>
      <c r="L3" s="243"/>
      <c r="M3" s="243"/>
      <c r="N3" s="243"/>
      <c r="O3" s="243"/>
      <c r="P3" s="56" t="s">
        <v>19</v>
      </c>
      <c r="Q3" s="10"/>
      <c r="R3" s="130" t="s">
        <v>183</v>
      </c>
      <c r="S3" s="10"/>
      <c r="T3" s="10"/>
      <c r="U3" s="10"/>
      <c r="V3" s="10"/>
      <c r="W3" s="10"/>
      <c r="X3" s="10"/>
    </row>
    <row r="4" spans="1:24">
      <c r="A4" s="240" t="s">
        <v>2</v>
      </c>
      <c r="B4" s="240"/>
      <c r="C4" s="240"/>
      <c r="D4" s="240"/>
      <c r="E4" s="240"/>
      <c r="F4" s="240"/>
      <c r="G4" s="240"/>
      <c r="H4" s="240"/>
      <c r="I4" s="240"/>
      <c r="J4" s="240"/>
      <c r="K4" s="240"/>
      <c r="L4" s="240"/>
      <c r="M4" s="240"/>
      <c r="N4" s="240"/>
      <c r="O4" s="240"/>
      <c r="P4" s="56" t="s">
        <v>19</v>
      </c>
      <c r="Q4" s="8"/>
      <c r="R4" s="130" t="s">
        <v>182</v>
      </c>
      <c r="S4" s="8"/>
      <c r="T4" s="8"/>
      <c r="U4" s="8"/>
      <c r="V4" s="8"/>
      <c r="W4" s="8"/>
      <c r="X4" s="8"/>
    </row>
    <row r="5" spans="1:24" ht="15.75" thickBot="1">
      <c r="A5" s="8"/>
      <c r="B5" s="8"/>
      <c r="C5" s="8"/>
      <c r="D5" s="8"/>
      <c r="E5" s="8"/>
      <c r="F5" s="8"/>
      <c r="G5" s="8"/>
      <c r="H5" s="8"/>
      <c r="I5" s="8"/>
      <c r="J5" s="8"/>
      <c r="K5" s="8"/>
      <c r="L5" s="8"/>
      <c r="M5" s="8"/>
      <c r="N5" s="8"/>
      <c r="O5" s="8"/>
      <c r="P5" s="56" t="s">
        <v>19</v>
      </c>
      <c r="Q5" s="8"/>
      <c r="R5" s="131"/>
      <c r="S5" s="8"/>
      <c r="T5" s="8"/>
      <c r="U5" s="8"/>
      <c r="V5" s="8"/>
      <c r="W5" s="8"/>
      <c r="X5" s="8"/>
    </row>
    <row r="6" spans="1:24" ht="15" thickBot="1">
      <c r="A6" s="55"/>
      <c r="B6" s="55"/>
      <c r="C6" s="55"/>
      <c r="D6" s="55"/>
      <c r="E6" s="55"/>
      <c r="F6" s="55"/>
      <c r="G6" s="55"/>
      <c r="H6" s="55"/>
      <c r="I6" s="55"/>
      <c r="J6" s="55"/>
      <c r="K6" s="55"/>
      <c r="L6" s="55"/>
      <c r="M6" s="55"/>
      <c r="N6" s="55"/>
      <c r="O6" s="55"/>
      <c r="P6" s="56" t="s">
        <v>19</v>
      </c>
      <c r="Q6" s="8"/>
      <c r="S6" s="8"/>
      <c r="T6" s="8"/>
      <c r="U6" s="8"/>
      <c r="V6" s="8"/>
      <c r="W6" s="8"/>
      <c r="X6" s="8"/>
    </row>
    <row r="7" spans="1:24" ht="33.75" customHeight="1">
      <c r="A7" s="241" t="s">
        <v>166</v>
      </c>
      <c r="B7" s="244" t="s">
        <v>238</v>
      </c>
      <c r="C7" s="244"/>
      <c r="D7" s="244"/>
      <c r="E7" s="244" t="s">
        <v>162</v>
      </c>
      <c r="F7" s="279"/>
      <c r="G7" s="280"/>
      <c r="H7" s="244" t="s">
        <v>61</v>
      </c>
      <c r="I7" s="244"/>
      <c r="J7" s="244"/>
      <c r="K7" s="127" t="s">
        <v>62</v>
      </c>
      <c r="L7" s="127" t="s">
        <v>176</v>
      </c>
      <c r="M7" s="244" t="s">
        <v>69</v>
      </c>
      <c r="N7" s="244"/>
      <c r="O7" s="245"/>
      <c r="P7" s="56" t="s">
        <v>19</v>
      </c>
      <c r="R7" s="5" t="s">
        <v>197</v>
      </c>
    </row>
    <row r="8" spans="1:24" ht="28.5">
      <c r="A8" s="242"/>
      <c r="B8" s="11" t="s">
        <v>4</v>
      </c>
      <c r="C8" s="122" t="s">
        <v>160</v>
      </c>
      <c r="D8" s="11" t="s">
        <v>5</v>
      </c>
      <c r="E8" s="11" t="s">
        <v>4</v>
      </c>
      <c r="F8" s="122" t="s">
        <v>160</v>
      </c>
      <c r="G8" s="11" t="s">
        <v>5</v>
      </c>
      <c r="H8" s="11" t="s">
        <v>4</v>
      </c>
      <c r="I8" s="11" t="s">
        <v>160</v>
      </c>
      <c r="J8" s="11" t="s">
        <v>5</v>
      </c>
      <c r="K8" s="19" t="s">
        <v>5</v>
      </c>
      <c r="L8" s="11" t="s">
        <v>5</v>
      </c>
      <c r="M8" s="11" t="s">
        <v>4</v>
      </c>
      <c r="N8" s="11" t="s">
        <v>160</v>
      </c>
      <c r="O8" s="12" t="s">
        <v>5</v>
      </c>
      <c r="P8" s="56" t="s">
        <v>19</v>
      </c>
      <c r="R8" s="5" t="s">
        <v>235</v>
      </c>
    </row>
    <row r="9" spans="1:24">
      <c r="A9" s="14" t="s">
        <v>31</v>
      </c>
      <c r="B9" s="158">
        <v>188</v>
      </c>
      <c r="C9" s="158">
        <v>128</v>
      </c>
      <c r="D9" s="158">
        <v>37004</v>
      </c>
      <c r="E9" s="158">
        <v>0</v>
      </c>
      <c r="F9" s="158">
        <v>0</v>
      </c>
      <c r="G9" s="158">
        <v>0</v>
      </c>
      <c r="H9" s="158">
        <v>0</v>
      </c>
      <c r="I9" s="158">
        <v>0</v>
      </c>
      <c r="J9" s="158">
        <v>0</v>
      </c>
      <c r="K9" s="158">
        <v>0</v>
      </c>
      <c r="L9" s="158">
        <v>0</v>
      </c>
      <c r="M9" s="158">
        <f t="shared" ref="M9:N9" si="0">B9+H9</f>
        <v>188</v>
      </c>
      <c r="N9" s="158">
        <f t="shared" si="0"/>
        <v>128</v>
      </c>
      <c r="O9" s="159">
        <f>D9+J9+K9+L9+G9</f>
        <v>37004</v>
      </c>
      <c r="P9" s="56" t="s">
        <v>19</v>
      </c>
      <c r="R9" s="57" t="s">
        <v>65</v>
      </c>
    </row>
    <row r="10" spans="1:24" ht="15">
      <c r="A10" s="13" t="s">
        <v>163</v>
      </c>
      <c r="B10" s="161">
        <f>SUM(B9:B9)</f>
        <v>188</v>
      </c>
      <c r="C10" s="161">
        <f>SUM(C9:C9)</f>
        <v>128</v>
      </c>
      <c r="D10" s="161">
        <f>SUM(D9:D9)</f>
        <v>37004</v>
      </c>
      <c r="E10" s="161">
        <f>SUM(E9:E9)</f>
        <v>0</v>
      </c>
      <c r="F10" s="161">
        <f>SUM(F9:F9)</f>
        <v>0</v>
      </c>
      <c r="G10" s="161">
        <f>SUM(G9:G9)</f>
        <v>0</v>
      </c>
      <c r="H10" s="161">
        <f>SUM(H9:H9)</f>
        <v>0</v>
      </c>
      <c r="I10" s="161">
        <f>SUM(I9:I9)</f>
        <v>0</v>
      </c>
      <c r="J10" s="161">
        <f>SUM(J9:J9)</f>
        <v>0</v>
      </c>
      <c r="K10" s="161">
        <f>SUM(K9:K9)</f>
        <v>0</v>
      </c>
      <c r="L10" s="161">
        <f>SUM(L9:L9)</f>
        <v>0</v>
      </c>
      <c r="M10" s="161">
        <f>SUM(M9:M9)</f>
        <v>188</v>
      </c>
      <c r="N10" s="161">
        <f>SUM(N9:N9)</f>
        <v>128</v>
      </c>
      <c r="O10" s="162">
        <f>SUM(O9:O9)</f>
        <v>37004</v>
      </c>
      <c r="P10" s="56" t="s">
        <v>19</v>
      </c>
      <c r="R10" s="5" t="s">
        <v>236</v>
      </c>
    </row>
    <row r="11" spans="1:24">
      <c r="A11" s="97" t="s">
        <v>33</v>
      </c>
      <c r="B11" s="168"/>
      <c r="C11" s="168">
        <v>0</v>
      </c>
      <c r="D11" s="168"/>
      <c r="E11" s="168"/>
      <c r="F11" s="168">
        <v>0</v>
      </c>
      <c r="G11" s="168"/>
      <c r="H11" s="168"/>
      <c r="I11" s="168">
        <v>0</v>
      </c>
      <c r="J11" s="168"/>
      <c r="K11" s="168"/>
      <c r="L11" s="168"/>
      <c r="M11" s="168"/>
      <c r="N11" s="168">
        <f>C11+I11+F11</f>
        <v>0</v>
      </c>
      <c r="O11" s="169"/>
      <c r="P11" s="56" t="s">
        <v>19</v>
      </c>
      <c r="R11" s="21"/>
    </row>
    <row r="12" spans="1:24" ht="15">
      <c r="A12" s="123" t="s">
        <v>164</v>
      </c>
      <c r="B12" s="25"/>
      <c r="C12" s="25">
        <f>C10+C11</f>
        <v>128</v>
      </c>
      <c r="D12" s="25"/>
      <c r="E12" s="25"/>
      <c r="F12" s="25">
        <f>F10+F11</f>
        <v>0</v>
      </c>
      <c r="G12" s="25"/>
      <c r="H12" s="25"/>
      <c r="I12" s="25">
        <f>I10+I11</f>
        <v>0</v>
      </c>
      <c r="J12" s="25"/>
      <c r="K12" s="25"/>
      <c r="L12" s="25"/>
      <c r="M12" s="25"/>
      <c r="N12" s="168">
        <f>N10+N11</f>
        <v>128</v>
      </c>
      <c r="O12" s="160"/>
      <c r="P12" s="56" t="s">
        <v>19</v>
      </c>
      <c r="R12" s="20" t="s">
        <v>66</v>
      </c>
    </row>
    <row r="13" spans="1:24">
      <c r="A13" s="15"/>
      <c r="B13" s="25"/>
      <c r="C13" s="25"/>
      <c r="D13" s="25"/>
      <c r="E13" s="25"/>
      <c r="F13" s="25"/>
      <c r="G13" s="25"/>
      <c r="H13" s="25"/>
      <c r="I13" s="25"/>
      <c r="J13" s="25"/>
      <c r="K13" s="25"/>
      <c r="L13" s="25"/>
      <c r="M13" s="25"/>
      <c r="N13" s="25"/>
      <c r="O13" s="160"/>
      <c r="P13" s="56" t="s">
        <v>19</v>
      </c>
      <c r="R13" s="21"/>
    </row>
    <row r="14" spans="1:24">
      <c r="A14" s="15" t="s">
        <v>34</v>
      </c>
      <c r="B14" s="25"/>
      <c r="C14" s="25"/>
      <c r="D14" s="25"/>
      <c r="E14" s="25"/>
      <c r="F14" s="25"/>
      <c r="G14" s="25"/>
      <c r="H14" s="25"/>
      <c r="I14" s="25"/>
      <c r="J14" s="25"/>
      <c r="K14" s="25"/>
      <c r="L14" s="25"/>
      <c r="M14" s="25"/>
      <c r="N14" s="25"/>
      <c r="O14" s="160"/>
      <c r="P14" s="56" t="s">
        <v>19</v>
      </c>
      <c r="R14" s="21"/>
    </row>
    <row r="15" spans="1:24">
      <c r="A15" s="16" t="s">
        <v>35</v>
      </c>
      <c r="B15" s="25"/>
      <c r="C15" s="25">
        <v>0</v>
      </c>
      <c r="D15" s="25"/>
      <c r="E15" s="25"/>
      <c r="F15" s="25">
        <v>0</v>
      </c>
      <c r="G15" s="25"/>
      <c r="H15" s="25"/>
      <c r="I15" s="25">
        <v>0</v>
      </c>
      <c r="J15" s="25"/>
      <c r="K15" s="25"/>
      <c r="L15" s="25"/>
      <c r="M15" s="25"/>
      <c r="N15" s="25">
        <f>C15+I15+F15</f>
        <v>0</v>
      </c>
      <c r="O15" s="160"/>
      <c r="P15" s="56" t="s">
        <v>19</v>
      </c>
      <c r="R15" s="21"/>
    </row>
    <row r="16" spans="1:24">
      <c r="A16" s="17" t="s">
        <v>36</v>
      </c>
      <c r="B16" s="170"/>
      <c r="C16" s="170">
        <v>0</v>
      </c>
      <c r="D16" s="170"/>
      <c r="E16" s="170"/>
      <c r="F16" s="170">
        <v>0</v>
      </c>
      <c r="G16" s="170"/>
      <c r="H16" s="170"/>
      <c r="I16" s="170">
        <v>0</v>
      </c>
      <c r="J16" s="170"/>
      <c r="K16" s="170"/>
      <c r="L16" s="170"/>
      <c r="M16" s="170"/>
      <c r="N16" s="25">
        <f>C16+I16+F15</f>
        <v>0</v>
      </c>
      <c r="O16" s="171"/>
      <c r="P16" s="56" t="s">
        <v>19</v>
      </c>
      <c r="R16" s="21"/>
    </row>
    <row r="17" spans="1:18" ht="15" thickBot="1">
      <c r="A17" s="124" t="s">
        <v>165</v>
      </c>
      <c r="B17" s="172"/>
      <c r="C17" s="172">
        <f>C12+C15+C16</f>
        <v>128</v>
      </c>
      <c r="D17" s="172"/>
      <c r="E17" s="172"/>
      <c r="F17" s="172">
        <f>F12+F15+F16</f>
        <v>0</v>
      </c>
      <c r="G17" s="172"/>
      <c r="H17" s="172"/>
      <c r="I17" s="172">
        <f>I12+I15+I16</f>
        <v>0</v>
      </c>
      <c r="J17" s="172"/>
      <c r="K17" s="172"/>
      <c r="L17" s="172"/>
      <c r="M17" s="172"/>
      <c r="N17" s="172">
        <f>SUM(N12,N15:N16)</f>
        <v>128</v>
      </c>
      <c r="O17" s="173"/>
      <c r="P17" s="56" t="s">
        <v>19</v>
      </c>
      <c r="R17" s="21"/>
    </row>
    <row r="18" spans="1:18">
      <c r="P18" s="56" t="s">
        <v>19</v>
      </c>
      <c r="R18" s="21"/>
    </row>
    <row r="19" spans="1:18">
      <c r="A19" s="281"/>
      <c r="B19" s="281"/>
      <c r="C19" s="281"/>
      <c r="D19" s="281"/>
      <c r="E19" s="281"/>
      <c r="F19" s="281"/>
      <c r="G19" s="281"/>
      <c r="H19" s="281"/>
      <c r="I19" s="281"/>
      <c r="J19" s="281"/>
      <c r="K19" s="281"/>
      <c r="L19" s="281"/>
      <c r="M19" s="281"/>
      <c r="N19" s="281"/>
      <c r="O19" s="281"/>
      <c r="P19" s="56" t="s">
        <v>19</v>
      </c>
    </row>
    <row r="20" spans="1:18">
      <c r="A20" s="281"/>
      <c r="B20" s="281"/>
      <c r="C20" s="281"/>
      <c r="D20" s="281"/>
      <c r="E20" s="281"/>
      <c r="F20" s="281"/>
      <c r="G20" s="281"/>
      <c r="H20" s="281"/>
      <c r="I20" s="281"/>
      <c r="J20" s="281"/>
      <c r="K20" s="281"/>
      <c r="L20" s="281"/>
      <c r="M20" s="281"/>
      <c r="N20" s="281"/>
      <c r="O20" s="281"/>
      <c r="P20" s="56" t="s">
        <v>19</v>
      </c>
    </row>
    <row r="21" spans="1:18">
      <c r="P21" s="56" t="s">
        <v>19</v>
      </c>
    </row>
    <row r="22" spans="1:18">
      <c r="P22" s="4" t="s">
        <v>20</v>
      </c>
    </row>
  </sheetData>
  <mergeCells count="11">
    <mergeCell ref="A20:O20"/>
    <mergeCell ref="A19:O19"/>
    <mergeCell ref="A7:A8"/>
    <mergeCell ref="B7:D7"/>
    <mergeCell ref="H7:J7"/>
    <mergeCell ref="M7:O7"/>
    <mergeCell ref="A1:O1"/>
    <mergeCell ref="A2:O2"/>
    <mergeCell ref="A3:O3"/>
    <mergeCell ref="A4:O4"/>
    <mergeCell ref="E7:G7"/>
  </mergeCells>
  <printOptions horizontalCentered="1"/>
  <pageMargins left="0.7" right="0.7" top="0.64" bottom="0.61" header="0.3" footer="0.3"/>
  <pageSetup scale="64" orientation="landscape" r:id="rId1"/>
  <headerFooter>
    <oddHeader>&amp;L&amp;"Arial,Bold"&amp;12F. Crosswalk of 2012 Availability - SALARIES AND EXPENSES</oddHeader>
    <oddFooter>&amp;C&amp;"Arial,Regular"Exhibit F - Crosswalk of 2012 Availability</oddFooter>
  </headerFooter>
</worksheet>
</file>

<file path=xl/worksheets/sheet7.xml><?xml version="1.0" encoding="utf-8"?>
<worksheet xmlns="http://schemas.openxmlformats.org/spreadsheetml/2006/main" xmlns:r="http://schemas.openxmlformats.org/officeDocument/2006/relationships">
  <dimension ref="A1:V22"/>
  <sheetViews>
    <sheetView view="pageLayout" zoomScaleNormal="100" zoomScaleSheetLayoutView="80" workbookViewId="0">
      <selection activeCell="E24" sqref="E24"/>
    </sheetView>
  </sheetViews>
  <sheetFormatPr defaultRowHeight="14.25"/>
  <cols>
    <col min="1" max="1" width="43.7109375" style="9" bestFit="1" customWidth="1"/>
    <col min="2" max="3" width="8.28515625" style="9" customWidth="1"/>
    <col min="4" max="4" width="12.7109375" style="9" customWidth="1"/>
    <col min="5" max="5" width="15" style="9" customWidth="1"/>
    <col min="6" max="7" width="8.28515625" style="9" customWidth="1"/>
    <col min="8" max="10" width="12.7109375" style="9" customWidth="1"/>
    <col min="11" max="12" width="8.28515625" style="9" customWidth="1"/>
    <col min="13" max="13" width="12.7109375" style="9" customWidth="1"/>
    <col min="14" max="14" width="14" style="4" bestFit="1" customWidth="1"/>
    <col min="15" max="15" width="4.5703125" style="9" customWidth="1"/>
    <col min="16" max="16" width="116.7109375" style="9" customWidth="1"/>
    <col min="17" max="18" width="8.28515625" style="9" customWidth="1"/>
    <col min="19" max="19" width="12.7109375" style="9" customWidth="1"/>
    <col min="20" max="21" width="8.28515625" style="9" customWidth="1"/>
    <col min="22" max="22" width="12.7109375" style="9" customWidth="1"/>
    <col min="23" max="16384" width="9.140625" style="9"/>
  </cols>
  <sheetData>
    <row r="1" spans="1:22" ht="18">
      <c r="A1" s="233" t="s">
        <v>67</v>
      </c>
      <c r="B1" s="233"/>
      <c r="C1" s="233"/>
      <c r="D1" s="233"/>
      <c r="E1" s="233"/>
      <c r="F1" s="233"/>
      <c r="G1" s="233"/>
      <c r="H1" s="233"/>
      <c r="I1" s="233"/>
      <c r="J1" s="233"/>
      <c r="K1" s="233"/>
      <c r="L1" s="233"/>
      <c r="M1" s="233"/>
      <c r="N1" s="56" t="s">
        <v>19</v>
      </c>
      <c r="O1" s="6"/>
      <c r="P1" s="129" t="s">
        <v>27</v>
      </c>
      <c r="Q1" s="6"/>
      <c r="R1" s="6"/>
      <c r="S1" s="6"/>
      <c r="T1" s="6"/>
      <c r="U1" s="6"/>
      <c r="V1" s="6"/>
    </row>
    <row r="2" spans="1:22" ht="15">
      <c r="A2" s="234" t="s">
        <v>250</v>
      </c>
      <c r="B2" s="234"/>
      <c r="C2" s="234"/>
      <c r="D2" s="234"/>
      <c r="E2" s="234"/>
      <c r="F2" s="234"/>
      <c r="G2" s="234"/>
      <c r="H2" s="234"/>
      <c r="I2" s="234"/>
      <c r="J2" s="234"/>
      <c r="K2" s="234"/>
      <c r="L2" s="234"/>
      <c r="M2" s="234"/>
      <c r="N2" s="56" t="s">
        <v>19</v>
      </c>
      <c r="O2" s="7"/>
      <c r="P2" s="130"/>
      <c r="Q2" s="7"/>
      <c r="R2" s="7"/>
      <c r="S2" s="7"/>
      <c r="T2" s="7"/>
      <c r="U2" s="7"/>
      <c r="V2" s="7"/>
    </row>
    <row r="3" spans="1:22" ht="15">
      <c r="A3" s="243" t="s">
        <v>1</v>
      </c>
      <c r="B3" s="243"/>
      <c r="C3" s="243"/>
      <c r="D3" s="243"/>
      <c r="E3" s="243"/>
      <c r="F3" s="243"/>
      <c r="G3" s="243"/>
      <c r="H3" s="243"/>
      <c r="I3" s="243"/>
      <c r="J3" s="243"/>
      <c r="K3" s="243"/>
      <c r="L3" s="243"/>
      <c r="M3" s="243"/>
      <c r="N3" s="56" t="s">
        <v>19</v>
      </c>
      <c r="O3" s="10"/>
      <c r="P3" s="130" t="s">
        <v>183</v>
      </c>
      <c r="Q3" s="10"/>
      <c r="R3" s="10"/>
      <c r="S3" s="10"/>
      <c r="T3" s="10"/>
      <c r="U3" s="10"/>
      <c r="V3" s="10"/>
    </row>
    <row r="4" spans="1:22">
      <c r="A4" s="240" t="s">
        <v>2</v>
      </c>
      <c r="B4" s="240"/>
      <c r="C4" s="240"/>
      <c r="D4" s="240"/>
      <c r="E4" s="240"/>
      <c r="F4" s="240"/>
      <c r="G4" s="240"/>
      <c r="H4" s="240"/>
      <c r="I4" s="240"/>
      <c r="J4" s="240"/>
      <c r="K4" s="240"/>
      <c r="L4" s="240"/>
      <c r="M4" s="240"/>
      <c r="N4" s="56" t="s">
        <v>19</v>
      </c>
      <c r="O4" s="8"/>
      <c r="P4" s="130" t="s">
        <v>182</v>
      </c>
      <c r="Q4" s="8"/>
      <c r="R4" s="8"/>
      <c r="S4" s="8"/>
      <c r="T4" s="8"/>
      <c r="U4" s="8"/>
      <c r="V4" s="8"/>
    </row>
    <row r="5" spans="1:22" ht="15.75" thickBot="1">
      <c r="A5" s="8"/>
      <c r="B5" s="8"/>
      <c r="C5" s="8"/>
      <c r="D5" s="8"/>
      <c r="E5" s="8"/>
      <c r="F5" s="8"/>
      <c r="G5" s="8"/>
      <c r="H5" s="8"/>
      <c r="I5" s="8"/>
      <c r="J5" s="8"/>
      <c r="K5" s="8"/>
      <c r="L5" s="8"/>
      <c r="M5" s="8"/>
      <c r="N5" s="56" t="s">
        <v>19</v>
      </c>
      <c r="O5" s="8"/>
      <c r="P5" s="131"/>
      <c r="Q5" s="8"/>
      <c r="R5" s="8"/>
      <c r="S5" s="8"/>
      <c r="T5" s="8"/>
      <c r="U5" s="8"/>
      <c r="V5" s="8"/>
    </row>
    <row r="6" spans="1:22" ht="15" thickBot="1">
      <c r="A6" s="55"/>
      <c r="B6" s="55"/>
      <c r="C6" s="55"/>
      <c r="D6" s="55"/>
      <c r="E6" s="55"/>
      <c r="F6" s="55"/>
      <c r="G6" s="55"/>
      <c r="H6" s="55"/>
      <c r="I6" s="55"/>
      <c r="J6" s="55"/>
      <c r="K6" s="55"/>
      <c r="L6" s="55"/>
      <c r="M6" s="55"/>
      <c r="N6" s="56" t="s">
        <v>19</v>
      </c>
      <c r="O6" s="8"/>
      <c r="P6" s="8"/>
      <c r="Q6" s="8"/>
      <c r="R6" s="8"/>
      <c r="S6" s="8"/>
      <c r="T6" s="8"/>
      <c r="U6" s="8"/>
      <c r="V6" s="8"/>
    </row>
    <row r="7" spans="1:22" ht="45">
      <c r="A7" s="241" t="s">
        <v>166</v>
      </c>
      <c r="B7" s="244" t="s">
        <v>304</v>
      </c>
      <c r="C7" s="244"/>
      <c r="D7" s="244"/>
      <c r="E7" s="96" t="s">
        <v>246</v>
      </c>
      <c r="F7" s="244" t="s">
        <v>247</v>
      </c>
      <c r="G7" s="244"/>
      <c r="H7" s="244"/>
      <c r="I7" s="127" t="s">
        <v>248</v>
      </c>
      <c r="J7" s="96" t="s">
        <v>249</v>
      </c>
      <c r="K7" s="244" t="s">
        <v>68</v>
      </c>
      <c r="L7" s="244"/>
      <c r="M7" s="245"/>
      <c r="N7" s="56" t="s">
        <v>19</v>
      </c>
      <c r="P7" s="5" t="s">
        <v>63</v>
      </c>
    </row>
    <row r="8" spans="1:22" ht="28.5">
      <c r="A8" s="242"/>
      <c r="B8" s="11" t="s">
        <v>4</v>
      </c>
      <c r="C8" s="19" t="s">
        <v>161</v>
      </c>
      <c r="D8" s="11" t="s">
        <v>5</v>
      </c>
      <c r="E8" s="19" t="s">
        <v>5</v>
      </c>
      <c r="F8" s="11" t="s">
        <v>4</v>
      </c>
      <c r="G8" s="11" t="s">
        <v>161</v>
      </c>
      <c r="H8" s="11" t="s">
        <v>5</v>
      </c>
      <c r="I8" s="19" t="s">
        <v>5</v>
      </c>
      <c r="J8" s="11" t="s">
        <v>5</v>
      </c>
      <c r="K8" s="11" t="s">
        <v>4</v>
      </c>
      <c r="L8" s="11" t="s">
        <v>161</v>
      </c>
      <c r="M8" s="12" t="s">
        <v>5</v>
      </c>
      <c r="N8" s="56" t="s">
        <v>19</v>
      </c>
      <c r="P8" s="5" t="s">
        <v>64</v>
      </c>
    </row>
    <row r="9" spans="1:22">
      <c r="A9" s="224" t="s">
        <v>250</v>
      </c>
      <c r="B9" s="158">
        <v>188</v>
      </c>
      <c r="C9" s="158">
        <v>128</v>
      </c>
      <c r="D9" s="158">
        <v>37230</v>
      </c>
      <c r="E9" s="158">
        <v>0</v>
      </c>
      <c r="F9" s="158">
        <v>0</v>
      </c>
      <c r="G9" s="158">
        <v>0</v>
      </c>
      <c r="H9" s="158">
        <v>0</v>
      </c>
      <c r="I9" s="158">
        <v>0</v>
      </c>
      <c r="J9" s="158">
        <v>0</v>
      </c>
      <c r="K9" s="158">
        <f>B9+F9</f>
        <v>188</v>
      </c>
      <c r="L9" s="158">
        <f>C9+G9</f>
        <v>128</v>
      </c>
      <c r="M9" s="159">
        <f>D9+E9+H9+I9+J9</f>
        <v>37230</v>
      </c>
      <c r="N9" s="56" t="s">
        <v>19</v>
      </c>
      <c r="P9" s="57" t="s">
        <v>65</v>
      </c>
    </row>
    <row r="10" spans="1:22" ht="15">
      <c r="A10" s="13" t="s">
        <v>163</v>
      </c>
      <c r="B10" s="161">
        <f t="shared" ref="B10:M10" si="0">SUM(B9:B9)</f>
        <v>188</v>
      </c>
      <c r="C10" s="161">
        <f t="shared" si="0"/>
        <v>128</v>
      </c>
      <c r="D10" s="161">
        <f t="shared" si="0"/>
        <v>37230</v>
      </c>
      <c r="E10" s="161">
        <f t="shared" si="0"/>
        <v>0</v>
      </c>
      <c r="F10" s="161">
        <f t="shared" si="0"/>
        <v>0</v>
      </c>
      <c r="G10" s="161">
        <f t="shared" si="0"/>
        <v>0</v>
      </c>
      <c r="H10" s="161">
        <f t="shared" si="0"/>
        <v>0</v>
      </c>
      <c r="I10" s="161">
        <f t="shared" si="0"/>
        <v>0</v>
      </c>
      <c r="J10" s="161">
        <f t="shared" si="0"/>
        <v>0</v>
      </c>
      <c r="K10" s="161">
        <f t="shared" si="0"/>
        <v>188</v>
      </c>
      <c r="L10" s="161">
        <f t="shared" si="0"/>
        <v>128</v>
      </c>
      <c r="M10" s="162">
        <f t="shared" si="0"/>
        <v>37230</v>
      </c>
      <c r="N10" s="56" t="s">
        <v>19</v>
      </c>
      <c r="P10" s="5" t="s">
        <v>230</v>
      </c>
    </row>
    <row r="11" spans="1:22">
      <c r="A11" s="145" t="s">
        <v>162</v>
      </c>
      <c r="B11" s="158"/>
      <c r="C11" s="158"/>
      <c r="D11" s="158">
        <v>0</v>
      </c>
      <c r="E11" s="158"/>
      <c r="F11" s="158"/>
      <c r="G11" s="158"/>
      <c r="H11" s="158"/>
      <c r="I11" s="158"/>
      <c r="J11" s="158"/>
      <c r="K11" s="158"/>
      <c r="L11" s="158"/>
      <c r="M11" s="159">
        <f>D11+E11+H11+I11+J11</f>
        <v>0</v>
      </c>
      <c r="N11" s="56" t="s">
        <v>19</v>
      </c>
      <c r="P11" s="21"/>
    </row>
    <row r="12" spans="1:22" ht="15">
      <c r="A12" s="146" t="s">
        <v>214</v>
      </c>
      <c r="B12" s="174"/>
      <c r="C12" s="174"/>
      <c r="D12" s="174">
        <f>SUM(D10:D11)</f>
        <v>37230</v>
      </c>
      <c r="E12" s="174"/>
      <c r="F12" s="174"/>
      <c r="G12" s="174"/>
      <c r="H12" s="174"/>
      <c r="I12" s="174"/>
      <c r="J12" s="174"/>
      <c r="K12" s="174"/>
      <c r="L12" s="174"/>
      <c r="M12" s="175">
        <f>SUM(M10:M11)</f>
        <v>37230</v>
      </c>
      <c r="N12" s="56" t="s">
        <v>19</v>
      </c>
      <c r="P12" s="20" t="s">
        <v>66</v>
      </c>
    </row>
    <row r="13" spans="1:22">
      <c r="A13" s="97" t="s">
        <v>33</v>
      </c>
      <c r="B13" s="168"/>
      <c r="C13" s="168">
        <v>0</v>
      </c>
      <c r="D13" s="168"/>
      <c r="E13" s="168"/>
      <c r="F13" s="168"/>
      <c r="G13" s="168">
        <v>0</v>
      </c>
      <c r="H13" s="168"/>
      <c r="I13" s="168">
        <v>0</v>
      </c>
      <c r="J13" s="168"/>
      <c r="K13" s="168"/>
      <c r="L13" s="168">
        <f t="shared" ref="L13" si="1">C13+G13</f>
        <v>0</v>
      </c>
      <c r="M13" s="169"/>
      <c r="N13" s="56" t="s">
        <v>19</v>
      </c>
      <c r="P13" s="21"/>
    </row>
    <row r="14" spans="1:22">
      <c r="A14" s="123" t="s">
        <v>164</v>
      </c>
      <c r="B14" s="25"/>
      <c r="C14" s="25">
        <f>C10+C13</f>
        <v>128</v>
      </c>
      <c r="D14" s="25"/>
      <c r="E14" s="25"/>
      <c r="F14" s="25"/>
      <c r="G14" s="25">
        <f>G10+G13</f>
        <v>0</v>
      </c>
      <c r="H14" s="25"/>
      <c r="I14" s="25">
        <f>I10+I13</f>
        <v>0</v>
      </c>
      <c r="J14" s="25"/>
      <c r="K14" s="25"/>
      <c r="L14" s="25">
        <f>L10+L13</f>
        <v>128</v>
      </c>
      <c r="M14" s="160"/>
      <c r="N14" s="56" t="s">
        <v>19</v>
      </c>
      <c r="P14" s="21"/>
    </row>
    <row r="15" spans="1:22">
      <c r="A15" s="15"/>
      <c r="B15" s="25"/>
      <c r="C15" s="25"/>
      <c r="D15" s="25"/>
      <c r="E15" s="25"/>
      <c r="F15" s="25"/>
      <c r="G15" s="25"/>
      <c r="H15" s="25"/>
      <c r="I15" s="25"/>
      <c r="J15" s="25"/>
      <c r="K15" s="25"/>
      <c r="L15" s="25"/>
      <c r="M15" s="160"/>
      <c r="N15" s="56" t="s">
        <v>19</v>
      </c>
      <c r="P15" s="21"/>
    </row>
    <row r="16" spans="1:22">
      <c r="A16" s="15" t="s">
        <v>34</v>
      </c>
      <c r="B16" s="25"/>
      <c r="C16" s="25"/>
      <c r="D16" s="25"/>
      <c r="E16" s="25"/>
      <c r="F16" s="25"/>
      <c r="G16" s="25"/>
      <c r="H16" s="25"/>
      <c r="I16" s="25"/>
      <c r="J16" s="25"/>
      <c r="K16" s="25"/>
      <c r="L16" s="25"/>
      <c r="M16" s="160"/>
      <c r="N16" s="56" t="s">
        <v>19</v>
      </c>
      <c r="P16" s="21"/>
    </row>
    <row r="17" spans="1:16">
      <c r="A17" s="16" t="s">
        <v>35</v>
      </c>
      <c r="B17" s="25"/>
      <c r="C17" s="25">
        <v>0</v>
      </c>
      <c r="D17" s="25"/>
      <c r="E17" s="25"/>
      <c r="F17" s="25"/>
      <c r="G17" s="25">
        <v>0</v>
      </c>
      <c r="H17" s="25"/>
      <c r="I17" s="25">
        <v>0</v>
      </c>
      <c r="J17" s="25"/>
      <c r="K17" s="25"/>
      <c r="L17" s="25">
        <f t="shared" ref="L17:L18" si="2">C17+G17</f>
        <v>0</v>
      </c>
      <c r="M17" s="160"/>
      <c r="N17" s="56" t="s">
        <v>19</v>
      </c>
      <c r="P17" s="21"/>
    </row>
    <row r="18" spans="1:16">
      <c r="A18" s="17" t="s">
        <v>36</v>
      </c>
      <c r="B18" s="170"/>
      <c r="C18" s="170">
        <v>0</v>
      </c>
      <c r="D18" s="170"/>
      <c r="E18" s="170"/>
      <c r="F18" s="170"/>
      <c r="G18" s="170">
        <v>0</v>
      </c>
      <c r="H18" s="170"/>
      <c r="I18" s="170">
        <v>0</v>
      </c>
      <c r="J18" s="170"/>
      <c r="K18" s="170"/>
      <c r="L18" s="170">
        <f t="shared" si="2"/>
        <v>0</v>
      </c>
      <c r="M18" s="171"/>
      <c r="N18" s="56" t="s">
        <v>19</v>
      </c>
      <c r="P18" s="21"/>
    </row>
    <row r="19" spans="1:16" ht="15" thickBot="1">
      <c r="A19" s="124" t="s">
        <v>165</v>
      </c>
      <c r="B19" s="172"/>
      <c r="C19" s="172">
        <f>C14+C17+C18</f>
        <v>128</v>
      </c>
      <c r="D19" s="172"/>
      <c r="E19" s="172"/>
      <c r="F19" s="172"/>
      <c r="G19" s="172">
        <f>G14+G17+G18</f>
        <v>0</v>
      </c>
      <c r="H19" s="172"/>
      <c r="I19" s="172">
        <f>I14+I17+I18</f>
        <v>0</v>
      </c>
      <c r="J19" s="172"/>
      <c r="K19" s="172"/>
      <c r="L19" s="172">
        <f>SUM(L14,L17:L18)</f>
        <v>128</v>
      </c>
      <c r="M19" s="173"/>
      <c r="N19" s="56" t="s">
        <v>19</v>
      </c>
      <c r="P19" s="21"/>
    </row>
    <row r="20" spans="1:16">
      <c r="N20" s="56" t="s">
        <v>19</v>
      </c>
      <c r="P20" s="21"/>
    </row>
    <row r="21" spans="1:16">
      <c r="N21" s="56" t="s">
        <v>19</v>
      </c>
    </row>
    <row r="22" spans="1:16">
      <c r="N22" s="4" t="s">
        <v>20</v>
      </c>
    </row>
  </sheetData>
  <mergeCells count="8">
    <mergeCell ref="A1:M1"/>
    <mergeCell ref="A2:M2"/>
    <mergeCell ref="A3:M3"/>
    <mergeCell ref="A4:M4"/>
    <mergeCell ref="A7:A8"/>
    <mergeCell ref="B7:D7"/>
    <mergeCell ref="F7:H7"/>
    <mergeCell ref="K7:M7"/>
  </mergeCells>
  <printOptions horizontalCentered="1"/>
  <pageMargins left="0.7" right="0.7" top="0.66" bottom="0.66" header="0.3" footer="0.3"/>
  <pageSetup scale="71" orientation="landscape" r:id="rId1"/>
  <headerFooter>
    <oddHeader>&amp;L&amp;"Arial,Bold"&amp;12G. Crosswalk of 2013 Availability - SALARIES AND EXPENSES</oddHeader>
    <oddFooter>&amp;C&amp;"Arial,Regular"Exhibit G - Crosswalk of 2013 Availability</oddFooter>
  </headerFooter>
</worksheet>
</file>

<file path=xl/worksheets/sheet8.xml><?xml version="1.0" encoding="utf-8"?>
<worksheet xmlns="http://schemas.openxmlformats.org/spreadsheetml/2006/main" xmlns:r="http://schemas.openxmlformats.org/officeDocument/2006/relationships">
  <dimension ref="A1:S31"/>
  <sheetViews>
    <sheetView view="pageLayout" zoomScaleNormal="100" zoomScaleSheetLayoutView="80" workbookViewId="0">
      <selection activeCell="J30" sqref="A30:J30"/>
    </sheetView>
  </sheetViews>
  <sheetFormatPr defaultRowHeight="14.25"/>
  <cols>
    <col min="1" max="1" width="45.85546875" style="9" customWidth="1"/>
    <col min="2" max="9" width="13.7109375" style="9" customWidth="1"/>
    <col min="10" max="10" width="15" style="9" customWidth="1"/>
    <col min="11" max="11" width="14" style="4" bestFit="1" customWidth="1"/>
    <col min="12" max="12" width="4.5703125" style="9" customWidth="1"/>
    <col min="13" max="13" width="122.85546875" style="9" customWidth="1"/>
    <col min="14" max="15" width="8.28515625" style="9" customWidth="1"/>
    <col min="16" max="16" width="12.7109375" style="9" customWidth="1"/>
    <col min="17" max="18" width="8.28515625" style="9" customWidth="1"/>
    <col min="19" max="19" width="12.7109375" style="9" customWidth="1"/>
    <col min="20" max="16384" width="9.140625" style="9"/>
  </cols>
  <sheetData>
    <row r="1" spans="1:19" ht="18">
      <c r="A1" s="233" t="s">
        <v>72</v>
      </c>
      <c r="B1" s="233"/>
      <c r="C1" s="233"/>
      <c r="D1" s="233"/>
      <c r="E1" s="233"/>
      <c r="F1" s="233"/>
      <c r="G1" s="233"/>
      <c r="H1" s="233"/>
      <c r="I1" s="233"/>
      <c r="J1" s="233"/>
      <c r="K1" s="56" t="s">
        <v>19</v>
      </c>
      <c r="L1" s="6"/>
      <c r="M1" s="129" t="s">
        <v>27</v>
      </c>
      <c r="N1" s="6"/>
      <c r="O1" s="6"/>
      <c r="P1" s="6"/>
      <c r="Q1" s="6"/>
      <c r="R1" s="6"/>
      <c r="S1" s="6"/>
    </row>
    <row r="2" spans="1:19" ht="15">
      <c r="A2" s="234" t="s">
        <v>250</v>
      </c>
      <c r="B2" s="234"/>
      <c r="C2" s="234"/>
      <c r="D2" s="234"/>
      <c r="E2" s="234"/>
      <c r="F2" s="234"/>
      <c r="G2" s="234"/>
      <c r="H2" s="234"/>
      <c r="I2" s="234"/>
      <c r="J2" s="234"/>
      <c r="K2" s="56" t="s">
        <v>19</v>
      </c>
      <c r="L2" s="7"/>
      <c r="M2" s="130"/>
      <c r="N2" s="7"/>
      <c r="O2" s="7"/>
      <c r="P2" s="7"/>
      <c r="Q2" s="7"/>
      <c r="R2" s="7"/>
      <c r="S2" s="7"/>
    </row>
    <row r="3" spans="1:19" ht="15">
      <c r="A3" s="246" t="s">
        <v>1</v>
      </c>
      <c r="B3" s="246"/>
      <c r="C3" s="246"/>
      <c r="D3" s="246"/>
      <c r="E3" s="246"/>
      <c r="F3" s="246"/>
      <c r="G3" s="246"/>
      <c r="H3" s="246"/>
      <c r="I3" s="246"/>
      <c r="J3" s="246"/>
      <c r="K3" s="56" t="s">
        <v>19</v>
      </c>
      <c r="L3" s="10"/>
      <c r="M3" s="130" t="s">
        <v>183</v>
      </c>
      <c r="N3" s="10"/>
      <c r="O3" s="10"/>
      <c r="P3" s="10"/>
      <c r="Q3" s="10"/>
      <c r="R3" s="10"/>
      <c r="S3" s="10"/>
    </row>
    <row r="4" spans="1:19">
      <c r="A4" s="240" t="s">
        <v>2</v>
      </c>
      <c r="B4" s="240"/>
      <c r="C4" s="240"/>
      <c r="D4" s="240"/>
      <c r="E4" s="240"/>
      <c r="F4" s="240"/>
      <c r="G4" s="240"/>
      <c r="H4" s="240"/>
      <c r="I4" s="240"/>
      <c r="J4" s="240"/>
      <c r="K4" s="56" t="s">
        <v>19</v>
      </c>
      <c r="L4" s="8"/>
      <c r="M4" s="130" t="s">
        <v>182</v>
      </c>
      <c r="N4" s="8"/>
      <c r="O4" s="8"/>
      <c r="P4" s="8"/>
      <c r="Q4" s="8"/>
      <c r="R4" s="8"/>
      <c r="S4" s="8"/>
    </row>
    <row r="5" spans="1:19" ht="15.75" thickBot="1">
      <c r="A5" s="240"/>
      <c r="B5" s="240"/>
      <c r="C5" s="240"/>
      <c r="D5" s="240"/>
      <c r="E5" s="240"/>
      <c r="F5" s="240"/>
      <c r="G5" s="240"/>
      <c r="H5" s="240"/>
      <c r="I5" s="240"/>
      <c r="J5" s="240"/>
      <c r="K5" s="56" t="s">
        <v>19</v>
      </c>
      <c r="L5" s="8"/>
      <c r="M5" s="131"/>
      <c r="N5" s="8"/>
      <c r="O5" s="8"/>
      <c r="P5" s="8"/>
      <c r="Q5" s="8"/>
      <c r="R5" s="8"/>
      <c r="S5" s="8"/>
    </row>
    <row r="6" spans="1:19" ht="15" thickBot="1">
      <c r="A6" s="240"/>
      <c r="B6" s="240"/>
      <c r="C6" s="240"/>
      <c r="D6" s="240"/>
      <c r="E6" s="240"/>
      <c r="F6" s="240"/>
      <c r="G6" s="240"/>
      <c r="H6" s="240"/>
      <c r="I6" s="240"/>
      <c r="J6" s="240"/>
      <c r="K6" s="56" t="s">
        <v>19</v>
      </c>
      <c r="L6" s="8"/>
      <c r="M6" s="29"/>
      <c r="N6" s="8"/>
      <c r="O6" s="8"/>
      <c r="P6" s="8"/>
      <c r="Q6" s="8"/>
      <c r="R6" s="8"/>
      <c r="S6" s="8"/>
    </row>
    <row r="7" spans="1:19" s="21" customFormat="1" ht="15">
      <c r="A7" s="285" t="s">
        <v>74</v>
      </c>
      <c r="B7" s="282" t="s">
        <v>51</v>
      </c>
      <c r="C7" s="247"/>
      <c r="D7" s="282" t="s">
        <v>7</v>
      </c>
      <c r="E7" s="247"/>
      <c r="F7" s="283" t="s">
        <v>30</v>
      </c>
      <c r="G7" s="279"/>
      <c r="H7" s="279"/>
      <c r="I7" s="279"/>
      <c r="J7" s="284"/>
      <c r="K7" s="56" t="s">
        <v>19</v>
      </c>
    </row>
    <row r="8" spans="1:19" s="21" customFormat="1" ht="28.5">
      <c r="A8" s="286"/>
      <c r="B8" s="58" t="s">
        <v>4</v>
      </c>
      <c r="C8" s="58" t="s">
        <v>71</v>
      </c>
      <c r="D8" s="58" t="s">
        <v>4</v>
      </c>
      <c r="E8" s="58" t="s">
        <v>71</v>
      </c>
      <c r="F8" s="58" t="s">
        <v>73</v>
      </c>
      <c r="G8" s="58" t="s">
        <v>42</v>
      </c>
      <c r="H8" s="157" t="s">
        <v>45</v>
      </c>
      <c r="I8" s="58" t="s">
        <v>92</v>
      </c>
      <c r="J8" s="60" t="s">
        <v>93</v>
      </c>
      <c r="K8" s="56" t="s">
        <v>19</v>
      </c>
    </row>
    <row r="9" spans="1:19">
      <c r="A9" s="61" t="s">
        <v>91</v>
      </c>
      <c r="B9" s="158">
        <v>0</v>
      </c>
      <c r="C9" s="158">
        <v>0</v>
      </c>
      <c r="D9" s="158">
        <v>0</v>
      </c>
      <c r="E9" s="158">
        <v>0</v>
      </c>
      <c r="F9" s="158">
        <v>0</v>
      </c>
      <c r="G9" s="158">
        <v>0</v>
      </c>
      <c r="H9" s="158">
        <v>0</v>
      </c>
      <c r="I9" s="158">
        <f>D9+F9+G9+H9</f>
        <v>0</v>
      </c>
      <c r="J9" s="159">
        <v>0</v>
      </c>
      <c r="K9" s="56" t="s">
        <v>19</v>
      </c>
      <c r="M9" s="140" t="s">
        <v>201</v>
      </c>
    </row>
    <row r="10" spans="1:19">
      <c r="A10" s="126" t="s">
        <v>90</v>
      </c>
      <c r="B10" s="170">
        <v>0</v>
      </c>
      <c r="C10" s="170">
        <v>0</v>
      </c>
      <c r="D10" s="170">
        <v>0</v>
      </c>
      <c r="E10" s="170">
        <v>0</v>
      </c>
      <c r="F10" s="170">
        <v>0</v>
      </c>
      <c r="G10" s="170">
        <v>0</v>
      </c>
      <c r="H10" s="170">
        <v>0</v>
      </c>
      <c r="I10" s="170">
        <f t="shared" ref="I10:I29" si="0">D10+F10+G10+H10</f>
        <v>0</v>
      </c>
      <c r="J10" s="171">
        <v>0</v>
      </c>
      <c r="K10" s="56" t="s">
        <v>19</v>
      </c>
      <c r="M10" s="140" t="s">
        <v>198</v>
      </c>
    </row>
    <row r="11" spans="1:19">
      <c r="A11" s="62" t="s">
        <v>75</v>
      </c>
      <c r="B11" s="168">
        <v>18</v>
      </c>
      <c r="C11" s="168">
        <v>0</v>
      </c>
      <c r="D11" s="168">
        <v>18</v>
      </c>
      <c r="E11" s="168">
        <v>0</v>
      </c>
      <c r="F11" s="168">
        <v>0</v>
      </c>
      <c r="G11" s="168">
        <v>0</v>
      </c>
      <c r="H11" s="168">
        <v>0</v>
      </c>
      <c r="I11" s="168">
        <f t="shared" si="0"/>
        <v>18</v>
      </c>
      <c r="J11" s="169">
        <v>0</v>
      </c>
      <c r="K11" s="56" t="s">
        <v>19</v>
      </c>
      <c r="M11" s="140" t="s">
        <v>199</v>
      </c>
    </row>
    <row r="12" spans="1:19">
      <c r="A12" s="63" t="s">
        <v>76</v>
      </c>
      <c r="B12" s="25">
        <v>0</v>
      </c>
      <c r="C12" s="25">
        <v>0</v>
      </c>
      <c r="D12" s="25">
        <v>0</v>
      </c>
      <c r="E12" s="25">
        <v>0</v>
      </c>
      <c r="F12" s="25">
        <v>0</v>
      </c>
      <c r="G12" s="25">
        <v>0</v>
      </c>
      <c r="H12" s="25">
        <v>0</v>
      </c>
      <c r="I12" s="25">
        <f t="shared" si="0"/>
        <v>0</v>
      </c>
      <c r="J12" s="160">
        <v>0</v>
      </c>
      <c r="K12" s="56" t="s">
        <v>19</v>
      </c>
      <c r="M12" s="140" t="s">
        <v>200</v>
      </c>
    </row>
    <row r="13" spans="1:19">
      <c r="A13" s="63" t="s">
        <v>77</v>
      </c>
      <c r="B13" s="25">
        <v>128</v>
      </c>
      <c r="C13" s="25">
        <v>0</v>
      </c>
      <c r="D13" s="25">
        <v>128</v>
      </c>
      <c r="E13" s="25">
        <v>0</v>
      </c>
      <c r="F13" s="25">
        <v>0</v>
      </c>
      <c r="G13" s="25">
        <v>0</v>
      </c>
      <c r="H13" s="25">
        <v>0</v>
      </c>
      <c r="I13" s="25">
        <f t="shared" si="0"/>
        <v>128</v>
      </c>
      <c r="J13" s="160">
        <v>0</v>
      </c>
      <c r="K13" s="56" t="s">
        <v>19</v>
      </c>
    </row>
    <row r="14" spans="1:19">
      <c r="A14" s="63" t="s">
        <v>78</v>
      </c>
      <c r="B14" s="25">
        <v>24</v>
      </c>
      <c r="C14" s="25">
        <v>0</v>
      </c>
      <c r="D14" s="25">
        <v>24</v>
      </c>
      <c r="E14" s="25">
        <v>0</v>
      </c>
      <c r="F14" s="25">
        <v>0</v>
      </c>
      <c r="G14" s="25">
        <v>0</v>
      </c>
      <c r="H14" s="25">
        <v>0</v>
      </c>
      <c r="I14" s="25">
        <f t="shared" si="0"/>
        <v>24</v>
      </c>
      <c r="J14" s="160">
        <v>0</v>
      </c>
      <c r="K14" s="56" t="s">
        <v>19</v>
      </c>
    </row>
    <row r="15" spans="1:19">
      <c r="A15" s="63" t="s">
        <v>79</v>
      </c>
      <c r="B15" s="25">
        <v>11</v>
      </c>
      <c r="C15" s="25">
        <v>0</v>
      </c>
      <c r="D15" s="25">
        <v>11</v>
      </c>
      <c r="E15" s="25">
        <v>0</v>
      </c>
      <c r="F15" s="25">
        <v>0</v>
      </c>
      <c r="G15" s="25">
        <v>0</v>
      </c>
      <c r="H15" s="25">
        <v>0</v>
      </c>
      <c r="I15" s="25">
        <f t="shared" si="0"/>
        <v>11</v>
      </c>
      <c r="J15" s="160">
        <v>0</v>
      </c>
      <c r="K15" s="56" t="s">
        <v>19</v>
      </c>
    </row>
    <row r="16" spans="1:19">
      <c r="A16" s="63" t="s">
        <v>80</v>
      </c>
      <c r="B16" s="25">
        <v>0</v>
      </c>
      <c r="C16" s="25">
        <v>0</v>
      </c>
      <c r="D16" s="25">
        <v>0</v>
      </c>
      <c r="E16" s="25">
        <v>0</v>
      </c>
      <c r="F16" s="25">
        <v>0</v>
      </c>
      <c r="G16" s="25">
        <v>0</v>
      </c>
      <c r="H16" s="25">
        <v>0</v>
      </c>
      <c r="I16" s="25">
        <f t="shared" si="0"/>
        <v>0</v>
      </c>
      <c r="J16" s="160">
        <v>0</v>
      </c>
      <c r="K16" s="56" t="s">
        <v>19</v>
      </c>
    </row>
    <row r="17" spans="1:11">
      <c r="A17" s="63" t="s">
        <v>81</v>
      </c>
      <c r="B17" s="25">
        <v>4</v>
      </c>
      <c r="C17" s="25">
        <v>0</v>
      </c>
      <c r="D17" s="25">
        <v>4</v>
      </c>
      <c r="E17" s="25">
        <v>0</v>
      </c>
      <c r="F17" s="25">
        <v>0</v>
      </c>
      <c r="G17" s="25">
        <v>0</v>
      </c>
      <c r="H17" s="25">
        <v>0</v>
      </c>
      <c r="I17" s="25">
        <f t="shared" si="0"/>
        <v>4</v>
      </c>
      <c r="J17" s="160">
        <v>0</v>
      </c>
      <c r="K17" s="56" t="s">
        <v>19</v>
      </c>
    </row>
    <row r="18" spans="1:11">
      <c r="A18" s="63" t="s">
        <v>82</v>
      </c>
      <c r="B18" s="25">
        <v>0</v>
      </c>
      <c r="C18" s="25">
        <v>0</v>
      </c>
      <c r="D18" s="25">
        <v>0</v>
      </c>
      <c r="E18" s="25">
        <v>0</v>
      </c>
      <c r="F18" s="25">
        <v>0</v>
      </c>
      <c r="G18" s="25">
        <v>0</v>
      </c>
      <c r="H18" s="25">
        <v>0</v>
      </c>
      <c r="I18" s="25">
        <f t="shared" si="0"/>
        <v>0</v>
      </c>
      <c r="J18" s="160">
        <v>0</v>
      </c>
      <c r="K18" s="56" t="s">
        <v>19</v>
      </c>
    </row>
    <row r="19" spans="1:11">
      <c r="A19" s="63" t="s">
        <v>83</v>
      </c>
      <c r="B19" s="25">
        <v>0</v>
      </c>
      <c r="C19" s="25">
        <v>0</v>
      </c>
      <c r="D19" s="25">
        <v>0</v>
      </c>
      <c r="E19" s="25">
        <v>0</v>
      </c>
      <c r="F19" s="25">
        <v>0</v>
      </c>
      <c r="G19" s="25">
        <v>0</v>
      </c>
      <c r="H19" s="25">
        <v>0</v>
      </c>
      <c r="I19" s="25">
        <f t="shared" si="0"/>
        <v>0</v>
      </c>
      <c r="J19" s="160">
        <v>0</v>
      </c>
      <c r="K19" s="56" t="s">
        <v>19</v>
      </c>
    </row>
    <row r="20" spans="1:11">
      <c r="A20" s="63" t="s">
        <v>84</v>
      </c>
      <c r="B20" s="25">
        <v>0</v>
      </c>
      <c r="C20" s="25">
        <v>0</v>
      </c>
      <c r="D20" s="25">
        <v>0</v>
      </c>
      <c r="E20" s="25">
        <v>0</v>
      </c>
      <c r="F20" s="25">
        <v>0</v>
      </c>
      <c r="G20" s="25">
        <v>0</v>
      </c>
      <c r="H20" s="25">
        <v>0</v>
      </c>
      <c r="I20" s="25">
        <f t="shared" si="0"/>
        <v>0</v>
      </c>
      <c r="J20" s="160">
        <v>0</v>
      </c>
      <c r="K20" s="56" t="s">
        <v>19</v>
      </c>
    </row>
    <row r="21" spans="1:11">
      <c r="A21" s="63" t="s">
        <v>85</v>
      </c>
      <c r="B21" s="25">
        <v>0</v>
      </c>
      <c r="C21" s="25">
        <v>0</v>
      </c>
      <c r="D21" s="25">
        <v>0</v>
      </c>
      <c r="E21" s="25">
        <v>0</v>
      </c>
      <c r="F21" s="25">
        <v>0</v>
      </c>
      <c r="G21" s="25">
        <v>0</v>
      </c>
      <c r="H21" s="25">
        <v>0</v>
      </c>
      <c r="I21" s="25">
        <f t="shared" si="0"/>
        <v>0</v>
      </c>
      <c r="J21" s="160">
        <v>0</v>
      </c>
      <c r="K21" s="56" t="s">
        <v>19</v>
      </c>
    </row>
    <row r="22" spans="1:11">
      <c r="A22" s="63" t="s">
        <v>86</v>
      </c>
      <c r="B22" s="25">
        <v>0</v>
      </c>
      <c r="C22" s="25">
        <v>0</v>
      </c>
      <c r="D22" s="25">
        <v>0</v>
      </c>
      <c r="E22" s="25">
        <v>0</v>
      </c>
      <c r="F22" s="25">
        <v>0</v>
      </c>
      <c r="G22" s="25">
        <v>0</v>
      </c>
      <c r="H22" s="25">
        <v>0</v>
      </c>
      <c r="I22" s="25">
        <f t="shared" si="0"/>
        <v>0</v>
      </c>
      <c r="J22" s="160">
        <v>0</v>
      </c>
      <c r="K22" s="56" t="s">
        <v>19</v>
      </c>
    </row>
    <row r="23" spans="1:11">
      <c r="A23" s="63" t="s">
        <v>87</v>
      </c>
      <c r="B23" s="25">
        <v>0</v>
      </c>
      <c r="C23" s="25">
        <v>0</v>
      </c>
      <c r="D23" s="25">
        <v>0</v>
      </c>
      <c r="E23" s="25">
        <v>0</v>
      </c>
      <c r="F23" s="25">
        <v>0</v>
      </c>
      <c r="G23" s="25">
        <v>0</v>
      </c>
      <c r="H23" s="25">
        <v>0</v>
      </c>
      <c r="I23" s="25">
        <f t="shared" si="0"/>
        <v>0</v>
      </c>
      <c r="J23" s="160">
        <v>0</v>
      </c>
      <c r="K23" s="56" t="s">
        <v>19</v>
      </c>
    </row>
    <row r="24" spans="1:11">
      <c r="A24" s="63" t="s">
        <v>89</v>
      </c>
      <c r="B24" s="25">
        <v>3</v>
      </c>
      <c r="C24" s="25">
        <v>0</v>
      </c>
      <c r="D24" s="25">
        <v>3</v>
      </c>
      <c r="E24" s="25">
        <v>0</v>
      </c>
      <c r="F24" s="25">
        <v>0</v>
      </c>
      <c r="G24" s="25">
        <v>0</v>
      </c>
      <c r="H24" s="25">
        <v>0</v>
      </c>
      <c r="I24" s="25">
        <f t="shared" si="0"/>
        <v>3</v>
      </c>
      <c r="J24" s="160">
        <v>0</v>
      </c>
      <c r="K24" s="56" t="s">
        <v>19</v>
      </c>
    </row>
    <row r="25" spans="1:11">
      <c r="A25" s="63" t="s">
        <v>88</v>
      </c>
      <c r="B25" s="25">
        <v>0</v>
      </c>
      <c r="C25" s="25">
        <v>0</v>
      </c>
      <c r="D25" s="25">
        <v>0</v>
      </c>
      <c r="E25" s="25">
        <v>0</v>
      </c>
      <c r="F25" s="25">
        <v>0</v>
      </c>
      <c r="G25" s="25">
        <v>0</v>
      </c>
      <c r="H25" s="25">
        <v>0</v>
      </c>
      <c r="I25" s="25">
        <f t="shared" si="0"/>
        <v>0</v>
      </c>
      <c r="J25" s="160">
        <v>0</v>
      </c>
      <c r="K25" s="56" t="s">
        <v>19</v>
      </c>
    </row>
    <row r="26" spans="1:11" ht="15">
      <c r="A26" s="66" t="s">
        <v>32</v>
      </c>
      <c r="B26" s="161">
        <f t="shared" ref="B26:J26" si="1">SUM(B9:B25)</f>
        <v>188</v>
      </c>
      <c r="C26" s="161">
        <f t="shared" si="1"/>
        <v>0</v>
      </c>
      <c r="D26" s="161">
        <f t="shared" si="1"/>
        <v>188</v>
      </c>
      <c r="E26" s="161">
        <f t="shared" si="1"/>
        <v>0</v>
      </c>
      <c r="F26" s="161">
        <f t="shared" si="1"/>
        <v>0</v>
      </c>
      <c r="G26" s="161">
        <f t="shared" si="1"/>
        <v>0</v>
      </c>
      <c r="H26" s="161">
        <f t="shared" si="1"/>
        <v>0</v>
      </c>
      <c r="I26" s="161">
        <f t="shared" si="1"/>
        <v>188</v>
      </c>
      <c r="J26" s="162">
        <f t="shared" si="1"/>
        <v>0</v>
      </c>
      <c r="K26" s="56" t="s">
        <v>19</v>
      </c>
    </row>
    <row r="27" spans="1:11">
      <c r="A27" s="64" t="s">
        <v>94</v>
      </c>
      <c r="B27" s="168">
        <v>188</v>
      </c>
      <c r="C27" s="168">
        <v>0</v>
      </c>
      <c r="D27" s="168">
        <v>188</v>
      </c>
      <c r="E27" s="168">
        <v>0</v>
      </c>
      <c r="F27" s="168">
        <v>0</v>
      </c>
      <c r="G27" s="168">
        <v>0</v>
      </c>
      <c r="H27" s="168">
        <f t="shared" ref="H27:H29" si="2">SUM(H11:H26)</f>
        <v>0</v>
      </c>
      <c r="I27" s="168">
        <f t="shared" si="0"/>
        <v>188</v>
      </c>
      <c r="J27" s="169">
        <v>0</v>
      </c>
      <c r="K27" s="56" t="s">
        <v>19</v>
      </c>
    </row>
    <row r="28" spans="1:11">
      <c r="A28" s="65" t="s">
        <v>95</v>
      </c>
      <c r="B28" s="25">
        <v>0</v>
      </c>
      <c r="C28" s="25">
        <v>0</v>
      </c>
      <c r="D28" s="25">
        <v>0</v>
      </c>
      <c r="E28" s="25">
        <v>0</v>
      </c>
      <c r="F28" s="25">
        <v>0</v>
      </c>
      <c r="G28" s="25">
        <v>0</v>
      </c>
      <c r="H28" s="25">
        <f t="shared" si="2"/>
        <v>0</v>
      </c>
      <c r="I28" s="25">
        <f t="shared" si="0"/>
        <v>0</v>
      </c>
      <c r="J28" s="160">
        <v>0</v>
      </c>
      <c r="K28" s="56" t="s">
        <v>19</v>
      </c>
    </row>
    <row r="29" spans="1:11">
      <c r="A29" s="65" t="s">
        <v>96</v>
      </c>
      <c r="B29" s="25">
        <v>0</v>
      </c>
      <c r="C29" s="25">
        <v>0</v>
      </c>
      <c r="D29" s="25">
        <v>0</v>
      </c>
      <c r="E29" s="25">
        <v>0</v>
      </c>
      <c r="F29" s="25">
        <v>0</v>
      </c>
      <c r="G29" s="25">
        <v>0</v>
      </c>
      <c r="H29" s="25">
        <f t="shared" si="2"/>
        <v>0</v>
      </c>
      <c r="I29" s="25">
        <f t="shared" si="0"/>
        <v>0</v>
      </c>
      <c r="J29" s="160">
        <v>0</v>
      </c>
      <c r="K29" s="56" t="s">
        <v>19</v>
      </c>
    </row>
    <row r="30" spans="1:11" ht="15.75" thickBot="1">
      <c r="A30" s="351" t="s">
        <v>32</v>
      </c>
      <c r="B30" s="28">
        <f>SUM(B27:B29)</f>
        <v>188</v>
      </c>
      <c r="C30" s="28">
        <f t="shared" ref="C30:J30" si="3">SUM(C27:C29)</f>
        <v>0</v>
      </c>
      <c r="D30" s="28">
        <f t="shared" si="3"/>
        <v>188</v>
      </c>
      <c r="E30" s="28">
        <f t="shared" si="3"/>
        <v>0</v>
      </c>
      <c r="F30" s="28">
        <f t="shared" si="3"/>
        <v>0</v>
      </c>
      <c r="G30" s="28">
        <f t="shared" si="3"/>
        <v>0</v>
      </c>
      <c r="H30" s="28">
        <f t="shared" si="3"/>
        <v>0</v>
      </c>
      <c r="I30" s="28">
        <f t="shared" si="3"/>
        <v>188</v>
      </c>
      <c r="J30" s="327">
        <f t="shared" si="3"/>
        <v>0</v>
      </c>
      <c r="K30" s="56" t="s">
        <v>19</v>
      </c>
    </row>
    <row r="31" spans="1:11">
      <c r="K31" s="56" t="s">
        <v>20</v>
      </c>
    </row>
  </sheetData>
  <mergeCells count="10">
    <mergeCell ref="B7:C7"/>
    <mergeCell ref="D7:E7"/>
    <mergeCell ref="F7:J7"/>
    <mergeCell ref="A1:J1"/>
    <mergeCell ref="A2:J2"/>
    <mergeCell ref="A3:J3"/>
    <mergeCell ref="A4:J4"/>
    <mergeCell ref="A5:J5"/>
    <mergeCell ref="A7:A8"/>
    <mergeCell ref="A6:J6"/>
  </mergeCells>
  <printOptions horizontalCentered="1"/>
  <pageMargins left="0.7" right="0.7" top="0.75" bottom="0.75" header="0.3" footer="0.3"/>
  <pageSetup scale="71" orientation="landscape" r:id="rId1"/>
  <headerFooter>
    <oddHeader>&amp;L&amp;"Arial,Bold"&amp;12I. Detail of Permanent Positions by Category - SALARIES AND EXPENSES</oddHeader>
    <oddFooter>&amp;C&amp;"Arial,Regular"Exhibit I - Details of Permanent Positions by Category</oddFooter>
  </headerFooter>
</worksheet>
</file>

<file path=xl/worksheets/sheet9.xml><?xml version="1.0" encoding="utf-8"?>
<worksheet xmlns="http://schemas.openxmlformats.org/spreadsheetml/2006/main" xmlns:r="http://schemas.openxmlformats.org/officeDocument/2006/relationships">
  <dimension ref="A1:X41"/>
  <sheetViews>
    <sheetView tabSelected="1" view="pageLayout" zoomScaleNormal="100" zoomScaleSheetLayoutView="80" workbookViewId="0">
      <selection activeCell="G8" sqref="G8"/>
    </sheetView>
  </sheetViews>
  <sheetFormatPr defaultRowHeight="14.25"/>
  <cols>
    <col min="1" max="1" width="63.5703125" style="9" customWidth="1"/>
    <col min="2" max="2" width="8.7109375" style="9" customWidth="1"/>
    <col min="3" max="3" width="12.7109375" style="9" customWidth="1"/>
    <col min="4" max="4" width="8.7109375" style="9" customWidth="1"/>
    <col min="5" max="5" width="12.7109375" style="9" customWidth="1"/>
    <col min="6" max="6" width="8.7109375" style="9" customWidth="1"/>
    <col min="7" max="7" width="12.7109375" style="9" customWidth="1"/>
    <col min="8" max="8" width="8.7109375" style="9" customWidth="1"/>
    <col min="9" max="9" width="12.7109375" style="9" customWidth="1"/>
    <col min="10" max="10" width="8.7109375" style="9" customWidth="1"/>
    <col min="11" max="11" width="12.7109375" style="9" customWidth="1"/>
    <col min="12" max="12" width="8.7109375" style="9" customWidth="1"/>
    <col min="13" max="15" width="12.7109375" style="9" customWidth="1"/>
    <col min="16" max="16" width="14" style="4" bestFit="1" customWidth="1"/>
    <col min="17" max="17" width="4.5703125" style="9" customWidth="1"/>
    <col min="18" max="18" width="122.85546875" style="9" customWidth="1"/>
    <col min="19" max="20" width="8.28515625" style="9" customWidth="1"/>
    <col min="21" max="21" width="12.7109375" style="9" customWidth="1"/>
    <col min="22" max="23" width="8.28515625" style="9" customWidth="1"/>
    <col min="24" max="24" width="12.7109375" style="9" customWidth="1"/>
    <col min="25" max="16384" width="9.140625" style="9"/>
  </cols>
  <sheetData>
    <row r="1" spans="1:24" ht="18">
      <c r="A1" s="233" t="s">
        <v>124</v>
      </c>
      <c r="B1" s="233"/>
      <c r="C1" s="233"/>
      <c r="D1" s="233"/>
      <c r="E1" s="233"/>
      <c r="F1" s="233"/>
      <c r="G1" s="227"/>
      <c r="H1" s="227"/>
      <c r="I1" s="227"/>
      <c r="J1" s="227"/>
      <c r="K1" s="227"/>
      <c r="L1" s="227"/>
      <c r="M1" s="227"/>
      <c r="N1" s="220"/>
      <c r="O1" s="220"/>
      <c r="P1" s="56" t="s">
        <v>19</v>
      </c>
      <c r="Q1" s="6"/>
      <c r="R1" s="129" t="s">
        <v>27</v>
      </c>
      <c r="S1" s="6"/>
      <c r="T1" s="6"/>
      <c r="U1" s="6"/>
      <c r="V1" s="6"/>
      <c r="W1" s="6"/>
      <c r="X1" s="6"/>
    </row>
    <row r="2" spans="1:24" ht="15" customHeight="1">
      <c r="A2" s="234" t="s">
        <v>250</v>
      </c>
      <c r="B2" s="234"/>
      <c r="C2" s="234"/>
      <c r="D2" s="234"/>
      <c r="E2" s="234"/>
      <c r="F2" s="234"/>
      <c r="G2" s="228"/>
      <c r="H2" s="228"/>
      <c r="I2" s="228"/>
      <c r="J2" s="228"/>
      <c r="K2" s="228"/>
      <c r="L2" s="228"/>
      <c r="M2" s="228"/>
      <c r="N2" s="221"/>
      <c r="O2" s="221"/>
      <c r="P2" s="56" t="s">
        <v>19</v>
      </c>
      <c r="Q2" s="7"/>
      <c r="R2" s="130"/>
      <c r="S2" s="7"/>
      <c r="T2" s="7"/>
      <c r="U2" s="7"/>
      <c r="V2" s="7"/>
      <c r="W2" s="7"/>
      <c r="X2" s="7"/>
    </row>
    <row r="3" spans="1:24" ht="15">
      <c r="A3" s="246" t="s">
        <v>1</v>
      </c>
      <c r="B3" s="246"/>
      <c r="C3" s="246"/>
      <c r="D3" s="246"/>
      <c r="E3" s="246"/>
      <c r="F3" s="246"/>
      <c r="G3" s="230"/>
      <c r="H3" s="230"/>
      <c r="I3" s="230"/>
      <c r="J3" s="230"/>
      <c r="K3" s="230"/>
      <c r="L3" s="230"/>
      <c r="M3" s="230"/>
      <c r="N3" s="223"/>
      <c r="O3" s="223"/>
      <c r="P3" s="56" t="s">
        <v>19</v>
      </c>
      <c r="Q3" s="10"/>
      <c r="R3" s="130" t="s">
        <v>183</v>
      </c>
      <c r="S3" s="10"/>
      <c r="T3" s="10"/>
      <c r="U3" s="10"/>
      <c r="V3" s="10"/>
      <c r="W3" s="10"/>
      <c r="X3" s="10"/>
    </row>
    <row r="4" spans="1:24" ht="14.25" customHeight="1">
      <c r="A4" s="240" t="s">
        <v>2</v>
      </c>
      <c r="B4" s="240"/>
      <c r="C4" s="240"/>
      <c r="D4" s="240"/>
      <c r="E4" s="240"/>
      <c r="F4" s="240"/>
      <c r="G4" s="229"/>
      <c r="H4" s="229"/>
      <c r="I4" s="229"/>
      <c r="J4" s="229"/>
      <c r="K4" s="229"/>
      <c r="L4" s="229"/>
      <c r="M4" s="229"/>
      <c r="N4" s="222"/>
      <c r="O4" s="222"/>
      <c r="P4" s="56" t="s">
        <v>19</v>
      </c>
      <c r="Q4" s="8"/>
      <c r="R4" s="130" t="s">
        <v>182</v>
      </c>
      <c r="S4" s="8"/>
      <c r="T4" s="8"/>
      <c r="U4" s="8"/>
      <c r="V4" s="8"/>
      <c r="W4" s="8"/>
      <c r="X4" s="8"/>
    </row>
    <row r="5" spans="1:24" ht="15.75" thickBot="1">
      <c r="A5" s="229"/>
      <c r="B5" s="229"/>
      <c r="C5" s="229"/>
      <c r="D5" s="229"/>
      <c r="E5" s="229"/>
      <c r="F5" s="229"/>
      <c r="G5" s="229"/>
      <c r="H5" s="229"/>
      <c r="I5" s="229"/>
      <c r="J5" s="229"/>
      <c r="K5" s="229"/>
      <c r="L5" s="229"/>
      <c r="M5" s="229"/>
      <c r="N5" s="30"/>
      <c r="O5" s="30"/>
      <c r="P5" s="56" t="s">
        <v>19</v>
      </c>
      <c r="Q5" s="8"/>
      <c r="R5" s="131"/>
      <c r="S5" s="8"/>
      <c r="T5" s="8"/>
      <c r="U5" s="8"/>
      <c r="V5" s="8"/>
      <c r="W5" s="8"/>
      <c r="X5" s="8"/>
    </row>
    <row r="6" spans="1:24" s="21" customFormat="1" ht="15" customHeight="1">
      <c r="A6" s="289" t="s">
        <v>125</v>
      </c>
      <c r="B6" s="287" t="s">
        <v>250</v>
      </c>
      <c r="C6" s="292"/>
      <c r="D6" s="292"/>
      <c r="E6" s="292"/>
      <c r="F6" s="226"/>
      <c r="G6" s="59"/>
      <c r="H6" s="59"/>
      <c r="I6" s="59"/>
      <c r="J6" s="56" t="s">
        <v>19</v>
      </c>
    </row>
    <row r="7" spans="1:24" s="21" customFormat="1" ht="15" customHeight="1">
      <c r="A7" s="290"/>
      <c r="B7" s="287" t="s">
        <v>126</v>
      </c>
      <c r="C7" s="288"/>
      <c r="D7" s="287" t="s">
        <v>45</v>
      </c>
      <c r="E7" s="288"/>
      <c r="F7" s="59"/>
      <c r="G7" s="59"/>
      <c r="H7" s="56" t="s">
        <v>19</v>
      </c>
    </row>
    <row r="8" spans="1:24" s="21" customFormat="1" ht="28.5">
      <c r="A8" s="291"/>
      <c r="B8" s="19" t="s">
        <v>4</v>
      </c>
      <c r="C8" s="19" t="s">
        <v>5</v>
      </c>
      <c r="D8" s="19" t="s">
        <v>4</v>
      </c>
      <c r="E8" s="19" t="s">
        <v>5</v>
      </c>
      <c r="F8" s="71"/>
      <c r="G8" s="71"/>
      <c r="H8" s="56" t="s">
        <v>19</v>
      </c>
      <c r="J8" s="140" t="s">
        <v>202</v>
      </c>
    </row>
    <row r="9" spans="1:24" s="21" customFormat="1">
      <c r="A9" s="76" t="s">
        <v>127</v>
      </c>
      <c r="B9" s="176">
        <v>0</v>
      </c>
      <c r="C9" s="176">
        <v>0</v>
      </c>
      <c r="D9" s="176">
        <v>0</v>
      </c>
      <c r="E9" s="176">
        <v>0</v>
      </c>
      <c r="F9" s="72"/>
      <c r="G9" s="72"/>
      <c r="H9" s="56" t="s">
        <v>19</v>
      </c>
      <c r="J9" s="141" t="s">
        <v>203</v>
      </c>
    </row>
    <row r="10" spans="1:24" s="21" customFormat="1">
      <c r="A10" s="77" t="s">
        <v>128</v>
      </c>
      <c r="B10" s="178">
        <v>0</v>
      </c>
      <c r="C10" s="178">
        <v>0</v>
      </c>
      <c r="D10" s="178">
        <v>0</v>
      </c>
      <c r="E10" s="178">
        <v>0</v>
      </c>
      <c r="F10" s="72"/>
      <c r="G10" s="72"/>
      <c r="H10" s="56" t="s">
        <v>19</v>
      </c>
      <c r="J10" s="24"/>
    </row>
    <row r="11" spans="1:24" s="21" customFormat="1">
      <c r="A11" s="77" t="s">
        <v>129</v>
      </c>
      <c r="B11" s="178">
        <v>0</v>
      </c>
      <c r="C11" s="178">
        <v>0</v>
      </c>
      <c r="D11" s="178">
        <v>0</v>
      </c>
      <c r="E11" s="178">
        <v>0</v>
      </c>
      <c r="F11" s="72"/>
      <c r="G11" s="72"/>
      <c r="H11" s="56" t="s">
        <v>19</v>
      </c>
    </row>
    <row r="12" spans="1:24" s="21" customFormat="1">
      <c r="A12" s="77" t="s">
        <v>130</v>
      </c>
      <c r="B12" s="178">
        <v>0</v>
      </c>
      <c r="C12" s="178">
        <v>0</v>
      </c>
      <c r="D12" s="178">
        <v>0</v>
      </c>
      <c r="E12" s="178">
        <v>0</v>
      </c>
      <c r="F12" s="72"/>
      <c r="G12" s="72"/>
      <c r="H12" s="56" t="s">
        <v>19</v>
      </c>
      <c r="J12" s="141" t="s">
        <v>204</v>
      </c>
    </row>
    <row r="13" spans="1:24" s="21" customFormat="1">
      <c r="A13" s="77" t="s">
        <v>131</v>
      </c>
      <c r="B13" s="178">
        <v>0</v>
      </c>
      <c r="C13" s="178">
        <v>0</v>
      </c>
      <c r="D13" s="178">
        <v>0</v>
      </c>
      <c r="E13" s="178">
        <v>0</v>
      </c>
      <c r="F13" s="72"/>
      <c r="G13" s="72"/>
      <c r="H13" s="56" t="s">
        <v>19</v>
      </c>
      <c r="J13" s="141" t="s">
        <v>205</v>
      </c>
    </row>
    <row r="14" spans="1:24" s="21" customFormat="1">
      <c r="A14" s="77" t="s">
        <v>132</v>
      </c>
      <c r="B14" s="178">
        <v>0</v>
      </c>
      <c r="C14" s="178">
        <v>0</v>
      </c>
      <c r="D14" s="178">
        <v>0</v>
      </c>
      <c r="E14" s="178">
        <v>0</v>
      </c>
      <c r="F14" s="72"/>
      <c r="G14" s="72"/>
      <c r="H14" s="56" t="s">
        <v>19</v>
      </c>
      <c r="J14" s="24"/>
    </row>
    <row r="15" spans="1:24" s="21" customFormat="1">
      <c r="A15" s="77" t="s">
        <v>133</v>
      </c>
      <c r="B15" s="178">
        <v>0</v>
      </c>
      <c r="C15" s="178">
        <v>0</v>
      </c>
      <c r="D15" s="178">
        <v>0</v>
      </c>
      <c r="E15" s="178">
        <v>0</v>
      </c>
      <c r="F15" s="72"/>
      <c r="G15" s="72"/>
      <c r="H15" s="56" t="s">
        <v>19</v>
      </c>
      <c r="J15" s="24"/>
    </row>
    <row r="16" spans="1:24" s="21" customFormat="1">
      <c r="A16" s="77" t="s">
        <v>134</v>
      </c>
      <c r="B16" s="178">
        <v>0</v>
      </c>
      <c r="C16" s="178">
        <v>0</v>
      </c>
      <c r="D16" s="178">
        <v>0</v>
      </c>
      <c r="E16" s="178">
        <v>0</v>
      </c>
      <c r="F16" s="72"/>
      <c r="G16" s="72"/>
      <c r="H16" s="56" t="s">
        <v>19</v>
      </c>
      <c r="J16" s="24"/>
    </row>
    <row r="17" spans="1:16" s="21" customFormat="1">
      <c r="A17" s="77" t="s">
        <v>135</v>
      </c>
      <c r="B17" s="178">
        <v>0</v>
      </c>
      <c r="C17" s="178">
        <v>0</v>
      </c>
      <c r="D17" s="178">
        <v>0</v>
      </c>
      <c r="E17" s="178">
        <v>0</v>
      </c>
      <c r="F17" s="72"/>
      <c r="G17" s="72"/>
      <c r="H17" s="56" t="s">
        <v>19</v>
      </c>
      <c r="J17" s="24"/>
    </row>
    <row r="18" spans="1:16" s="21" customFormat="1">
      <c r="A18" s="77" t="s">
        <v>136</v>
      </c>
      <c r="B18" s="178">
        <v>0</v>
      </c>
      <c r="C18" s="178">
        <v>0</v>
      </c>
      <c r="D18" s="178">
        <v>0</v>
      </c>
      <c r="E18" s="178">
        <v>0</v>
      </c>
      <c r="F18" s="72"/>
      <c r="G18" s="72"/>
      <c r="H18" s="56" t="s">
        <v>19</v>
      </c>
    </row>
    <row r="19" spans="1:16" s="21" customFormat="1">
      <c r="A19" s="77" t="s">
        <v>137</v>
      </c>
      <c r="B19" s="178">
        <v>0</v>
      </c>
      <c r="C19" s="178">
        <v>0</v>
      </c>
      <c r="D19" s="178">
        <v>0</v>
      </c>
      <c r="E19" s="178">
        <v>0</v>
      </c>
      <c r="F19" s="72"/>
      <c r="G19" s="72"/>
      <c r="H19" s="56" t="s">
        <v>19</v>
      </c>
    </row>
    <row r="20" spans="1:16" s="21" customFormat="1">
      <c r="A20" s="78" t="s">
        <v>138</v>
      </c>
      <c r="B20" s="177">
        <v>0</v>
      </c>
      <c r="C20" s="177">
        <v>0</v>
      </c>
      <c r="D20" s="177">
        <v>0</v>
      </c>
      <c r="E20" s="177">
        <v>0</v>
      </c>
      <c r="F20" s="72"/>
      <c r="G20" s="72"/>
      <c r="H20" s="56" t="s">
        <v>19</v>
      </c>
    </row>
    <row r="21" spans="1:16" s="21" customFormat="1">
      <c r="A21" s="76" t="s">
        <v>139</v>
      </c>
      <c r="B21" s="176">
        <f>SUM(B9:B20)</f>
        <v>0</v>
      </c>
      <c r="C21" s="176">
        <f>SUM(C9:C20)</f>
        <v>0</v>
      </c>
      <c r="D21" s="176">
        <f>SUM(D9:D20)</f>
        <v>0</v>
      </c>
      <c r="E21" s="176">
        <f t="shared" ref="E21" si="0">SUM(E9:E20)</f>
        <v>0</v>
      </c>
      <c r="F21" s="72"/>
      <c r="G21" s="72"/>
      <c r="H21" s="56" t="s">
        <v>19</v>
      </c>
      <c r="J21" s="24"/>
    </row>
    <row r="22" spans="1:16" s="21" customFormat="1">
      <c r="A22" s="79" t="s">
        <v>140</v>
      </c>
      <c r="B22" s="178">
        <f>-B21*0.5</f>
        <v>0</v>
      </c>
      <c r="C22" s="178">
        <f t="shared" ref="C22:D22" si="1">-C21*0.5</f>
        <v>0</v>
      </c>
      <c r="D22" s="178">
        <f t="shared" si="1"/>
        <v>0</v>
      </c>
      <c r="E22" s="178"/>
      <c r="F22" s="72"/>
      <c r="G22" s="72"/>
      <c r="H22" s="56" t="s">
        <v>19</v>
      </c>
      <c r="J22" s="141" t="s">
        <v>206</v>
      </c>
    </row>
    <row r="23" spans="1:16" s="21" customFormat="1">
      <c r="A23" s="77" t="s">
        <v>180</v>
      </c>
      <c r="B23" s="178"/>
      <c r="C23" s="178">
        <v>0</v>
      </c>
      <c r="D23" s="178"/>
      <c r="E23" s="178">
        <v>0</v>
      </c>
      <c r="F23" s="72"/>
      <c r="G23" s="72"/>
      <c r="H23" s="56" t="s">
        <v>19</v>
      </c>
      <c r="J23" s="141" t="s">
        <v>207</v>
      </c>
    </row>
    <row r="24" spans="1:16">
      <c r="A24" s="78" t="s">
        <v>141</v>
      </c>
      <c r="B24" s="177">
        <f>SUM(B21:B23)</f>
        <v>0</v>
      </c>
      <c r="C24" s="177">
        <f t="shared" ref="C24:E24" si="2">SUM(C21:C23)</f>
        <v>0</v>
      </c>
      <c r="D24" s="177">
        <f t="shared" si="2"/>
        <v>0</v>
      </c>
      <c r="E24" s="177">
        <f t="shared" si="2"/>
        <v>0</v>
      </c>
      <c r="F24" s="72"/>
      <c r="G24" s="72"/>
      <c r="H24" s="56" t="s">
        <v>19</v>
      </c>
      <c r="P24" s="9"/>
    </row>
    <row r="25" spans="1:16">
      <c r="A25" s="77" t="s">
        <v>105</v>
      </c>
      <c r="B25" s="178"/>
      <c r="C25" s="178">
        <v>0</v>
      </c>
      <c r="D25" s="178"/>
      <c r="E25" s="178">
        <v>0</v>
      </c>
      <c r="F25" s="72"/>
      <c r="G25" s="72"/>
      <c r="H25" s="56" t="s">
        <v>19</v>
      </c>
      <c r="P25" s="9"/>
    </row>
    <row r="26" spans="1:16">
      <c r="A26" s="77" t="s">
        <v>106</v>
      </c>
      <c r="B26" s="178"/>
      <c r="C26" s="178">
        <v>0</v>
      </c>
      <c r="D26" s="178"/>
      <c r="E26" s="178">
        <v>0</v>
      </c>
      <c r="F26" s="72"/>
      <c r="G26" s="72"/>
      <c r="H26" s="56" t="s">
        <v>19</v>
      </c>
      <c r="P26" s="9"/>
    </row>
    <row r="27" spans="1:16">
      <c r="A27" s="142" t="s">
        <v>181</v>
      </c>
      <c r="B27" s="178"/>
      <c r="C27" s="178">
        <v>0</v>
      </c>
      <c r="D27" s="178"/>
      <c r="E27" s="178">
        <v>0</v>
      </c>
      <c r="F27" s="72"/>
      <c r="G27" s="72"/>
      <c r="H27" s="56" t="s">
        <v>19</v>
      </c>
      <c r="P27" s="9"/>
    </row>
    <row r="28" spans="1:16">
      <c r="A28" s="77" t="s">
        <v>107</v>
      </c>
      <c r="B28" s="178"/>
      <c r="C28" s="178">
        <v>0</v>
      </c>
      <c r="D28" s="178"/>
      <c r="E28" s="178">
        <v>0</v>
      </c>
      <c r="F28" s="72"/>
      <c r="G28" s="72"/>
      <c r="H28" s="56" t="s">
        <v>19</v>
      </c>
      <c r="P28" s="9"/>
    </row>
    <row r="29" spans="1:16">
      <c r="A29" s="77" t="s">
        <v>109</v>
      </c>
      <c r="B29" s="178"/>
      <c r="C29" s="178">
        <v>0</v>
      </c>
      <c r="D29" s="178"/>
      <c r="E29" s="178">
        <v>0</v>
      </c>
      <c r="F29" s="72"/>
      <c r="G29" s="72"/>
      <c r="H29" s="56" t="s">
        <v>19</v>
      </c>
      <c r="P29" s="9"/>
    </row>
    <row r="30" spans="1:16">
      <c r="A30" s="77" t="s">
        <v>110</v>
      </c>
      <c r="B30" s="178"/>
      <c r="C30" s="178">
        <v>0</v>
      </c>
      <c r="D30" s="178"/>
      <c r="E30" s="178">
        <v>0</v>
      </c>
      <c r="F30" s="72"/>
      <c r="G30" s="72"/>
      <c r="H30" s="56" t="s">
        <v>19</v>
      </c>
      <c r="P30" s="9"/>
    </row>
    <row r="31" spans="1:16">
      <c r="A31" s="77" t="s">
        <v>111</v>
      </c>
      <c r="B31" s="178"/>
      <c r="C31" s="178">
        <v>0</v>
      </c>
      <c r="D31" s="178"/>
      <c r="E31" s="178">
        <v>0</v>
      </c>
      <c r="F31" s="72"/>
      <c r="G31" s="72"/>
      <c r="H31" s="56" t="s">
        <v>19</v>
      </c>
      <c r="P31" s="9"/>
    </row>
    <row r="32" spans="1:16">
      <c r="A32" s="77" t="s">
        <v>112</v>
      </c>
      <c r="B32" s="178"/>
      <c r="C32" s="178">
        <v>0</v>
      </c>
      <c r="D32" s="178"/>
      <c r="E32" s="178">
        <v>-178</v>
      </c>
      <c r="F32" s="72"/>
      <c r="G32" s="72"/>
      <c r="H32" s="56" t="s">
        <v>19</v>
      </c>
      <c r="P32" s="9"/>
    </row>
    <row r="33" spans="1:16">
      <c r="A33" s="77" t="s">
        <v>113</v>
      </c>
      <c r="B33" s="178"/>
      <c r="C33" s="178">
        <v>0</v>
      </c>
      <c r="D33" s="178"/>
      <c r="E33" s="178">
        <v>0</v>
      </c>
      <c r="F33" s="72"/>
      <c r="G33" s="72"/>
      <c r="H33" s="56" t="s">
        <v>19</v>
      </c>
      <c r="P33" s="9"/>
    </row>
    <row r="34" spans="1:16">
      <c r="A34" s="77" t="s">
        <v>114</v>
      </c>
      <c r="B34" s="178"/>
      <c r="C34" s="178">
        <v>0</v>
      </c>
      <c r="D34" s="178"/>
      <c r="E34" s="178">
        <v>0</v>
      </c>
      <c r="F34" s="72"/>
      <c r="G34" s="72"/>
      <c r="H34" s="56" t="s">
        <v>19</v>
      </c>
      <c r="P34" s="9"/>
    </row>
    <row r="35" spans="1:16">
      <c r="A35" s="77" t="s">
        <v>115</v>
      </c>
      <c r="B35" s="178"/>
      <c r="C35" s="178">
        <v>0</v>
      </c>
      <c r="D35" s="178"/>
      <c r="E35" s="178">
        <v>0</v>
      </c>
      <c r="F35" s="72"/>
      <c r="G35" s="72"/>
      <c r="H35" s="56" t="s">
        <v>19</v>
      </c>
      <c r="P35" s="9"/>
    </row>
    <row r="36" spans="1:16">
      <c r="A36" s="77" t="s">
        <v>116</v>
      </c>
      <c r="B36" s="178"/>
      <c r="C36" s="178">
        <v>0</v>
      </c>
      <c r="D36" s="178"/>
      <c r="E36" s="178">
        <v>0</v>
      </c>
      <c r="F36" s="72"/>
      <c r="G36" s="72"/>
      <c r="H36" s="56" t="s">
        <v>19</v>
      </c>
      <c r="P36" s="9"/>
    </row>
    <row r="37" spans="1:16">
      <c r="A37" s="80" t="s">
        <v>117</v>
      </c>
      <c r="B37" s="179"/>
      <c r="C37" s="179">
        <v>0</v>
      </c>
      <c r="D37" s="179"/>
      <c r="E37" s="179">
        <v>0</v>
      </c>
      <c r="F37" s="72"/>
      <c r="G37" s="72"/>
      <c r="H37" s="56" t="s">
        <v>19</v>
      </c>
      <c r="P37" s="9"/>
    </row>
    <row r="38" spans="1:16" ht="15">
      <c r="A38" s="81" t="s">
        <v>179</v>
      </c>
      <c r="B38" s="161">
        <f>SUM(B24:B37)</f>
        <v>0</v>
      </c>
      <c r="C38" s="161">
        <f t="shared" ref="C38:E38" si="3">SUM(C24:C37)</f>
        <v>0</v>
      </c>
      <c r="D38" s="161">
        <f t="shared" si="3"/>
        <v>0</v>
      </c>
      <c r="E38" s="161">
        <f t="shared" si="3"/>
        <v>-178</v>
      </c>
      <c r="F38" s="73"/>
      <c r="G38" s="73"/>
      <c r="H38" s="56" t="s">
        <v>19</v>
      </c>
      <c r="P38" s="9"/>
    </row>
    <row r="39" spans="1:16" ht="15">
      <c r="A39" s="74"/>
      <c r="B39" s="73"/>
      <c r="C39" s="73"/>
      <c r="D39" s="73"/>
      <c r="E39" s="73"/>
      <c r="F39" s="73"/>
      <c r="G39" s="73"/>
      <c r="H39" s="73"/>
      <c r="I39" s="73"/>
      <c r="J39" s="73"/>
      <c r="K39" s="73"/>
      <c r="L39" s="73"/>
      <c r="M39" s="73"/>
      <c r="N39" s="73"/>
      <c r="O39" s="73"/>
      <c r="P39" s="56" t="s">
        <v>19</v>
      </c>
    </row>
    <row r="40" spans="1:16">
      <c r="A40" s="75"/>
      <c r="B40" s="75"/>
      <c r="C40" s="75"/>
      <c r="D40" s="75"/>
      <c r="E40" s="75"/>
      <c r="F40" s="75"/>
      <c r="G40" s="75"/>
      <c r="H40" s="75"/>
      <c r="I40" s="75"/>
      <c r="J40" s="75"/>
      <c r="K40" s="75"/>
      <c r="L40" s="75"/>
      <c r="M40" s="75"/>
      <c r="P40" s="56" t="s">
        <v>19</v>
      </c>
    </row>
    <row r="41" spans="1:16">
      <c r="P41" s="56" t="s">
        <v>20</v>
      </c>
    </row>
  </sheetData>
  <mergeCells count="8">
    <mergeCell ref="A1:F1"/>
    <mergeCell ref="A2:F2"/>
    <mergeCell ref="A3:F3"/>
    <mergeCell ref="A4:F4"/>
    <mergeCell ref="D7:E7"/>
    <mergeCell ref="A6:A8"/>
    <mergeCell ref="B7:C7"/>
    <mergeCell ref="B6:E6"/>
  </mergeCells>
  <printOptions horizontalCentered="1"/>
  <pageMargins left="0.7" right="0.7" top="0.52" bottom="0.39" header="0.3" footer="0.23"/>
  <pageSetup scale="90" fitToHeight="2" orientation="landscape" r:id="rId1"/>
  <headerFooter>
    <oddHeader xml:space="preserve">&amp;L&amp;"Arial,Bold"&amp;12J. Financial Analysis of Program Changes - SALARIES AND EXPENSES
</oddHeader>
    <oddFooter>&amp;C&amp;"Arial,Regular"Exhibit J - Financial Analysis of Program Changes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B. Summ of Req.</vt:lpstr>
      <vt:lpstr>B. Summ of Req. by DU</vt:lpstr>
      <vt:lpstr>C. Program Changes by DU (2)</vt:lpstr>
      <vt:lpstr>D. Strategic Goals &amp; Objectives</vt:lpstr>
      <vt:lpstr>E. ATB Justification</vt:lpstr>
      <vt:lpstr>F. 2012 Crosswalk</vt:lpstr>
      <vt:lpstr>G. 2013 Crosswalk</vt:lpstr>
      <vt:lpstr>I. Permanent Positions</vt:lpstr>
      <vt:lpstr>J. Financial Analysis</vt:lpstr>
      <vt:lpstr>K. Summary by Grade</vt:lpstr>
      <vt:lpstr>L. Summary by OC</vt:lpstr>
      <vt:lpstr>'B. Summ of Req.'!Print_Area</vt:lpstr>
      <vt:lpstr>'B. Summ of Req. by DU'!Print_Area</vt:lpstr>
      <vt:lpstr>'C. Program Changes by DU (2)'!Print_Area</vt:lpstr>
      <vt:lpstr>'D. Strategic Goals &amp; Objectives'!Print_Area</vt:lpstr>
      <vt:lpstr>'E. ATB Justification'!Print_Area</vt:lpstr>
      <vt:lpstr>'F. 2012 Crosswalk'!Print_Area</vt:lpstr>
      <vt:lpstr>'G. 2013 Crosswalk'!Print_Area</vt:lpstr>
      <vt:lpstr>'I. Permanent Positions'!Print_Area</vt:lpstr>
      <vt:lpstr>'J. Financial Analysis'!Print_Area</vt:lpstr>
      <vt:lpstr>'K. Summary by Grade'!Print_Area</vt:lpstr>
      <vt:lpstr>'L. Summary by OC'!Print_Area</vt:lpstr>
      <vt:lpstr>'E. ATB Justification'!Print_Titles</vt:lpstr>
      <vt:lpstr>'J. Financial Analysis'!Print_Titles</vt:lpstr>
    </vt:vector>
  </TitlesOfParts>
  <Company>JMD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tphan</dc:creator>
  <cp:lastModifiedBy>kpage</cp:lastModifiedBy>
  <cp:lastPrinted>2013-03-29T21:17:44Z</cp:lastPrinted>
  <dcterms:created xsi:type="dcterms:W3CDTF">2012-12-06T16:08:32Z</dcterms:created>
  <dcterms:modified xsi:type="dcterms:W3CDTF">2013-03-29T21:20:03Z</dcterms:modified>
</cp:coreProperties>
</file>