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9320" windowHeight="12405" tabRatio="803"/>
  </bookViews>
  <sheets>
    <sheet name="A. Organization Chart" sheetId="22" r:id="rId1"/>
    <sheet name="B. Summ of Req." sheetId="1" r:id="rId2"/>
    <sheet name="B. Summ of Req. by DU" sheetId="4" r:id="rId3"/>
    <sheet name="C. Program Changes by DU" sheetId="5" r:id="rId4"/>
    <sheet name="D. Strategic Goals &amp; Objectives" sheetId="8" r:id="rId5"/>
    <sheet name="E. ATB Justification" sheetId="9" r:id="rId6"/>
    <sheet name="F. 2012 Crosswalk" sheetId="10" r:id="rId7"/>
    <sheet name="G. 2013 Crosswalk" sheetId="11" r:id="rId8"/>
    <sheet name="I. Permanent Positions" sheetId="13" r:id="rId9"/>
    <sheet name="J. Financial Analysis" sheetId="16" r:id="rId10"/>
    <sheet name="K. Summary by Grade" sheetId="18" r:id="rId11"/>
    <sheet name="L. Summary by OC" sheetId="14" r:id="rId12"/>
  </sheets>
  <definedNames>
    <definedName name="_xlnm.Print_Area" localSheetId="0">'A. Organization Chart'!$A$1:$S$47</definedName>
    <definedName name="_xlnm.Print_Area" localSheetId="1">'B. Summ of Req.'!$A$1:$D$31</definedName>
    <definedName name="_xlnm.Print_Area" localSheetId="2">'B. Summ of Req. by DU'!$A$1:$M$37</definedName>
    <definedName name="_xlnm.Print_Area" localSheetId="3">'C. Program Changes by DU'!$A$1:$N$13</definedName>
    <definedName name="_xlnm.Print_Area" localSheetId="4">'D. Strategic Goals &amp; Objectives'!$A$1:$N$20</definedName>
    <definedName name="_xlnm.Print_Area" localSheetId="5">'E. ATB Justification'!$A$1:$G$29</definedName>
    <definedName name="_xlnm.Print_Area" localSheetId="6">'F. 2012 Crosswalk'!$A$1:$O$28</definedName>
    <definedName name="_xlnm.Print_Area" localSheetId="7">'G. 2013 Crosswalk'!$A$1:$M$21</definedName>
    <definedName name="_xlnm.Print_Area" localSheetId="8">'I. Permanent Positions'!$A$1:$J$17</definedName>
    <definedName name="_xlnm.Print_Area" localSheetId="9">'J. Financial Analysis'!$A$1:$G$40</definedName>
    <definedName name="_xlnm.Print_Area" localSheetId="10">'K. Summary by Grade'!$A$1:$L$20</definedName>
    <definedName name="_xlnm.Print_Area" localSheetId="11">'L. Summary by OC'!$A$1:$I$38</definedName>
    <definedName name="_xlnm.Print_Titles" localSheetId="5">'E. ATB Justification'!$1:$6</definedName>
    <definedName name="_xlnm.Print_Titles" localSheetId="9">'J. Financial Analysis'!$1:$5</definedName>
  </definedNames>
  <calcPr calcId="145621"/>
</workbook>
</file>

<file path=xl/calcChain.xml><?xml version="1.0" encoding="utf-8"?>
<calcChain xmlns="http://schemas.openxmlformats.org/spreadsheetml/2006/main">
  <c r="G36" i="14"/>
  <c r="B10"/>
  <c r="E16" i="8" l="1"/>
  <c r="M10" i="4"/>
  <c r="F10"/>
  <c r="D11" i="1"/>
  <c r="C11"/>
  <c r="B11"/>
  <c r="B21"/>
  <c r="D21"/>
  <c r="C21"/>
  <c r="I25" i="14" l="1"/>
  <c r="G39" i="16" l="1"/>
  <c r="G38"/>
  <c r="G37"/>
  <c r="G36"/>
  <c r="G35"/>
  <c r="G34"/>
  <c r="G33"/>
  <c r="G32"/>
  <c r="G31"/>
  <c r="G30"/>
  <c r="G29"/>
  <c r="G28"/>
  <c r="G27"/>
  <c r="G25"/>
  <c r="G22"/>
  <c r="G21"/>
  <c r="G20"/>
  <c r="G19"/>
  <c r="G18"/>
  <c r="G17"/>
  <c r="G16"/>
  <c r="G15"/>
  <c r="G14"/>
  <c r="G13"/>
  <c r="G12"/>
  <c r="G11"/>
  <c r="F25"/>
  <c r="F22"/>
  <c r="F21"/>
  <c r="F20"/>
  <c r="F19"/>
  <c r="F18"/>
  <c r="F17"/>
  <c r="F16"/>
  <c r="F15"/>
  <c r="F14"/>
  <c r="F13"/>
  <c r="F12"/>
  <c r="F11"/>
  <c r="J8" i="5"/>
  <c r="I8"/>
  <c r="H8"/>
  <c r="G8"/>
  <c r="E23" i="16" l="1"/>
  <c r="E26" s="1"/>
  <c r="D23"/>
  <c r="C23"/>
  <c r="B23"/>
  <c r="G17" i="13"/>
  <c r="J24" i="4"/>
  <c r="I24"/>
  <c r="H24"/>
  <c r="F23" i="16" l="1"/>
  <c r="C24"/>
  <c r="G24" s="1"/>
  <c r="G23"/>
  <c r="B24"/>
  <c r="D24"/>
  <c r="C26"/>
  <c r="G26" s="1"/>
  <c r="B26" l="1"/>
  <c r="F24"/>
  <c r="D26"/>
  <c r="F22" i="9"/>
  <c r="E22"/>
  <c r="F26" i="16" l="1"/>
  <c r="N16" i="10"/>
  <c r="N15"/>
  <c r="N11"/>
  <c r="O9"/>
  <c r="G10"/>
  <c r="F10"/>
  <c r="F12" s="1"/>
  <c r="F17" s="1"/>
  <c r="E10"/>
  <c r="L18" i="11" l="1"/>
  <c r="L17"/>
  <c r="L13"/>
  <c r="N9" i="10" l="1"/>
  <c r="A23" i="4" l="1"/>
  <c r="B14" i="14" l="1"/>
  <c r="B36" s="1"/>
  <c r="C15" i="8"/>
  <c r="K9" i="4"/>
  <c r="H23" s="1"/>
  <c r="B10"/>
  <c r="B26" i="1"/>
  <c r="B27" s="1"/>
  <c r="M11" i="11" l="1"/>
  <c r="M9" i="10"/>
  <c r="D15" i="1" l="1"/>
  <c r="D22" s="1"/>
  <c r="C15"/>
  <c r="B15"/>
  <c r="M11" i="4"/>
  <c r="J26" s="1"/>
  <c r="I12" i="13" l="1"/>
  <c r="I11"/>
  <c r="I10"/>
  <c r="I9"/>
  <c r="J9" i="5"/>
  <c r="D9"/>
  <c r="G9"/>
  <c r="I9" l="1"/>
  <c r="H9"/>
  <c r="L15" i="18"/>
  <c r="K15"/>
  <c r="L14"/>
  <c r="K14"/>
  <c r="L13"/>
  <c r="K13"/>
  <c r="L12"/>
  <c r="K12"/>
  <c r="L11"/>
  <c r="K11"/>
  <c r="L10"/>
  <c r="K10"/>
  <c r="J16"/>
  <c r="I16"/>
  <c r="H16"/>
  <c r="G16"/>
  <c r="F16"/>
  <c r="E16"/>
  <c r="L9"/>
  <c r="K9"/>
  <c r="E40" i="16"/>
  <c r="C40"/>
  <c r="L16" i="18" l="1"/>
  <c r="K16"/>
  <c r="B40" i="16"/>
  <c r="D40"/>
  <c r="G40" l="1"/>
  <c r="I35" i="14"/>
  <c r="F40" i="16" l="1"/>
  <c r="I33" i="14"/>
  <c r="I32"/>
  <c r="I31"/>
  <c r="I30"/>
  <c r="I29"/>
  <c r="I28"/>
  <c r="I27"/>
  <c r="I26"/>
  <c r="I24"/>
  <c r="I23"/>
  <c r="I22"/>
  <c r="I21"/>
  <c r="I20"/>
  <c r="I19"/>
  <c r="I18"/>
  <c r="I17"/>
  <c r="I16"/>
  <c r="I13"/>
  <c r="H13"/>
  <c r="I9"/>
  <c r="H9"/>
  <c r="G10"/>
  <c r="F10"/>
  <c r="E10"/>
  <c r="D10"/>
  <c r="C14"/>
  <c r="C34" s="1"/>
  <c r="C36" s="1"/>
  <c r="I8"/>
  <c r="H8"/>
  <c r="F17" i="13"/>
  <c r="E17"/>
  <c r="D17"/>
  <c r="C17"/>
  <c r="B17"/>
  <c r="J13"/>
  <c r="H13"/>
  <c r="I14" s="1"/>
  <c r="G13"/>
  <c r="F13"/>
  <c r="E13"/>
  <c r="D13"/>
  <c r="C13"/>
  <c r="B13"/>
  <c r="F14" i="14" l="1"/>
  <c r="F36" s="1"/>
  <c r="G14"/>
  <c r="G34" s="1"/>
  <c r="D14"/>
  <c r="D36" s="1"/>
  <c r="E14"/>
  <c r="E34" s="1"/>
  <c r="E36" s="1"/>
  <c r="I13" i="13"/>
  <c r="I10" i="14"/>
  <c r="I14" s="1"/>
  <c r="H10"/>
  <c r="I16" i="13" l="1"/>
  <c r="I15"/>
  <c r="I17" s="1"/>
  <c r="I34" i="14"/>
  <c r="I36" s="1"/>
  <c r="H14"/>
  <c r="H36" s="1"/>
  <c r="H17" i="13"/>
  <c r="J17"/>
  <c r="J10" i="11" l="1"/>
  <c r="I10"/>
  <c r="I14" s="1"/>
  <c r="H10"/>
  <c r="G10"/>
  <c r="G14" s="1"/>
  <c r="G19" s="1"/>
  <c r="F10"/>
  <c r="E10"/>
  <c r="D10"/>
  <c r="D12" s="1"/>
  <c r="C10"/>
  <c r="C14" s="1"/>
  <c r="C19" s="1"/>
  <c r="B10"/>
  <c r="M9"/>
  <c r="L9"/>
  <c r="K9"/>
  <c r="J10" i="10"/>
  <c r="I10"/>
  <c r="I12" s="1"/>
  <c r="H10"/>
  <c r="L10"/>
  <c r="K10"/>
  <c r="D10"/>
  <c r="C10"/>
  <c r="C12" s="1"/>
  <c r="C17" s="1"/>
  <c r="B10"/>
  <c r="E27" i="9"/>
  <c r="F27"/>
  <c r="G27"/>
  <c r="I17" i="10" l="1"/>
  <c r="L10" i="11"/>
  <c r="L14" s="1"/>
  <c r="L19" s="1"/>
  <c r="M10"/>
  <c r="M12" s="1"/>
  <c r="K10"/>
  <c r="I19"/>
  <c r="N10" i="10"/>
  <c r="M10"/>
  <c r="O10"/>
  <c r="N12" l="1"/>
  <c r="N17" s="1"/>
  <c r="G14" i="9"/>
  <c r="F14"/>
  <c r="E14"/>
  <c r="E28" s="1"/>
  <c r="G10"/>
  <c r="F10"/>
  <c r="E10"/>
  <c r="L15" i="8"/>
  <c r="L16" s="1"/>
  <c r="K15"/>
  <c r="J15"/>
  <c r="I15"/>
  <c r="H15"/>
  <c r="G15"/>
  <c r="F15"/>
  <c r="E15"/>
  <c r="D15"/>
  <c r="N14"/>
  <c r="N15" s="1"/>
  <c r="M14"/>
  <c r="L12"/>
  <c r="K12"/>
  <c r="J12"/>
  <c r="I12"/>
  <c r="I16" s="1"/>
  <c r="H12"/>
  <c r="G12"/>
  <c r="F12"/>
  <c r="E12"/>
  <c r="D12"/>
  <c r="C12"/>
  <c r="C16" s="1"/>
  <c r="M10"/>
  <c r="N10"/>
  <c r="M11"/>
  <c r="N11"/>
  <c r="F28" i="9" l="1"/>
  <c r="F16" i="8"/>
  <c r="J16"/>
  <c r="G16"/>
  <c r="K16"/>
  <c r="D16"/>
  <c r="H16"/>
  <c r="M12"/>
  <c r="M15"/>
  <c r="N12"/>
  <c r="N16" s="1"/>
  <c r="F9" i="5"/>
  <c r="E9"/>
  <c r="C9"/>
  <c r="L18" i="4"/>
  <c r="I33" s="1"/>
  <c r="L17"/>
  <c r="I32" s="1"/>
  <c r="I31"/>
  <c r="I30"/>
  <c r="L13"/>
  <c r="I28" s="1"/>
  <c r="G25"/>
  <c r="G27" s="1"/>
  <c r="F25"/>
  <c r="F29" s="1"/>
  <c r="F34" s="1"/>
  <c r="E25"/>
  <c r="D25"/>
  <c r="D27" s="1"/>
  <c r="C25"/>
  <c r="C29" s="1"/>
  <c r="C34" s="1"/>
  <c r="B25"/>
  <c r="J10"/>
  <c r="J12" s="1"/>
  <c r="I10"/>
  <c r="I14" s="1"/>
  <c r="I19" s="1"/>
  <c r="H10"/>
  <c r="G10"/>
  <c r="G12" s="1"/>
  <c r="F14"/>
  <c r="E10"/>
  <c r="D10"/>
  <c r="D12" s="1"/>
  <c r="C10"/>
  <c r="C14" s="1"/>
  <c r="C19" s="1"/>
  <c r="M9"/>
  <c r="J23" s="1"/>
  <c r="L9"/>
  <c r="I23" s="1"/>
  <c r="D26" i="1"/>
  <c r="D27" s="1"/>
  <c r="C26"/>
  <c r="C27" s="1"/>
  <c r="C22"/>
  <c r="B22"/>
  <c r="M16" i="8" l="1"/>
  <c r="M12" i="4"/>
  <c r="J27" s="1"/>
  <c r="K10"/>
  <c r="L10"/>
  <c r="J25"/>
  <c r="F19"/>
  <c r="L19" s="1"/>
  <c r="I34" s="1"/>
  <c r="L14"/>
  <c r="I29" s="1"/>
  <c r="I25"/>
  <c r="H25"/>
  <c r="C23" i="1"/>
  <c r="B23"/>
  <c r="B28" s="1"/>
  <c r="B29" s="1"/>
  <c r="D23"/>
  <c r="D28" s="1"/>
  <c r="D29" s="1"/>
  <c r="C28" l="1"/>
  <c r="C29" s="1"/>
  <c r="G22" i="9" l="1"/>
  <c r="G28" s="1"/>
</calcChain>
</file>

<file path=xl/sharedStrings.xml><?xml version="1.0" encoding="utf-8"?>
<sst xmlns="http://schemas.openxmlformats.org/spreadsheetml/2006/main" count="737" uniqueCount="188">
  <si>
    <t>Summary of Requirements</t>
  </si>
  <si>
    <t>Salaries and Expenses</t>
  </si>
  <si>
    <t>(Dollars in Thousands)</t>
  </si>
  <si>
    <t>FY 2014 Request</t>
  </si>
  <si>
    <t>Direct Pos.</t>
  </si>
  <si>
    <t>Amount</t>
  </si>
  <si>
    <t>2012 Enacted</t>
  </si>
  <si>
    <t>2013 Continuing Resolution</t>
  </si>
  <si>
    <t>Technical Adjustments</t>
  </si>
  <si>
    <t>Pay and Benefits</t>
  </si>
  <si>
    <t>Domestic Rent and Facilities</t>
  </si>
  <si>
    <t>2014 Current Services</t>
  </si>
  <si>
    <t>Program Changes</t>
  </si>
  <si>
    <t>Subtotal, Increases</t>
  </si>
  <si>
    <t>Total Program Changes</t>
  </si>
  <si>
    <t>2014 Total Request</t>
  </si>
  <si>
    <t>end of line</t>
  </si>
  <si>
    <t>end of sheet</t>
  </si>
  <si>
    <t>2014 Increases</t>
  </si>
  <si>
    <t>2014 Offsets</t>
  </si>
  <si>
    <t>2014 Request</t>
  </si>
  <si>
    <t>Total</t>
  </si>
  <si>
    <t>Reimbursable FTE</t>
  </si>
  <si>
    <t>Other FTE:</t>
  </si>
  <si>
    <t>LEAP</t>
  </si>
  <si>
    <t>Overtime</t>
  </si>
  <si>
    <t>Direct FTE</t>
  </si>
  <si>
    <t>FY 2014 Program Increases/Offsets by Decision Unit</t>
  </si>
  <si>
    <t>Program Increases</t>
  </si>
  <si>
    <t>Total Increases</t>
  </si>
  <si>
    <t>Program Offsets</t>
  </si>
  <si>
    <t>Total Program Increases</t>
  </si>
  <si>
    <t>Agt./
Atty.</t>
  </si>
  <si>
    <t>Resources by Department of Justice Strategic Goal/Objective</t>
  </si>
  <si>
    <t>Strategic Goal and Strategic Objective</t>
  </si>
  <si>
    <t>Direct Amount</t>
  </si>
  <si>
    <t>2012 Appropriation Enacted with Balance Rescissions</t>
  </si>
  <si>
    <t>Direct/
Reimb FTE</t>
  </si>
  <si>
    <t>Goal 2</t>
  </si>
  <si>
    <t>Prevent Crime, Protect the Rights of the American People, and enforce Federal Law</t>
  </si>
  <si>
    <t>Subtotal, Goal 2</t>
  </si>
  <si>
    <t>Prevent and intervene in crimes against vulnerable of violent crime.</t>
  </si>
  <si>
    <t>Promote and protect Americans' civil rights.</t>
  </si>
  <si>
    <t>Goal 3</t>
  </si>
  <si>
    <t>Ensure and Support the Fair, Impartial, Efficient, and Transparent Administration of Justice at the Federal, State, Local, Tribal and International Levels.</t>
  </si>
  <si>
    <t>Subtotal, Goal 3</t>
  </si>
  <si>
    <t>TOTAL</t>
  </si>
  <si>
    <t>Subtotal, Technical Adjustments</t>
  </si>
  <si>
    <t>Transfers</t>
  </si>
  <si>
    <t>Subtotal, Transfers</t>
  </si>
  <si>
    <t>25.6 Medical Care</t>
  </si>
  <si>
    <t xml:space="preserve"> </t>
  </si>
  <si>
    <t>Subtotal, Pay and Benefits</t>
  </si>
  <si>
    <r>
      <t>Moves (Lease Expirations):</t>
    </r>
    <r>
      <rPr>
        <sz val="9"/>
        <color theme="1"/>
        <rFont val="Arial"/>
        <family val="2"/>
      </rPr>
      <t xml:space="preserve">
GSA requires all agencies to pay relocation costs associated with lease expirations.  This request provides for the costs associated with new office relocations caused by the expiration of leases in FY 2014. </t>
    </r>
  </si>
  <si>
    <t>Subtotal, Domestic Rent and Facilities</t>
  </si>
  <si>
    <t>Crosswalk of 2012 Availability</t>
  </si>
  <si>
    <t>Reprogramming/Transfers</t>
  </si>
  <si>
    <t xml:space="preserve">Carryover </t>
  </si>
  <si>
    <t>Crosswalk of 2013 Availability</t>
  </si>
  <si>
    <t>2013 Availability</t>
  </si>
  <si>
    <t>2012 Actual</t>
  </si>
  <si>
    <t>Increase/Decrease</t>
  </si>
  <si>
    <t>Reimb. Pos.</t>
  </si>
  <si>
    <t>Detail of Permanent Positions by Category</t>
  </si>
  <si>
    <t>ATBs</t>
  </si>
  <si>
    <t>Category</t>
  </si>
  <si>
    <t>Clerical and Office Services (300-399)</t>
  </si>
  <si>
    <t>Accounting and Budget (500-599)</t>
  </si>
  <si>
    <t>Attorneys (905)</t>
  </si>
  <si>
    <t>Information Technology Mgmt  (2210)</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</si>
  <si>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</si>
  <si>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</si>
  <si>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</si>
  <si>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</si>
  <si>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</si>
  <si>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</si>
  <si>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</si>
  <si>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</si>
  <si>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</si>
  <si>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</si>
  <si>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</si>
  <si>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</si>
  <si>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</si>
  <si>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</si>
  <si>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</si>
  <si>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</si>
  <si>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</si>
  <si>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</si>
  <si>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</si>
  <si>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</si>
  <si>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</si>
  <si>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</si>
  <si>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</si>
  <si>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</si>
  <si>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25.8 Subsistence and Support of Persons</t>
  </si>
  <si>
    <t>26.0 Supplies and Materials</t>
  </si>
  <si>
    <t>31.0 Equipment</t>
  </si>
  <si>
    <t>32.0 Land and Structures</t>
  </si>
  <si>
    <t>Total Obligations</t>
  </si>
  <si>
    <t>Total Direct Requirements</t>
  </si>
  <si>
    <t>Financial Analysis of Program Changes</t>
  </si>
  <si>
    <t>Grades</t>
  </si>
  <si>
    <t>SES</t>
  </si>
  <si>
    <t>GS-15</t>
  </si>
  <si>
    <t>GS-14</t>
  </si>
  <si>
    <t>GS-13</t>
  </si>
  <si>
    <t>GS-12</t>
  </si>
  <si>
    <t>GS-11</t>
  </si>
  <si>
    <t>GS-10</t>
  </si>
  <si>
    <t>GS-9</t>
  </si>
  <si>
    <t>GS-8</t>
  </si>
  <si>
    <t>GS-7</t>
  </si>
  <si>
    <t>GS-6</t>
  </si>
  <si>
    <t>GS-5</t>
  </si>
  <si>
    <t>Total Positions and Annual Amount</t>
  </si>
  <si>
    <t>Lapse (-)</t>
  </si>
  <si>
    <t>Total FTEs and Personnel Compensation</t>
  </si>
  <si>
    <t>Grades and Salary Ranges</t>
  </si>
  <si>
    <t xml:space="preserve">EX </t>
  </si>
  <si>
    <t>-</t>
  </si>
  <si>
    <t>Total, Appropriated Positions</t>
  </si>
  <si>
    <t>Average GS Salary</t>
  </si>
  <si>
    <t>Average GS Grade</t>
  </si>
  <si>
    <t>Base Adjustments</t>
  </si>
  <si>
    <t>Total Base Adjustments</t>
  </si>
  <si>
    <t>Total Technical and Base Adjustments</t>
  </si>
  <si>
    <t xml:space="preserve">2012 Appropriation Enacted </t>
  </si>
  <si>
    <t>Estimate FTE</t>
  </si>
  <si>
    <t>Actual FTE</t>
  </si>
  <si>
    <t>Estim. FTE</t>
  </si>
  <si>
    <t>Balance Rescission</t>
  </si>
  <si>
    <t>Total Direct</t>
  </si>
  <si>
    <t>Total Direct and Reimb. FTE</t>
  </si>
  <si>
    <t>Grand Total, FTE</t>
  </si>
  <si>
    <t>Program Activity</t>
  </si>
  <si>
    <t>Location of Description by Program Activity</t>
  </si>
  <si>
    <t>2012 Appropriation Enacted</t>
  </si>
  <si>
    <r>
      <t>Note</t>
    </r>
    <r>
      <rPr>
        <b/>
        <sz val="11"/>
        <color theme="1"/>
        <rFont val="Arial"/>
        <family val="2"/>
      </rPr>
      <t>:</t>
    </r>
    <r>
      <rPr>
        <sz val="11"/>
        <color theme="1"/>
        <rFont val="Arial"/>
        <family val="2"/>
      </rPr>
      <t xml:space="preserve"> Excludes Balance Rescission and/or Supplemental Appropriations.</t>
    </r>
  </si>
  <si>
    <t>TOTAL DIRECT TECHNICAL and BASE ADJUSTMENTS</t>
  </si>
  <si>
    <t>Supplemental Appropriation</t>
  </si>
  <si>
    <t>Recoveries/Refunds</t>
  </si>
  <si>
    <t>Summary of Requirements by Grade</t>
  </si>
  <si>
    <t>FY 2013 Continuing Resolution</t>
  </si>
  <si>
    <t>Total Program Change Requests</t>
  </si>
  <si>
    <t>11.5 Other Personnel Compensation</t>
  </si>
  <si>
    <t>22.0 Transportation of Things</t>
  </si>
  <si>
    <t>Promote and Strengthen relationship and strategies for the administration of justice with state, local, tribal and international law enforcement.</t>
  </si>
  <si>
    <t>Est. FTE</t>
  </si>
  <si>
    <t>Total Direct with Rescission</t>
  </si>
  <si>
    <t>Carryover:</t>
  </si>
  <si>
    <t>Recoveries/Refunds:</t>
  </si>
  <si>
    <t>Total Technical Adjustments</t>
  </si>
  <si>
    <t>2014 Technical and Base Adjustments</t>
  </si>
  <si>
    <t>2013 CR 0.612% Increase</t>
  </si>
  <si>
    <t>Adjustment - 2013 CR 0.612%</t>
  </si>
  <si>
    <t>2012 Appropriation Enacted w/o Balance Rescission</t>
  </si>
  <si>
    <t>JCON and JCON S/TS</t>
  </si>
  <si>
    <t>Hate Crime Prevention and Response</t>
  </si>
  <si>
    <t>Community Relations Service</t>
  </si>
  <si>
    <t>Conflict Resolution and Violence Reduction</t>
  </si>
  <si>
    <t>CRS</t>
  </si>
  <si>
    <t>Hate Crime Prevention and Violence Reduction</t>
  </si>
  <si>
    <t>12.0 Personel Benefits</t>
  </si>
  <si>
    <t>Average EX Salary</t>
  </si>
  <si>
    <t>*The 2013 Continuing Resolution includes the 0.612% funding provided by the Continuing Appropriations Resolution, 2013 (P.L. 112-175, Section 101 (c)).</t>
  </si>
  <si>
    <t>Note: The FTE for FY 2012 is actual and for FY 2013 and FY 2014 are estimates.</t>
  </si>
  <si>
    <t>*The 2013 Availability includes the 0.612% funding provided by the Continuing Appropriations Resolution, 2013 (P.L. 112-175, Section 101 (c)).</t>
  </si>
  <si>
    <t>2013 Availability *</t>
  </si>
  <si>
    <r>
      <rPr>
        <u/>
        <sz val="9"/>
        <color theme="1"/>
        <rFont val="Arial"/>
        <family val="2"/>
      </rPr>
      <t>Employee Compensation Fund:</t>
    </r>
    <r>
      <rPr>
        <sz val="9"/>
        <color theme="1"/>
        <rFont val="Arial"/>
        <family val="2"/>
      </rPr>
      <t xml:space="preserve">
The $10,000 request reflects anticipated changes in payments to the Department of Labor for injury benefits under the Federal Employee Compensation Act.</t>
    </r>
  </si>
  <si>
    <r>
      <t>Health Insurance:</t>
    </r>
    <r>
      <rPr>
        <sz val="9"/>
        <color theme="1"/>
        <rFont val="Arial"/>
        <family val="2"/>
      </rPr>
      <t xml:space="preserve">
Effective January 2014, the component's contribution to Federal employees' health insurance increases by 5.7 percent.  Applied against the 2013 estimate of $289,000, the additional amount required is $16,000.</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</si>
  <si>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$6,000 is necessary to meet our increased retirement obligations as a result of this conversion.</t>
    </r>
  </si>
  <si>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$98,000 is required to meet our commitment to GSA.  The costs associated with GSA rent were derived through the use of an automated system, which uses the latest inventory data, including rate increases to be effective FY 2014 for each building currently occupied by Department of Justice components, as well as the costs of new space to be occupied.  GSA provides data on the rate increases.</t>
    </r>
  </si>
  <si>
    <r>
      <t>Guard Services:</t>
    </r>
    <r>
      <rPr>
        <sz val="9"/>
        <color theme="1"/>
        <rFont val="Arial"/>
        <family val="2"/>
      </rPr>
      <t xml:space="preserve">
This includes Department of Homeland Security (DHS) Federal Protective Service charges, Justice Protective Service charges and other security services across the country.  The requested increase of $14,000 is required to meet these commitments.</t>
    </r>
  </si>
  <si>
    <r>
      <t xml:space="preserve">2014 Pay Raise:
</t>
    </r>
    <r>
      <rPr>
        <sz val="9"/>
        <color theme="1"/>
        <rFont val="Arial"/>
        <family val="2"/>
      </rPr>
      <t>This request provides for a proposed 1 percent pay raise to be effective in January of 2014.  The increase only includes the general pay raise.  The amount request, $125,000 represents the pay amounts for 3/4 of the fiscal year plus appropriate benefits ($35,280 for pay and $13,720 for benefits.)</t>
    </r>
  </si>
  <si>
    <t>2013 Continuing Resolution*</t>
  </si>
  <si>
    <t>2012 - 2014 Total Change</t>
  </si>
  <si>
    <t xml:space="preserve">Total 2013 Continuing Resolution </t>
  </si>
  <si>
    <t>Unobligated End-of-Year, Expiring</t>
  </si>
  <si>
    <t>Pay &amp; Benefits</t>
  </si>
  <si>
    <t>Domestic Rent &amp; Facilities</t>
  </si>
  <si>
    <t>Transfers:</t>
  </si>
  <si>
    <t>Justifications for Technical and Base Adjustments</t>
  </si>
  <si>
    <t xml:space="preserve">JCON and JCON S/TS:
This transfer of $575,000 is included in support of the Department’s Justice Consolidated Office Network (JCON) and JCON S/TS programs which will be moved to the Working Capital Fund and provided as a billable service in FY 2014.
</t>
  </si>
  <si>
    <r>
      <t xml:space="preserve">Adjustment - 2013 CR 0.612%:
</t>
    </r>
    <r>
      <rPr>
        <sz val="9"/>
        <rFont val="Arial"/>
        <family val="2"/>
      </rPr>
      <t xml:space="preserve">PL 112-175 section 101 (c) provided 0.612% across the board increase above the current rate for the 2013 CR funding level.  This adjustment reverses this increase.   </t>
    </r>
  </si>
  <si>
    <r>
      <t xml:space="preserve">Annualization of the 2013 Pay Raise:
</t>
    </r>
    <r>
      <rPr>
        <sz val="9"/>
        <color theme="1"/>
        <rFont val="Arial"/>
        <family val="2"/>
      </rPr>
      <t>This request provides for annualization of the 0.5 percent pay raise effective April 17, 2013.  The amount requested, $194,000, is for salary plus appropriate benefits ($149,000 for pay and $45,000 for benefits.)</t>
    </r>
  </si>
  <si>
    <t>A: Organizational Chart</t>
  </si>
  <si>
    <t>2012 template</t>
  </si>
  <si>
    <t>FY 2011 CJ Submission</t>
  </si>
</sst>
</file>

<file path=xl/styles.xml><?xml version="1.0" encoding="utf-8"?>
<styleSheet xmlns="http://schemas.openxmlformats.org/spreadsheetml/2006/main">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43">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Arial"/>
      <family val="2"/>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sz val="14"/>
      <color theme="0"/>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b/>
      <sz val="10"/>
      <color theme="1"/>
      <name val="Arial"/>
      <family val="2"/>
    </font>
    <font>
      <i/>
      <sz val="11"/>
      <color theme="1"/>
      <name val="Arial"/>
      <family val="2"/>
    </font>
    <font>
      <b/>
      <sz val="11"/>
      <color theme="0"/>
      <name val="Arial"/>
      <family val="2"/>
    </font>
    <font>
      <b/>
      <u/>
      <sz val="11"/>
      <color theme="0"/>
      <name val="Arial"/>
      <family val="2"/>
    </font>
    <font>
      <b/>
      <vertAlign val="superscript"/>
      <sz val="11"/>
      <color theme="1"/>
      <name val="Arial"/>
      <family val="2"/>
    </font>
    <font>
      <sz val="10"/>
      <name val="Arial"/>
      <family val="2"/>
    </font>
    <font>
      <sz val="12"/>
      <name val="Arial"/>
      <family val="2"/>
    </font>
    <font>
      <u/>
      <sz val="9"/>
      <name val="Arial"/>
      <family val="2"/>
    </font>
    <font>
      <sz val="9"/>
      <name val="Arial"/>
      <family val="2"/>
    </font>
    <font>
      <sz val="11"/>
      <name val="Calibri"/>
      <family val="2"/>
      <scheme val="minor"/>
    </font>
    <font>
      <b/>
      <sz val="16"/>
      <name val="Times New Roman"/>
      <family val="1"/>
    </font>
    <font>
      <sz val="8"/>
      <color indexed="9"/>
      <name val="Arial"/>
      <family val="2"/>
    </font>
    <font>
      <b/>
      <sz val="12"/>
      <name val="Arial"/>
      <family val="2"/>
    </font>
    <font>
      <sz val="10"/>
      <color indexed="9"/>
      <name val="Times New Roman"/>
      <family val="1"/>
    </font>
    <font>
      <b/>
      <u/>
      <sz val="12"/>
      <name val="Times New Roman"/>
      <family val="1"/>
    </font>
    <font>
      <sz val="12"/>
      <name val="Times New Roman"/>
      <family val="1"/>
    </font>
    <font>
      <b/>
      <sz val="12"/>
      <color indexed="9"/>
      <name val="Arial"/>
      <family val="2"/>
    </font>
  </fonts>
  <fills count="3">
    <fill>
      <patternFill patternType="none"/>
    </fill>
    <fill>
      <patternFill patternType="gray125"/>
    </fill>
    <fill>
      <patternFill patternType="solid">
        <fgColor indexed="9"/>
        <bgColor indexed="64"/>
      </patternFill>
    </fill>
  </fills>
  <borders count="10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medium">
        <color auto="1"/>
      </top>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right style="thin">
        <color auto="1"/>
      </right>
      <top/>
      <bottom style="dashed">
        <color theme="0" tint="-0.1499679555650502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style="medium">
        <color auto="1"/>
      </left>
      <right/>
      <top/>
      <bottom style="thin">
        <color auto="1"/>
      </bottom>
      <diagonal/>
    </border>
    <border>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diagonal/>
    </border>
    <border>
      <left/>
      <right/>
      <top/>
      <bottom style="thin">
        <color indexed="64"/>
      </bottom>
      <diagonal/>
    </border>
    <border>
      <left style="medium">
        <color auto="1"/>
      </left>
      <right/>
      <top style="thin">
        <color auto="1"/>
      </top>
      <bottom style="dotted">
        <color theme="0" tint="-0.14996795556505021"/>
      </bottom>
      <diagonal/>
    </border>
    <border>
      <left/>
      <right/>
      <top style="thin">
        <color auto="1"/>
      </top>
      <bottom style="dotted">
        <color theme="0" tint="-0.14996795556505021"/>
      </bottom>
      <diagonal/>
    </border>
    <border>
      <left/>
      <right style="thin">
        <color auto="1"/>
      </right>
      <top style="thin">
        <color auto="1"/>
      </top>
      <bottom style="dotted">
        <color theme="0" tint="-0.14996795556505021"/>
      </bottom>
      <diagonal/>
    </border>
    <border>
      <left style="thin">
        <color auto="1"/>
      </left>
      <right style="thin">
        <color auto="1"/>
      </right>
      <top style="thin">
        <color auto="1"/>
      </top>
      <bottom style="dotted">
        <color theme="0" tint="-0.14996795556505021"/>
      </bottom>
      <diagonal/>
    </border>
    <border>
      <left/>
      <right style="medium">
        <color auto="1"/>
      </right>
      <top style="thin">
        <color auto="1"/>
      </top>
      <bottom style="dotted">
        <color theme="0" tint="-0.14996795556505021"/>
      </bottom>
      <diagonal/>
    </border>
    <border>
      <left style="medium">
        <color auto="1"/>
      </left>
      <right/>
      <top style="dotted">
        <color theme="0" tint="-0.14996795556505021"/>
      </top>
      <bottom style="dotted">
        <color theme="0" tint="-0.14996795556505021"/>
      </bottom>
      <diagonal/>
    </border>
    <border>
      <left/>
      <right/>
      <top style="dotted">
        <color theme="0" tint="-0.14996795556505021"/>
      </top>
      <bottom style="dotted">
        <color theme="0" tint="-0.14996795556505021"/>
      </bottom>
      <diagonal/>
    </border>
    <border>
      <left/>
      <right style="thin">
        <color auto="1"/>
      </right>
      <top style="dotted">
        <color theme="0" tint="-0.14996795556505021"/>
      </top>
      <bottom style="dotted">
        <color theme="0" tint="-0.14996795556505021"/>
      </bottom>
      <diagonal/>
    </border>
    <border>
      <left style="thin">
        <color auto="1"/>
      </left>
      <right style="thin">
        <color auto="1"/>
      </right>
      <top style="dotted">
        <color theme="0" tint="-0.14996795556505021"/>
      </top>
      <bottom style="dotted">
        <color theme="0" tint="-0.14996795556505021"/>
      </bottom>
      <diagonal/>
    </border>
    <border>
      <left/>
      <right style="medium">
        <color auto="1"/>
      </right>
      <top style="dotted">
        <color theme="0" tint="-0.14996795556505021"/>
      </top>
      <bottom style="dotted">
        <color theme="0" tint="-0.14996795556505021"/>
      </bottom>
      <diagonal/>
    </border>
    <border>
      <left style="thin">
        <color auto="1"/>
      </left>
      <right style="medium">
        <color auto="1"/>
      </right>
      <top/>
      <bottom style="medium">
        <color auto="1"/>
      </bottom>
      <diagonal/>
    </border>
    <border>
      <left style="thin">
        <color auto="1"/>
      </left>
      <right style="medium">
        <color auto="1"/>
      </right>
      <top style="thin">
        <color auto="1"/>
      </top>
      <bottom style="dotted">
        <color theme="0" tint="-0.14996795556505021"/>
      </bottom>
      <diagonal/>
    </border>
    <border>
      <left style="thin">
        <color auto="1"/>
      </left>
      <right style="medium">
        <color auto="1"/>
      </right>
      <top style="dotted">
        <color theme="0" tint="-0.14996795556505021"/>
      </top>
      <bottom style="dotted">
        <color theme="0" tint="-0.14996795556505021"/>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right style="thin">
        <color auto="1"/>
      </right>
      <top/>
      <bottom/>
      <diagonal/>
    </border>
    <border>
      <left style="medium">
        <color auto="1"/>
      </left>
      <right/>
      <top style="medium">
        <color auto="1"/>
      </top>
      <bottom style="thin">
        <color indexed="64"/>
      </bottom>
      <diagonal/>
    </border>
    <border>
      <left/>
      <right style="thin">
        <color auto="1"/>
      </right>
      <top/>
      <bottom style="medium">
        <color auto="1"/>
      </bottom>
      <diagonal/>
    </border>
    <border>
      <left/>
      <right style="medium">
        <color auto="1"/>
      </right>
      <top style="medium">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21">
    <xf numFmtId="0" fontId="0" fillId="0" borderId="0"/>
    <xf numFmtId="43" fontId="11" fillId="0" borderId="0" applyFont="0" applyFill="0" applyBorder="0" applyAlignment="0" applyProtection="0"/>
    <xf numFmtId="44" fontId="1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0" fontId="32" fillId="0" borderId="0"/>
    <xf numFmtId="0" fontId="31" fillId="0" borderId="0"/>
    <xf numFmtId="0" fontId="32"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2" fillId="0" borderId="0"/>
  </cellStyleXfs>
  <cellXfs count="327">
    <xf numFmtId="0" fontId="0" fillId="0" borderId="0" xfId="0"/>
    <xf numFmtId="0" fontId="12" fillId="0" borderId="0" xfId="0" applyFont="1"/>
    <xf numFmtId="3" fontId="12" fillId="0" borderId="0" xfId="0" applyNumberFormat="1" applyFont="1"/>
    <xf numFmtId="164" fontId="12" fillId="0" borderId="0" xfId="1" applyNumberFormat="1" applyFont="1"/>
    <xf numFmtId="3" fontId="16" fillId="0" borderId="6" xfId="0" applyNumberFormat="1" applyFont="1" applyBorder="1" applyAlignment="1">
      <alignment horizontal="center" vertical="top" wrapText="1"/>
    </xf>
    <xf numFmtId="3" fontId="16" fillId="0" borderId="7" xfId="0" applyNumberFormat="1" applyFont="1" applyBorder="1" applyAlignment="1">
      <alignment horizontal="center" vertical="top" wrapText="1"/>
    </xf>
    <xf numFmtId="164" fontId="16" fillId="0" borderId="8" xfId="1" applyNumberFormat="1" applyFont="1" applyBorder="1" applyAlignment="1">
      <alignment horizontal="center" vertical="top" wrapText="1"/>
    </xf>
    <xf numFmtId="0" fontId="17" fillId="0" borderId="0" xfId="0" applyFont="1"/>
    <xf numFmtId="0" fontId="16" fillId="0" borderId="0" xfId="0" applyFont="1"/>
    <xf numFmtId="0" fontId="14" fillId="0" borderId="0" xfId="0" applyFont="1" applyAlignment="1"/>
    <xf numFmtId="0" fontId="15" fillId="0" borderId="0" xfId="0" applyFont="1" applyAlignment="1"/>
    <xf numFmtId="0" fontId="13" fillId="0" borderId="0" xfId="0" applyFont="1" applyAlignment="1"/>
    <xf numFmtId="0" fontId="10" fillId="0" borderId="0" xfId="0" applyFont="1"/>
    <xf numFmtId="0" fontId="10" fillId="0" borderId="0" xfId="0" applyFont="1" applyAlignment="1"/>
    <xf numFmtId="0" fontId="10" fillId="0" borderId="1" xfId="0" applyFont="1" applyBorder="1" applyAlignment="1">
      <alignment horizontal="center" vertical="top" wrapText="1"/>
    </xf>
    <xf numFmtId="0" fontId="10" fillId="0" borderId="13" xfId="0" applyFont="1" applyBorder="1" applyAlignment="1">
      <alignment horizontal="center" vertical="top" wrapText="1"/>
    </xf>
    <xf numFmtId="0" fontId="16" fillId="0" borderId="15" xfId="0" applyFont="1" applyBorder="1" applyAlignment="1">
      <alignment horizontal="right"/>
    </xf>
    <xf numFmtId="0" fontId="10" fillId="0" borderId="17" xfId="0" applyFont="1" applyBorder="1"/>
    <xf numFmtId="0" fontId="10" fillId="0" borderId="18" xfId="0" applyFont="1" applyBorder="1"/>
    <xf numFmtId="0" fontId="10" fillId="0" borderId="19" xfId="0" applyFont="1" applyBorder="1" applyAlignment="1">
      <alignment horizontal="left" indent="3"/>
    </xf>
    <xf numFmtId="0" fontId="10" fillId="0" borderId="19" xfId="0" applyFont="1" applyBorder="1" applyAlignment="1">
      <alignment horizontal="left" indent="5"/>
    </xf>
    <xf numFmtId="0" fontId="10" fillId="0" borderId="22" xfId="0" applyFont="1" applyBorder="1" applyAlignment="1">
      <alignment horizontal="left" indent="5"/>
    </xf>
    <xf numFmtId="0" fontId="10" fillId="0" borderId="6" xfId="0" applyFont="1" applyBorder="1" applyAlignment="1">
      <alignment horizontal="left" indent="3"/>
    </xf>
    <xf numFmtId="0" fontId="19" fillId="0" borderId="0" xfId="0" applyFont="1" applyAlignment="1"/>
    <xf numFmtId="0" fontId="9" fillId="0" borderId="1" xfId="0" applyFont="1" applyBorder="1" applyAlignment="1">
      <alignment horizontal="center" vertical="top" wrapText="1"/>
    </xf>
    <xf numFmtId="0" fontId="16" fillId="0" borderId="0" xfId="0" applyFont="1" applyAlignment="1"/>
    <xf numFmtId="0" fontId="9" fillId="0" borderId="0" xfId="0" applyFont="1"/>
    <xf numFmtId="0" fontId="16" fillId="0" borderId="6" xfId="0" applyFont="1" applyBorder="1" applyAlignment="1">
      <alignment horizontal="right"/>
    </xf>
    <xf numFmtId="0" fontId="16" fillId="0" borderId="30" xfId="0" applyFont="1" applyBorder="1" applyAlignment="1">
      <alignment horizontal="right"/>
    </xf>
    <xf numFmtId="0" fontId="9" fillId="0" borderId="0" xfId="0" applyFont="1" applyAlignment="1">
      <alignment vertical="top" wrapText="1"/>
    </xf>
    <xf numFmtId="0" fontId="9" fillId="0" borderId="0" xfId="0" applyFont="1" applyAlignment="1">
      <alignment vertical="top"/>
    </xf>
    <xf numFmtId="0" fontId="9" fillId="0" borderId="13" xfId="0" applyFont="1" applyBorder="1" applyAlignment="1">
      <alignment horizontal="center" vertical="top" wrapText="1"/>
    </xf>
    <xf numFmtId="3" fontId="10" fillId="0" borderId="20" xfId="0" applyNumberFormat="1" applyFont="1" applyBorder="1"/>
    <xf numFmtId="3" fontId="9" fillId="0" borderId="20" xfId="0" applyNumberFormat="1" applyFont="1" applyBorder="1"/>
    <xf numFmtId="3" fontId="9" fillId="0" borderId="21" xfId="0" applyNumberFormat="1" applyFont="1" applyBorder="1"/>
    <xf numFmtId="3" fontId="16" fillId="0" borderId="37" xfId="0" applyNumberFormat="1" applyFont="1" applyBorder="1"/>
    <xf numFmtId="3" fontId="16" fillId="0" borderId="38" xfId="0" applyNumberFormat="1" applyFont="1" applyBorder="1"/>
    <xf numFmtId="0" fontId="16" fillId="0" borderId="36" xfId="0" applyFont="1" applyBorder="1" applyAlignment="1">
      <alignment horizontal="right"/>
    </xf>
    <xf numFmtId="0" fontId="16" fillId="0" borderId="43" xfId="0" applyFont="1" applyBorder="1" applyAlignment="1">
      <alignment vertical="top"/>
    </xf>
    <xf numFmtId="0" fontId="10" fillId="0" borderId="44" xfId="0" applyFont="1" applyBorder="1" applyAlignment="1">
      <alignment vertical="top"/>
    </xf>
    <xf numFmtId="0" fontId="10" fillId="0" borderId="45" xfId="0" applyFont="1" applyBorder="1"/>
    <xf numFmtId="0" fontId="10" fillId="0" borderId="46" xfId="0" applyFont="1" applyBorder="1"/>
    <xf numFmtId="0" fontId="16" fillId="0" borderId="30" xfId="0" applyFont="1" applyBorder="1" applyAlignment="1">
      <alignment horizontal="center"/>
    </xf>
    <xf numFmtId="3" fontId="16" fillId="0" borderId="7" xfId="0" applyNumberFormat="1" applyFont="1" applyBorder="1"/>
    <xf numFmtId="0" fontId="13" fillId="0" borderId="0" xfId="0" applyFont="1" applyBorder="1" applyAlignment="1"/>
    <xf numFmtId="0" fontId="16" fillId="0" borderId="28" xfId="0" applyFont="1" applyBorder="1" applyAlignment="1">
      <alignment vertical="top" wrapText="1"/>
    </xf>
    <xf numFmtId="0" fontId="9" fillId="0" borderId="29" xfId="0" applyFont="1" applyBorder="1" applyAlignment="1">
      <alignment vertical="top"/>
    </xf>
    <xf numFmtId="0" fontId="16" fillId="0" borderId="36" xfId="0" applyFont="1" applyBorder="1" applyAlignment="1">
      <alignment horizontal="right" vertical="top"/>
    </xf>
    <xf numFmtId="0" fontId="24" fillId="0" borderId="0" xfId="0" applyFont="1" applyAlignment="1"/>
    <xf numFmtId="0" fontId="22" fillId="0" borderId="0" xfId="0" applyFont="1"/>
    <xf numFmtId="0" fontId="24" fillId="0" borderId="0" xfId="0" applyFont="1"/>
    <xf numFmtId="0" fontId="13" fillId="0" borderId="0" xfId="0" applyFont="1"/>
    <xf numFmtId="0" fontId="26" fillId="0" borderId="0" xfId="0" applyFont="1"/>
    <xf numFmtId="0" fontId="13" fillId="0" borderId="33" xfId="0" applyFont="1" applyBorder="1" applyAlignment="1"/>
    <xf numFmtId="0" fontId="17" fillId="0" borderId="0" xfId="0" applyFont="1" applyAlignment="1"/>
    <xf numFmtId="0" fontId="9" fillId="0" borderId="0" xfId="0" applyFont="1" applyAlignment="1">
      <alignment horizontal="left" indent="2"/>
    </xf>
    <xf numFmtId="0" fontId="8" fillId="0" borderId="1" xfId="0" applyFont="1" applyBorder="1" applyAlignment="1">
      <alignment horizontal="center" vertical="top" wrapText="1"/>
    </xf>
    <xf numFmtId="0" fontId="8" fillId="0" borderId="13" xfId="0" applyFont="1" applyBorder="1" applyAlignment="1">
      <alignment horizontal="center" vertical="top" wrapText="1"/>
    </xf>
    <xf numFmtId="0" fontId="10" fillId="0" borderId="44" xfId="0" applyFont="1" applyBorder="1"/>
    <xf numFmtId="0" fontId="10" fillId="0" borderId="47" xfId="0" applyFont="1" applyBorder="1" applyAlignment="1">
      <alignment horizontal="left" indent="1"/>
    </xf>
    <xf numFmtId="0" fontId="10" fillId="0" borderId="44" xfId="0" applyFont="1" applyBorder="1" applyAlignment="1">
      <alignment horizontal="left" indent="1"/>
    </xf>
    <xf numFmtId="0" fontId="16" fillId="0" borderId="9" xfId="0" applyFont="1" applyBorder="1" applyAlignment="1">
      <alignment horizontal="center"/>
    </xf>
    <xf numFmtId="0" fontId="8" fillId="0" borderId="16" xfId="0" applyFont="1" applyBorder="1" applyAlignment="1">
      <alignment horizontal="left" indent="2"/>
    </xf>
    <xf numFmtId="0" fontId="8" fillId="0" borderId="19" xfId="0" applyFont="1" applyBorder="1" applyAlignment="1">
      <alignment horizontal="left" indent="2"/>
    </xf>
    <xf numFmtId="0" fontId="27" fillId="0" borderId="19" xfId="0" applyFont="1" applyBorder="1" applyAlignment="1">
      <alignment horizontal="left" indent="8"/>
    </xf>
    <xf numFmtId="0" fontId="16" fillId="0" borderId="19" xfId="0" applyFont="1" applyBorder="1"/>
    <xf numFmtId="0" fontId="16" fillId="0" borderId="19" xfId="0" applyFont="1" applyBorder="1" applyAlignment="1">
      <alignment horizontal="center"/>
    </xf>
    <xf numFmtId="0" fontId="16" fillId="0" borderId="59" xfId="0" applyFont="1" applyBorder="1" applyAlignment="1">
      <alignment horizontal="center"/>
    </xf>
    <xf numFmtId="0" fontId="13" fillId="0" borderId="0" xfId="0" applyFont="1" applyAlignment="1">
      <alignment wrapText="1"/>
    </xf>
    <xf numFmtId="0" fontId="16" fillId="0" borderId="0" xfId="0" applyFont="1" applyBorder="1"/>
    <xf numFmtId="0" fontId="16" fillId="0" borderId="0" xfId="0" applyFont="1" applyBorder="1" applyAlignment="1">
      <alignment horizontal="right" indent="1"/>
    </xf>
    <xf numFmtId="0" fontId="10" fillId="0" borderId="0" xfId="0" applyFont="1" applyBorder="1"/>
    <xf numFmtId="0" fontId="8" fillId="0" borderId="17" xfId="0" applyFont="1" applyBorder="1" applyAlignment="1">
      <alignment horizontal="left" indent="1"/>
    </xf>
    <xf numFmtId="0" fontId="8" fillId="0" borderId="49" xfId="0" applyFont="1" applyBorder="1" applyAlignment="1">
      <alignment horizontal="left" indent="1"/>
    </xf>
    <xf numFmtId="0" fontId="8" fillId="0" borderId="37" xfId="0" applyFont="1" applyBorder="1" applyAlignment="1">
      <alignment horizontal="left" indent="1"/>
    </xf>
    <xf numFmtId="0" fontId="8" fillId="0" borderId="49" xfId="0" applyFont="1" applyBorder="1" applyAlignment="1">
      <alignment horizontal="left" indent="3"/>
    </xf>
    <xf numFmtId="0" fontId="8" fillId="0" borderId="14" xfId="0" applyFont="1" applyBorder="1" applyAlignment="1">
      <alignment horizontal="left" indent="1"/>
    </xf>
    <xf numFmtId="0" fontId="16" fillId="0" borderId="1" xfId="0" applyFont="1" applyBorder="1" applyAlignment="1">
      <alignment horizontal="right" indent="1"/>
    </xf>
    <xf numFmtId="0" fontId="16" fillId="0" borderId="64" xfId="0" applyFont="1" applyBorder="1"/>
    <xf numFmtId="3" fontId="16" fillId="0" borderId="19" xfId="0" applyNumberFormat="1" applyFont="1" applyBorder="1"/>
    <xf numFmtId="3" fontId="16" fillId="0" borderId="20" xfId="0" applyNumberFormat="1" applyFont="1" applyBorder="1"/>
    <xf numFmtId="3" fontId="12" fillId="0" borderId="21" xfId="0" applyNumberFormat="1" applyFont="1" applyBorder="1"/>
    <xf numFmtId="0" fontId="16" fillId="0" borderId="65" xfId="0" applyFont="1" applyBorder="1" applyAlignment="1">
      <alignment horizontal="left" indent="1"/>
    </xf>
    <xf numFmtId="3" fontId="16" fillId="0" borderId="21" xfId="0" applyNumberFormat="1" applyFont="1" applyBorder="1"/>
    <xf numFmtId="0" fontId="16" fillId="0" borderId="65" xfId="0" applyFont="1" applyBorder="1"/>
    <xf numFmtId="3" fontId="12" fillId="0" borderId="19" xfId="0" applyNumberFormat="1" applyFont="1" applyBorder="1"/>
    <xf numFmtId="3" fontId="12" fillId="0" borderId="20" xfId="0" applyNumberFormat="1" applyFont="1" applyBorder="1"/>
    <xf numFmtId="0" fontId="16" fillId="0" borderId="65" xfId="0" applyFont="1" applyBorder="1" applyAlignment="1">
      <alignment horizontal="left" indent="3"/>
    </xf>
    <xf numFmtId="0" fontId="16" fillId="0" borderId="63" xfId="0" applyFont="1" applyBorder="1" applyAlignment="1">
      <alignment horizontal="left"/>
    </xf>
    <xf numFmtId="3" fontId="12" fillId="0" borderId="44" xfId="0" applyNumberFormat="1" applyFont="1" applyBorder="1"/>
    <xf numFmtId="3" fontId="12" fillId="0" borderId="67" xfId="0" applyNumberFormat="1" applyFont="1" applyBorder="1"/>
    <xf numFmtId="0" fontId="16" fillId="0" borderId="65" xfId="0" applyFont="1" applyBorder="1" applyAlignment="1">
      <alignment horizontal="left"/>
    </xf>
    <xf numFmtId="3" fontId="12" fillId="0" borderId="68" xfId="0" applyNumberFormat="1" applyFont="1" applyBorder="1"/>
    <xf numFmtId="3" fontId="12" fillId="0" borderId="58" xfId="0" applyNumberFormat="1" applyFont="1" applyBorder="1"/>
    <xf numFmtId="3" fontId="12" fillId="0" borderId="69" xfId="0" applyNumberFormat="1" applyFont="1" applyBorder="1"/>
    <xf numFmtId="0" fontId="16" fillId="0" borderId="70" xfId="0" applyFont="1" applyBorder="1"/>
    <xf numFmtId="0" fontId="16" fillId="0" borderId="4" xfId="0" applyFont="1" applyBorder="1" applyAlignment="1">
      <alignment horizontal="center" vertical="center" wrapText="1"/>
    </xf>
    <xf numFmtId="0" fontId="10" fillId="0" borderId="61" xfId="0" applyFont="1" applyBorder="1" applyAlignment="1">
      <alignment horizontal="left" indent="3"/>
    </xf>
    <xf numFmtId="0" fontId="7" fillId="0" borderId="16" xfId="0" applyFont="1" applyBorder="1" applyAlignment="1">
      <alignment horizontal="left" indent="2"/>
    </xf>
    <xf numFmtId="0" fontId="7" fillId="0" borderId="1" xfId="0" applyFont="1" applyBorder="1" applyAlignment="1">
      <alignment horizontal="center" vertical="top" wrapText="1"/>
    </xf>
    <xf numFmtId="0" fontId="7" fillId="0" borderId="61" xfId="0" applyFont="1" applyBorder="1" applyAlignment="1">
      <alignment horizontal="left" indent="3"/>
    </xf>
    <xf numFmtId="0" fontId="7" fillId="0" borderId="19" xfId="0" applyFont="1" applyBorder="1" applyAlignment="1">
      <alignment horizontal="left" indent="3"/>
    </xf>
    <xf numFmtId="0" fontId="7" fillId="0" borderId="6" xfId="0" applyFont="1" applyBorder="1" applyAlignment="1">
      <alignment horizontal="left" indent="3"/>
    </xf>
    <xf numFmtId="0" fontId="6" fillId="0" borderId="1" xfId="0" applyFont="1" applyBorder="1" applyAlignment="1">
      <alignment horizontal="center" vertical="top" wrapText="1"/>
    </xf>
    <xf numFmtId="0" fontId="6" fillId="0" borderId="19" xfId="0" applyFont="1" applyBorder="1" applyAlignment="1">
      <alignment horizontal="left" indent="3"/>
    </xf>
    <xf numFmtId="0" fontId="6" fillId="0" borderId="6" xfId="0" applyFont="1" applyBorder="1" applyAlignment="1">
      <alignment horizontal="left" indent="3"/>
    </xf>
    <xf numFmtId="0" fontId="6" fillId="0" borderId="19" xfId="0" applyFont="1" applyBorder="1" applyAlignment="1">
      <alignment horizontal="left" indent="2"/>
    </xf>
    <xf numFmtId="0" fontId="16" fillId="0" borderId="4" xfId="0" applyFont="1" applyBorder="1" applyAlignment="1">
      <alignment horizontal="center" vertical="center" wrapText="1"/>
    </xf>
    <xf numFmtId="0" fontId="5" fillId="0" borderId="0" xfId="0" applyFont="1"/>
    <xf numFmtId="0" fontId="5" fillId="0" borderId="29" xfId="0" applyFont="1" applyBorder="1" applyAlignment="1">
      <alignment vertical="top" wrapText="1"/>
    </xf>
    <xf numFmtId="0" fontId="5" fillId="0" borderId="49" xfId="0" applyFont="1" applyBorder="1" applyAlignment="1">
      <alignment horizontal="left" indent="1"/>
    </xf>
    <xf numFmtId="0" fontId="4" fillId="0" borderId="35" xfId="0" applyFont="1" applyBorder="1" applyAlignment="1">
      <alignment horizontal="left" indent="2"/>
    </xf>
    <xf numFmtId="0" fontId="6" fillId="0" borderId="86" xfId="0" applyFont="1" applyBorder="1" applyAlignment="1">
      <alignment horizontal="left" indent="1"/>
    </xf>
    <xf numFmtId="0" fontId="6" fillId="0" borderId="10" xfId="0" applyFont="1" applyBorder="1" applyAlignment="1">
      <alignment horizontal="left" indent="1"/>
    </xf>
    <xf numFmtId="3" fontId="16" fillId="0" borderId="47" xfId="0" applyNumberFormat="1" applyFont="1" applyBorder="1"/>
    <xf numFmtId="3" fontId="16" fillId="0" borderId="49" xfId="0" applyNumberFormat="1" applyFont="1" applyBorder="1"/>
    <xf numFmtId="3" fontId="16" fillId="0" borderId="87" xfId="0" applyNumberFormat="1" applyFont="1" applyBorder="1"/>
    <xf numFmtId="3" fontId="16" fillId="0" borderId="45" xfId="0" applyNumberFormat="1" applyFont="1" applyBorder="1"/>
    <xf numFmtId="3" fontId="12" fillId="0" borderId="88" xfId="0" applyNumberFormat="1" applyFont="1" applyBorder="1"/>
    <xf numFmtId="3" fontId="16" fillId="0" borderId="61" xfId="0" applyNumberFormat="1" applyFont="1" applyBorder="1"/>
    <xf numFmtId="3" fontId="16" fillId="0" borderId="52" xfId="0" applyNumberFormat="1" applyFont="1" applyBorder="1"/>
    <xf numFmtId="3" fontId="16" fillId="0" borderId="35" xfId="0" applyNumberFormat="1" applyFont="1" applyBorder="1"/>
    <xf numFmtId="3" fontId="16" fillId="0" borderId="88" xfId="0" applyNumberFormat="1" applyFont="1" applyBorder="1"/>
    <xf numFmtId="0" fontId="3" fillId="0" borderId="1" xfId="0" applyFont="1" applyBorder="1" applyAlignment="1">
      <alignment horizontal="center" vertical="top" wrapText="1"/>
    </xf>
    <xf numFmtId="3" fontId="10" fillId="0" borderId="17" xfId="0" applyNumberFormat="1" applyFont="1" applyBorder="1"/>
    <xf numFmtId="3" fontId="10" fillId="0" borderId="18" xfId="0" applyNumberFormat="1" applyFont="1" applyBorder="1"/>
    <xf numFmtId="3" fontId="10" fillId="0" borderId="21" xfId="0" applyNumberFormat="1" applyFont="1" applyBorder="1"/>
    <xf numFmtId="3" fontId="16" fillId="0" borderId="1" xfId="0" applyNumberFormat="1" applyFont="1" applyBorder="1"/>
    <xf numFmtId="3" fontId="16" fillId="0" borderId="13" xfId="0" applyNumberFormat="1" applyFont="1" applyBorder="1"/>
    <xf numFmtId="3" fontId="16" fillId="0" borderId="17" xfId="0" applyNumberFormat="1" applyFont="1" applyBorder="1"/>
    <xf numFmtId="3" fontId="7" fillId="0" borderId="17" xfId="0" applyNumberFormat="1" applyFont="1" applyBorder="1"/>
    <xf numFmtId="3" fontId="7" fillId="0" borderId="18" xfId="0" applyNumberFormat="1" applyFont="1" applyBorder="1"/>
    <xf numFmtId="3" fontId="7" fillId="0" borderId="37" xfId="0" applyNumberFormat="1" applyFont="1" applyBorder="1"/>
    <xf numFmtId="3" fontId="7" fillId="0" borderId="38" xfId="0" applyNumberFormat="1" applyFont="1" applyBorder="1"/>
    <xf numFmtId="3" fontId="10" fillId="0" borderId="49" xfId="0" applyNumberFormat="1" applyFont="1" applyBorder="1"/>
    <xf numFmtId="3" fontId="10" fillId="0" borderId="52" xfId="0" applyNumberFormat="1" applyFont="1" applyBorder="1"/>
    <xf numFmtId="3" fontId="10" fillId="0" borderId="23" xfId="0" applyNumberFormat="1" applyFont="1" applyBorder="1"/>
    <xf numFmtId="3" fontId="10" fillId="0" borderId="24" xfId="0" applyNumberFormat="1" applyFont="1" applyBorder="1"/>
    <xf numFmtId="3" fontId="10" fillId="0" borderId="7" xfId="0" applyNumberFormat="1" applyFont="1" applyBorder="1"/>
    <xf numFmtId="3" fontId="10" fillId="0" borderId="8" xfId="0" applyNumberFormat="1" applyFont="1" applyBorder="1"/>
    <xf numFmtId="3" fontId="10" fillId="0" borderId="37" xfId="0" applyNumberFormat="1" applyFont="1" applyBorder="1"/>
    <xf numFmtId="3" fontId="10" fillId="0" borderId="38" xfId="0" applyNumberFormat="1" applyFont="1" applyBorder="1"/>
    <xf numFmtId="3" fontId="9" fillId="0" borderId="17" xfId="0" applyNumberFormat="1" applyFont="1" applyBorder="1"/>
    <xf numFmtId="3" fontId="9" fillId="0" borderId="37" xfId="0" applyNumberFormat="1" applyFont="1" applyBorder="1"/>
    <xf numFmtId="3" fontId="16" fillId="0" borderId="8" xfId="0" applyNumberFormat="1" applyFont="1" applyBorder="1"/>
    <xf numFmtId="3" fontId="9" fillId="0" borderId="49" xfId="0" applyNumberFormat="1" applyFont="1" applyBorder="1"/>
    <xf numFmtId="3" fontId="9" fillId="0" borderId="14" xfId="0" applyNumberFormat="1" applyFont="1" applyBorder="1"/>
    <xf numFmtId="3" fontId="16" fillId="0" borderId="76" xfId="2" applyNumberFormat="1" applyFont="1" applyBorder="1"/>
    <xf numFmtId="3" fontId="16" fillId="0" borderId="81" xfId="2" applyNumberFormat="1" applyFont="1" applyBorder="1"/>
    <xf numFmtId="3" fontId="16" fillId="0" borderId="58" xfId="0" applyNumberFormat="1" applyFont="1" applyBorder="1"/>
    <xf numFmtId="3" fontId="27" fillId="0" borderId="20" xfId="0" applyNumberFormat="1" applyFont="1" applyBorder="1"/>
    <xf numFmtId="3" fontId="27" fillId="0" borderId="21" xfId="0" applyNumberFormat="1" applyFont="1" applyBorder="1"/>
    <xf numFmtId="3" fontId="16" fillId="0" borderId="51" xfId="0" applyNumberFormat="1" applyFont="1" applyBorder="1"/>
    <xf numFmtId="3" fontId="16" fillId="0" borderId="53" xfId="0" applyNumberFormat="1" applyFont="1" applyBorder="1"/>
    <xf numFmtId="0" fontId="2" fillId="0" borderId="65" xfId="0" applyFont="1" applyBorder="1" applyAlignment="1">
      <alignment horizontal="left" indent="1"/>
    </xf>
    <xf numFmtId="0" fontId="2" fillId="0" borderId="65" xfId="0" applyFont="1" applyBorder="1" applyAlignment="1">
      <alignment horizontal="left" indent="6"/>
    </xf>
    <xf numFmtId="0" fontId="1" fillId="0" borderId="19" xfId="0" applyFont="1" applyBorder="1" applyAlignment="1">
      <alignment horizontal="left" indent="2"/>
    </xf>
    <xf numFmtId="0" fontId="1" fillId="0" borderId="0" xfId="0" applyFont="1"/>
    <xf numFmtId="0" fontId="1" fillId="0" borderId="65" xfId="0" applyFont="1" applyBorder="1" applyAlignment="1">
      <alignment horizontal="left" indent="6"/>
    </xf>
    <xf numFmtId="0" fontId="1" fillId="0" borderId="65" xfId="0" applyFont="1" applyBorder="1" applyAlignment="1">
      <alignment horizontal="left" indent="3"/>
    </xf>
    <xf numFmtId="0" fontId="1" fillId="0" borderId="65" xfId="0" applyFont="1" applyBorder="1" applyAlignment="1">
      <alignment horizontal="left" indent="4"/>
    </xf>
    <xf numFmtId="0" fontId="1" fillId="0" borderId="16" xfId="0" applyFont="1" applyBorder="1" applyAlignment="1">
      <alignment horizontal="left" wrapText="1" indent="3"/>
    </xf>
    <xf numFmtId="0" fontId="10" fillId="0" borderId="16" xfId="0" applyFont="1" applyBorder="1" applyAlignment="1">
      <alignment horizontal="left" wrapText="1" indent="3"/>
    </xf>
    <xf numFmtId="0" fontId="1" fillId="0" borderId="19" xfId="0" applyFont="1" applyBorder="1" applyAlignment="1">
      <alignment horizontal="left" wrapText="1" indent="3"/>
    </xf>
    <xf numFmtId="0" fontId="1" fillId="0" borderId="28" xfId="0" applyFont="1" applyBorder="1" applyAlignment="1">
      <alignment horizontal="center"/>
    </xf>
    <xf numFmtId="3" fontId="10" fillId="0" borderId="0" xfId="0" applyNumberFormat="1" applyFont="1"/>
    <xf numFmtId="164" fontId="10" fillId="0" borderId="0" xfId="1" applyNumberFormat="1" applyFont="1"/>
    <xf numFmtId="0" fontId="1" fillId="0" borderId="49" xfId="0" applyFont="1" applyBorder="1" applyAlignment="1">
      <alignment horizontal="left" indent="1"/>
    </xf>
    <xf numFmtId="0" fontId="10" fillId="0" borderId="0" xfId="0" applyFont="1" applyAlignment="1">
      <alignment horizontal="center" wrapText="1"/>
    </xf>
    <xf numFmtId="43" fontId="1" fillId="0" borderId="0" xfId="1" applyFont="1"/>
    <xf numFmtId="43" fontId="10" fillId="0" borderId="0" xfId="1" applyFont="1"/>
    <xf numFmtId="43" fontId="10" fillId="0" borderId="0" xfId="0" applyNumberFormat="1" applyFont="1"/>
    <xf numFmtId="0" fontId="30" fillId="0" borderId="0" xfId="0" applyFont="1" applyAlignment="1">
      <alignment horizontal="left" vertical="top"/>
    </xf>
    <xf numFmtId="0" fontId="14" fillId="0" borderId="0" xfId="0" applyFont="1" applyAlignment="1">
      <alignment horizontal="center"/>
    </xf>
    <xf numFmtId="0" fontId="15" fillId="0" borderId="0" xfId="0" applyFont="1" applyAlignment="1">
      <alignment horizontal="center"/>
    </xf>
    <xf numFmtId="0" fontId="13" fillId="0" borderId="0" xfId="0" applyFont="1" applyAlignment="1">
      <alignment horizontal="center"/>
    </xf>
    <xf numFmtId="0" fontId="9" fillId="0" borderId="0" xfId="0" applyFont="1" applyAlignment="1">
      <alignment horizontal="center"/>
    </xf>
    <xf numFmtId="0" fontId="18" fillId="0" borderId="0" xfId="0" applyFont="1" applyAlignment="1">
      <alignment horizontal="left" vertical="top"/>
    </xf>
    <xf numFmtId="44" fontId="10" fillId="0" borderId="0" xfId="2" applyFont="1"/>
    <xf numFmtId="0" fontId="1" fillId="0" borderId="0" xfId="0" applyFont="1" applyAlignment="1">
      <alignment horizontal="left" vertical="top"/>
    </xf>
    <xf numFmtId="0" fontId="13" fillId="0" borderId="0" xfId="0" applyFont="1" applyAlignment="1">
      <alignment horizontal="left"/>
    </xf>
    <xf numFmtId="0" fontId="13" fillId="0" borderId="0" xfId="0" applyFont="1" applyFill="1" applyAlignment="1">
      <alignment horizontal="left"/>
    </xf>
    <xf numFmtId="0" fontId="29" fillId="0" borderId="0" xfId="0" applyFont="1" applyBorder="1" applyAlignment="1">
      <alignment horizontal="center"/>
    </xf>
    <xf numFmtId="0" fontId="17" fillId="0" borderId="0" xfId="0" applyFont="1" applyBorder="1"/>
    <xf numFmtId="0" fontId="28" fillId="0" borderId="0" xfId="0" applyFont="1" applyBorder="1"/>
    <xf numFmtId="3" fontId="22" fillId="0" borderId="29" xfId="0" applyNumberFormat="1" applyFont="1" applyBorder="1"/>
    <xf numFmtId="3" fontId="9" fillId="0" borderId="18" xfId="0" applyNumberFormat="1" applyFont="1" applyBorder="1"/>
    <xf numFmtId="0" fontId="22" fillId="0" borderId="60" xfId="0" applyFont="1" applyBorder="1"/>
    <xf numFmtId="0" fontId="1" fillId="0" borderId="0" xfId="0" applyFont="1" applyAlignment="1"/>
    <xf numFmtId="0" fontId="1" fillId="0" borderId="1" xfId="0" applyFont="1" applyBorder="1" applyAlignment="1">
      <alignment horizontal="center" vertical="top" wrapText="1"/>
    </xf>
    <xf numFmtId="0" fontId="1" fillId="0" borderId="13" xfId="0" applyFont="1" applyBorder="1" applyAlignment="1">
      <alignment horizontal="center" vertical="top" wrapText="1"/>
    </xf>
    <xf numFmtId="0" fontId="1" fillId="0" borderId="0" xfId="0" applyFont="1" applyAlignment="1">
      <alignment wrapText="1"/>
    </xf>
    <xf numFmtId="0" fontId="1" fillId="0" borderId="73" xfId="0" applyFont="1" applyBorder="1" applyAlignment="1">
      <alignment horizontal="left"/>
    </xf>
    <xf numFmtId="165" fontId="1" fillId="0" borderId="74" xfId="2" applyNumberFormat="1" applyFont="1" applyBorder="1" applyAlignment="1">
      <alignment horizontal="left"/>
    </xf>
    <xf numFmtId="165" fontId="1" fillId="0" borderId="74" xfId="2" applyNumberFormat="1" applyFont="1" applyBorder="1" applyAlignment="1">
      <alignment horizontal="center"/>
    </xf>
    <xf numFmtId="164" fontId="1" fillId="0" borderId="75" xfId="1" applyNumberFormat="1" applyFont="1" applyBorder="1" applyAlignment="1">
      <alignment horizontal="left"/>
    </xf>
    <xf numFmtId="3" fontId="1" fillId="0" borderId="76" xfId="0" applyNumberFormat="1" applyFont="1" applyBorder="1"/>
    <xf numFmtId="3" fontId="1" fillId="0" borderId="77" xfId="0" applyNumberFormat="1" applyFont="1" applyBorder="1"/>
    <xf numFmtId="0" fontId="1" fillId="0" borderId="78" xfId="0" applyFont="1" applyBorder="1" applyAlignment="1">
      <alignment horizontal="left"/>
    </xf>
    <xf numFmtId="165" fontId="1" fillId="0" borderId="79" xfId="2" applyNumberFormat="1" applyFont="1" applyBorder="1" applyAlignment="1">
      <alignment horizontal="left"/>
    </xf>
    <xf numFmtId="165" fontId="1" fillId="0" borderId="79" xfId="2" applyNumberFormat="1" applyFont="1" applyBorder="1" applyAlignment="1">
      <alignment horizontal="center"/>
    </xf>
    <xf numFmtId="164" fontId="1" fillId="0" borderId="80" xfId="1" applyNumberFormat="1" applyFont="1" applyBorder="1" applyAlignment="1">
      <alignment horizontal="left"/>
    </xf>
    <xf numFmtId="3" fontId="1" fillId="0" borderId="81" xfId="0" applyNumberFormat="1" applyFont="1" applyBorder="1"/>
    <xf numFmtId="3" fontId="1" fillId="0" borderId="82" xfId="0" applyNumberFormat="1" applyFont="1" applyBorder="1"/>
    <xf numFmtId="3" fontId="1" fillId="0" borderId="84" xfId="0" applyNumberFormat="1" applyFont="1" applyBorder="1"/>
    <xf numFmtId="3" fontId="1" fillId="0" borderId="85" xfId="0" applyNumberFormat="1" applyFont="1" applyBorder="1"/>
    <xf numFmtId="3" fontId="1" fillId="0" borderId="58" xfId="0" applyNumberFormat="1" applyFont="1" applyBorder="1"/>
    <xf numFmtId="3" fontId="1" fillId="0" borderId="83" xfId="0" applyNumberFormat="1" applyFont="1" applyBorder="1"/>
    <xf numFmtId="0" fontId="1" fillId="0" borderId="25" xfId="0" applyFont="1" applyBorder="1" applyAlignment="1">
      <alignment horizontal="left"/>
    </xf>
    <xf numFmtId="0" fontId="19" fillId="0" borderId="0" xfId="0" applyFont="1"/>
    <xf numFmtId="3" fontId="16" fillId="0" borderId="93" xfId="0" applyNumberFormat="1" applyFont="1" applyBorder="1"/>
    <xf numFmtId="3" fontId="16" fillId="0" borderId="4" xfId="0" applyNumberFormat="1" applyFont="1" applyBorder="1"/>
    <xf numFmtId="3" fontId="16" fillId="0" borderId="54" xfId="0" applyNumberFormat="1" applyFont="1" applyBorder="1"/>
    <xf numFmtId="0" fontId="0" fillId="0" borderId="0" xfId="0"/>
    <xf numFmtId="0" fontId="17" fillId="0" borderId="0" xfId="0" applyFont="1"/>
    <xf numFmtId="0" fontId="24" fillId="0" borderId="0" xfId="0" applyFont="1" applyAlignment="1"/>
    <xf numFmtId="3" fontId="22" fillId="0" borderId="20" xfId="0" applyNumberFormat="1" applyFont="1" applyBorder="1"/>
    <xf numFmtId="3" fontId="21" fillId="0" borderId="37" xfId="0" applyNumberFormat="1" applyFont="1" applyBorder="1"/>
    <xf numFmtId="3" fontId="21" fillId="0" borderId="20" xfId="0" applyNumberFormat="1" applyFont="1" applyBorder="1"/>
    <xf numFmtId="3" fontId="21" fillId="0" borderId="49" xfId="0" applyNumberFormat="1" applyFont="1" applyBorder="1"/>
    <xf numFmtId="3" fontId="22" fillId="0" borderId="21" xfId="0" applyNumberFormat="1" applyFont="1" applyBorder="1"/>
    <xf numFmtId="3" fontId="21" fillId="0" borderId="38" xfId="0" applyNumberFormat="1" applyFont="1" applyBorder="1"/>
    <xf numFmtId="3" fontId="21" fillId="0" borderId="52" xfId="0" applyNumberFormat="1" applyFont="1" applyBorder="1"/>
    <xf numFmtId="0" fontId="22" fillId="0" borderId="31" xfId="0" applyFont="1" applyBorder="1" applyAlignment="1">
      <alignment vertical="top"/>
    </xf>
    <xf numFmtId="3" fontId="22" fillId="0" borderId="49" xfId="0" applyNumberFormat="1" applyFont="1" applyBorder="1"/>
    <xf numFmtId="3" fontId="22" fillId="0" borderId="52" xfId="0" applyNumberFormat="1" applyFont="1" applyBorder="1"/>
    <xf numFmtId="0" fontId="13" fillId="0" borderId="0" xfId="0" applyFont="1" applyBorder="1"/>
    <xf numFmtId="3" fontId="21" fillId="0" borderId="58" xfId="0" applyNumberFormat="1" applyFont="1" applyBorder="1"/>
    <xf numFmtId="3" fontId="21" fillId="0" borderId="83" xfId="0" applyNumberFormat="1" applyFont="1" applyBorder="1"/>
    <xf numFmtId="0" fontId="22" fillId="0" borderId="31" xfId="0" applyFont="1" applyBorder="1"/>
    <xf numFmtId="0" fontId="22" fillId="0" borderId="66" xfId="0" applyFont="1" applyBorder="1"/>
    <xf numFmtId="0" fontId="10" fillId="0" borderId="68" xfId="0" applyFont="1" applyBorder="1"/>
    <xf numFmtId="0" fontId="21" fillId="0" borderId="95" xfId="0" applyFont="1" applyBorder="1" applyAlignment="1">
      <alignment horizontal="center" vertical="center" wrapText="1"/>
    </xf>
    <xf numFmtId="0" fontId="22" fillId="0" borderId="49" xfId="0" applyFont="1" applyBorder="1"/>
    <xf numFmtId="0" fontId="22" fillId="0" borderId="96" xfId="0" applyFont="1" applyBorder="1"/>
    <xf numFmtId="0" fontId="21" fillId="0" borderId="97" xfId="0" applyFont="1" applyBorder="1" applyAlignment="1">
      <alignment vertical="center" wrapText="1"/>
    </xf>
    <xf numFmtId="0" fontId="21" fillId="0" borderId="98" xfId="0" applyFont="1" applyBorder="1" applyAlignment="1">
      <alignment horizontal="center" vertical="center" wrapText="1"/>
    </xf>
    <xf numFmtId="0" fontId="21" fillId="0" borderId="99" xfId="0" applyFont="1" applyBorder="1" applyAlignment="1">
      <alignment horizontal="center" vertical="center" wrapText="1"/>
    </xf>
    <xf numFmtId="0" fontId="36" fillId="0" borderId="0" xfId="0" applyFont="1"/>
    <xf numFmtId="0" fontId="37" fillId="0" borderId="0" xfId="0" applyFont="1"/>
    <xf numFmtId="0" fontId="38" fillId="0" borderId="0" xfId="0" applyFont="1"/>
    <xf numFmtId="0" fontId="32" fillId="0" borderId="0" xfId="0" applyFont="1" applyFill="1" applyAlignment="1"/>
    <xf numFmtId="0" fontId="32" fillId="0" borderId="0" xfId="0" applyFont="1" applyFill="1" applyBorder="1" applyAlignment="1">
      <alignment vertical="top" wrapText="1"/>
    </xf>
    <xf numFmtId="0" fontId="42" fillId="2" borderId="0" xfId="0" applyFont="1" applyFill="1" applyProtection="1">
      <protection hidden="1"/>
    </xf>
    <xf numFmtId="0" fontId="39" fillId="0" borderId="0" xfId="0" applyFont="1" applyBorder="1" applyAlignment="1"/>
    <xf numFmtId="0" fontId="40" fillId="0" borderId="0" xfId="0" applyFont="1" applyFill="1" applyBorder="1" applyAlignment="1">
      <alignment horizontal="center" vertical="top"/>
    </xf>
    <xf numFmtId="0" fontId="41" fillId="0" borderId="0" xfId="0" applyFont="1" applyFill="1" applyBorder="1" applyAlignment="1">
      <alignment vertical="top" wrapText="1"/>
    </xf>
    <xf numFmtId="0" fontId="16" fillId="0" borderId="3" xfId="0" applyFont="1" applyBorder="1" applyAlignment="1">
      <alignment horizontal="center"/>
    </xf>
    <xf numFmtId="0" fontId="16" fillId="0" borderId="4" xfId="0" applyFont="1" applyBorder="1" applyAlignment="1">
      <alignment horizontal="center"/>
    </xf>
    <xf numFmtId="0" fontId="16" fillId="0" borderId="5" xfId="0" applyFont="1" applyBorder="1" applyAlignment="1">
      <alignment horizontal="center"/>
    </xf>
    <xf numFmtId="0" fontId="14" fillId="0" borderId="0" xfId="0" applyFont="1" applyAlignment="1">
      <alignment horizontal="center"/>
    </xf>
    <xf numFmtId="0" fontId="15"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xf>
    <xf numFmtId="0" fontId="16" fillId="0" borderId="12" xfId="0" applyFont="1" applyBorder="1" applyAlignment="1">
      <alignment horizontal="center" vertical="center"/>
    </xf>
    <xf numFmtId="0" fontId="16" fillId="0" borderId="10" xfId="0" applyFont="1" applyBorder="1" applyAlignment="1">
      <alignment horizontal="center" vertical="center"/>
    </xf>
    <xf numFmtId="0" fontId="10" fillId="0" borderId="0" xfId="0" applyFont="1" applyAlignment="1">
      <alignment horizontal="center"/>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3" fillId="0" borderId="33" xfId="0" applyFont="1" applyBorder="1" applyAlignment="1">
      <alignment horizontal="center"/>
    </xf>
    <xf numFmtId="0" fontId="13" fillId="0" borderId="0" xfId="0" applyFont="1" applyBorder="1" applyAlignment="1">
      <alignment horizontal="center"/>
    </xf>
    <xf numFmtId="0" fontId="9" fillId="0" borderId="0" xfId="0" applyFont="1" applyAlignment="1">
      <alignment horizontal="center"/>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2" xfId="0" applyFont="1" applyBorder="1" applyAlignment="1">
      <alignment horizontal="center" vertical="center" wrapText="1"/>
    </xf>
    <xf numFmtId="0" fontId="10" fillId="0" borderId="33" xfId="0" applyFont="1" applyBorder="1" applyAlignment="1">
      <alignment horizontal="center"/>
    </xf>
    <xf numFmtId="0" fontId="22" fillId="0" borderId="40" xfId="0" applyFont="1" applyBorder="1" applyAlignment="1">
      <alignment horizontal="left" vertical="top" wrapText="1"/>
    </xf>
    <xf numFmtId="0" fontId="0" fillId="0" borderId="40" xfId="0" applyBorder="1" applyAlignment="1">
      <alignment horizontal="left" vertical="top" wrapText="1"/>
    </xf>
    <xf numFmtId="0" fontId="0" fillId="0" borderId="29" xfId="0" applyBorder="1" applyAlignment="1">
      <alignment horizontal="left" vertical="top" wrapText="1"/>
    </xf>
    <xf numFmtId="0" fontId="33" fillId="0" borderId="90" xfId="0" applyFont="1" applyBorder="1" applyAlignment="1">
      <alignment horizontal="left" vertical="top" wrapText="1"/>
    </xf>
    <xf numFmtId="0" fontId="33" fillId="0" borderId="91" xfId="0" applyFont="1" applyBorder="1" applyAlignment="1">
      <alignment horizontal="left" vertical="top" wrapText="1"/>
    </xf>
    <xf numFmtId="0" fontId="35" fillId="0" borderId="48" xfId="0" applyFont="1" applyBorder="1" applyAlignment="1">
      <alignment horizontal="left" vertical="top" wrapText="1"/>
    </xf>
    <xf numFmtId="0" fontId="35" fillId="0" borderId="50" xfId="0" applyFont="1" applyBorder="1" applyAlignment="1">
      <alignment horizontal="left" vertical="top" wrapText="1"/>
    </xf>
    <xf numFmtId="0" fontId="20" fillId="0" borderId="0" xfId="0" applyFont="1" applyAlignment="1">
      <alignment horizontal="center"/>
    </xf>
    <xf numFmtId="0" fontId="0" fillId="0" borderId="0" xfId="0" applyAlignment="1"/>
    <xf numFmtId="0" fontId="22" fillId="0" borderId="0" xfId="0" applyFont="1" applyAlignment="1">
      <alignment horizontal="center"/>
    </xf>
    <xf numFmtId="0" fontId="23" fillId="0" borderId="0" xfId="0" applyFont="1" applyAlignment="1">
      <alignment horizontal="center"/>
    </xf>
    <xf numFmtId="0" fontId="21" fillId="0" borderId="41" xfId="0" applyFont="1" applyBorder="1" applyAlignment="1">
      <alignment horizontal="right" vertical="top"/>
    </xf>
    <xf numFmtId="0" fontId="21" fillId="0" borderId="48" xfId="0" applyFont="1" applyBorder="1" applyAlignment="1">
      <alignment horizontal="left" vertical="top"/>
    </xf>
    <xf numFmtId="0" fontId="21" fillId="0" borderId="50" xfId="0" applyFont="1" applyBorder="1" applyAlignment="1">
      <alignment horizontal="left" vertical="top"/>
    </xf>
    <xf numFmtId="0" fontId="25" fillId="0" borderId="40" xfId="0" applyFont="1" applyBorder="1" applyAlignment="1">
      <alignment horizontal="left" vertical="top" wrapText="1"/>
    </xf>
    <xf numFmtId="0" fontId="25" fillId="0" borderId="40" xfId="0" applyFont="1" applyBorder="1" applyAlignment="1">
      <alignment horizontal="left" vertical="top"/>
    </xf>
    <xf numFmtId="0" fontId="25" fillId="0" borderId="29" xfId="0" applyFont="1" applyBorder="1" applyAlignment="1">
      <alignment horizontal="left" vertical="top"/>
    </xf>
    <xf numFmtId="0" fontId="21" fillId="0" borderId="33" xfId="0" applyFont="1" applyBorder="1" applyAlignment="1">
      <alignment horizontal="center" vertical="top"/>
    </xf>
    <xf numFmtId="0" fontId="21" fillId="0" borderId="94" xfId="0" applyFont="1" applyBorder="1" applyAlignment="1">
      <alignment horizontal="center" vertical="top"/>
    </xf>
    <xf numFmtId="0" fontId="25" fillId="0" borderId="90" xfId="0" applyFont="1" applyBorder="1" applyAlignment="1">
      <alignment horizontal="left" vertical="top" wrapText="1"/>
    </xf>
    <xf numFmtId="0" fontId="0" fillId="0" borderId="90" xfId="0" applyBorder="1" applyAlignment="1">
      <alignment horizontal="left" vertical="top" wrapText="1"/>
    </xf>
    <xf numFmtId="0" fontId="0" fillId="0" borderId="91" xfId="0" applyBorder="1" applyAlignment="1">
      <alignment horizontal="left" vertical="top" wrapText="1"/>
    </xf>
    <xf numFmtId="0" fontId="22" fillId="0" borderId="48" xfId="0" applyFont="1" applyBorder="1" applyAlignment="1">
      <alignment horizontal="left" vertical="top" wrapText="1"/>
    </xf>
    <xf numFmtId="0" fontId="22" fillId="0" borderId="48" xfId="0" applyFont="1" applyBorder="1" applyAlignment="1">
      <alignment horizontal="left" vertical="top"/>
    </xf>
    <xf numFmtId="0" fontId="22" fillId="0" borderId="50" xfId="0" applyFont="1" applyBorder="1" applyAlignment="1">
      <alignment horizontal="left" vertical="top"/>
    </xf>
    <xf numFmtId="0" fontId="0" fillId="0" borderId="0" xfId="0" applyBorder="1" applyAlignment="1">
      <alignment horizontal="left" vertical="top" wrapText="1"/>
    </xf>
    <xf numFmtId="0" fontId="0" fillId="0" borderId="92" xfId="0" applyBorder="1" applyAlignment="1">
      <alignment horizontal="left" vertical="top" wrapText="1"/>
    </xf>
    <xf numFmtId="0" fontId="21" fillId="0" borderId="48" xfId="0" applyFont="1" applyBorder="1" applyAlignment="1">
      <alignment horizontal="left" vertical="top" wrapText="1"/>
    </xf>
    <xf numFmtId="0" fontId="21" fillId="0" borderId="36" xfId="0" applyFont="1" applyBorder="1" applyAlignment="1">
      <alignment horizontal="right" vertical="top"/>
    </xf>
    <xf numFmtId="0" fontId="22" fillId="0" borderId="40" xfId="0" applyFont="1" applyBorder="1" applyAlignment="1">
      <alignment horizontal="center" vertical="top" wrapText="1"/>
    </xf>
    <xf numFmtId="0" fontId="10" fillId="0" borderId="0" xfId="0" applyFont="1" applyAlignment="1">
      <alignment horizontal="center" wrapText="1"/>
    </xf>
    <xf numFmtId="0" fontId="16" fillId="0" borderId="56" xfId="0" applyFont="1" applyBorder="1" applyAlignment="1">
      <alignment horizontal="center" vertical="center" wrapText="1"/>
    </xf>
    <xf numFmtId="0" fontId="16" fillId="0" borderId="89"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11" xfId="0" applyFont="1" applyBorder="1" applyAlignment="1">
      <alignment horizontal="center" vertical="center"/>
    </xf>
    <xf numFmtId="0" fontId="16" fillId="0" borderId="14" xfId="0" applyFont="1" applyBorder="1" applyAlignment="1">
      <alignment horizontal="center" vertical="center"/>
    </xf>
    <xf numFmtId="0" fontId="16" fillId="0" borderId="2" xfId="0" applyFont="1" applyBorder="1" applyAlignment="1">
      <alignment horizontal="center" vertical="center"/>
    </xf>
    <xf numFmtId="0" fontId="16" fillId="0" borderId="34" xfId="0" applyFont="1" applyBorder="1" applyAlignment="1">
      <alignment horizontal="center" vertical="center" wrapText="1"/>
    </xf>
    <xf numFmtId="0" fontId="16" fillId="0" borderId="62"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68" xfId="0" applyFont="1" applyBorder="1" applyAlignment="1">
      <alignment horizontal="left" indent="2"/>
    </xf>
    <xf numFmtId="0" fontId="16" fillId="0" borderId="33" xfId="0" applyFont="1" applyBorder="1" applyAlignment="1">
      <alignment horizontal="left" indent="2"/>
    </xf>
    <xf numFmtId="0" fontId="16" fillId="0" borderId="71" xfId="0" applyFont="1" applyBorder="1" applyAlignment="1">
      <alignment horizontal="center" vertical="center"/>
    </xf>
    <xf numFmtId="0" fontId="16" fillId="0" borderId="39" xfId="0" applyFont="1" applyBorder="1" applyAlignment="1">
      <alignment horizontal="center" vertical="center"/>
    </xf>
    <xf numFmtId="0" fontId="16" fillId="0" borderId="26" xfId="0" applyFont="1" applyBorder="1" applyAlignment="1">
      <alignment horizontal="center" vertical="center"/>
    </xf>
    <xf numFmtId="0" fontId="16" fillId="0" borderId="66" xfId="0" applyFont="1" applyBorder="1" applyAlignment="1">
      <alignment horizontal="center" vertical="center"/>
    </xf>
    <xf numFmtId="0" fontId="16" fillId="0" borderId="72" xfId="0" applyFont="1" applyBorder="1" applyAlignment="1">
      <alignment horizontal="center" vertical="center"/>
    </xf>
    <xf numFmtId="0" fontId="16" fillId="0" borderId="27" xfId="0" applyFont="1" applyBorder="1" applyAlignment="1">
      <alignment horizontal="center" vertical="center"/>
    </xf>
    <xf numFmtId="0" fontId="16" fillId="0" borderId="9" xfId="0" applyFont="1" applyBorder="1" applyAlignment="1">
      <alignment horizontal="center"/>
    </xf>
    <xf numFmtId="0" fontId="16" fillId="0" borderId="62" xfId="0" applyFont="1" applyBorder="1" applyAlignment="1">
      <alignment horizontal="center"/>
    </xf>
    <xf numFmtId="0" fontId="16" fillId="0" borderId="57" xfId="0" applyFont="1" applyBorder="1" applyAlignment="1">
      <alignment horizontal="center"/>
    </xf>
    <xf numFmtId="0" fontId="16" fillId="0" borderId="73" xfId="0" applyFont="1" applyBorder="1" applyAlignment="1">
      <alignment horizontal="left" indent="2"/>
    </xf>
    <xf numFmtId="0" fontId="16" fillId="0" borderId="74" xfId="0" applyFont="1" applyBorder="1" applyAlignment="1">
      <alignment horizontal="left" indent="2"/>
    </xf>
    <xf numFmtId="0" fontId="16" fillId="0" borderId="78" xfId="0" applyFont="1" applyBorder="1" applyAlignment="1">
      <alignment horizontal="left" indent="2"/>
    </xf>
    <xf numFmtId="0" fontId="16" fillId="0" borderId="79" xfId="0" applyFont="1" applyBorder="1" applyAlignment="1">
      <alignment horizontal="left" indent="2"/>
    </xf>
    <xf numFmtId="0" fontId="1" fillId="0" borderId="0" xfId="0" applyFont="1" applyAlignment="1">
      <alignment horizontal="center"/>
    </xf>
  </cellXfs>
  <cellStyles count="21">
    <cellStyle name="Comma" xfId="1" builtinId="3"/>
    <cellStyle name="Comma 2" xfId="3"/>
    <cellStyle name="Comma 2 2" xfId="4"/>
    <cellStyle name="Comma 3" xfId="5"/>
    <cellStyle name="Comma 4" xfId="6"/>
    <cellStyle name="Comma 4 2" xfId="7"/>
    <cellStyle name="Currency" xfId="2" builtinId="4"/>
    <cellStyle name="Currency 2" xfId="8"/>
    <cellStyle name="Currency 2 2" xfId="9"/>
    <cellStyle name="Currency 3" xfId="10"/>
    <cellStyle name="Currency 4" xfId="11"/>
    <cellStyle name="Currency 4 2" xfId="12"/>
    <cellStyle name="Normal" xfId="0" builtinId="0"/>
    <cellStyle name="Normal 2" xfId="13"/>
    <cellStyle name="Normal 3" xfId="14"/>
    <cellStyle name="Normal 4" xfId="15"/>
    <cellStyle name="Normal 5" xfId="20"/>
    <cellStyle name="Percent 2" xfId="16"/>
    <cellStyle name="Percent 2 2" xfId="17"/>
    <cellStyle name="Percent 3" xfId="18"/>
    <cellStyle name="Percent 3 2" xfId="1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282575</xdr:colOff>
      <xdr:row>4</xdr:row>
      <xdr:rowOff>180975</xdr:rowOff>
    </xdr:from>
    <xdr:to>
      <xdr:col>18</xdr:col>
      <xdr:colOff>449136</xdr:colOff>
      <xdr:row>45</xdr:row>
      <xdr:rowOff>142875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720975" y="1006475"/>
          <a:ext cx="8700961"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T256"/>
  <sheetViews>
    <sheetView tabSelected="1" view="pageBreakPreview" zoomScale="75" zoomScaleNormal="100" zoomScaleSheetLayoutView="75" workbookViewId="0">
      <selection activeCell="Y13" sqref="Y13"/>
    </sheetView>
  </sheetViews>
  <sheetFormatPr defaultRowHeight="15"/>
  <cols>
    <col min="1" max="12" width="9.140625" style="213"/>
    <col min="13" max="13" width="9.140625" style="213" customWidth="1"/>
    <col min="14" max="14" width="9.140625" style="239" customWidth="1"/>
    <col min="15" max="16384" width="9.140625" style="213"/>
  </cols>
  <sheetData>
    <row r="1" spans="1:20" ht="19.5" customHeight="1">
      <c r="A1" s="238" t="s">
        <v>185</v>
      </c>
      <c r="M1" s="239"/>
      <c r="S1" s="214"/>
      <c r="T1" s="214" t="s">
        <v>16</v>
      </c>
    </row>
    <row r="2" spans="1:20" ht="15" customHeight="1">
      <c r="M2" s="239"/>
      <c r="S2" s="214"/>
      <c r="T2" s="214" t="s">
        <v>16</v>
      </c>
    </row>
    <row r="3" spans="1:20" ht="15" customHeight="1">
      <c r="M3" s="239"/>
      <c r="S3" s="214"/>
      <c r="T3" s="214" t="s">
        <v>16</v>
      </c>
    </row>
    <row r="4" spans="1:20" ht="15" customHeight="1">
      <c r="M4" s="239"/>
      <c r="S4" s="214"/>
      <c r="T4" s="214" t="s">
        <v>16</v>
      </c>
    </row>
    <row r="5" spans="1:20" ht="15" customHeight="1">
      <c r="B5" s="240"/>
      <c r="M5" s="239"/>
      <c r="S5" s="214"/>
      <c r="T5" s="214" t="s">
        <v>16</v>
      </c>
    </row>
    <row r="6" spans="1:20" ht="15" customHeight="1">
      <c r="M6" s="239"/>
      <c r="S6" s="214"/>
      <c r="T6" s="214" t="s">
        <v>16</v>
      </c>
    </row>
    <row r="7" spans="1:20" ht="15" customHeight="1">
      <c r="M7" s="239"/>
      <c r="S7" s="214"/>
      <c r="T7" s="214" t="s">
        <v>16</v>
      </c>
    </row>
    <row r="8" spans="1:20" ht="15" customHeight="1">
      <c r="M8" s="239"/>
      <c r="S8" s="214"/>
      <c r="T8" s="214" t="s">
        <v>16</v>
      </c>
    </row>
    <row r="9" spans="1:20" ht="15" customHeight="1">
      <c r="M9" s="239"/>
      <c r="S9" s="214"/>
      <c r="T9" s="214" t="s">
        <v>16</v>
      </c>
    </row>
    <row r="10" spans="1:20" ht="15" customHeight="1">
      <c r="M10" s="239"/>
      <c r="S10" s="214"/>
      <c r="T10" s="214" t="s">
        <v>16</v>
      </c>
    </row>
    <row r="11" spans="1:20" ht="15" customHeight="1">
      <c r="M11" s="239"/>
      <c r="S11" s="214"/>
      <c r="T11" s="214" t="s">
        <v>16</v>
      </c>
    </row>
    <row r="12" spans="1:20" ht="15" customHeight="1">
      <c r="M12" s="239"/>
      <c r="S12" s="214"/>
      <c r="T12" s="214" t="s">
        <v>16</v>
      </c>
    </row>
    <row r="13" spans="1:20" ht="15" customHeight="1">
      <c r="M13" s="239"/>
      <c r="S13" s="214"/>
      <c r="T13" s="214" t="s">
        <v>16</v>
      </c>
    </row>
    <row r="14" spans="1:20" ht="15" customHeight="1">
      <c r="M14" s="239"/>
      <c r="S14" s="214"/>
      <c r="T14" s="214" t="s">
        <v>16</v>
      </c>
    </row>
    <row r="15" spans="1:20" ht="15" customHeight="1">
      <c r="M15" s="239"/>
      <c r="S15" s="214"/>
      <c r="T15" s="214" t="s">
        <v>16</v>
      </c>
    </row>
    <row r="16" spans="1:20" ht="15" customHeight="1">
      <c r="M16" s="239"/>
      <c r="S16" s="214"/>
      <c r="T16" s="214" t="s">
        <v>16</v>
      </c>
    </row>
    <row r="17" spans="1:20" ht="15" customHeight="1">
      <c r="M17" s="239"/>
      <c r="S17" s="214"/>
      <c r="T17" s="214" t="s">
        <v>16</v>
      </c>
    </row>
    <row r="18" spans="1:20" ht="15" customHeight="1">
      <c r="M18" s="239"/>
      <c r="S18" s="214"/>
      <c r="T18" s="214" t="s">
        <v>16</v>
      </c>
    </row>
    <row r="19" spans="1:20" ht="15" customHeight="1">
      <c r="M19" s="239"/>
      <c r="S19" s="214"/>
      <c r="T19" s="214" t="s">
        <v>16</v>
      </c>
    </row>
    <row r="20" spans="1:20" ht="15" customHeight="1">
      <c r="M20" s="239"/>
      <c r="S20" s="214"/>
      <c r="T20" s="214" t="s">
        <v>16</v>
      </c>
    </row>
    <row r="21" spans="1:20" ht="15" customHeight="1">
      <c r="M21" s="239"/>
      <c r="S21" s="214"/>
      <c r="T21" s="214" t="s">
        <v>16</v>
      </c>
    </row>
    <row r="22" spans="1:20" ht="15" customHeight="1">
      <c r="M22" s="239"/>
      <c r="S22" s="214"/>
      <c r="T22" s="214" t="s">
        <v>16</v>
      </c>
    </row>
    <row r="23" spans="1:20" ht="15" customHeight="1">
      <c r="M23" s="239"/>
      <c r="S23" s="214"/>
      <c r="T23" s="214" t="s">
        <v>16</v>
      </c>
    </row>
    <row r="24" spans="1:20" ht="15" customHeight="1">
      <c r="S24" s="214"/>
      <c r="T24" s="214" t="s">
        <v>16</v>
      </c>
    </row>
    <row r="25" spans="1:20" ht="15" customHeight="1">
      <c r="S25" s="214"/>
      <c r="T25" s="214" t="s">
        <v>16</v>
      </c>
    </row>
    <row r="26" spans="1:20" ht="15" customHeight="1">
      <c r="S26" s="214"/>
      <c r="T26" s="214" t="s">
        <v>16</v>
      </c>
    </row>
    <row r="27" spans="1:20" ht="15" customHeight="1">
      <c r="S27" s="214"/>
      <c r="T27" s="214" t="s">
        <v>16</v>
      </c>
    </row>
    <row r="28" spans="1:20" ht="15" customHeight="1">
      <c r="S28" s="214"/>
      <c r="T28" s="214" t="s">
        <v>16</v>
      </c>
    </row>
    <row r="29" spans="1:20" ht="15" customHeight="1">
      <c r="A29" s="244"/>
      <c r="B29" s="244"/>
      <c r="C29" s="244"/>
      <c r="D29" s="244"/>
      <c r="E29" s="244"/>
      <c r="F29" s="244"/>
      <c r="G29" s="244"/>
      <c r="H29" s="244"/>
      <c r="I29" s="244"/>
      <c r="J29" s="244"/>
      <c r="K29" s="244"/>
      <c r="L29" s="244"/>
      <c r="M29" s="244"/>
      <c r="S29" s="214"/>
      <c r="T29" s="214" t="s">
        <v>16</v>
      </c>
    </row>
    <row r="30" spans="1:20" ht="15" customHeight="1">
      <c r="S30" s="214"/>
      <c r="T30" s="214" t="s">
        <v>16</v>
      </c>
    </row>
    <row r="31" spans="1:20" ht="15" customHeight="1">
      <c r="A31" s="245"/>
      <c r="B31" s="245"/>
      <c r="C31" s="245"/>
      <c r="D31" s="245"/>
      <c r="E31" s="245"/>
      <c r="F31" s="245"/>
      <c r="G31" s="245"/>
      <c r="H31" s="245"/>
      <c r="I31" s="245"/>
      <c r="J31" s="245"/>
      <c r="K31" s="241"/>
      <c r="S31" s="214"/>
      <c r="T31" s="214" t="s">
        <v>16</v>
      </c>
    </row>
    <row r="32" spans="1:20" ht="15" customHeight="1">
      <c r="A32" s="246"/>
      <c r="B32" s="246"/>
      <c r="C32" s="246"/>
      <c r="D32" s="246"/>
      <c r="E32" s="246"/>
      <c r="F32" s="246"/>
      <c r="G32" s="246"/>
      <c r="H32" s="246"/>
      <c r="I32" s="246"/>
      <c r="J32" s="246"/>
      <c r="K32" s="242"/>
      <c r="S32" s="214"/>
      <c r="T32" s="214" t="s">
        <v>16</v>
      </c>
    </row>
    <row r="33" spans="19:20" ht="15" customHeight="1">
      <c r="S33" s="214"/>
      <c r="T33" s="214" t="s">
        <v>16</v>
      </c>
    </row>
    <row r="34" spans="19:20" ht="15" customHeight="1">
      <c r="S34" s="214"/>
      <c r="T34" s="214" t="s">
        <v>16</v>
      </c>
    </row>
    <row r="35" spans="19:20" ht="15" customHeight="1">
      <c r="S35" s="214"/>
      <c r="T35" s="214" t="s">
        <v>16</v>
      </c>
    </row>
    <row r="36" spans="19:20" ht="15" customHeight="1">
      <c r="S36" s="214"/>
      <c r="T36" s="214" t="s">
        <v>16</v>
      </c>
    </row>
    <row r="37" spans="19:20" ht="15" customHeight="1">
      <c r="S37" s="214"/>
      <c r="T37" s="214" t="s">
        <v>16</v>
      </c>
    </row>
    <row r="38" spans="19:20" ht="15" customHeight="1">
      <c r="S38" s="214"/>
      <c r="T38" s="214" t="s">
        <v>16</v>
      </c>
    </row>
    <row r="39" spans="19:20" ht="15" customHeight="1">
      <c r="S39" s="214"/>
      <c r="T39" s="214" t="s">
        <v>16</v>
      </c>
    </row>
    <row r="40" spans="19:20" ht="15" customHeight="1">
      <c r="S40" s="214"/>
      <c r="T40" s="214" t="s">
        <v>16</v>
      </c>
    </row>
    <row r="41" spans="19:20" ht="15" customHeight="1">
      <c r="S41" s="214"/>
      <c r="T41" s="214" t="s">
        <v>16</v>
      </c>
    </row>
    <row r="42" spans="19:20" ht="15" customHeight="1">
      <c r="S42" s="214"/>
      <c r="T42" s="214" t="s">
        <v>16</v>
      </c>
    </row>
    <row r="43" spans="19:20" ht="15" customHeight="1">
      <c r="S43" s="214"/>
      <c r="T43" s="214" t="s">
        <v>16</v>
      </c>
    </row>
    <row r="44" spans="19:20" ht="15" customHeight="1">
      <c r="S44" s="214"/>
      <c r="T44" s="214" t="s">
        <v>16</v>
      </c>
    </row>
    <row r="45" spans="19:20">
      <c r="S45" s="214"/>
      <c r="T45" s="214" t="s">
        <v>16</v>
      </c>
    </row>
    <row r="46" spans="19:20">
      <c r="S46" s="214"/>
      <c r="T46" s="214" t="s">
        <v>16</v>
      </c>
    </row>
    <row r="47" spans="19:20">
      <c r="S47" s="214"/>
      <c r="T47" s="214" t="s">
        <v>17</v>
      </c>
    </row>
    <row r="200" spans="1:1" s="213" customFormat="1">
      <c r="A200" s="213" t="s">
        <v>186</v>
      </c>
    </row>
    <row r="256" spans="1:1" s="213" customFormat="1" ht="15.75">
      <c r="A256" s="243" t="s">
        <v>187</v>
      </c>
    </row>
  </sheetData>
  <mergeCells count="3">
    <mergeCell ref="A29:M29"/>
    <mergeCell ref="A31:J31"/>
    <mergeCell ref="A32:J32"/>
  </mergeCells>
  <pageMargins left="0.7" right="0.7" top="0.75" bottom="0.75" header="0.3" footer="0.3"/>
  <pageSetup scale="70" orientation="landscape" r:id="rId1"/>
  <headerFooter>
    <oddFooter>&amp;C&amp;"Arial,Regular"Exhibit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dimension ref="A1:X41"/>
  <sheetViews>
    <sheetView view="pageBreakPreview" zoomScale="80" zoomScaleNormal="100" zoomScaleSheetLayoutView="80" workbookViewId="0">
      <selection activeCell="B44" sqref="B44"/>
    </sheetView>
  </sheetViews>
  <sheetFormatPr defaultRowHeight="14.25"/>
  <cols>
    <col min="1" max="1" width="63.5703125" style="12" customWidth="1"/>
    <col min="2" max="2" width="8.7109375" style="12" customWidth="1"/>
    <col min="3" max="3" width="12.7109375" style="12" customWidth="1"/>
    <col min="4" max="4" width="8.7109375" style="12" customWidth="1"/>
    <col min="5" max="5" width="12.7109375" style="12" customWidth="1"/>
    <col min="6" max="6" width="8.7109375" style="12" customWidth="1"/>
    <col min="7" max="7" width="12.7109375" style="12" customWidth="1"/>
    <col min="8" max="8" width="8.7109375" style="12" customWidth="1"/>
    <col min="9" max="9" width="12.7109375" style="12" customWidth="1"/>
    <col min="10" max="10" width="8.7109375" style="12" customWidth="1"/>
    <col min="11" max="11" width="12.7109375" style="12" customWidth="1"/>
    <col min="12" max="12" width="8.7109375" style="12" customWidth="1"/>
    <col min="13" max="15" width="12.7109375" style="12" customWidth="1"/>
    <col min="16" max="16" width="14" style="7" bestFit="1" customWidth="1"/>
    <col min="17" max="17" width="4.5703125" style="12" customWidth="1"/>
    <col min="18" max="18" width="122.85546875" style="12" customWidth="1"/>
    <col min="19" max="20" width="8.28515625" style="12" customWidth="1"/>
    <col min="21" max="21" width="12.7109375" style="12" customWidth="1"/>
    <col min="22" max="23" width="8.28515625" style="12" customWidth="1"/>
    <col min="24" max="24" width="12.7109375" style="12" customWidth="1"/>
    <col min="25" max="16384" width="9.140625" style="12"/>
  </cols>
  <sheetData>
    <row r="1" spans="1:24" ht="18">
      <c r="B1" s="173"/>
      <c r="C1" s="173" t="s">
        <v>100</v>
      </c>
      <c r="D1" s="173"/>
      <c r="E1" s="173"/>
      <c r="F1" s="173"/>
      <c r="G1" s="173"/>
      <c r="H1" s="54" t="s">
        <v>16</v>
      </c>
      <c r="I1" s="173"/>
      <c r="J1" s="173"/>
      <c r="K1" s="173"/>
      <c r="L1" s="173"/>
      <c r="M1" s="173"/>
      <c r="N1" s="173"/>
      <c r="O1" s="173"/>
      <c r="P1" s="54"/>
      <c r="Q1" s="9"/>
      <c r="R1" s="182"/>
      <c r="S1" s="9"/>
      <c r="T1" s="9"/>
      <c r="U1" s="9"/>
      <c r="V1" s="9"/>
      <c r="W1" s="9"/>
      <c r="X1" s="9"/>
    </row>
    <row r="2" spans="1:24" ht="15">
      <c r="B2" s="174"/>
      <c r="C2" s="174" t="s">
        <v>158</v>
      </c>
      <c r="D2" s="174"/>
      <c r="E2" s="174"/>
      <c r="F2" s="174"/>
      <c r="G2" s="174"/>
      <c r="H2" s="54" t="s">
        <v>16</v>
      </c>
      <c r="I2" s="174"/>
      <c r="J2" s="174"/>
      <c r="K2" s="174"/>
      <c r="L2" s="174"/>
      <c r="M2" s="174"/>
      <c r="N2" s="174"/>
      <c r="O2" s="174"/>
      <c r="P2" s="54"/>
      <c r="Q2" s="10"/>
      <c r="R2" s="183"/>
      <c r="S2" s="10"/>
      <c r="T2" s="10"/>
      <c r="U2" s="10"/>
      <c r="V2" s="10"/>
      <c r="W2" s="10"/>
      <c r="X2" s="10"/>
    </row>
    <row r="3" spans="1:24">
      <c r="B3" s="176"/>
      <c r="C3" s="176" t="s">
        <v>1</v>
      </c>
      <c r="D3" s="176"/>
      <c r="E3" s="176"/>
      <c r="F3" s="176"/>
      <c r="G3" s="176"/>
      <c r="H3" s="54" t="s">
        <v>16</v>
      </c>
      <c r="I3" s="176"/>
      <c r="J3" s="176"/>
      <c r="K3" s="176"/>
      <c r="L3" s="176"/>
      <c r="M3" s="176"/>
      <c r="N3" s="176"/>
      <c r="O3" s="176"/>
      <c r="P3" s="54"/>
      <c r="Q3" s="13"/>
      <c r="R3" s="183"/>
      <c r="S3" s="13"/>
      <c r="T3" s="13"/>
      <c r="U3" s="13"/>
      <c r="V3" s="13"/>
      <c r="W3" s="13"/>
      <c r="X3" s="13"/>
    </row>
    <row r="4" spans="1:24">
      <c r="B4" s="175"/>
      <c r="C4" s="175" t="s">
        <v>2</v>
      </c>
      <c r="D4" s="175"/>
      <c r="E4" s="175"/>
      <c r="F4" s="175"/>
      <c r="G4" s="175"/>
      <c r="H4" s="54" t="s">
        <v>16</v>
      </c>
      <c r="I4" s="175"/>
      <c r="J4" s="175"/>
      <c r="K4" s="175"/>
      <c r="L4" s="175"/>
      <c r="M4" s="175"/>
      <c r="N4" s="175"/>
      <c r="O4" s="175"/>
      <c r="P4" s="54"/>
      <c r="Q4" s="11"/>
      <c r="R4" s="183"/>
      <c r="S4" s="11"/>
      <c r="T4" s="11"/>
      <c r="U4" s="11"/>
      <c r="V4" s="11"/>
      <c r="W4" s="11"/>
      <c r="X4" s="11"/>
    </row>
    <row r="5" spans="1:24" ht="15">
      <c r="A5" s="70"/>
      <c r="B5" s="69"/>
      <c r="C5" s="69"/>
      <c r="D5" s="69"/>
      <c r="E5" s="69"/>
      <c r="F5" s="69"/>
      <c r="G5" s="69"/>
      <c r="H5" s="54" t="s">
        <v>16</v>
      </c>
      <c r="I5" s="69"/>
      <c r="J5" s="69"/>
      <c r="K5" s="69"/>
      <c r="L5" s="69"/>
      <c r="M5" s="69"/>
      <c r="N5" s="69"/>
      <c r="O5" s="69"/>
      <c r="P5" s="54"/>
      <c r="R5" s="71"/>
    </row>
    <row r="6" spans="1:24" ht="15">
      <c r="A6" s="70"/>
      <c r="B6" s="69"/>
      <c r="C6" s="69"/>
      <c r="D6" s="69"/>
      <c r="E6" s="69"/>
      <c r="F6" s="69"/>
      <c r="G6" s="69"/>
      <c r="H6" s="54" t="s">
        <v>16</v>
      </c>
      <c r="I6" s="69"/>
      <c r="J6" s="69"/>
      <c r="K6" s="69"/>
      <c r="L6" s="69"/>
      <c r="M6" s="69"/>
      <c r="N6" s="69"/>
      <c r="O6" s="69"/>
      <c r="P6" s="54"/>
      <c r="R6" s="71"/>
    </row>
    <row r="7" spans="1:24">
      <c r="A7" s="71"/>
      <c r="B7" s="71"/>
      <c r="C7" s="71"/>
      <c r="D7" s="71"/>
      <c r="E7" s="71"/>
      <c r="F7" s="71"/>
      <c r="G7" s="71"/>
      <c r="H7" s="54" t="s">
        <v>16</v>
      </c>
      <c r="I7" s="71"/>
      <c r="J7" s="71"/>
      <c r="K7" s="71"/>
      <c r="L7" s="71"/>
      <c r="M7" s="71"/>
      <c r="P7" s="54"/>
      <c r="R7" s="71"/>
    </row>
    <row r="8" spans="1:24" ht="15" customHeight="1">
      <c r="A8" s="305" t="s">
        <v>101</v>
      </c>
      <c r="B8" s="308" t="s">
        <v>159</v>
      </c>
      <c r="C8" s="309"/>
      <c r="D8" s="309"/>
      <c r="E8" s="309"/>
      <c r="F8" s="309"/>
      <c r="G8" s="310"/>
      <c r="H8" s="54" t="s">
        <v>16</v>
      </c>
      <c r="J8" s="54"/>
      <c r="P8" s="12"/>
      <c r="R8" s="71"/>
    </row>
    <row r="9" spans="1:24" ht="46.5" customHeight="1">
      <c r="A9" s="306"/>
      <c r="B9" s="308" t="s">
        <v>161</v>
      </c>
      <c r="C9" s="310"/>
      <c r="D9" s="308" t="s">
        <v>30</v>
      </c>
      <c r="E9" s="310"/>
      <c r="F9" s="308" t="s">
        <v>21</v>
      </c>
      <c r="G9" s="310"/>
      <c r="H9" s="54" t="s">
        <v>16</v>
      </c>
      <c r="P9" s="12"/>
    </row>
    <row r="10" spans="1:24" ht="28.5">
      <c r="A10" s="307"/>
      <c r="B10" s="24" t="s">
        <v>4</v>
      </c>
      <c r="C10" s="24" t="s">
        <v>5</v>
      </c>
      <c r="D10" s="24" t="s">
        <v>4</v>
      </c>
      <c r="E10" s="24" t="s">
        <v>5</v>
      </c>
      <c r="F10" s="24" t="s">
        <v>4</v>
      </c>
      <c r="G10" s="24" t="s">
        <v>5</v>
      </c>
      <c r="H10" s="54" t="s">
        <v>16</v>
      </c>
      <c r="P10" s="12"/>
    </row>
    <row r="11" spans="1:24">
      <c r="A11" s="72" t="s">
        <v>102</v>
      </c>
      <c r="B11" s="142">
        <v>0</v>
      </c>
      <c r="C11" s="142">
        <v>0</v>
      </c>
      <c r="D11" s="142">
        <v>0</v>
      </c>
      <c r="E11" s="142">
        <v>0</v>
      </c>
      <c r="F11" s="142">
        <f>B11+D11</f>
        <v>0</v>
      </c>
      <c r="G11" s="142">
        <f>C11+E11</f>
        <v>0</v>
      </c>
      <c r="H11" s="54" t="s">
        <v>16</v>
      </c>
      <c r="P11" s="12"/>
    </row>
    <row r="12" spans="1:24">
      <c r="A12" s="73" t="s">
        <v>103</v>
      </c>
      <c r="B12" s="145">
        <v>0</v>
      </c>
      <c r="C12" s="145">
        <v>0</v>
      </c>
      <c r="D12" s="145">
        <v>0</v>
      </c>
      <c r="E12" s="145">
        <v>0</v>
      </c>
      <c r="F12" s="145">
        <f>B12+D12</f>
        <v>0</v>
      </c>
      <c r="G12" s="145">
        <f>C12+E12</f>
        <v>0</v>
      </c>
      <c r="H12" s="54" t="s">
        <v>16</v>
      </c>
      <c r="P12" s="12"/>
    </row>
    <row r="13" spans="1:24">
      <c r="A13" s="73" t="s">
        <v>104</v>
      </c>
      <c r="B13" s="145">
        <v>0</v>
      </c>
      <c r="C13" s="145">
        <v>0</v>
      </c>
      <c r="D13" s="145">
        <v>0</v>
      </c>
      <c r="E13" s="145">
        <v>0</v>
      </c>
      <c r="F13" s="145">
        <f t="shared" ref="F13:F22" si="0">B13+D13</f>
        <v>0</v>
      </c>
      <c r="G13" s="145">
        <f t="shared" ref="G13:G22" si="1">C13+E13</f>
        <v>0</v>
      </c>
      <c r="H13" s="54" t="s">
        <v>16</v>
      </c>
      <c r="P13" s="12"/>
    </row>
    <row r="14" spans="1:24">
      <c r="A14" s="73" t="s">
        <v>105</v>
      </c>
      <c r="B14" s="145">
        <v>0</v>
      </c>
      <c r="C14" s="145">
        <v>0</v>
      </c>
      <c r="D14" s="145">
        <v>0</v>
      </c>
      <c r="E14" s="145">
        <v>0</v>
      </c>
      <c r="F14" s="145">
        <f t="shared" si="0"/>
        <v>0</v>
      </c>
      <c r="G14" s="145">
        <f t="shared" si="1"/>
        <v>0</v>
      </c>
      <c r="H14" s="54" t="s">
        <v>16</v>
      </c>
      <c r="P14" s="12"/>
    </row>
    <row r="15" spans="1:24">
      <c r="A15" s="73" t="s">
        <v>106</v>
      </c>
      <c r="B15" s="145">
        <v>1</v>
      </c>
      <c r="C15" s="145">
        <v>75</v>
      </c>
      <c r="D15" s="145">
        <v>0</v>
      </c>
      <c r="E15" s="145">
        <v>0</v>
      </c>
      <c r="F15" s="145">
        <f t="shared" si="0"/>
        <v>1</v>
      </c>
      <c r="G15" s="145">
        <f t="shared" si="1"/>
        <v>75</v>
      </c>
      <c r="H15" s="54" t="s">
        <v>16</v>
      </c>
      <c r="P15" s="12"/>
    </row>
    <row r="16" spans="1:24">
      <c r="A16" s="73" t="s">
        <v>107</v>
      </c>
      <c r="B16" s="145">
        <v>6</v>
      </c>
      <c r="C16" s="145">
        <v>372</v>
      </c>
      <c r="D16" s="145">
        <v>0</v>
      </c>
      <c r="E16" s="145">
        <v>0</v>
      </c>
      <c r="F16" s="145">
        <f t="shared" si="0"/>
        <v>6</v>
      </c>
      <c r="G16" s="145">
        <f t="shared" si="1"/>
        <v>372</v>
      </c>
      <c r="H16" s="54" t="s">
        <v>16</v>
      </c>
      <c r="P16" s="12"/>
    </row>
    <row r="17" spans="1:16">
      <c r="A17" s="73" t="s">
        <v>108</v>
      </c>
      <c r="B17" s="145">
        <v>0</v>
      </c>
      <c r="C17" s="145">
        <v>0</v>
      </c>
      <c r="D17" s="145">
        <v>0</v>
      </c>
      <c r="E17" s="145">
        <v>0</v>
      </c>
      <c r="F17" s="145">
        <f t="shared" si="0"/>
        <v>0</v>
      </c>
      <c r="G17" s="145">
        <f t="shared" si="1"/>
        <v>0</v>
      </c>
      <c r="H17" s="54" t="s">
        <v>16</v>
      </c>
      <c r="P17" s="12"/>
    </row>
    <row r="18" spans="1:16">
      <c r="A18" s="73" t="s">
        <v>109</v>
      </c>
      <c r="B18" s="145">
        <v>1</v>
      </c>
      <c r="C18" s="145">
        <v>52</v>
      </c>
      <c r="D18" s="145">
        <v>0</v>
      </c>
      <c r="E18" s="145">
        <v>0</v>
      </c>
      <c r="F18" s="145">
        <f t="shared" si="0"/>
        <v>1</v>
      </c>
      <c r="G18" s="145">
        <f t="shared" si="1"/>
        <v>52</v>
      </c>
      <c r="H18" s="54" t="s">
        <v>16</v>
      </c>
      <c r="P18" s="12"/>
    </row>
    <row r="19" spans="1:16">
      <c r="A19" s="73" t="s">
        <v>110</v>
      </c>
      <c r="B19" s="145">
        <v>0</v>
      </c>
      <c r="C19" s="145">
        <v>0</v>
      </c>
      <c r="D19" s="145">
        <v>0</v>
      </c>
      <c r="E19" s="145">
        <v>0</v>
      </c>
      <c r="F19" s="145">
        <f t="shared" si="0"/>
        <v>0</v>
      </c>
      <c r="G19" s="145">
        <f t="shared" si="1"/>
        <v>0</v>
      </c>
      <c r="H19" s="54" t="s">
        <v>16</v>
      </c>
      <c r="P19" s="12"/>
    </row>
    <row r="20" spans="1:16">
      <c r="A20" s="73" t="s">
        <v>111</v>
      </c>
      <c r="B20" s="145">
        <v>0</v>
      </c>
      <c r="C20" s="145">
        <v>0</v>
      </c>
      <c r="D20" s="145">
        <v>0</v>
      </c>
      <c r="E20" s="145">
        <v>0</v>
      </c>
      <c r="F20" s="145">
        <f t="shared" si="0"/>
        <v>0</v>
      </c>
      <c r="G20" s="145">
        <f t="shared" si="1"/>
        <v>0</v>
      </c>
      <c r="H20" s="54" t="s">
        <v>16</v>
      </c>
      <c r="P20" s="12"/>
    </row>
    <row r="21" spans="1:16">
      <c r="A21" s="73" t="s">
        <v>112</v>
      </c>
      <c r="B21" s="145">
        <v>0</v>
      </c>
      <c r="C21" s="145">
        <v>0</v>
      </c>
      <c r="D21" s="145">
        <v>0</v>
      </c>
      <c r="E21" s="145">
        <v>0</v>
      </c>
      <c r="F21" s="145">
        <f t="shared" si="0"/>
        <v>0</v>
      </c>
      <c r="G21" s="145">
        <f t="shared" si="1"/>
        <v>0</v>
      </c>
      <c r="H21" s="54" t="s">
        <v>16</v>
      </c>
      <c r="P21" s="12"/>
    </row>
    <row r="22" spans="1:16">
      <c r="A22" s="74" t="s">
        <v>113</v>
      </c>
      <c r="B22" s="143">
        <v>0</v>
      </c>
      <c r="C22" s="143">
        <v>0</v>
      </c>
      <c r="D22" s="143">
        <v>0</v>
      </c>
      <c r="E22" s="143">
        <v>0</v>
      </c>
      <c r="F22" s="145">
        <f t="shared" si="0"/>
        <v>0</v>
      </c>
      <c r="G22" s="145">
        <f t="shared" si="1"/>
        <v>0</v>
      </c>
      <c r="H22" s="54" t="s">
        <v>16</v>
      </c>
      <c r="P22" s="12"/>
    </row>
    <row r="23" spans="1:16">
      <c r="A23" s="72" t="s">
        <v>114</v>
      </c>
      <c r="B23" s="142">
        <f>SUM(B11:B22)</f>
        <v>8</v>
      </c>
      <c r="C23" s="142">
        <f>SUM(C11:C22)</f>
        <v>499</v>
      </c>
      <c r="D23" s="142">
        <f>SUM(D11:D22)</f>
        <v>0</v>
      </c>
      <c r="E23" s="142">
        <f t="shared" ref="E23" si="2">SUM(E11:E22)</f>
        <v>0</v>
      </c>
      <c r="F23" s="142">
        <f t="shared" ref="F23:G26" si="3">B23+D23</f>
        <v>8</v>
      </c>
      <c r="G23" s="142">
        <f t="shared" si="3"/>
        <v>499</v>
      </c>
      <c r="H23" s="54" t="s">
        <v>16</v>
      </c>
      <c r="P23" s="12"/>
    </row>
    <row r="24" spans="1:16">
      <c r="A24" s="75" t="s">
        <v>115</v>
      </c>
      <c r="B24" s="145">
        <f>-B23*0.5</f>
        <v>-4</v>
      </c>
      <c r="C24" s="145">
        <f t="shared" ref="C24:D24" si="4">-C23*0.5</f>
        <v>-249.5</v>
      </c>
      <c r="D24" s="145">
        <f t="shared" si="4"/>
        <v>0</v>
      </c>
      <c r="E24" s="145"/>
      <c r="F24" s="145">
        <f t="shared" si="3"/>
        <v>-4</v>
      </c>
      <c r="G24" s="145">
        <f t="shared" si="3"/>
        <v>-249.5</v>
      </c>
      <c r="H24" s="54" t="s">
        <v>16</v>
      </c>
      <c r="P24" s="12"/>
    </row>
    <row r="25" spans="1:16">
      <c r="A25" s="73" t="s">
        <v>144</v>
      </c>
      <c r="B25" s="145"/>
      <c r="C25" s="145">
        <v>0</v>
      </c>
      <c r="D25" s="145"/>
      <c r="E25" s="145">
        <v>0</v>
      </c>
      <c r="F25" s="145">
        <f t="shared" si="3"/>
        <v>0</v>
      </c>
      <c r="G25" s="145">
        <f t="shared" si="3"/>
        <v>0</v>
      </c>
      <c r="H25" s="54" t="s">
        <v>16</v>
      </c>
      <c r="P25" s="12"/>
    </row>
    <row r="26" spans="1:16">
      <c r="A26" s="74" t="s">
        <v>116</v>
      </c>
      <c r="B26" s="143">
        <f>SUM(B23:B25)</f>
        <v>4</v>
      </c>
      <c r="C26" s="143">
        <f t="shared" ref="C26:E26" si="5">SUM(C23:C25)</f>
        <v>249.5</v>
      </c>
      <c r="D26" s="143">
        <f t="shared" si="5"/>
        <v>0</v>
      </c>
      <c r="E26" s="143">
        <f t="shared" si="5"/>
        <v>0</v>
      </c>
      <c r="F26" s="143">
        <f t="shared" si="3"/>
        <v>4</v>
      </c>
      <c r="G26" s="143">
        <f t="shared" si="3"/>
        <v>249.5</v>
      </c>
      <c r="H26" s="54" t="s">
        <v>16</v>
      </c>
      <c r="P26" s="12"/>
    </row>
    <row r="27" spans="1:16">
      <c r="A27" s="167" t="s">
        <v>162</v>
      </c>
      <c r="B27" s="145"/>
      <c r="C27" s="145">
        <v>88</v>
      </c>
      <c r="D27" s="145"/>
      <c r="E27" s="145">
        <v>0</v>
      </c>
      <c r="F27" s="145"/>
      <c r="G27" s="145">
        <f t="shared" ref="G27:G39" si="6">C27+E27</f>
        <v>88</v>
      </c>
      <c r="H27" s="54" t="s">
        <v>16</v>
      </c>
      <c r="P27" s="12"/>
    </row>
    <row r="28" spans="1:16">
      <c r="A28" s="73" t="s">
        <v>83</v>
      </c>
      <c r="B28" s="145"/>
      <c r="C28" s="145">
        <v>48</v>
      </c>
      <c r="D28" s="145"/>
      <c r="E28" s="145">
        <v>0</v>
      </c>
      <c r="F28" s="145"/>
      <c r="G28" s="145">
        <f t="shared" si="6"/>
        <v>48</v>
      </c>
      <c r="H28" s="54" t="s">
        <v>16</v>
      </c>
      <c r="P28" s="12"/>
    </row>
    <row r="29" spans="1:16">
      <c r="A29" s="110" t="s">
        <v>145</v>
      </c>
      <c r="B29" s="145"/>
      <c r="C29" s="145">
        <v>0</v>
      </c>
      <c r="D29" s="145"/>
      <c r="E29" s="145">
        <v>0</v>
      </c>
      <c r="F29" s="145"/>
      <c r="G29" s="145">
        <f t="shared" si="6"/>
        <v>0</v>
      </c>
      <c r="H29" s="54" t="s">
        <v>16</v>
      </c>
      <c r="P29" s="12"/>
    </row>
    <row r="30" spans="1:16">
      <c r="A30" s="73" t="s">
        <v>84</v>
      </c>
      <c r="B30" s="145"/>
      <c r="C30" s="145">
        <v>0</v>
      </c>
      <c r="D30" s="145"/>
      <c r="E30" s="145">
        <v>0</v>
      </c>
      <c r="F30" s="145"/>
      <c r="G30" s="145">
        <f t="shared" si="6"/>
        <v>0</v>
      </c>
      <c r="H30" s="54" t="s">
        <v>16</v>
      </c>
      <c r="P30" s="12"/>
    </row>
    <row r="31" spans="1:16">
      <c r="A31" s="73" t="s">
        <v>86</v>
      </c>
      <c r="B31" s="145"/>
      <c r="C31" s="145">
        <v>24</v>
      </c>
      <c r="D31" s="145"/>
      <c r="E31" s="145">
        <v>0</v>
      </c>
      <c r="F31" s="145"/>
      <c r="G31" s="145">
        <f t="shared" si="6"/>
        <v>24</v>
      </c>
      <c r="H31" s="54" t="s">
        <v>16</v>
      </c>
      <c r="P31" s="12"/>
    </row>
    <row r="32" spans="1:16">
      <c r="A32" s="73" t="s">
        <v>87</v>
      </c>
      <c r="B32" s="145"/>
      <c r="C32" s="145">
        <v>0</v>
      </c>
      <c r="D32" s="145"/>
      <c r="E32" s="145">
        <v>0</v>
      </c>
      <c r="F32" s="145"/>
      <c r="G32" s="145">
        <f t="shared" si="6"/>
        <v>0</v>
      </c>
      <c r="H32" s="54" t="s">
        <v>16</v>
      </c>
      <c r="P32" s="12"/>
    </row>
    <row r="33" spans="1:16">
      <c r="A33" s="73" t="s">
        <v>88</v>
      </c>
      <c r="B33" s="145"/>
      <c r="C33" s="145">
        <v>0</v>
      </c>
      <c r="D33" s="145"/>
      <c r="E33" s="145">
        <v>0</v>
      </c>
      <c r="F33" s="145"/>
      <c r="G33" s="145">
        <f t="shared" si="6"/>
        <v>0</v>
      </c>
      <c r="H33" s="54" t="s">
        <v>16</v>
      </c>
      <c r="P33" s="12"/>
    </row>
    <row r="34" spans="1:16">
      <c r="A34" s="73" t="s">
        <v>89</v>
      </c>
      <c r="B34" s="145"/>
      <c r="C34" s="145">
        <v>0</v>
      </c>
      <c r="D34" s="145"/>
      <c r="E34" s="145">
        <v>0</v>
      </c>
      <c r="F34" s="145"/>
      <c r="G34" s="145">
        <f t="shared" si="6"/>
        <v>0</v>
      </c>
      <c r="H34" s="54" t="s">
        <v>16</v>
      </c>
      <c r="P34" s="12"/>
    </row>
    <row r="35" spans="1:16">
      <c r="A35" s="73" t="s">
        <v>90</v>
      </c>
      <c r="B35" s="145"/>
      <c r="C35" s="145">
        <v>57</v>
      </c>
      <c r="D35" s="145"/>
      <c r="E35" s="145">
        <v>0</v>
      </c>
      <c r="F35" s="145"/>
      <c r="G35" s="145">
        <f t="shared" si="6"/>
        <v>57</v>
      </c>
      <c r="H35" s="54" t="s">
        <v>16</v>
      </c>
      <c r="P35" s="12"/>
    </row>
    <row r="36" spans="1:16">
      <c r="A36" s="73" t="s">
        <v>92</v>
      </c>
      <c r="B36" s="145"/>
      <c r="C36" s="145">
        <v>0</v>
      </c>
      <c r="D36" s="145"/>
      <c r="E36" s="145">
        <v>0</v>
      </c>
      <c r="F36" s="145"/>
      <c r="G36" s="145">
        <f t="shared" si="6"/>
        <v>0</v>
      </c>
      <c r="H36" s="54" t="s">
        <v>16</v>
      </c>
      <c r="P36" s="12"/>
    </row>
    <row r="37" spans="1:16">
      <c r="A37" s="73" t="s">
        <v>93</v>
      </c>
      <c r="B37" s="145"/>
      <c r="C37" s="145">
        <v>0</v>
      </c>
      <c r="D37" s="145"/>
      <c r="E37" s="145">
        <v>0</v>
      </c>
      <c r="F37" s="145"/>
      <c r="G37" s="145">
        <f t="shared" si="6"/>
        <v>0</v>
      </c>
      <c r="H37" s="54" t="s">
        <v>16</v>
      </c>
      <c r="P37" s="12"/>
    </row>
    <row r="38" spans="1:16">
      <c r="A38" s="73" t="s">
        <v>95</v>
      </c>
      <c r="B38" s="145"/>
      <c r="C38" s="145">
        <v>8</v>
      </c>
      <c r="D38" s="145"/>
      <c r="E38" s="145">
        <v>0</v>
      </c>
      <c r="F38" s="145"/>
      <c r="G38" s="145">
        <f t="shared" si="6"/>
        <v>8</v>
      </c>
      <c r="H38" s="54" t="s">
        <v>16</v>
      </c>
      <c r="P38" s="12"/>
    </row>
    <row r="39" spans="1:16">
      <c r="A39" s="76" t="s">
        <v>96</v>
      </c>
      <c r="B39" s="146"/>
      <c r="C39" s="146">
        <v>72</v>
      </c>
      <c r="D39" s="146"/>
      <c r="E39" s="146">
        <v>0</v>
      </c>
      <c r="F39" s="146"/>
      <c r="G39" s="145">
        <f t="shared" si="6"/>
        <v>72</v>
      </c>
      <c r="H39" s="54" t="s">
        <v>16</v>
      </c>
      <c r="P39" s="12"/>
    </row>
    <row r="40" spans="1:16" ht="15">
      <c r="A40" s="77" t="s">
        <v>143</v>
      </c>
      <c r="B40" s="127">
        <f>SUM(B26:B39)</f>
        <v>4</v>
      </c>
      <c r="C40" s="127">
        <f t="shared" ref="C40:G40" si="7">SUM(C26:C39)</f>
        <v>546.5</v>
      </c>
      <c r="D40" s="127">
        <f t="shared" si="7"/>
        <v>0</v>
      </c>
      <c r="E40" s="127">
        <f t="shared" si="7"/>
        <v>0</v>
      </c>
      <c r="F40" s="127">
        <f t="shared" si="7"/>
        <v>4</v>
      </c>
      <c r="G40" s="127">
        <f t="shared" si="7"/>
        <v>546.5</v>
      </c>
      <c r="H40" s="54" t="s">
        <v>17</v>
      </c>
      <c r="P40" s="12"/>
    </row>
    <row r="41" spans="1:16">
      <c r="P41" s="54"/>
    </row>
  </sheetData>
  <mergeCells count="5">
    <mergeCell ref="A8:A10"/>
    <mergeCell ref="B8:G8"/>
    <mergeCell ref="B9:C9"/>
    <mergeCell ref="D9:E9"/>
    <mergeCell ref="F9:G9"/>
  </mergeCells>
  <printOptions horizontalCentered="1"/>
  <pageMargins left="0.7" right="0.7" top="0.52" bottom="0.39" header="0.3" footer="0.23"/>
  <pageSetup scale="70" fitToHeight="2" orientation="landscape" r:id="rId1"/>
  <headerFooter>
    <oddHeader xml:space="preserve">&amp;L&amp;"Arial,Bold"&amp;12J. Financial Analysis of Program Changes
</oddHeader>
    <oddFooter>&amp;C&amp;"Arial,Regular"Exhibit J - Financial Analysis of Program Changes</oddFooter>
  </headerFooter>
</worksheet>
</file>

<file path=xl/worksheets/sheet11.xml><?xml version="1.0" encoding="utf-8"?>
<worksheet xmlns="http://schemas.openxmlformats.org/spreadsheetml/2006/main" xmlns:r="http://schemas.openxmlformats.org/officeDocument/2006/relationships">
  <dimension ref="A1:U23"/>
  <sheetViews>
    <sheetView view="pageBreakPreview" zoomScale="80" zoomScaleNormal="100" zoomScaleSheetLayoutView="80" workbookViewId="0">
      <selection activeCell="H28" sqref="H28"/>
    </sheetView>
  </sheetViews>
  <sheetFormatPr defaultRowHeight="14.25"/>
  <cols>
    <col min="1" max="1" width="9.42578125" style="157" customWidth="1"/>
    <col min="2" max="2" width="13.5703125" style="157" customWidth="1"/>
    <col min="3" max="3" width="3.7109375" style="157" customWidth="1"/>
    <col min="4" max="4" width="10.7109375" style="157" bestFit="1" customWidth="1"/>
    <col min="5" max="5" width="8.28515625" style="157" customWidth="1"/>
    <col min="6" max="6" width="12.7109375" style="157" customWidth="1"/>
    <col min="7" max="7" width="8.28515625" style="157" customWidth="1"/>
    <col min="8" max="8" width="12.7109375" style="157" customWidth="1"/>
    <col min="9" max="9" width="8.28515625" style="157" customWidth="1"/>
    <col min="10" max="10" width="12.7109375" style="157" customWidth="1"/>
    <col min="11" max="11" width="8.28515625" style="157" customWidth="1"/>
    <col min="12" max="12" width="12.7109375" style="157" customWidth="1"/>
    <col min="13" max="13" width="14" style="7" bestFit="1" customWidth="1"/>
    <col min="14" max="14" width="4.5703125" style="157" customWidth="1"/>
    <col min="15" max="15" width="116.7109375" style="157" customWidth="1"/>
    <col min="16" max="17" width="8.28515625" style="157" customWidth="1"/>
    <col min="18" max="18" width="12.7109375" style="157" customWidth="1"/>
    <col min="19" max="20" width="8.28515625" style="157" customWidth="1"/>
    <col min="21" max="21" width="12.7109375" style="157" customWidth="1"/>
    <col min="22" max="16384" width="9.140625" style="157"/>
  </cols>
  <sheetData>
    <row r="1" spans="1:21" ht="18">
      <c r="A1" s="250" t="s">
        <v>141</v>
      </c>
      <c r="B1" s="250"/>
      <c r="C1" s="250"/>
      <c r="D1" s="250"/>
      <c r="E1" s="250"/>
      <c r="F1" s="250"/>
      <c r="G1" s="250"/>
      <c r="H1" s="250"/>
      <c r="I1" s="250"/>
      <c r="J1" s="250"/>
      <c r="K1" s="250"/>
      <c r="L1" s="250"/>
      <c r="M1" s="54" t="s">
        <v>16</v>
      </c>
      <c r="N1" s="25"/>
      <c r="O1" s="182"/>
      <c r="P1" s="25"/>
      <c r="Q1" s="25"/>
      <c r="R1" s="25"/>
      <c r="S1" s="25"/>
      <c r="T1" s="25"/>
      <c r="U1" s="25"/>
    </row>
    <row r="2" spans="1:21" ht="15">
      <c r="A2" s="251" t="s">
        <v>158</v>
      </c>
      <c r="B2" s="251"/>
      <c r="C2" s="251"/>
      <c r="D2" s="251"/>
      <c r="E2" s="251"/>
      <c r="F2" s="251"/>
      <c r="G2" s="251"/>
      <c r="H2" s="251"/>
      <c r="I2" s="251"/>
      <c r="J2" s="251"/>
      <c r="K2" s="251"/>
      <c r="L2" s="251"/>
      <c r="M2" s="54" t="s">
        <v>16</v>
      </c>
      <c r="N2" s="188"/>
      <c r="O2" s="183"/>
      <c r="P2" s="188"/>
      <c r="Q2" s="188"/>
      <c r="R2" s="188"/>
      <c r="S2" s="188"/>
      <c r="T2" s="188"/>
      <c r="U2" s="188"/>
    </row>
    <row r="3" spans="1:21">
      <c r="A3" s="326" t="s">
        <v>1</v>
      </c>
      <c r="B3" s="326"/>
      <c r="C3" s="326"/>
      <c r="D3" s="326"/>
      <c r="E3" s="326"/>
      <c r="F3" s="326"/>
      <c r="G3" s="326"/>
      <c r="H3" s="326"/>
      <c r="I3" s="326"/>
      <c r="J3" s="326"/>
      <c r="K3" s="326"/>
      <c r="L3" s="326"/>
      <c r="M3" s="54" t="s">
        <v>16</v>
      </c>
      <c r="N3" s="188"/>
      <c r="O3" s="183"/>
      <c r="P3" s="188"/>
      <c r="Q3" s="188"/>
      <c r="R3" s="188"/>
      <c r="S3" s="188"/>
      <c r="T3" s="188"/>
      <c r="U3" s="188"/>
    </row>
    <row r="4" spans="1:21">
      <c r="A4" s="253" t="s">
        <v>2</v>
      </c>
      <c r="B4" s="253"/>
      <c r="C4" s="253"/>
      <c r="D4" s="253"/>
      <c r="E4" s="253"/>
      <c r="F4" s="253"/>
      <c r="G4" s="253"/>
      <c r="H4" s="253"/>
      <c r="I4" s="253"/>
      <c r="J4" s="253"/>
      <c r="K4" s="253"/>
      <c r="L4" s="253"/>
      <c r="M4" s="54" t="s">
        <v>16</v>
      </c>
      <c r="N4" s="188"/>
      <c r="O4" s="183"/>
      <c r="P4" s="188"/>
      <c r="Q4" s="188"/>
      <c r="R4" s="188"/>
      <c r="S4" s="188"/>
      <c r="T4" s="188"/>
      <c r="U4" s="188"/>
    </row>
    <row r="5" spans="1:21" ht="15">
      <c r="A5" s="326"/>
      <c r="B5" s="326"/>
      <c r="C5" s="326"/>
      <c r="D5" s="326"/>
      <c r="E5" s="326"/>
      <c r="F5" s="326"/>
      <c r="G5" s="326"/>
      <c r="H5" s="326"/>
      <c r="I5" s="326"/>
      <c r="J5" s="326"/>
      <c r="K5" s="326"/>
      <c r="L5" s="326"/>
      <c r="M5" s="54" t="s">
        <v>16</v>
      </c>
      <c r="N5" s="188"/>
      <c r="O5" s="184"/>
      <c r="P5" s="188"/>
      <c r="Q5" s="188"/>
      <c r="R5" s="188"/>
      <c r="S5" s="188"/>
      <c r="T5" s="188"/>
      <c r="U5" s="188"/>
    </row>
    <row r="6" spans="1:21" ht="15" thickBot="1">
      <c r="A6" s="326"/>
      <c r="B6" s="326"/>
      <c r="C6" s="326"/>
      <c r="D6" s="326"/>
      <c r="E6" s="326"/>
      <c r="F6" s="326"/>
      <c r="G6" s="326"/>
      <c r="H6" s="326"/>
      <c r="I6" s="326"/>
      <c r="J6" s="326"/>
      <c r="K6" s="326"/>
      <c r="L6" s="326"/>
      <c r="M6" s="54" t="s">
        <v>16</v>
      </c>
      <c r="N6" s="188"/>
      <c r="O6" s="188"/>
      <c r="P6" s="188"/>
      <c r="Q6" s="188"/>
      <c r="R6" s="188"/>
      <c r="S6" s="188"/>
      <c r="T6" s="188"/>
      <c r="U6" s="188"/>
    </row>
    <row r="7" spans="1:21" ht="30.75" customHeight="1">
      <c r="A7" s="313" t="s">
        <v>117</v>
      </c>
      <c r="B7" s="314"/>
      <c r="C7" s="314"/>
      <c r="D7" s="315"/>
      <c r="E7" s="257" t="s">
        <v>6</v>
      </c>
      <c r="F7" s="257"/>
      <c r="G7" s="257" t="s">
        <v>7</v>
      </c>
      <c r="H7" s="257"/>
      <c r="I7" s="257" t="s">
        <v>20</v>
      </c>
      <c r="J7" s="257"/>
      <c r="K7" s="257" t="s">
        <v>61</v>
      </c>
      <c r="L7" s="258"/>
      <c r="M7" s="54" t="s">
        <v>16</v>
      </c>
      <c r="O7" s="8"/>
    </row>
    <row r="8" spans="1:21" ht="28.5">
      <c r="A8" s="316"/>
      <c r="B8" s="317"/>
      <c r="C8" s="317"/>
      <c r="D8" s="318"/>
      <c r="E8" s="189" t="s">
        <v>4</v>
      </c>
      <c r="F8" s="189" t="s">
        <v>5</v>
      </c>
      <c r="G8" s="189" t="s">
        <v>4</v>
      </c>
      <c r="H8" s="189" t="s">
        <v>5</v>
      </c>
      <c r="I8" s="189" t="s">
        <v>4</v>
      </c>
      <c r="J8" s="189" t="s">
        <v>5</v>
      </c>
      <c r="K8" s="189" t="s">
        <v>4</v>
      </c>
      <c r="L8" s="190" t="s">
        <v>5</v>
      </c>
      <c r="M8" s="54" t="s">
        <v>16</v>
      </c>
      <c r="O8" s="191"/>
    </row>
    <row r="9" spans="1:21" ht="15">
      <c r="A9" s="192" t="s">
        <v>118</v>
      </c>
      <c r="B9" s="193">
        <v>145700</v>
      </c>
      <c r="C9" s="194" t="s">
        <v>119</v>
      </c>
      <c r="D9" s="195">
        <v>199700</v>
      </c>
      <c r="E9" s="196">
        <v>1</v>
      </c>
      <c r="F9" s="196">
        <v>0</v>
      </c>
      <c r="G9" s="196">
        <v>1</v>
      </c>
      <c r="H9" s="196">
        <v>0</v>
      </c>
      <c r="I9" s="196">
        <v>1</v>
      </c>
      <c r="J9" s="196">
        <v>0</v>
      </c>
      <c r="K9" s="196">
        <f>I9-G9</f>
        <v>0</v>
      </c>
      <c r="L9" s="197">
        <f>J9-H9</f>
        <v>0</v>
      </c>
      <c r="M9" s="54" t="s">
        <v>16</v>
      </c>
      <c r="O9" s="8"/>
    </row>
    <row r="10" spans="1:21" ht="15">
      <c r="A10" s="198" t="s">
        <v>103</v>
      </c>
      <c r="B10" s="199">
        <v>123758</v>
      </c>
      <c r="C10" s="200" t="s">
        <v>119</v>
      </c>
      <c r="D10" s="201">
        <v>155500</v>
      </c>
      <c r="E10" s="202">
        <v>14</v>
      </c>
      <c r="F10" s="202">
        <v>0</v>
      </c>
      <c r="G10" s="202">
        <v>14</v>
      </c>
      <c r="H10" s="202">
        <v>0</v>
      </c>
      <c r="I10" s="202">
        <v>14</v>
      </c>
      <c r="J10" s="202">
        <v>0</v>
      </c>
      <c r="K10" s="202">
        <f t="shared" ref="K10:K15" si="0">I10-G10</f>
        <v>0</v>
      </c>
      <c r="L10" s="203">
        <f t="shared" ref="L10:L15" si="1">J10-H10</f>
        <v>0</v>
      </c>
      <c r="M10" s="54" t="s">
        <v>16</v>
      </c>
      <c r="O10" s="8"/>
    </row>
    <row r="11" spans="1:21" ht="15">
      <c r="A11" s="198" t="s">
        <v>104</v>
      </c>
      <c r="B11" s="199">
        <v>105211</v>
      </c>
      <c r="C11" s="200" t="s">
        <v>119</v>
      </c>
      <c r="D11" s="201">
        <v>136771</v>
      </c>
      <c r="E11" s="202">
        <v>9</v>
      </c>
      <c r="F11" s="202">
        <v>0</v>
      </c>
      <c r="G11" s="202">
        <v>9</v>
      </c>
      <c r="H11" s="202">
        <v>0</v>
      </c>
      <c r="I11" s="202">
        <v>9</v>
      </c>
      <c r="J11" s="202">
        <v>0</v>
      </c>
      <c r="K11" s="202">
        <f t="shared" si="0"/>
        <v>0</v>
      </c>
      <c r="L11" s="203">
        <f t="shared" si="1"/>
        <v>0</v>
      </c>
      <c r="M11" s="54" t="s">
        <v>16</v>
      </c>
      <c r="O11" s="8"/>
    </row>
    <row r="12" spans="1:21" ht="15">
      <c r="A12" s="198" t="s">
        <v>105</v>
      </c>
      <c r="B12" s="199">
        <v>89033</v>
      </c>
      <c r="C12" s="200" t="s">
        <v>119</v>
      </c>
      <c r="D12" s="201">
        <v>115742</v>
      </c>
      <c r="E12" s="202">
        <v>6</v>
      </c>
      <c r="F12" s="202">
        <v>0</v>
      </c>
      <c r="G12" s="202">
        <v>6</v>
      </c>
      <c r="H12" s="202">
        <v>0</v>
      </c>
      <c r="I12" s="202">
        <v>6</v>
      </c>
      <c r="J12" s="202">
        <v>0</v>
      </c>
      <c r="K12" s="202">
        <f t="shared" si="0"/>
        <v>0</v>
      </c>
      <c r="L12" s="203">
        <f t="shared" si="1"/>
        <v>0</v>
      </c>
      <c r="M12" s="54" t="s">
        <v>16</v>
      </c>
      <c r="O12" s="8"/>
    </row>
    <row r="13" spans="1:21" ht="15">
      <c r="A13" s="198" t="s">
        <v>106</v>
      </c>
      <c r="B13" s="199">
        <v>74872</v>
      </c>
      <c r="C13" s="200" t="s">
        <v>119</v>
      </c>
      <c r="D13" s="201">
        <v>97333</v>
      </c>
      <c r="E13" s="202">
        <v>9</v>
      </c>
      <c r="F13" s="202">
        <v>0</v>
      </c>
      <c r="G13" s="202">
        <v>9</v>
      </c>
      <c r="H13" s="202">
        <v>0</v>
      </c>
      <c r="I13" s="202">
        <v>12</v>
      </c>
      <c r="J13" s="202">
        <v>0</v>
      </c>
      <c r="K13" s="202">
        <f t="shared" si="0"/>
        <v>3</v>
      </c>
      <c r="L13" s="203">
        <f t="shared" si="1"/>
        <v>0</v>
      </c>
      <c r="M13" s="54" t="s">
        <v>16</v>
      </c>
      <c r="O13" s="8"/>
    </row>
    <row r="14" spans="1:21" ht="15">
      <c r="A14" s="198" t="s">
        <v>107</v>
      </c>
      <c r="B14" s="199">
        <v>62467</v>
      </c>
      <c r="C14" s="200" t="s">
        <v>119</v>
      </c>
      <c r="D14" s="201">
        <v>81204</v>
      </c>
      <c r="E14" s="202">
        <v>14</v>
      </c>
      <c r="F14" s="202">
        <v>0</v>
      </c>
      <c r="G14" s="202">
        <v>14</v>
      </c>
      <c r="H14" s="202">
        <v>0</v>
      </c>
      <c r="I14" s="202">
        <v>20</v>
      </c>
      <c r="J14" s="202">
        <v>0</v>
      </c>
      <c r="K14" s="202">
        <f t="shared" si="0"/>
        <v>6</v>
      </c>
      <c r="L14" s="203">
        <f t="shared" si="1"/>
        <v>0</v>
      </c>
      <c r="M14" s="54" t="s">
        <v>16</v>
      </c>
      <c r="O14" s="8"/>
    </row>
    <row r="15" spans="1:21" ht="15">
      <c r="A15" s="198" t="s">
        <v>109</v>
      </c>
      <c r="B15" s="199">
        <v>51630</v>
      </c>
      <c r="C15" s="200" t="s">
        <v>119</v>
      </c>
      <c r="D15" s="201">
        <v>67114</v>
      </c>
      <c r="E15" s="202">
        <v>3</v>
      </c>
      <c r="F15" s="202">
        <v>0</v>
      </c>
      <c r="G15" s="202">
        <v>3</v>
      </c>
      <c r="H15" s="202">
        <v>0</v>
      </c>
      <c r="I15" s="202">
        <v>2</v>
      </c>
      <c r="J15" s="202">
        <v>0</v>
      </c>
      <c r="K15" s="202">
        <f t="shared" si="0"/>
        <v>-1</v>
      </c>
      <c r="L15" s="203">
        <f t="shared" si="1"/>
        <v>0</v>
      </c>
      <c r="M15" s="54" t="s">
        <v>16</v>
      </c>
      <c r="O15" s="8"/>
    </row>
    <row r="16" spans="1:21" ht="15">
      <c r="A16" s="319" t="s">
        <v>120</v>
      </c>
      <c r="B16" s="320"/>
      <c r="C16" s="320"/>
      <c r="D16" s="321"/>
      <c r="E16" s="127">
        <f t="shared" ref="E16:L16" si="2">SUM(E9:E15)</f>
        <v>56</v>
      </c>
      <c r="F16" s="127">
        <f t="shared" si="2"/>
        <v>0</v>
      </c>
      <c r="G16" s="127">
        <f t="shared" si="2"/>
        <v>56</v>
      </c>
      <c r="H16" s="127">
        <f t="shared" si="2"/>
        <v>0</v>
      </c>
      <c r="I16" s="127">
        <f t="shared" si="2"/>
        <v>64</v>
      </c>
      <c r="J16" s="127">
        <f t="shared" si="2"/>
        <v>0</v>
      </c>
      <c r="K16" s="127">
        <f t="shared" si="2"/>
        <v>8</v>
      </c>
      <c r="L16" s="128">
        <f t="shared" si="2"/>
        <v>0</v>
      </c>
      <c r="M16" s="54" t="s">
        <v>16</v>
      </c>
    </row>
    <row r="17" spans="1:15" ht="15">
      <c r="A17" s="322" t="s">
        <v>163</v>
      </c>
      <c r="B17" s="323"/>
      <c r="C17" s="323"/>
      <c r="D17" s="323"/>
      <c r="E17" s="196"/>
      <c r="F17" s="147">
        <v>155</v>
      </c>
      <c r="G17" s="196"/>
      <c r="H17" s="147">
        <v>155</v>
      </c>
      <c r="I17" s="196"/>
      <c r="J17" s="147">
        <v>155</v>
      </c>
      <c r="K17" s="196"/>
      <c r="L17" s="204"/>
      <c r="M17" s="54" t="s">
        <v>16</v>
      </c>
    </row>
    <row r="18" spans="1:15" ht="15">
      <c r="A18" s="324" t="s">
        <v>121</v>
      </c>
      <c r="B18" s="325"/>
      <c r="C18" s="325"/>
      <c r="D18" s="325"/>
      <c r="E18" s="202"/>
      <c r="F18" s="148">
        <v>102</v>
      </c>
      <c r="G18" s="202"/>
      <c r="H18" s="148">
        <v>102</v>
      </c>
      <c r="I18" s="202"/>
      <c r="J18" s="148">
        <v>102</v>
      </c>
      <c r="K18" s="202"/>
      <c r="L18" s="205"/>
      <c r="M18" s="54" t="s">
        <v>16</v>
      </c>
    </row>
    <row r="19" spans="1:15" ht="15.75" thickBot="1">
      <c r="A19" s="311" t="s">
        <v>122</v>
      </c>
      <c r="B19" s="312"/>
      <c r="C19" s="312"/>
      <c r="D19" s="312"/>
      <c r="E19" s="206"/>
      <c r="F19" s="149">
        <v>13</v>
      </c>
      <c r="G19" s="206"/>
      <c r="H19" s="149">
        <v>13</v>
      </c>
      <c r="I19" s="206"/>
      <c r="J19" s="149">
        <v>13</v>
      </c>
      <c r="K19" s="206"/>
      <c r="L19" s="207"/>
      <c r="M19" s="54" t="s">
        <v>16</v>
      </c>
      <c r="O19" s="8"/>
    </row>
    <row r="20" spans="1:15">
      <c r="M20" s="54" t="s">
        <v>17</v>
      </c>
    </row>
    <row r="21" spans="1:15">
      <c r="M21" s="54"/>
    </row>
    <row r="22" spans="1:15">
      <c r="M22" s="54"/>
    </row>
    <row r="23" spans="1:15">
      <c r="M23" s="54"/>
    </row>
  </sheetData>
  <mergeCells count="15">
    <mergeCell ref="E7:F7"/>
    <mergeCell ref="G7:H7"/>
    <mergeCell ref="I7:J7"/>
    <mergeCell ref="K7:L7"/>
    <mergeCell ref="A1:L1"/>
    <mergeCell ref="A2:L2"/>
    <mergeCell ref="A3:L3"/>
    <mergeCell ref="A4:L4"/>
    <mergeCell ref="A5:L5"/>
    <mergeCell ref="A6:L6"/>
    <mergeCell ref="A19:D19"/>
    <mergeCell ref="A7:D8"/>
    <mergeCell ref="A16:D16"/>
    <mergeCell ref="A17:D17"/>
    <mergeCell ref="A18:D18"/>
  </mergeCells>
  <printOptions horizontalCentered="1"/>
  <pageMargins left="0.7" right="0.7" top="0.75" bottom="0.75" header="0.3" footer="0.3"/>
  <pageSetup scale="80" orientation="landscape" r:id="rId1"/>
  <headerFooter>
    <oddHeader>&amp;L&amp;"Arial,Bold"&amp;12K. Summary of Requirements by Grade</oddHeader>
    <oddFooter>&amp;C&amp;"Arial,Regular"Exhibit K - Summary of Requirements by Grade</oddFooter>
  </headerFooter>
</worksheet>
</file>

<file path=xl/worksheets/sheet12.xml><?xml version="1.0" encoding="utf-8"?>
<worksheet xmlns="http://schemas.openxmlformats.org/spreadsheetml/2006/main" xmlns:r="http://schemas.openxmlformats.org/officeDocument/2006/relationships">
  <dimension ref="A1:R70"/>
  <sheetViews>
    <sheetView view="pageBreakPreview" zoomScale="90" zoomScaleNormal="100" zoomScaleSheetLayoutView="90" workbookViewId="0">
      <pane xSplit="1" ySplit="7" topLeftCell="B8" activePane="bottomRight" state="frozen"/>
      <selection pane="topRight" activeCell="B1" sqref="B1"/>
      <selection pane="bottomLeft" activeCell="A8" sqref="A8"/>
      <selection pane="bottomRight" activeCell="G37" sqref="G37"/>
    </sheetView>
  </sheetViews>
  <sheetFormatPr defaultRowHeight="14.25"/>
  <cols>
    <col min="1" max="1" width="86.5703125" style="12" customWidth="1"/>
    <col min="2" max="2" width="8.28515625" style="12" customWidth="1"/>
    <col min="3" max="3" width="12.7109375" style="12" customWidth="1"/>
    <col min="4" max="4" width="8.28515625" style="12" customWidth="1"/>
    <col min="5" max="5" width="12.7109375" style="12" customWidth="1"/>
    <col min="6" max="6" width="8.28515625" style="12" customWidth="1"/>
    <col min="7" max="7" width="19" style="12" customWidth="1"/>
    <col min="8" max="8" width="8.28515625" style="12" customWidth="1"/>
    <col min="9" max="9" width="12.7109375" style="12" customWidth="1"/>
    <col min="10" max="10" width="14" style="7" bestFit="1" customWidth="1"/>
    <col min="11" max="11" width="4.5703125" style="12" customWidth="1"/>
    <col min="12" max="12" width="116.7109375" style="51" customWidth="1"/>
    <col min="13" max="14" width="8.28515625" style="12" customWidth="1"/>
    <col min="15" max="15" width="12.7109375" style="12" customWidth="1"/>
    <col min="16" max="17" width="8.28515625" style="12" customWidth="1"/>
    <col min="18" max="18" width="12.7109375" style="12" customWidth="1"/>
    <col min="19" max="16384" width="9.140625" style="12"/>
  </cols>
  <sheetData>
    <row r="1" spans="1:18" ht="18">
      <c r="A1" s="250" t="s">
        <v>75</v>
      </c>
      <c r="B1" s="250"/>
      <c r="C1" s="250"/>
      <c r="D1" s="250"/>
      <c r="E1" s="250"/>
      <c r="F1" s="250"/>
      <c r="G1" s="250"/>
      <c r="H1" s="250"/>
      <c r="I1" s="250"/>
      <c r="J1" s="54" t="s">
        <v>16</v>
      </c>
      <c r="K1" s="9"/>
      <c r="L1" s="182"/>
      <c r="M1" s="9"/>
      <c r="N1" s="9"/>
      <c r="O1" s="9"/>
      <c r="P1" s="9"/>
      <c r="Q1" s="9"/>
      <c r="R1" s="9"/>
    </row>
    <row r="2" spans="1:18" ht="15">
      <c r="A2" s="251" t="s">
        <v>158</v>
      </c>
      <c r="B2" s="251"/>
      <c r="C2" s="251"/>
      <c r="D2" s="251"/>
      <c r="E2" s="251"/>
      <c r="F2" s="251"/>
      <c r="G2" s="251"/>
      <c r="H2" s="251"/>
      <c r="I2" s="251"/>
      <c r="J2" s="54" t="s">
        <v>16</v>
      </c>
      <c r="K2" s="10"/>
      <c r="L2" s="183"/>
      <c r="M2" s="10"/>
      <c r="N2" s="10"/>
      <c r="O2" s="10"/>
      <c r="P2" s="10"/>
      <c r="Q2" s="10"/>
      <c r="R2" s="10"/>
    </row>
    <row r="3" spans="1:18">
      <c r="A3" s="256" t="s">
        <v>1</v>
      </c>
      <c r="B3" s="256"/>
      <c r="C3" s="256"/>
      <c r="D3" s="256"/>
      <c r="E3" s="256"/>
      <c r="F3" s="256"/>
      <c r="G3" s="256"/>
      <c r="H3" s="256"/>
      <c r="I3" s="256"/>
      <c r="J3" s="54" t="s">
        <v>16</v>
      </c>
      <c r="K3" s="13"/>
      <c r="L3" s="183"/>
      <c r="M3" s="13"/>
      <c r="N3" s="13"/>
      <c r="O3" s="13"/>
      <c r="P3" s="13"/>
      <c r="Q3" s="13"/>
      <c r="R3" s="13"/>
    </row>
    <row r="4" spans="1:18">
      <c r="A4" s="253" t="s">
        <v>2</v>
      </c>
      <c r="B4" s="253"/>
      <c r="C4" s="253"/>
      <c r="D4" s="253"/>
      <c r="E4" s="253"/>
      <c r="F4" s="253"/>
      <c r="G4" s="253"/>
      <c r="H4" s="253"/>
      <c r="I4" s="253"/>
      <c r="J4" s="54" t="s">
        <v>16</v>
      </c>
      <c r="K4" s="11"/>
      <c r="L4" s="183"/>
      <c r="M4" s="11"/>
      <c r="N4" s="11"/>
      <c r="O4" s="11"/>
      <c r="P4" s="11"/>
      <c r="Q4" s="11"/>
      <c r="R4" s="11"/>
    </row>
    <row r="5" spans="1:18" ht="15.75" thickBot="1">
      <c r="A5" s="253"/>
      <c r="B5" s="253"/>
      <c r="C5" s="253"/>
      <c r="D5" s="253"/>
      <c r="E5" s="253"/>
      <c r="F5" s="253"/>
      <c r="G5" s="253"/>
      <c r="H5" s="253"/>
      <c r="I5" s="253"/>
      <c r="J5" s="54" t="s">
        <v>16</v>
      </c>
      <c r="K5" s="11"/>
      <c r="L5" s="184"/>
      <c r="M5" s="11"/>
      <c r="N5" s="11"/>
      <c r="O5" s="11"/>
      <c r="P5" s="11"/>
      <c r="Q5" s="11"/>
      <c r="R5" s="11"/>
    </row>
    <row r="6" spans="1:18" ht="15" customHeight="1">
      <c r="A6" s="254" t="s">
        <v>76</v>
      </c>
      <c r="B6" s="257" t="s">
        <v>60</v>
      </c>
      <c r="C6" s="257"/>
      <c r="D6" s="257" t="s">
        <v>167</v>
      </c>
      <c r="E6" s="257"/>
      <c r="F6" s="257" t="s">
        <v>20</v>
      </c>
      <c r="G6" s="257"/>
      <c r="H6" s="257" t="s">
        <v>61</v>
      </c>
      <c r="I6" s="258"/>
      <c r="J6" s="54" t="s">
        <v>16</v>
      </c>
      <c r="L6" s="52"/>
    </row>
    <row r="7" spans="1:18" ht="28.5">
      <c r="A7" s="255"/>
      <c r="B7" s="56" t="s">
        <v>26</v>
      </c>
      <c r="C7" s="14" t="s">
        <v>5</v>
      </c>
      <c r="D7" s="14" t="s">
        <v>26</v>
      </c>
      <c r="E7" s="14" t="s">
        <v>5</v>
      </c>
      <c r="F7" s="14" t="s">
        <v>26</v>
      </c>
      <c r="G7" s="14" t="s">
        <v>5</v>
      </c>
      <c r="H7" s="14" t="s">
        <v>26</v>
      </c>
      <c r="I7" s="15" t="s">
        <v>5</v>
      </c>
      <c r="J7" s="54" t="s">
        <v>16</v>
      </c>
      <c r="L7" s="68"/>
    </row>
    <row r="8" spans="1:18">
      <c r="A8" s="62" t="s">
        <v>77</v>
      </c>
      <c r="B8" s="124">
        <v>44</v>
      </c>
      <c r="C8" s="124">
        <v>4754</v>
      </c>
      <c r="D8" s="124">
        <v>43</v>
      </c>
      <c r="E8" s="124">
        <v>4927</v>
      </c>
      <c r="F8" s="124">
        <v>47</v>
      </c>
      <c r="G8" s="124">
        <v>5364</v>
      </c>
      <c r="H8" s="124">
        <f>F8-D8</f>
        <v>4</v>
      </c>
      <c r="I8" s="125">
        <f>G8-E8</f>
        <v>437</v>
      </c>
      <c r="J8" s="54" t="s">
        <v>16</v>
      </c>
      <c r="L8" s="52"/>
    </row>
    <row r="9" spans="1:18">
      <c r="A9" s="63" t="s">
        <v>78</v>
      </c>
      <c r="B9" s="32">
        <v>1</v>
      </c>
      <c r="C9" s="32">
        <v>26</v>
      </c>
      <c r="D9" s="32">
        <v>1</v>
      </c>
      <c r="E9" s="32">
        <v>156</v>
      </c>
      <c r="F9" s="32">
        <v>1</v>
      </c>
      <c r="G9" s="32">
        <v>156</v>
      </c>
      <c r="H9" s="32">
        <f t="shared" ref="H9:H13" si="0">F9-D9</f>
        <v>0</v>
      </c>
      <c r="I9" s="126">
        <f t="shared" ref="I9:I13" si="1">G9-E9</f>
        <v>0</v>
      </c>
      <c r="J9" s="54" t="s">
        <v>16</v>
      </c>
    </row>
    <row r="10" spans="1:18">
      <c r="A10" s="106" t="s">
        <v>144</v>
      </c>
      <c r="B10" s="32">
        <f>SUM(B11:B12)</f>
        <v>0</v>
      </c>
      <c r="C10" s="32">
        <v>55</v>
      </c>
      <c r="D10" s="32">
        <f t="shared" ref="D10:G10" si="2">SUM(D11:D12)</f>
        <v>0</v>
      </c>
      <c r="E10" s="32">
        <f t="shared" si="2"/>
        <v>0</v>
      </c>
      <c r="F10" s="32">
        <f t="shared" si="2"/>
        <v>0</v>
      </c>
      <c r="G10" s="32">
        <f t="shared" si="2"/>
        <v>0</v>
      </c>
      <c r="H10" s="32">
        <f t="shared" si="0"/>
        <v>0</v>
      </c>
      <c r="I10" s="126">
        <f t="shared" si="1"/>
        <v>0</v>
      </c>
      <c r="J10" s="54" t="s">
        <v>16</v>
      </c>
    </row>
    <row r="11" spans="1:18">
      <c r="A11" s="64" t="s">
        <v>25</v>
      </c>
      <c r="B11" s="150"/>
      <c r="C11" s="150"/>
      <c r="D11" s="150"/>
      <c r="E11" s="150"/>
      <c r="F11" s="150"/>
      <c r="G11" s="150"/>
      <c r="H11" s="150"/>
      <c r="I11" s="151"/>
      <c r="J11" s="54" t="s">
        <v>16</v>
      </c>
    </row>
    <row r="12" spans="1:18">
      <c r="A12" s="64" t="s">
        <v>79</v>
      </c>
      <c r="B12" s="150"/>
      <c r="C12" s="150"/>
      <c r="D12" s="150"/>
      <c r="E12" s="150"/>
      <c r="F12" s="150"/>
      <c r="G12" s="150"/>
      <c r="H12" s="150"/>
      <c r="I12" s="151"/>
      <c r="J12" s="54" t="s">
        <v>16</v>
      </c>
    </row>
    <row r="13" spans="1:18">
      <c r="A13" s="63" t="s">
        <v>80</v>
      </c>
      <c r="B13" s="140">
        <v>0</v>
      </c>
      <c r="C13" s="140">
        <v>-11</v>
      </c>
      <c r="D13" s="140">
        <v>0</v>
      </c>
      <c r="E13" s="140">
        <v>0</v>
      </c>
      <c r="F13" s="140">
        <v>0</v>
      </c>
      <c r="G13" s="140">
        <v>0</v>
      </c>
      <c r="H13" s="140">
        <f t="shared" si="0"/>
        <v>0</v>
      </c>
      <c r="I13" s="141">
        <f t="shared" si="1"/>
        <v>0</v>
      </c>
      <c r="J13" s="54" t="s">
        <v>16</v>
      </c>
    </row>
    <row r="14" spans="1:18" ht="15">
      <c r="A14" s="66" t="s">
        <v>21</v>
      </c>
      <c r="B14" s="115">
        <f>SUM(B8:B10,B13)</f>
        <v>45</v>
      </c>
      <c r="C14" s="115">
        <f t="shared" ref="C14:I14" si="3">SUM(C8:C10,C13)</f>
        <v>4824</v>
      </c>
      <c r="D14" s="115">
        <f t="shared" si="3"/>
        <v>44</v>
      </c>
      <c r="E14" s="115">
        <f t="shared" si="3"/>
        <v>5083</v>
      </c>
      <c r="F14" s="115">
        <f t="shared" si="3"/>
        <v>48</v>
      </c>
      <c r="G14" s="115">
        <f t="shared" si="3"/>
        <v>5520</v>
      </c>
      <c r="H14" s="115">
        <f t="shared" si="3"/>
        <v>4</v>
      </c>
      <c r="I14" s="120">
        <f t="shared" si="3"/>
        <v>437</v>
      </c>
      <c r="J14" s="54" t="s">
        <v>16</v>
      </c>
    </row>
    <row r="15" spans="1:18" ht="15">
      <c r="A15" s="65" t="s">
        <v>81</v>
      </c>
      <c r="B15" s="32"/>
      <c r="C15" s="32"/>
      <c r="D15" s="32"/>
      <c r="E15" s="32"/>
      <c r="F15" s="32"/>
      <c r="G15" s="32"/>
      <c r="H15" s="32"/>
      <c r="I15" s="126"/>
      <c r="J15" s="54" t="s">
        <v>16</v>
      </c>
    </row>
    <row r="16" spans="1:18">
      <c r="A16" s="63" t="s">
        <v>82</v>
      </c>
      <c r="B16" s="32"/>
      <c r="C16" s="32">
        <v>1406</v>
      </c>
      <c r="D16" s="32"/>
      <c r="E16" s="32">
        <v>1447</v>
      </c>
      <c r="F16" s="32"/>
      <c r="G16" s="32">
        <v>1612</v>
      </c>
      <c r="H16" s="32"/>
      <c r="I16" s="126">
        <f t="shared" ref="I16:I33" si="4">G16-E16</f>
        <v>165</v>
      </c>
      <c r="J16" s="54" t="s">
        <v>16</v>
      </c>
    </row>
    <row r="17" spans="1:10">
      <c r="A17" s="63" t="s">
        <v>83</v>
      </c>
      <c r="B17" s="32"/>
      <c r="C17" s="32">
        <v>590</v>
      </c>
      <c r="D17" s="32"/>
      <c r="E17" s="32">
        <v>600</v>
      </c>
      <c r="F17" s="32"/>
      <c r="G17" s="32">
        <v>600</v>
      </c>
      <c r="H17" s="32"/>
      <c r="I17" s="126">
        <f t="shared" si="4"/>
        <v>0</v>
      </c>
      <c r="J17" s="54" t="s">
        <v>16</v>
      </c>
    </row>
    <row r="18" spans="1:10">
      <c r="A18" s="106" t="s">
        <v>145</v>
      </c>
      <c r="B18" s="32"/>
      <c r="C18" s="32">
        <v>291</v>
      </c>
      <c r="D18" s="32"/>
      <c r="E18" s="32">
        <v>110</v>
      </c>
      <c r="F18" s="32"/>
      <c r="G18" s="32">
        <v>110</v>
      </c>
      <c r="H18" s="32"/>
      <c r="I18" s="126">
        <f t="shared" si="4"/>
        <v>0</v>
      </c>
      <c r="J18" s="54" t="s">
        <v>16</v>
      </c>
    </row>
    <row r="19" spans="1:10">
      <c r="A19" s="63" t="s">
        <v>84</v>
      </c>
      <c r="B19" s="32"/>
      <c r="C19" s="32">
        <v>1411</v>
      </c>
      <c r="D19" s="32"/>
      <c r="E19" s="32">
        <v>1538</v>
      </c>
      <c r="F19" s="32"/>
      <c r="G19" s="32">
        <v>1636</v>
      </c>
      <c r="H19" s="32"/>
      <c r="I19" s="126">
        <f t="shared" si="4"/>
        <v>98</v>
      </c>
      <c r="J19" s="54" t="s">
        <v>16</v>
      </c>
    </row>
    <row r="20" spans="1:10">
      <c r="A20" s="63" t="s">
        <v>85</v>
      </c>
      <c r="B20" s="32"/>
      <c r="C20" s="32">
        <v>103</v>
      </c>
      <c r="D20" s="32"/>
      <c r="E20" s="32">
        <v>106</v>
      </c>
      <c r="F20" s="32"/>
      <c r="G20" s="32">
        <v>106</v>
      </c>
      <c r="H20" s="32"/>
      <c r="I20" s="126">
        <f t="shared" si="4"/>
        <v>0</v>
      </c>
      <c r="J20" s="54" t="s">
        <v>16</v>
      </c>
    </row>
    <row r="21" spans="1:10">
      <c r="A21" s="63" t="s">
        <v>86</v>
      </c>
      <c r="B21" s="32"/>
      <c r="C21" s="32">
        <v>332</v>
      </c>
      <c r="D21" s="32"/>
      <c r="E21" s="32">
        <v>342</v>
      </c>
      <c r="F21" s="32"/>
      <c r="G21" s="32">
        <v>556</v>
      </c>
      <c r="H21" s="32"/>
      <c r="I21" s="126">
        <f t="shared" si="4"/>
        <v>214</v>
      </c>
      <c r="J21" s="54" t="s">
        <v>16</v>
      </c>
    </row>
    <row r="22" spans="1:10">
      <c r="A22" s="63" t="s">
        <v>87</v>
      </c>
      <c r="B22" s="32"/>
      <c r="C22" s="32">
        <v>2</v>
      </c>
      <c r="D22" s="32"/>
      <c r="E22" s="32">
        <v>2</v>
      </c>
      <c r="F22" s="32"/>
      <c r="G22" s="32">
        <v>2</v>
      </c>
      <c r="H22" s="32"/>
      <c r="I22" s="126">
        <f t="shared" si="4"/>
        <v>0</v>
      </c>
      <c r="J22" s="54" t="s">
        <v>16</v>
      </c>
    </row>
    <row r="23" spans="1:10">
      <c r="A23" s="63" t="s">
        <v>88</v>
      </c>
      <c r="B23" s="32"/>
      <c r="C23" s="32">
        <v>0</v>
      </c>
      <c r="D23" s="32"/>
      <c r="E23" s="32">
        <v>0</v>
      </c>
      <c r="F23" s="32"/>
      <c r="G23" s="32">
        <v>0</v>
      </c>
      <c r="H23" s="32"/>
      <c r="I23" s="126">
        <f t="shared" si="4"/>
        <v>0</v>
      </c>
      <c r="J23" s="54" t="s">
        <v>16</v>
      </c>
    </row>
    <row r="24" spans="1:10">
      <c r="A24" s="63" t="s">
        <v>89</v>
      </c>
      <c r="B24" s="32"/>
      <c r="C24" s="32">
        <v>666</v>
      </c>
      <c r="D24" s="32"/>
      <c r="E24" s="32">
        <v>686</v>
      </c>
      <c r="F24" s="32"/>
      <c r="G24" s="32">
        <v>686</v>
      </c>
      <c r="H24" s="32"/>
      <c r="I24" s="126">
        <f t="shared" si="4"/>
        <v>0</v>
      </c>
      <c r="J24" s="54" t="s">
        <v>16</v>
      </c>
    </row>
    <row r="25" spans="1:10">
      <c r="A25" s="63" t="s">
        <v>90</v>
      </c>
      <c r="B25" s="32"/>
      <c r="C25" s="32">
        <v>1240</v>
      </c>
      <c r="D25" s="32"/>
      <c r="E25" s="32">
        <v>1468</v>
      </c>
      <c r="F25" s="32"/>
      <c r="G25" s="32">
        <v>1492</v>
      </c>
      <c r="H25" s="32"/>
      <c r="I25" s="126">
        <f>G25-E25</f>
        <v>24</v>
      </c>
      <c r="J25" s="54" t="s">
        <v>16</v>
      </c>
    </row>
    <row r="26" spans="1:10">
      <c r="A26" s="63" t="s">
        <v>91</v>
      </c>
      <c r="B26" s="32"/>
      <c r="C26" s="32">
        <v>1</v>
      </c>
      <c r="D26" s="32"/>
      <c r="E26" s="32">
        <v>1</v>
      </c>
      <c r="F26" s="32"/>
      <c r="G26" s="32">
        <v>1</v>
      </c>
      <c r="H26" s="32"/>
      <c r="I26" s="126">
        <f t="shared" si="4"/>
        <v>0</v>
      </c>
      <c r="J26" s="54" t="s">
        <v>16</v>
      </c>
    </row>
    <row r="27" spans="1:10">
      <c r="A27" s="63" t="s">
        <v>92</v>
      </c>
      <c r="B27" s="32"/>
      <c r="C27" s="32">
        <v>0</v>
      </c>
      <c r="D27" s="32"/>
      <c r="E27" s="32">
        <v>0</v>
      </c>
      <c r="F27" s="32"/>
      <c r="G27" s="32">
        <v>0</v>
      </c>
      <c r="H27" s="32"/>
      <c r="I27" s="126">
        <f t="shared" si="4"/>
        <v>0</v>
      </c>
      <c r="J27" s="54" t="s">
        <v>16</v>
      </c>
    </row>
    <row r="28" spans="1:10">
      <c r="A28" s="63" t="s">
        <v>50</v>
      </c>
      <c r="B28" s="32"/>
      <c r="C28" s="32">
        <v>4</v>
      </c>
      <c r="D28" s="32"/>
      <c r="E28" s="32">
        <v>4</v>
      </c>
      <c r="F28" s="32"/>
      <c r="G28" s="32">
        <v>4</v>
      </c>
      <c r="H28" s="32"/>
      <c r="I28" s="126">
        <f t="shared" si="4"/>
        <v>0</v>
      </c>
      <c r="J28" s="54" t="s">
        <v>16</v>
      </c>
    </row>
    <row r="29" spans="1:10">
      <c r="A29" s="63" t="s">
        <v>93</v>
      </c>
      <c r="B29" s="32"/>
      <c r="C29" s="32">
        <v>40</v>
      </c>
      <c r="D29" s="32"/>
      <c r="E29" s="32">
        <v>41</v>
      </c>
      <c r="F29" s="32"/>
      <c r="G29" s="32">
        <v>41</v>
      </c>
      <c r="H29" s="32"/>
      <c r="I29" s="126">
        <f t="shared" si="4"/>
        <v>0</v>
      </c>
      <c r="J29" s="54" t="s">
        <v>16</v>
      </c>
    </row>
    <row r="30" spans="1:10">
      <c r="A30" s="63" t="s">
        <v>94</v>
      </c>
      <c r="B30" s="32"/>
      <c r="C30" s="32">
        <v>0</v>
      </c>
      <c r="D30" s="32"/>
      <c r="E30" s="32">
        <v>0</v>
      </c>
      <c r="F30" s="32"/>
      <c r="G30" s="32">
        <v>0</v>
      </c>
      <c r="H30" s="32"/>
      <c r="I30" s="126">
        <f t="shared" si="4"/>
        <v>0</v>
      </c>
      <c r="J30" s="54" t="s">
        <v>16</v>
      </c>
    </row>
    <row r="31" spans="1:10">
      <c r="A31" s="63" t="s">
        <v>95</v>
      </c>
      <c r="B31" s="32"/>
      <c r="C31" s="32">
        <v>60</v>
      </c>
      <c r="D31" s="32"/>
      <c r="E31" s="32">
        <v>45</v>
      </c>
      <c r="F31" s="32"/>
      <c r="G31" s="32">
        <v>45</v>
      </c>
      <c r="H31" s="32"/>
      <c r="I31" s="126">
        <f t="shared" si="4"/>
        <v>0</v>
      </c>
      <c r="J31" s="54" t="s">
        <v>16</v>
      </c>
    </row>
    <row r="32" spans="1:10">
      <c r="A32" s="63" t="s">
        <v>96</v>
      </c>
      <c r="B32" s="32"/>
      <c r="C32" s="32">
        <v>62</v>
      </c>
      <c r="D32" s="32"/>
      <c r="E32" s="32">
        <v>53</v>
      </c>
      <c r="F32" s="32"/>
      <c r="G32" s="32">
        <v>53</v>
      </c>
      <c r="H32" s="32"/>
      <c r="I32" s="126">
        <f t="shared" si="4"/>
        <v>0</v>
      </c>
      <c r="J32" s="54" t="s">
        <v>16</v>
      </c>
    </row>
    <row r="33" spans="1:12">
      <c r="A33" s="63" t="s">
        <v>97</v>
      </c>
      <c r="B33" s="32"/>
      <c r="C33" s="32">
        <v>0</v>
      </c>
      <c r="D33" s="32"/>
      <c r="E33" s="32">
        <v>0</v>
      </c>
      <c r="F33" s="32"/>
      <c r="G33" s="32">
        <v>0</v>
      </c>
      <c r="H33" s="32"/>
      <c r="I33" s="126">
        <f t="shared" si="4"/>
        <v>0</v>
      </c>
      <c r="J33" s="54" t="s">
        <v>16</v>
      </c>
    </row>
    <row r="34" spans="1:12" ht="15">
      <c r="A34" s="66" t="s">
        <v>98</v>
      </c>
      <c r="B34" s="80"/>
      <c r="C34" s="80">
        <f>SUM(C14:C33)</f>
        <v>11032</v>
      </c>
      <c r="D34" s="80"/>
      <c r="E34" s="80">
        <f>SUM(E14:E33)</f>
        <v>11526</v>
      </c>
      <c r="F34" s="80"/>
      <c r="G34" s="80">
        <f>SUM(G14:G33)</f>
        <v>12464</v>
      </c>
      <c r="H34" s="80"/>
      <c r="I34" s="83">
        <f>SUM(I14:I33)</f>
        <v>938</v>
      </c>
      <c r="J34" s="54" t="s">
        <v>16</v>
      </c>
      <c r="L34" s="52"/>
    </row>
    <row r="35" spans="1:12">
      <c r="A35" s="156" t="s">
        <v>177</v>
      </c>
      <c r="B35" s="32"/>
      <c r="C35" s="32">
        <v>424</v>
      </c>
      <c r="D35" s="32"/>
      <c r="E35" s="32">
        <v>0</v>
      </c>
      <c r="F35" s="32"/>
      <c r="G35" s="32">
        <v>0</v>
      </c>
      <c r="H35" s="32"/>
      <c r="I35" s="126">
        <f t="shared" ref="I35" si="5">G35-E35</f>
        <v>0</v>
      </c>
      <c r="J35" s="54" t="s">
        <v>16</v>
      </c>
      <c r="L35" s="52"/>
    </row>
    <row r="36" spans="1:12" ht="15.75" thickBot="1">
      <c r="A36" s="67" t="s">
        <v>99</v>
      </c>
      <c r="B36" s="152">
        <f>SUM(B14:B35)</f>
        <v>45</v>
      </c>
      <c r="C36" s="152">
        <f>SUM(C34:C35)</f>
        <v>11456</v>
      </c>
      <c r="D36" s="152">
        <f>SUM(D14:D35)</f>
        <v>44</v>
      </c>
      <c r="E36" s="152">
        <f>SUM(E34:E35)</f>
        <v>11526</v>
      </c>
      <c r="F36" s="152">
        <f>SUM(F14:F35)</f>
        <v>48</v>
      </c>
      <c r="G36" s="152">
        <f>SUM(G34:G35)</f>
        <v>12464</v>
      </c>
      <c r="H36" s="152">
        <f>SUM(H14:H35)</f>
        <v>4</v>
      </c>
      <c r="I36" s="153">
        <f>SUM(I34:I35)</f>
        <v>938</v>
      </c>
      <c r="J36" s="54" t="s">
        <v>16</v>
      </c>
      <c r="L36" s="52"/>
    </row>
    <row r="37" spans="1:12">
      <c r="J37" s="54" t="s">
        <v>16</v>
      </c>
    </row>
    <row r="38" spans="1:12">
      <c r="A38" s="180" t="s">
        <v>166</v>
      </c>
      <c r="G38" s="178"/>
      <c r="J38" s="7" t="s">
        <v>17</v>
      </c>
    </row>
    <row r="39" spans="1:12">
      <c r="G39" s="178"/>
    </row>
    <row r="40" spans="1:12">
      <c r="G40" s="178"/>
    </row>
    <row r="43" spans="1:12">
      <c r="E43" s="169"/>
      <c r="G43" s="170"/>
    </row>
    <row r="44" spans="1:12">
      <c r="G44" s="171"/>
    </row>
    <row r="45" spans="1:12">
      <c r="G45" s="171"/>
    </row>
    <row r="46" spans="1:12">
      <c r="G46" s="171"/>
    </row>
    <row r="47" spans="1:12">
      <c r="G47" s="171"/>
    </row>
    <row r="48" spans="1:12">
      <c r="G48" s="171"/>
    </row>
    <row r="49" spans="7:7">
      <c r="G49" s="171"/>
    </row>
    <row r="50" spans="7:7">
      <c r="G50" s="171"/>
    </row>
    <row r="51" spans="7:7">
      <c r="G51" s="171"/>
    </row>
    <row r="52" spans="7:7">
      <c r="G52" s="171"/>
    </row>
    <row r="53" spans="7:7">
      <c r="G53" s="171"/>
    </row>
    <row r="54" spans="7:7">
      <c r="G54" s="171"/>
    </row>
    <row r="55" spans="7:7">
      <c r="G55" s="171"/>
    </row>
    <row r="56" spans="7:7">
      <c r="G56" s="171"/>
    </row>
    <row r="57" spans="7:7">
      <c r="G57" s="171"/>
    </row>
    <row r="58" spans="7:7">
      <c r="G58" s="171"/>
    </row>
    <row r="59" spans="7:7">
      <c r="G59" s="171"/>
    </row>
    <row r="60" spans="7:7">
      <c r="G60" s="171"/>
    </row>
    <row r="61" spans="7:7">
      <c r="G61" s="171"/>
    </row>
    <row r="62" spans="7:7">
      <c r="G62" s="171"/>
    </row>
    <row r="63" spans="7:7">
      <c r="G63" s="171"/>
    </row>
    <row r="64" spans="7:7">
      <c r="G64" s="171"/>
    </row>
    <row r="65" spans="7:7">
      <c r="G65" s="171"/>
    </row>
    <row r="66" spans="7:7">
      <c r="G66" s="171"/>
    </row>
    <row r="67" spans="7:7">
      <c r="G67" s="171"/>
    </row>
    <row r="68" spans="7:7">
      <c r="G68" s="171"/>
    </row>
    <row r="69" spans="7:7">
      <c r="G69" s="171"/>
    </row>
    <row r="70" spans="7:7">
      <c r="G70" s="171"/>
    </row>
  </sheetData>
  <mergeCells count="10">
    <mergeCell ref="A6:A7"/>
    <mergeCell ref="B6:C6"/>
    <mergeCell ref="D6:E6"/>
    <mergeCell ref="F6:G6"/>
    <mergeCell ref="H6:I6"/>
    <mergeCell ref="A1:I1"/>
    <mergeCell ref="A2:I2"/>
    <mergeCell ref="A3:I3"/>
    <mergeCell ref="A4:I4"/>
    <mergeCell ref="A5:I5"/>
  </mergeCells>
  <printOptions horizontalCentered="1"/>
  <pageMargins left="0.6" right="0.6" top="0.56999999999999995" bottom="0.55000000000000004" header="0.3" footer="0.3"/>
  <pageSetup scale="70" orientation="landscape" r:id="rId1"/>
  <headerFooter>
    <oddHeader>&amp;L&amp;"Arial,Bold"&amp;12L. Summary of Requirements by Object Class</oddHeader>
    <oddFooter>&amp;C&amp;"Arial,Regular"Exhibit L - Summary of Requirements by Object Class</oddFooter>
  </headerFooter>
</worksheet>
</file>

<file path=xl/worksheets/sheet2.xml><?xml version="1.0" encoding="utf-8"?>
<worksheet xmlns="http://schemas.openxmlformats.org/spreadsheetml/2006/main" xmlns:r="http://schemas.openxmlformats.org/officeDocument/2006/relationships">
  <dimension ref="A1:E31"/>
  <sheetViews>
    <sheetView view="pageBreakPreview" zoomScale="90" zoomScaleNormal="100" zoomScaleSheetLayoutView="90" workbookViewId="0">
      <selection activeCell="E31" sqref="E31"/>
    </sheetView>
  </sheetViews>
  <sheetFormatPr defaultRowHeight="14.25"/>
  <cols>
    <col min="1" max="1" width="113.5703125" style="1" customWidth="1"/>
    <col min="2" max="3" width="14.5703125" style="2" customWidth="1"/>
    <col min="4" max="4" width="14.5703125" style="3" customWidth="1"/>
    <col min="5" max="5" width="11.5703125" style="7" bestFit="1" customWidth="1"/>
    <col min="6" max="16384" width="9.140625" style="1"/>
  </cols>
  <sheetData>
    <row r="1" spans="1:5" ht="18">
      <c r="A1" s="250" t="s">
        <v>0</v>
      </c>
      <c r="B1" s="250"/>
      <c r="C1" s="250"/>
      <c r="D1" s="250"/>
      <c r="E1" s="7" t="s">
        <v>16</v>
      </c>
    </row>
    <row r="2" spans="1:5" ht="15">
      <c r="A2" s="251" t="s">
        <v>158</v>
      </c>
      <c r="B2" s="251"/>
      <c r="C2" s="251"/>
      <c r="D2" s="251"/>
      <c r="E2" s="7" t="s">
        <v>16</v>
      </c>
    </row>
    <row r="3" spans="1:5">
      <c r="A3" s="252" t="s">
        <v>1</v>
      </c>
      <c r="B3" s="252"/>
      <c r="C3" s="252"/>
      <c r="D3" s="252"/>
      <c r="E3" s="7" t="s">
        <v>16</v>
      </c>
    </row>
    <row r="4" spans="1:5">
      <c r="A4" s="253" t="s">
        <v>2</v>
      </c>
      <c r="B4" s="253"/>
      <c r="C4" s="253"/>
      <c r="D4" s="253"/>
      <c r="E4" s="7" t="s">
        <v>16</v>
      </c>
    </row>
    <row r="5" spans="1:5" ht="15" thickBot="1">
      <c r="E5" s="7" t="s">
        <v>16</v>
      </c>
    </row>
    <row r="6" spans="1:5" ht="15">
      <c r="B6" s="247" t="s">
        <v>3</v>
      </c>
      <c r="C6" s="248"/>
      <c r="D6" s="249"/>
      <c r="E6" s="7" t="s">
        <v>16</v>
      </c>
    </row>
    <row r="7" spans="1:5" ht="15.75" thickBot="1">
      <c r="B7" s="4" t="s">
        <v>4</v>
      </c>
      <c r="C7" s="5" t="s">
        <v>127</v>
      </c>
      <c r="D7" s="6" t="s">
        <v>5</v>
      </c>
      <c r="E7" s="7" t="s">
        <v>16</v>
      </c>
    </row>
    <row r="8" spans="1:5" ht="15">
      <c r="A8" s="95" t="s">
        <v>6</v>
      </c>
      <c r="B8" s="210">
        <v>56</v>
      </c>
      <c r="C8" s="211">
        <v>44</v>
      </c>
      <c r="D8" s="212">
        <v>11456</v>
      </c>
      <c r="E8" s="7" t="s">
        <v>16</v>
      </c>
    </row>
    <row r="9" spans="1:5" ht="15">
      <c r="A9" s="78" t="s">
        <v>7</v>
      </c>
      <c r="B9" s="114"/>
      <c r="C9" s="115"/>
      <c r="D9" s="116"/>
      <c r="E9" s="7" t="s">
        <v>16</v>
      </c>
    </row>
    <row r="10" spans="1:5" ht="15">
      <c r="A10" s="154" t="s">
        <v>153</v>
      </c>
      <c r="B10" s="117"/>
      <c r="C10" s="35"/>
      <c r="D10" s="118">
        <v>70</v>
      </c>
      <c r="E10" s="7" t="s">
        <v>16</v>
      </c>
    </row>
    <row r="11" spans="1:5" ht="15">
      <c r="A11" s="82" t="s">
        <v>176</v>
      </c>
      <c r="B11" s="119">
        <f>B8</f>
        <v>56</v>
      </c>
      <c r="C11" s="115">
        <f>C8</f>
        <v>44</v>
      </c>
      <c r="D11" s="120">
        <f>SUM(D8:D10)</f>
        <v>11526</v>
      </c>
      <c r="E11" s="7" t="s">
        <v>16</v>
      </c>
    </row>
    <row r="12" spans="1:5" ht="15">
      <c r="A12" s="82"/>
      <c r="B12" s="79"/>
      <c r="C12" s="80"/>
      <c r="D12" s="83"/>
      <c r="E12" s="7" t="s">
        <v>16</v>
      </c>
    </row>
    <row r="13" spans="1:5" ht="15">
      <c r="A13" s="84" t="s">
        <v>8</v>
      </c>
      <c r="B13" s="79"/>
      <c r="C13" s="80"/>
      <c r="D13" s="83"/>
      <c r="E13" s="7" t="s">
        <v>16</v>
      </c>
    </row>
    <row r="14" spans="1:5">
      <c r="A14" s="155" t="s">
        <v>154</v>
      </c>
      <c r="B14" s="85">
        <v>0</v>
      </c>
      <c r="C14" s="86">
        <v>0</v>
      </c>
      <c r="D14" s="81">
        <v>-70</v>
      </c>
      <c r="E14" s="7" t="s">
        <v>16</v>
      </c>
    </row>
    <row r="15" spans="1:5" ht="15">
      <c r="A15" s="87" t="s">
        <v>151</v>
      </c>
      <c r="B15" s="79">
        <f>SUM(B14:B14)</f>
        <v>0</v>
      </c>
      <c r="C15" s="80">
        <f>SUM(C14:C14)</f>
        <v>0</v>
      </c>
      <c r="D15" s="83">
        <f>SUM(D14:D14)</f>
        <v>-70</v>
      </c>
      <c r="E15" s="7" t="s">
        <v>16</v>
      </c>
    </row>
    <row r="16" spans="1:5" ht="15">
      <c r="A16" s="84" t="s">
        <v>123</v>
      </c>
      <c r="B16" s="79"/>
      <c r="C16" s="80"/>
      <c r="D16" s="83"/>
      <c r="E16" s="7" t="s">
        <v>16</v>
      </c>
    </row>
    <row r="17" spans="1:5" ht="15">
      <c r="A17" s="159" t="s">
        <v>180</v>
      </c>
      <c r="B17" s="79"/>
      <c r="C17" s="80"/>
      <c r="D17" s="83"/>
      <c r="E17" s="7" t="s">
        <v>16</v>
      </c>
    </row>
    <row r="18" spans="1:5">
      <c r="A18" s="158" t="s">
        <v>156</v>
      </c>
      <c r="B18" s="85">
        <v>0</v>
      </c>
      <c r="C18" s="86">
        <v>0</v>
      </c>
      <c r="D18" s="81">
        <v>24</v>
      </c>
      <c r="E18" s="7" t="s">
        <v>16</v>
      </c>
    </row>
    <row r="19" spans="1:5">
      <c r="A19" s="159" t="s">
        <v>178</v>
      </c>
      <c r="B19" s="85">
        <v>0</v>
      </c>
      <c r="C19" s="86">
        <v>0</v>
      </c>
      <c r="D19" s="81">
        <v>125</v>
      </c>
      <c r="E19" s="7" t="s">
        <v>16</v>
      </c>
    </row>
    <row r="20" spans="1:5">
      <c r="A20" s="159" t="s">
        <v>179</v>
      </c>
      <c r="B20" s="85">
        <v>0</v>
      </c>
      <c r="C20" s="86">
        <v>0</v>
      </c>
      <c r="D20" s="81">
        <v>312</v>
      </c>
      <c r="E20" s="7" t="s">
        <v>16</v>
      </c>
    </row>
    <row r="21" spans="1:5" ht="15">
      <c r="A21" s="87" t="s">
        <v>124</v>
      </c>
      <c r="B21" s="79">
        <f>SUM(B18:B20)</f>
        <v>0</v>
      </c>
      <c r="C21" s="80">
        <f>SUM(C18:C20)</f>
        <v>0</v>
      </c>
      <c r="D21" s="83">
        <f>SUM(D18:D20)</f>
        <v>461</v>
      </c>
      <c r="E21" s="7" t="s">
        <v>16</v>
      </c>
    </row>
    <row r="22" spans="1:5" ht="15">
      <c r="A22" s="82" t="s">
        <v>125</v>
      </c>
      <c r="B22" s="121">
        <f>B21+B15</f>
        <v>0</v>
      </c>
      <c r="C22" s="35">
        <f>C21+C15</f>
        <v>0</v>
      </c>
      <c r="D22" s="36">
        <f>D21+D15</f>
        <v>391</v>
      </c>
      <c r="E22" s="7" t="s">
        <v>16</v>
      </c>
    </row>
    <row r="23" spans="1:5" ht="15">
      <c r="A23" s="88" t="s">
        <v>11</v>
      </c>
      <c r="B23" s="119">
        <f>B11+B22</f>
        <v>56</v>
      </c>
      <c r="C23" s="115">
        <f>C11+C22</f>
        <v>44</v>
      </c>
      <c r="D23" s="120">
        <f>D11+D22</f>
        <v>11917</v>
      </c>
      <c r="E23" s="7" t="s">
        <v>16</v>
      </c>
    </row>
    <row r="24" spans="1:5" ht="15">
      <c r="A24" s="88" t="s">
        <v>12</v>
      </c>
      <c r="B24" s="119"/>
      <c r="C24" s="115"/>
      <c r="D24" s="120"/>
      <c r="E24" s="7" t="s">
        <v>16</v>
      </c>
    </row>
    <row r="25" spans="1:5">
      <c r="A25" s="160" t="s">
        <v>157</v>
      </c>
      <c r="B25" s="89">
        <v>8</v>
      </c>
      <c r="C25" s="86">
        <v>4</v>
      </c>
      <c r="D25" s="90">
        <v>547</v>
      </c>
      <c r="E25" s="7" t="s">
        <v>16</v>
      </c>
    </row>
    <row r="26" spans="1:5">
      <c r="A26" s="160" t="s">
        <v>13</v>
      </c>
      <c r="B26" s="89">
        <f>SUM(B25:B25)</f>
        <v>8</v>
      </c>
      <c r="C26" s="86">
        <f>SUM(C25:C25)</f>
        <v>4</v>
      </c>
      <c r="D26" s="90">
        <f>SUM(D25:D25)</f>
        <v>547</v>
      </c>
      <c r="E26" s="7" t="s">
        <v>16</v>
      </c>
    </row>
    <row r="27" spans="1:5" ht="15">
      <c r="A27" s="82" t="s">
        <v>14</v>
      </c>
      <c r="B27" s="117">
        <f>B26</f>
        <v>8</v>
      </c>
      <c r="C27" s="35">
        <f>C26</f>
        <v>4</v>
      </c>
      <c r="D27" s="122">
        <f>D26</f>
        <v>547</v>
      </c>
      <c r="E27" s="7" t="s">
        <v>16</v>
      </c>
    </row>
    <row r="28" spans="1:5" ht="15">
      <c r="A28" s="91" t="s">
        <v>15</v>
      </c>
      <c r="B28" s="114">
        <f>B23+B27</f>
        <v>64</v>
      </c>
      <c r="C28" s="115">
        <f>C23+C27</f>
        <v>48</v>
      </c>
      <c r="D28" s="116">
        <f>D23+D27</f>
        <v>12464</v>
      </c>
      <c r="E28" s="7" t="s">
        <v>16</v>
      </c>
    </row>
    <row r="29" spans="1:5" ht="15" thickBot="1">
      <c r="A29" s="208" t="s">
        <v>175</v>
      </c>
      <c r="B29" s="92">
        <f>B28-B8</f>
        <v>8</v>
      </c>
      <c r="C29" s="93">
        <f>C28-C8</f>
        <v>4</v>
      </c>
      <c r="D29" s="94">
        <f>D28-D8</f>
        <v>1008</v>
      </c>
      <c r="E29" s="7" t="s">
        <v>16</v>
      </c>
    </row>
    <row r="30" spans="1:5">
      <c r="E30" s="7" t="s">
        <v>16</v>
      </c>
    </row>
    <row r="31" spans="1:5" ht="17.25">
      <c r="A31" s="179" t="s">
        <v>165</v>
      </c>
      <c r="B31" s="172"/>
      <c r="C31" s="172"/>
      <c r="D31" s="172"/>
      <c r="E31" s="7" t="s">
        <v>17</v>
      </c>
    </row>
  </sheetData>
  <mergeCells count="5">
    <mergeCell ref="B6:D6"/>
    <mergeCell ref="A1:D1"/>
    <mergeCell ref="A2:D2"/>
    <mergeCell ref="A3:D3"/>
    <mergeCell ref="A4:D4"/>
  </mergeCells>
  <printOptions horizontalCentered="1"/>
  <pageMargins left="0.7" right="0.7" top="0.63" bottom="0.63" header="0.3" footer="0.3"/>
  <pageSetup scale="59"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dimension ref="A1:S37"/>
  <sheetViews>
    <sheetView view="pageBreakPreview" zoomScale="80" zoomScaleNormal="100" zoomScaleSheetLayoutView="80" workbookViewId="0">
      <selection activeCell="M11" sqref="M11"/>
    </sheetView>
  </sheetViews>
  <sheetFormatPr defaultRowHeight="14.25"/>
  <cols>
    <col min="1" max="1" width="37.140625" style="12" customWidth="1"/>
    <col min="2" max="3" width="8.28515625" style="12" customWidth="1"/>
    <col min="4" max="4" width="12.7109375" style="12" customWidth="1"/>
    <col min="5" max="6" width="8.28515625" style="12" customWidth="1"/>
    <col min="7" max="7" width="12.7109375" style="12" customWidth="1"/>
    <col min="8" max="9" width="8.28515625" style="12" customWidth="1"/>
    <col min="10" max="10" width="12.7109375" style="12" customWidth="1"/>
    <col min="11" max="12" width="8.28515625" style="12" customWidth="1"/>
    <col min="13" max="13" width="12.7109375" style="12" customWidth="1"/>
    <col min="14" max="14" width="14" style="7" bestFit="1" customWidth="1"/>
    <col min="15" max="15" width="8.28515625" style="12" customWidth="1"/>
    <col min="16" max="16" width="12.7109375" style="12" customWidth="1"/>
    <col min="17" max="18" width="8.28515625" style="12" customWidth="1"/>
    <col min="19" max="19" width="12.7109375" style="12" customWidth="1"/>
    <col min="20" max="16384" width="9.140625" style="12"/>
  </cols>
  <sheetData>
    <row r="1" spans="1:19" ht="18">
      <c r="A1" s="250" t="s">
        <v>0</v>
      </c>
      <c r="B1" s="250"/>
      <c r="C1" s="250"/>
      <c r="D1" s="250"/>
      <c r="E1" s="250"/>
      <c r="F1" s="250"/>
      <c r="G1" s="250"/>
      <c r="H1" s="250"/>
      <c r="I1" s="250"/>
      <c r="J1" s="250"/>
      <c r="K1" s="250"/>
      <c r="L1" s="250"/>
      <c r="M1" s="250"/>
      <c r="N1" s="54" t="s">
        <v>16</v>
      </c>
      <c r="O1" s="9"/>
      <c r="P1" s="9"/>
      <c r="Q1" s="9"/>
      <c r="R1" s="9"/>
      <c r="S1" s="9"/>
    </row>
    <row r="2" spans="1:19" ht="15">
      <c r="A2" s="251" t="s">
        <v>158</v>
      </c>
      <c r="B2" s="251"/>
      <c r="C2" s="251"/>
      <c r="D2" s="251"/>
      <c r="E2" s="251"/>
      <c r="F2" s="251"/>
      <c r="G2" s="251"/>
      <c r="H2" s="251"/>
      <c r="I2" s="251"/>
      <c r="J2" s="251"/>
      <c r="K2" s="251"/>
      <c r="L2" s="251"/>
      <c r="M2" s="251"/>
      <c r="N2" s="54" t="s">
        <v>16</v>
      </c>
      <c r="O2" s="10"/>
      <c r="P2" s="10"/>
      <c r="Q2" s="10"/>
      <c r="R2" s="10"/>
      <c r="S2" s="10"/>
    </row>
    <row r="3" spans="1:19">
      <c r="A3" s="256" t="s">
        <v>1</v>
      </c>
      <c r="B3" s="256"/>
      <c r="C3" s="256"/>
      <c r="D3" s="256"/>
      <c r="E3" s="256"/>
      <c r="F3" s="256"/>
      <c r="G3" s="256"/>
      <c r="H3" s="256"/>
      <c r="I3" s="256"/>
      <c r="J3" s="256"/>
      <c r="K3" s="256"/>
      <c r="L3" s="256"/>
      <c r="M3" s="256"/>
      <c r="N3" s="54" t="s">
        <v>16</v>
      </c>
      <c r="O3" s="13"/>
      <c r="P3" s="13"/>
      <c r="Q3" s="13"/>
      <c r="R3" s="13"/>
      <c r="S3" s="13"/>
    </row>
    <row r="4" spans="1:19">
      <c r="A4" s="253" t="s">
        <v>2</v>
      </c>
      <c r="B4" s="253"/>
      <c r="C4" s="253"/>
      <c r="D4" s="253"/>
      <c r="E4" s="253"/>
      <c r="F4" s="253"/>
      <c r="G4" s="253"/>
      <c r="H4" s="253"/>
      <c r="I4" s="253"/>
      <c r="J4" s="253"/>
      <c r="K4" s="253"/>
      <c r="L4" s="253"/>
      <c r="M4" s="253"/>
      <c r="N4" s="54" t="s">
        <v>16</v>
      </c>
      <c r="O4" s="11"/>
      <c r="P4" s="11"/>
      <c r="Q4" s="11"/>
      <c r="R4" s="11"/>
      <c r="S4" s="11"/>
    </row>
    <row r="5" spans="1:19">
      <c r="A5" s="253"/>
      <c r="B5" s="253"/>
      <c r="C5" s="253"/>
      <c r="D5" s="253"/>
      <c r="E5" s="253"/>
      <c r="F5" s="253"/>
      <c r="G5" s="253"/>
      <c r="H5" s="253"/>
      <c r="I5" s="253"/>
      <c r="J5" s="253"/>
      <c r="K5" s="253"/>
      <c r="L5" s="253"/>
      <c r="M5" s="253"/>
      <c r="N5" s="54" t="s">
        <v>16</v>
      </c>
      <c r="O5" s="11"/>
      <c r="P5" s="11"/>
      <c r="Q5" s="11"/>
      <c r="R5" s="11"/>
      <c r="S5" s="11"/>
    </row>
    <row r="6" spans="1:19" ht="15" thickBot="1">
      <c r="A6" s="253"/>
      <c r="B6" s="253"/>
      <c r="C6" s="253"/>
      <c r="D6" s="253"/>
      <c r="E6" s="253"/>
      <c r="F6" s="253"/>
      <c r="G6" s="253"/>
      <c r="H6" s="253"/>
      <c r="I6" s="253"/>
      <c r="J6" s="253"/>
      <c r="K6" s="253"/>
      <c r="L6" s="253"/>
      <c r="M6" s="253"/>
      <c r="N6" s="54" t="s">
        <v>16</v>
      </c>
      <c r="O6" s="11"/>
      <c r="P6" s="11"/>
      <c r="Q6" s="11"/>
      <c r="R6" s="11"/>
      <c r="S6" s="11"/>
    </row>
    <row r="7" spans="1:19" ht="45.75" customHeight="1">
      <c r="A7" s="254" t="s">
        <v>134</v>
      </c>
      <c r="B7" s="257" t="s">
        <v>126</v>
      </c>
      <c r="C7" s="257"/>
      <c r="D7" s="257"/>
      <c r="E7" s="257" t="s">
        <v>174</v>
      </c>
      <c r="F7" s="257"/>
      <c r="G7" s="257"/>
      <c r="H7" s="257" t="s">
        <v>152</v>
      </c>
      <c r="I7" s="257"/>
      <c r="J7" s="257"/>
      <c r="K7" s="257" t="s">
        <v>11</v>
      </c>
      <c r="L7" s="257"/>
      <c r="M7" s="258"/>
      <c r="N7" s="54" t="s">
        <v>16</v>
      </c>
    </row>
    <row r="8" spans="1:19" ht="28.5">
      <c r="A8" s="255"/>
      <c r="B8" s="14" t="s">
        <v>4</v>
      </c>
      <c r="C8" s="99" t="s">
        <v>128</v>
      </c>
      <c r="D8" s="14" t="s">
        <v>5</v>
      </c>
      <c r="E8" s="14" t="s">
        <v>4</v>
      </c>
      <c r="F8" s="99" t="s">
        <v>147</v>
      </c>
      <c r="G8" s="14" t="s">
        <v>5</v>
      </c>
      <c r="H8" s="14" t="s">
        <v>4</v>
      </c>
      <c r="I8" s="14" t="s">
        <v>147</v>
      </c>
      <c r="J8" s="14" t="s">
        <v>5</v>
      </c>
      <c r="K8" s="14" t="s">
        <v>4</v>
      </c>
      <c r="L8" s="14" t="s">
        <v>147</v>
      </c>
      <c r="M8" s="15" t="s">
        <v>5</v>
      </c>
      <c r="N8" s="54" t="s">
        <v>16</v>
      </c>
    </row>
    <row r="9" spans="1:19" ht="28.5">
      <c r="A9" s="161" t="s">
        <v>159</v>
      </c>
      <c r="B9" s="124">
        <v>56</v>
      </c>
      <c r="C9" s="124">
        <v>45</v>
      </c>
      <c r="D9" s="124">
        <v>11456</v>
      </c>
      <c r="E9" s="124">
        <v>56</v>
      </c>
      <c r="F9" s="124">
        <v>44</v>
      </c>
      <c r="G9" s="124">
        <v>11526</v>
      </c>
      <c r="H9" s="124">
        <v>0</v>
      </c>
      <c r="I9" s="124">
        <v>0</v>
      </c>
      <c r="J9" s="124">
        <v>391</v>
      </c>
      <c r="K9" s="124">
        <f>E9+H9</f>
        <v>56</v>
      </c>
      <c r="L9" s="124">
        <f t="shared" ref="L9:M12" si="0">F9+I9</f>
        <v>44</v>
      </c>
      <c r="M9" s="125">
        <f t="shared" si="0"/>
        <v>11917</v>
      </c>
      <c r="N9" s="54" t="s">
        <v>16</v>
      </c>
    </row>
    <row r="10" spans="1:19" ht="15">
      <c r="A10" s="16" t="s">
        <v>131</v>
      </c>
      <c r="B10" s="127">
        <f t="shared" ref="B10:L10" si="1">SUM(B9:B9)</f>
        <v>56</v>
      </c>
      <c r="C10" s="127">
        <f t="shared" si="1"/>
        <v>45</v>
      </c>
      <c r="D10" s="127">
        <f t="shared" si="1"/>
        <v>11456</v>
      </c>
      <c r="E10" s="127">
        <f t="shared" si="1"/>
        <v>56</v>
      </c>
      <c r="F10" s="127">
        <f t="shared" si="1"/>
        <v>44</v>
      </c>
      <c r="G10" s="127">
        <f t="shared" si="1"/>
        <v>11526</v>
      </c>
      <c r="H10" s="127">
        <f t="shared" si="1"/>
        <v>0</v>
      </c>
      <c r="I10" s="127">
        <f t="shared" si="1"/>
        <v>0</v>
      </c>
      <c r="J10" s="127">
        <f t="shared" si="1"/>
        <v>391</v>
      </c>
      <c r="K10" s="127">
        <f t="shared" si="1"/>
        <v>56</v>
      </c>
      <c r="L10" s="127">
        <f t="shared" si="1"/>
        <v>44</v>
      </c>
      <c r="M10" s="128">
        <f>SUM(M9:M9)</f>
        <v>11917</v>
      </c>
      <c r="N10" s="54" t="s">
        <v>16</v>
      </c>
    </row>
    <row r="11" spans="1:19" ht="15">
      <c r="A11" s="98" t="s">
        <v>130</v>
      </c>
      <c r="B11" s="129"/>
      <c r="C11" s="129"/>
      <c r="D11" s="130">
        <v>0</v>
      </c>
      <c r="E11" s="129"/>
      <c r="F11" s="129"/>
      <c r="G11" s="130">
        <v>0</v>
      </c>
      <c r="H11" s="129"/>
      <c r="I11" s="129"/>
      <c r="J11" s="130">
        <v>0</v>
      </c>
      <c r="K11" s="129"/>
      <c r="L11" s="129"/>
      <c r="M11" s="131">
        <f t="shared" si="0"/>
        <v>0</v>
      </c>
      <c r="N11" s="54" t="s">
        <v>16</v>
      </c>
    </row>
    <row r="12" spans="1:19" ht="15">
      <c r="A12" s="111" t="s">
        <v>148</v>
      </c>
      <c r="B12" s="35"/>
      <c r="C12" s="35"/>
      <c r="D12" s="132">
        <f>SUM(D10:D11)</f>
        <v>11456</v>
      </c>
      <c r="E12" s="35"/>
      <c r="F12" s="35"/>
      <c r="G12" s="132">
        <f>SUM(G10:G11)</f>
        <v>11526</v>
      </c>
      <c r="H12" s="35"/>
      <c r="I12" s="35"/>
      <c r="J12" s="132">
        <f>SUM(J10:J11)</f>
        <v>391</v>
      </c>
      <c r="K12" s="35"/>
      <c r="L12" s="35"/>
      <c r="M12" s="133">
        <f t="shared" si="0"/>
        <v>11917</v>
      </c>
      <c r="N12" s="54" t="s">
        <v>16</v>
      </c>
    </row>
    <row r="13" spans="1:19">
      <c r="A13" s="100" t="s">
        <v>22</v>
      </c>
      <c r="B13" s="134"/>
      <c r="C13" s="134">
        <v>0</v>
      </c>
      <c r="D13" s="134"/>
      <c r="E13" s="134"/>
      <c r="F13" s="134">
        <v>0</v>
      </c>
      <c r="G13" s="134"/>
      <c r="H13" s="134"/>
      <c r="I13" s="134">
        <v>0</v>
      </c>
      <c r="J13" s="134"/>
      <c r="K13" s="134"/>
      <c r="L13" s="134">
        <f t="shared" ref="L13:L14" si="2">F13+I13</f>
        <v>0</v>
      </c>
      <c r="M13" s="135"/>
      <c r="N13" s="54" t="s">
        <v>16</v>
      </c>
    </row>
    <row r="14" spans="1:19">
      <c r="A14" s="101" t="s">
        <v>132</v>
      </c>
      <c r="B14" s="32"/>
      <c r="C14" s="32">
        <f>C10+C13</f>
        <v>45</v>
      </c>
      <c r="D14" s="32"/>
      <c r="E14" s="32"/>
      <c r="F14" s="32">
        <f>F10+F13</f>
        <v>44</v>
      </c>
      <c r="G14" s="32"/>
      <c r="H14" s="32"/>
      <c r="I14" s="32">
        <f>I10+I13</f>
        <v>0</v>
      </c>
      <c r="J14" s="32"/>
      <c r="K14" s="32"/>
      <c r="L14" s="32">
        <f t="shared" si="2"/>
        <v>44</v>
      </c>
      <c r="M14" s="126"/>
      <c r="N14" s="54" t="s">
        <v>16</v>
      </c>
    </row>
    <row r="15" spans="1:19">
      <c r="A15" s="19"/>
      <c r="B15" s="32"/>
      <c r="C15" s="32"/>
      <c r="D15" s="32"/>
      <c r="E15" s="32"/>
      <c r="F15" s="32"/>
      <c r="G15" s="32"/>
      <c r="H15" s="32"/>
      <c r="I15" s="32"/>
      <c r="J15" s="32"/>
      <c r="K15" s="32"/>
      <c r="L15" s="32"/>
      <c r="M15" s="126"/>
      <c r="N15" s="54" t="s">
        <v>16</v>
      </c>
    </row>
    <row r="16" spans="1:19">
      <c r="A16" s="19" t="s">
        <v>23</v>
      </c>
      <c r="B16" s="32"/>
      <c r="C16" s="32"/>
      <c r="D16" s="32"/>
      <c r="E16" s="32"/>
      <c r="F16" s="32"/>
      <c r="G16" s="32"/>
      <c r="H16" s="32"/>
      <c r="I16" s="32"/>
      <c r="J16" s="32"/>
      <c r="K16" s="32"/>
      <c r="L16" s="32"/>
      <c r="M16" s="126"/>
      <c r="N16" s="54" t="s">
        <v>16</v>
      </c>
    </row>
    <row r="17" spans="1:14">
      <c r="A17" s="20" t="s">
        <v>24</v>
      </c>
      <c r="B17" s="32"/>
      <c r="C17" s="32">
        <v>0</v>
      </c>
      <c r="D17" s="32"/>
      <c r="E17" s="32"/>
      <c r="F17" s="32">
        <v>0</v>
      </c>
      <c r="G17" s="32"/>
      <c r="H17" s="32"/>
      <c r="I17" s="32">
        <v>0</v>
      </c>
      <c r="J17" s="32"/>
      <c r="K17" s="32"/>
      <c r="L17" s="32">
        <f t="shared" ref="L17:L19" si="3">F17+I17</f>
        <v>0</v>
      </c>
      <c r="M17" s="126"/>
      <c r="N17" s="54" t="s">
        <v>16</v>
      </c>
    </row>
    <row r="18" spans="1:14">
      <c r="A18" s="21" t="s">
        <v>25</v>
      </c>
      <c r="B18" s="136"/>
      <c r="C18" s="136">
        <v>0</v>
      </c>
      <c r="D18" s="136"/>
      <c r="E18" s="136"/>
      <c r="F18" s="136">
        <v>0</v>
      </c>
      <c r="G18" s="136"/>
      <c r="H18" s="136"/>
      <c r="I18" s="136">
        <v>0</v>
      </c>
      <c r="J18" s="136"/>
      <c r="K18" s="136"/>
      <c r="L18" s="136">
        <f t="shared" si="3"/>
        <v>0</v>
      </c>
      <c r="M18" s="137"/>
      <c r="N18" s="54" t="s">
        <v>16</v>
      </c>
    </row>
    <row r="19" spans="1:14" ht="15" thickBot="1">
      <c r="A19" s="102" t="s">
        <v>133</v>
      </c>
      <c r="B19" s="138"/>
      <c r="C19" s="138">
        <f>C14+C17+C18</f>
        <v>45</v>
      </c>
      <c r="D19" s="138"/>
      <c r="E19" s="138"/>
      <c r="F19" s="138">
        <f>F14+F17+F18</f>
        <v>44</v>
      </c>
      <c r="G19" s="138"/>
      <c r="H19" s="138"/>
      <c r="I19" s="138">
        <f>I14+I17+I18</f>
        <v>0</v>
      </c>
      <c r="J19" s="138"/>
      <c r="K19" s="138"/>
      <c r="L19" s="138">
        <f t="shared" si="3"/>
        <v>44</v>
      </c>
      <c r="M19" s="139"/>
      <c r="N19" s="54" t="s">
        <v>16</v>
      </c>
    </row>
    <row r="20" spans="1:14" ht="15" thickBot="1">
      <c r="N20" s="54" t="s">
        <v>16</v>
      </c>
    </row>
    <row r="21" spans="1:14" ht="15">
      <c r="A21" s="254" t="s">
        <v>134</v>
      </c>
      <c r="B21" s="257" t="s">
        <v>18</v>
      </c>
      <c r="C21" s="257"/>
      <c r="D21" s="257"/>
      <c r="E21" s="257" t="s">
        <v>19</v>
      </c>
      <c r="F21" s="257"/>
      <c r="G21" s="257"/>
      <c r="H21" s="257" t="s">
        <v>20</v>
      </c>
      <c r="I21" s="257"/>
      <c r="J21" s="258"/>
      <c r="N21" s="54" t="s">
        <v>16</v>
      </c>
    </row>
    <row r="22" spans="1:14" ht="28.5">
      <c r="A22" s="255"/>
      <c r="B22" s="14" t="s">
        <v>4</v>
      </c>
      <c r="C22" s="14" t="s">
        <v>147</v>
      </c>
      <c r="D22" s="14" t="s">
        <v>5</v>
      </c>
      <c r="E22" s="14" t="s">
        <v>4</v>
      </c>
      <c r="F22" s="14" t="s">
        <v>147</v>
      </c>
      <c r="G22" s="14" t="s">
        <v>5</v>
      </c>
      <c r="H22" s="14" t="s">
        <v>4</v>
      </c>
      <c r="I22" s="14" t="s">
        <v>147</v>
      </c>
      <c r="J22" s="15" t="s">
        <v>5</v>
      </c>
      <c r="N22" s="54" t="s">
        <v>16</v>
      </c>
    </row>
    <row r="23" spans="1:14" ht="28.5">
      <c r="A23" s="162" t="str">
        <f>A9</f>
        <v>Conflict Resolution and Violence Reduction</v>
      </c>
      <c r="B23" s="124">
        <v>0</v>
      </c>
      <c r="C23" s="124">
        <v>0</v>
      </c>
      <c r="D23" s="124">
        <v>0</v>
      </c>
      <c r="E23" s="124">
        <v>0</v>
      </c>
      <c r="F23" s="124">
        <v>0</v>
      </c>
      <c r="G23" s="124">
        <v>0</v>
      </c>
      <c r="H23" s="124">
        <f>K9+B23+E23</f>
        <v>56</v>
      </c>
      <c r="I23" s="124">
        <f>L9+C23+F23</f>
        <v>44</v>
      </c>
      <c r="J23" s="125">
        <f>M9+D23+G23</f>
        <v>11917</v>
      </c>
      <c r="N23" s="54" t="s">
        <v>16</v>
      </c>
    </row>
    <row r="24" spans="1:14" ht="28.5">
      <c r="A24" s="163" t="s">
        <v>157</v>
      </c>
      <c r="B24" s="32">
        <v>8</v>
      </c>
      <c r="C24" s="32">
        <v>4</v>
      </c>
      <c r="D24" s="32">
        <v>547</v>
      </c>
      <c r="E24" s="32">
        <v>0</v>
      </c>
      <c r="F24" s="32">
        <v>0</v>
      </c>
      <c r="G24" s="32">
        <v>0</v>
      </c>
      <c r="H24" s="32">
        <f>B24+E24</f>
        <v>8</v>
      </c>
      <c r="I24" s="32">
        <f>C24+F24</f>
        <v>4</v>
      </c>
      <c r="J24" s="126">
        <f>D24+G24</f>
        <v>547</v>
      </c>
      <c r="N24" s="54" t="s">
        <v>16</v>
      </c>
    </row>
    <row r="25" spans="1:14" ht="15">
      <c r="A25" s="16" t="s">
        <v>131</v>
      </c>
      <c r="B25" s="127">
        <f t="shared" ref="B25:J25" si="4">SUM(B23:B24)</f>
        <v>8</v>
      </c>
      <c r="C25" s="127">
        <f t="shared" si="4"/>
        <v>4</v>
      </c>
      <c r="D25" s="127">
        <f t="shared" si="4"/>
        <v>547</v>
      </c>
      <c r="E25" s="127">
        <f t="shared" si="4"/>
        <v>0</v>
      </c>
      <c r="F25" s="127">
        <f t="shared" si="4"/>
        <v>0</v>
      </c>
      <c r="G25" s="127">
        <f t="shared" si="4"/>
        <v>0</v>
      </c>
      <c r="H25" s="127">
        <f t="shared" si="4"/>
        <v>64</v>
      </c>
      <c r="I25" s="127">
        <f t="shared" si="4"/>
        <v>48</v>
      </c>
      <c r="J25" s="128">
        <f t="shared" si="4"/>
        <v>12464</v>
      </c>
      <c r="N25" s="54" t="s">
        <v>16</v>
      </c>
    </row>
    <row r="26" spans="1:14" ht="15">
      <c r="A26" s="98" t="s">
        <v>130</v>
      </c>
      <c r="B26" s="129"/>
      <c r="C26" s="129"/>
      <c r="D26" s="130">
        <v>0</v>
      </c>
      <c r="E26" s="129"/>
      <c r="F26" s="129"/>
      <c r="G26" s="130">
        <v>0</v>
      </c>
      <c r="H26" s="129"/>
      <c r="I26" s="129"/>
      <c r="J26" s="131">
        <f>M11+D26+G26</f>
        <v>0</v>
      </c>
      <c r="N26" s="54" t="s">
        <v>16</v>
      </c>
    </row>
    <row r="27" spans="1:14" ht="15">
      <c r="A27" s="111" t="s">
        <v>148</v>
      </c>
      <c r="B27" s="35"/>
      <c r="C27" s="35"/>
      <c r="D27" s="132">
        <f>SUM(D25:D26)</f>
        <v>547</v>
      </c>
      <c r="E27" s="35"/>
      <c r="F27" s="35"/>
      <c r="G27" s="132">
        <f>SUM(G25:G26)</f>
        <v>0</v>
      </c>
      <c r="H27" s="35"/>
      <c r="I27" s="35"/>
      <c r="J27" s="133">
        <f>M12+D27+G27</f>
        <v>12464</v>
      </c>
      <c r="N27" s="54" t="s">
        <v>16</v>
      </c>
    </row>
    <row r="28" spans="1:14">
      <c r="A28" s="97" t="s">
        <v>22</v>
      </c>
      <c r="B28" s="134"/>
      <c r="C28" s="134">
        <v>0</v>
      </c>
      <c r="D28" s="134"/>
      <c r="E28" s="134"/>
      <c r="F28" s="134">
        <v>0</v>
      </c>
      <c r="G28" s="134"/>
      <c r="H28" s="134"/>
      <c r="I28" s="134">
        <f t="shared" ref="I28:I34" si="5">L13+C28+F28</f>
        <v>0</v>
      </c>
      <c r="J28" s="135"/>
      <c r="N28" s="54" t="s">
        <v>16</v>
      </c>
    </row>
    <row r="29" spans="1:14">
      <c r="A29" s="19" t="s">
        <v>132</v>
      </c>
      <c r="B29" s="32"/>
      <c r="C29" s="32">
        <f>C25+C28</f>
        <v>4</v>
      </c>
      <c r="D29" s="32"/>
      <c r="E29" s="32"/>
      <c r="F29" s="32">
        <f>F25+F28</f>
        <v>0</v>
      </c>
      <c r="G29" s="32"/>
      <c r="H29" s="32"/>
      <c r="I29" s="32">
        <f t="shared" si="5"/>
        <v>48</v>
      </c>
      <c r="J29" s="126"/>
      <c r="N29" s="54" t="s">
        <v>16</v>
      </c>
    </row>
    <row r="30" spans="1:14">
      <c r="A30" s="19"/>
      <c r="B30" s="32"/>
      <c r="C30" s="32"/>
      <c r="D30" s="32"/>
      <c r="E30" s="32"/>
      <c r="F30" s="32"/>
      <c r="G30" s="32"/>
      <c r="H30" s="32"/>
      <c r="I30" s="32">
        <f t="shared" si="5"/>
        <v>0</v>
      </c>
      <c r="J30" s="126"/>
      <c r="N30" s="54" t="s">
        <v>16</v>
      </c>
    </row>
    <row r="31" spans="1:14">
      <c r="A31" s="19" t="s">
        <v>23</v>
      </c>
      <c r="B31" s="32"/>
      <c r="C31" s="32"/>
      <c r="D31" s="32"/>
      <c r="E31" s="32"/>
      <c r="F31" s="32"/>
      <c r="G31" s="32"/>
      <c r="H31" s="32"/>
      <c r="I31" s="32">
        <f t="shared" si="5"/>
        <v>0</v>
      </c>
      <c r="J31" s="126"/>
      <c r="N31" s="54" t="s">
        <v>16</v>
      </c>
    </row>
    <row r="32" spans="1:14">
      <c r="A32" s="20" t="s">
        <v>24</v>
      </c>
      <c r="B32" s="32"/>
      <c r="C32" s="32">
        <v>0</v>
      </c>
      <c r="D32" s="32"/>
      <c r="E32" s="32"/>
      <c r="F32" s="32">
        <v>0</v>
      </c>
      <c r="G32" s="32"/>
      <c r="H32" s="32"/>
      <c r="I32" s="32">
        <f t="shared" si="5"/>
        <v>0</v>
      </c>
      <c r="J32" s="126"/>
      <c r="N32" s="54" t="s">
        <v>16</v>
      </c>
    </row>
    <row r="33" spans="1:14">
      <c r="A33" s="21" t="s">
        <v>25</v>
      </c>
      <c r="B33" s="136"/>
      <c r="C33" s="136">
        <v>0</v>
      </c>
      <c r="D33" s="136"/>
      <c r="E33" s="136"/>
      <c r="F33" s="136">
        <v>0</v>
      </c>
      <c r="G33" s="136"/>
      <c r="H33" s="136"/>
      <c r="I33" s="136">
        <f t="shared" si="5"/>
        <v>0</v>
      </c>
      <c r="J33" s="137"/>
      <c r="N33" s="54" t="s">
        <v>16</v>
      </c>
    </row>
    <row r="34" spans="1:14" ht="15" thickBot="1">
      <c r="A34" s="22" t="s">
        <v>133</v>
      </c>
      <c r="B34" s="138"/>
      <c r="C34" s="138">
        <f>C29+C32+C33</f>
        <v>4</v>
      </c>
      <c r="D34" s="138"/>
      <c r="E34" s="138"/>
      <c r="F34" s="138">
        <f>F29+F32+F33</f>
        <v>0</v>
      </c>
      <c r="G34" s="138"/>
      <c r="H34" s="138"/>
      <c r="I34" s="138">
        <f t="shared" si="5"/>
        <v>48</v>
      </c>
      <c r="J34" s="139"/>
      <c r="N34" s="54" t="s">
        <v>16</v>
      </c>
    </row>
    <row r="35" spans="1:14">
      <c r="N35" s="54" t="s">
        <v>16</v>
      </c>
    </row>
    <row r="36" spans="1:14">
      <c r="A36" s="1" t="s">
        <v>166</v>
      </c>
      <c r="N36" s="54" t="s">
        <v>16</v>
      </c>
    </row>
    <row r="37" spans="1:14">
      <c r="N37" s="7" t="s">
        <v>17</v>
      </c>
    </row>
  </sheetData>
  <mergeCells count="15">
    <mergeCell ref="A5:M5"/>
    <mergeCell ref="A6:M6"/>
    <mergeCell ref="A21:A22"/>
    <mergeCell ref="A1:M1"/>
    <mergeCell ref="A2:M2"/>
    <mergeCell ref="A3:M3"/>
    <mergeCell ref="A4:M4"/>
    <mergeCell ref="A7:A8"/>
    <mergeCell ref="B7:D7"/>
    <mergeCell ref="E7:G7"/>
    <mergeCell ref="H7:J7"/>
    <mergeCell ref="K7:M7"/>
    <mergeCell ref="B21:D21"/>
    <mergeCell ref="E21:G21"/>
    <mergeCell ref="H21:J21"/>
  </mergeCells>
  <printOptions horizontalCentered="1"/>
  <pageMargins left="0.7" right="0.7" top="0.75" bottom="0.75" header="0.3" footer="0.3"/>
  <pageSetup scale="78"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dimension ref="A1:V19"/>
  <sheetViews>
    <sheetView view="pageBreakPreview" zoomScale="80" zoomScaleNormal="100" zoomScaleSheetLayoutView="80" workbookViewId="0">
      <selection activeCell="F21" sqref="F21"/>
    </sheetView>
  </sheetViews>
  <sheetFormatPr defaultRowHeight="14.25"/>
  <cols>
    <col min="1" max="1" width="37.140625" style="12" customWidth="1"/>
    <col min="2" max="2" width="17" style="12" customWidth="1"/>
    <col min="3" max="5" width="8.7109375" style="12" customWidth="1"/>
    <col min="6" max="6" width="12.7109375" style="12" customWidth="1"/>
    <col min="7" max="9" width="8.7109375" style="12" customWidth="1"/>
    <col min="10" max="10" width="12.7109375" style="12" customWidth="1"/>
    <col min="11" max="13" width="8.7109375" style="12" customWidth="1"/>
    <col min="14" max="14" width="12.7109375" style="12" customWidth="1"/>
    <col min="15" max="15" width="14" style="7" bestFit="1" customWidth="1"/>
    <col min="16" max="16" width="4.5703125" style="12" customWidth="1"/>
    <col min="17" max="18" width="8.28515625" style="12" customWidth="1"/>
    <col min="19" max="19" width="12.7109375" style="12" customWidth="1"/>
    <col min="20" max="21" width="8.28515625" style="12" customWidth="1"/>
    <col min="22" max="22" width="12.7109375" style="12" customWidth="1"/>
    <col min="23" max="16384" width="9.140625" style="12"/>
  </cols>
  <sheetData>
    <row r="1" spans="1:22" ht="18">
      <c r="A1" s="250" t="s">
        <v>27</v>
      </c>
      <c r="B1" s="250"/>
      <c r="C1" s="250"/>
      <c r="D1" s="250"/>
      <c r="E1" s="250"/>
      <c r="F1" s="250"/>
      <c r="G1" s="250"/>
      <c r="H1" s="250"/>
      <c r="I1" s="250"/>
      <c r="J1" s="250"/>
      <c r="K1" s="250"/>
      <c r="L1" s="250"/>
      <c r="M1" s="250"/>
      <c r="N1" s="250"/>
      <c r="O1" s="23" t="s">
        <v>16</v>
      </c>
      <c r="P1" s="9"/>
      <c r="Q1" s="9"/>
      <c r="R1" s="9"/>
      <c r="S1" s="9"/>
      <c r="T1" s="9"/>
      <c r="U1" s="9"/>
      <c r="V1" s="9"/>
    </row>
    <row r="2" spans="1:22" ht="18">
      <c r="A2" s="251" t="s">
        <v>158</v>
      </c>
      <c r="B2" s="251"/>
      <c r="C2" s="251"/>
      <c r="D2" s="251"/>
      <c r="E2" s="251"/>
      <c r="F2" s="251"/>
      <c r="G2" s="251"/>
      <c r="H2" s="251"/>
      <c r="I2" s="251"/>
      <c r="J2" s="251"/>
      <c r="K2" s="251"/>
      <c r="L2" s="251"/>
      <c r="M2" s="251"/>
      <c r="N2" s="251"/>
      <c r="O2" s="23" t="s">
        <v>16</v>
      </c>
      <c r="P2" s="10"/>
      <c r="Q2" s="10"/>
      <c r="R2" s="10"/>
      <c r="S2" s="10"/>
      <c r="T2" s="10"/>
      <c r="U2" s="10"/>
      <c r="V2" s="10"/>
    </row>
    <row r="3" spans="1:22" ht="18">
      <c r="A3" s="261" t="s">
        <v>1</v>
      </c>
      <c r="B3" s="261"/>
      <c r="C3" s="261"/>
      <c r="D3" s="261"/>
      <c r="E3" s="261"/>
      <c r="F3" s="261"/>
      <c r="G3" s="261"/>
      <c r="H3" s="261"/>
      <c r="I3" s="261"/>
      <c r="J3" s="261"/>
      <c r="K3" s="261"/>
      <c r="L3" s="261"/>
      <c r="M3" s="261"/>
      <c r="N3" s="261"/>
      <c r="O3" s="23" t="s">
        <v>16</v>
      </c>
      <c r="P3" s="13"/>
      <c r="Q3" s="13"/>
      <c r="R3" s="13"/>
      <c r="S3" s="13"/>
      <c r="T3" s="13"/>
      <c r="U3" s="13"/>
      <c r="V3" s="13"/>
    </row>
    <row r="4" spans="1:22" ht="18">
      <c r="A4" s="253" t="s">
        <v>2</v>
      </c>
      <c r="B4" s="253"/>
      <c r="C4" s="253"/>
      <c r="D4" s="253"/>
      <c r="E4" s="253"/>
      <c r="F4" s="253"/>
      <c r="G4" s="253"/>
      <c r="H4" s="253"/>
      <c r="I4" s="253"/>
      <c r="J4" s="253"/>
      <c r="K4" s="253"/>
      <c r="L4" s="253"/>
      <c r="M4" s="253"/>
      <c r="N4" s="253"/>
      <c r="O4" s="23" t="s">
        <v>16</v>
      </c>
      <c r="P4" s="11"/>
      <c r="Q4" s="11"/>
      <c r="R4" s="11"/>
      <c r="S4" s="11"/>
      <c r="T4" s="11"/>
      <c r="U4" s="11"/>
      <c r="V4" s="11"/>
    </row>
    <row r="5" spans="1:22" ht="18.75" thickBot="1">
      <c r="A5" s="259"/>
      <c r="B5" s="259"/>
      <c r="C5" s="259"/>
      <c r="D5" s="259"/>
      <c r="E5" s="259"/>
      <c r="F5" s="259"/>
      <c r="G5" s="259"/>
      <c r="H5" s="259"/>
      <c r="I5" s="259"/>
      <c r="J5" s="259"/>
      <c r="K5" s="260"/>
      <c r="L5" s="260"/>
      <c r="M5" s="260"/>
      <c r="N5" s="260"/>
      <c r="O5" s="23" t="s">
        <v>16</v>
      </c>
      <c r="P5" s="11"/>
      <c r="Q5" s="11"/>
      <c r="R5" s="11"/>
      <c r="S5" s="11"/>
      <c r="T5" s="11"/>
      <c r="U5" s="11"/>
      <c r="V5" s="11"/>
    </row>
    <row r="6" spans="1:22" s="26" customFormat="1" ht="33.75" customHeight="1">
      <c r="A6" s="254" t="s">
        <v>28</v>
      </c>
      <c r="B6" s="262" t="s">
        <v>135</v>
      </c>
      <c r="C6" s="257" t="s">
        <v>159</v>
      </c>
      <c r="D6" s="257"/>
      <c r="E6" s="257"/>
      <c r="F6" s="257"/>
      <c r="G6" s="257" t="s">
        <v>29</v>
      </c>
      <c r="H6" s="257"/>
      <c r="I6" s="257"/>
      <c r="J6" s="258"/>
      <c r="K6" s="23" t="s">
        <v>16</v>
      </c>
      <c r="O6" s="23" t="s">
        <v>16</v>
      </c>
    </row>
    <row r="7" spans="1:22" s="26" customFormat="1" ht="28.5">
      <c r="A7" s="255"/>
      <c r="B7" s="263"/>
      <c r="C7" s="24" t="s">
        <v>4</v>
      </c>
      <c r="D7" s="24" t="s">
        <v>32</v>
      </c>
      <c r="E7" s="24" t="s">
        <v>147</v>
      </c>
      <c r="F7" s="24" t="s">
        <v>5</v>
      </c>
      <c r="G7" s="24" t="s">
        <v>4</v>
      </c>
      <c r="H7" s="24" t="s">
        <v>32</v>
      </c>
      <c r="I7" s="24" t="s">
        <v>147</v>
      </c>
      <c r="J7" s="31" t="s">
        <v>5</v>
      </c>
      <c r="K7" s="23" t="s">
        <v>16</v>
      </c>
      <c r="O7" s="23" t="s">
        <v>16</v>
      </c>
    </row>
    <row r="8" spans="1:22" s="26" customFormat="1" ht="29.25">
      <c r="A8" s="161" t="s">
        <v>157</v>
      </c>
      <c r="B8" s="164" t="s">
        <v>160</v>
      </c>
      <c r="C8" s="142">
        <v>8</v>
      </c>
      <c r="D8" s="142">
        <v>0</v>
      </c>
      <c r="E8" s="142">
        <v>4</v>
      </c>
      <c r="F8" s="142">
        <v>547</v>
      </c>
      <c r="G8" s="142">
        <f>C8</f>
        <v>8</v>
      </c>
      <c r="H8" s="142">
        <f>D8</f>
        <v>0</v>
      </c>
      <c r="I8" s="142">
        <f>E8</f>
        <v>4</v>
      </c>
      <c r="J8" s="186">
        <f>F8</f>
        <v>547</v>
      </c>
      <c r="K8" s="23" t="s">
        <v>16</v>
      </c>
      <c r="M8" s="30"/>
      <c r="O8" s="23" t="s">
        <v>16</v>
      </c>
    </row>
    <row r="9" spans="1:22" s="26" customFormat="1" ht="18.75" thickBot="1">
      <c r="A9" s="27" t="s">
        <v>31</v>
      </c>
      <c r="B9" s="28"/>
      <c r="C9" s="43">
        <f t="shared" ref="C9:J9" si="0">SUM(C8:C8)</f>
        <v>8</v>
      </c>
      <c r="D9" s="43">
        <f t="shared" si="0"/>
        <v>0</v>
      </c>
      <c r="E9" s="43">
        <f t="shared" si="0"/>
        <v>4</v>
      </c>
      <c r="F9" s="43">
        <f t="shared" si="0"/>
        <v>547</v>
      </c>
      <c r="G9" s="43">
        <f t="shared" si="0"/>
        <v>8</v>
      </c>
      <c r="H9" s="43">
        <f t="shared" si="0"/>
        <v>0</v>
      </c>
      <c r="I9" s="43">
        <f t="shared" si="0"/>
        <v>4</v>
      </c>
      <c r="J9" s="144">
        <f t="shared" si="0"/>
        <v>547</v>
      </c>
      <c r="K9" s="23" t="s">
        <v>16</v>
      </c>
      <c r="M9" s="8"/>
      <c r="O9" s="23" t="s">
        <v>16</v>
      </c>
    </row>
    <row r="10" spans="1:22" s="26" customFormat="1" ht="18">
      <c r="O10" s="23" t="s">
        <v>16</v>
      </c>
    </row>
    <row r="11" spans="1:22" s="26" customFormat="1" ht="18">
      <c r="A11" s="8"/>
      <c r="E11" s="23"/>
      <c r="O11" s="23" t="s">
        <v>16</v>
      </c>
    </row>
    <row r="12" spans="1:22" s="26" customFormat="1" ht="18">
      <c r="E12" s="23"/>
      <c r="O12" s="23" t="s">
        <v>16</v>
      </c>
    </row>
    <row r="13" spans="1:22" s="26" customFormat="1" ht="18">
      <c r="G13" s="8"/>
      <c r="O13" s="209" t="s">
        <v>17</v>
      </c>
    </row>
    <row r="14" spans="1:22" s="26" customFormat="1" ht="33.75" customHeight="1">
      <c r="E14" s="23"/>
      <c r="G14" s="12"/>
      <c r="H14" s="12"/>
      <c r="I14" s="12"/>
      <c r="J14" s="12"/>
    </row>
    <row r="15" spans="1:22" s="26" customFormat="1" ht="18">
      <c r="A15" s="8"/>
      <c r="E15" s="23"/>
      <c r="G15" s="12"/>
      <c r="H15" s="12"/>
      <c r="I15" s="12"/>
      <c r="J15" s="12"/>
    </row>
    <row r="16" spans="1:22" s="26" customFormat="1" ht="18">
      <c r="E16" s="23"/>
      <c r="G16" s="12"/>
      <c r="H16" s="12"/>
      <c r="I16" s="12"/>
      <c r="J16" s="12"/>
    </row>
    <row r="17" spans="2:10" s="26" customFormat="1" ht="18">
      <c r="E17" s="23"/>
      <c r="G17" s="12"/>
      <c r="H17" s="12"/>
      <c r="I17" s="12"/>
      <c r="J17" s="12"/>
    </row>
    <row r="19" spans="2:10">
      <c r="B19" s="29"/>
    </row>
  </sheetData>
  <mergeCells count="9">
    <mergeCell ref="A5:N5"/>
    <mergeCell ref="G6:J6"/>
    <mergeCell ref="A1:N1"/>
    <mergeCell ref="A2:N2"/>
    <mergeCell ref="A3:N3"/>
    <mergeCell ref="B6:B7"/>
    <mergeCell ref="A6:A7"/>
    <mergeCell ref="C6:F6"/>
    <mergeCell ref="A4:N4"/>
  </mergeCells>
  <printOptions horizontalCentered="1"/>
  <pageMargins left="0.7" right="0.7" top="0.66" bottom="0.65" header="0.3" footer="0.3"/>
  <pageSetup scale="68" orientation="landscape" r:id="rId1"/>
  <headerFooter>
    <oddHeader xml:space="preserve">&amp;L&amp;"Arial,Bold"&amp;12C. Program Changes by Decision Unit
</oddHeader>
    <oddFooter>&amp;C&amp;"Arial,Regular"Exhibit C - Program Changes by Decision Unit</oddFooter>
  </headerFooter>
</worksheet>
</file>

<file path=xl/worksheets/sheet5.xml><?xml version="1.0" encoding="utf-8"?>
<worksheet xmlns="http://schemas.openxmlformats.org/spreadsheetml/2006/main" xmlns:r="http://schemas.openxmlformats.org/officeDocument/2006/relationships">
  <dimension ref="A1:W31"/>
  <sheetViews>
    <sheetView view="pageBreakPreview" zoomScale="80" zoomScaleNormal="100" zoomScaleSheetLayoutView="80" workbookViewId="0">
      <selection activeCell="E17" sqref="E17"/>
    </sheetView>
  </sheetViews>
  <sheetFormatPr defaultRowHeight="14.25"/>
  <cols>
    <col min="1" max="1" width="7.42578125" style="12" bestFit="1" customWidth="1"/>
    <col min="2" max="2" width="58.140625" style="12" customWidth="1"/>
    <col min="3" max="3" width="8.7109375" style="12" customWidth="1"/>
    <col min="4" max="4" width="12.7109375" style="12" customWidth="1"/>
    <col min="5" max="5" width="8.7109375" style="12" customWidth="1"/>
    <col min="6" max="6" width="12.7109375" style="12" customWidth="1"/>
    <col min="7" max="7" width="8.7109375" style="12" customWidth="1"/>
    <col min="8" max="8" width="12.7109375" style="12" customWidth="1"/>
    <col min="9" max="9" width="8.7109375" style="12" customWidth="1"/>
    <col min="10" max="10" width="12.7109375" style="12" customWidth="1"/>
    <col min="11" max="11" width="8.7109375" style="12" customWidth="1"/>
    <col min="12" max="12" width="12.7109375" style="12" customWidth="1"/>
    <col min="13" max="13" width="8.7109375" style="12" customWidth="1"/>
    <col min="14" max="14" width="12.7109375" style="12" customWidth="1"/>
    <col min="15" max="15" width="14" style="7" bestFit="1" customWidth="1"/>
    <col min="16" max="16" width="4.5703125" style="12" customWidth="1"/>
    <col min="17" max="17" width="122.85546875" style="12" customWidth="1"/>
    <col min="18" max="19" width="8.28515625" style="12" customWidth="1"/>
    <col min="20" max="20" width="12.7109375" style="12" customWidth="1"/>
    <col min="21" max="22" width="8.28515625" style="12" customWidth="1"/>
    <col min="23" max="23" width="12.7109375" style="12" customWidth="1"/>
    <col min="24" max="16384" width="9.140625" style="12"/>
  </cols>
  <sheetData>
    <row r="1" spans="1:23" ht="18">
      <c r="A1" s="250" t="s">
        <v>33</v>
      </c>
      <c r="B1" s="250"/>
      <c r="C1" s="250"/>
      <c r="D1" s="250"/>
      <c r="E1" s="250"/>
      <c r="F1" s="250"/>
      <c r="G1" s="250"/>
      <c r="H1" s="250"/>
      <c r="I1" s="250"/>
      <c r="J1" s="250"/>
      <c r="K1" s="250"/>
      <c r="L1" s="250"/>
      <c r="M1" s="250"/>
      <c r="N1" s="250"/>
      <c r="O1" s="54" t="s">
        <v>16</v>
      </c>
      <c r="P1" s="9"/>
      <c r="Q1" s="182"/>
      <c r="R1" s="9"/>
      <c r="S1" s="9"/>
      <c r="T1" s="9"/>
      <c r="U1" s="9"/>
      <c r="V1" s="9"/>
      <c r="W1" s="9"/>
    </row>
    <row r="2" spans="1:23" ht="15">
      <c r="A2" s="251" t="s">
        <v>158</v>
      </c>
      <c r="B2" s="251"/>
      <c r="C2" s="251"/>
      <c r="D2" s="251"/>
      <c r="E2" s="251"/>
      <c r="F2" s="251"/>
      <c r="G2" s="251"/>
      <c r="H2" s="251"/>
      <c r="I2" s="251"/>
      <c r="J2" s="251"/>
      <c r="K2" s="251"/>
      <c r="L2" s="251"/>
      <c r="M2" s="251"/>
      <c r="N2" s="251"/>
      <c r="O2" s="54" t="s">
        <v>16</v>
      </c>
      <c r="P2" s="10"/>
      <c r="Q2" s="183"/>
      <c r="R2" s="10"/>
      <c r="S2" s="10"/>
      <c r="T2" s="10"/>
      <c r="U2" s="10"/>
      <c r="V2" s="10"/>
      <c r="W2" s="10"/>
    </row>
    <row r="3" spans="1:23">
      <c r="A3" s="261" t="s">
        <v>1</v>
      </c>
      <c r="B3" s="261"/>
      <c r="C3" s="261"/>
      <c r="D3" s="261"/>
      <c r="E3" s="261"/>
      <c r="F3" s="261"/>
      <c r="G3" s="261"/>
      <c r="H3" s="261"/>
      <c r="I3" s="261"/>
      <c r="J3" s="261"/>
      <c r="K3" s="261"/>
      <c r="L3" s="261"/>
      <c r="M3" s="261"/>
      <c r="N3" s="261"/>
      <c r="O3" s="54" t="s">
        <v>16</v>
      </c>
      <c r="P3" s="13"/>
      <c r="Q3" s="183"/>
      <c r="R3" s="13"/>
      <c r="S3" s="13"/>
      <c r="T3" s="13"/>
      <c r="U3" s="13"/>
      <c r="V3" s="13"/>
      <c r="W3" s="13"/>
    </row>
    <row r="4" spans="1:23">
      <c r="A4" s="253" t="s">
        <v>2</v>
      </c>
      <c r="B4" s="253"/>
      <c r="C4" s="253"/>
      <c r="D4" s="253"/>
      <c r="E4" s="253"/>
      <c r="F4" s="253"/>
      <c r="G4" s="253"/>
      <c r="H4" s="253"/>
      <c r="I4" s="253"/>
      <c r="J4" s="253"/>
      <c r="K4" s="253"/>
      <c r="L4" s="253"/>
      <c r="M4" s="253"/>
      <c r="N4" s="253"/>
      <c r="O4" s="54" t="s">
        <v>16</v>
      </c>
      <c r="P4" s="11"/>
      <c r="Q4" s="183"/>
      <c r="R4" s="11"/>
      <c r="S4" s="11"/>
      <c r="T4" s="11"/>
      <c r="U4" s="11"/>
      <c r="V4" s="11"/>
      <c r="W4" s="11"/>
    </row>
    <row r="5" spans="1:23" ht="15">
      <c r="A5" s="256"/>
      <c r="B5" s="256"/>
      <c r="C5" s="256"/>
      <c r="D5" s="256"/>
      <c r="E5" s="256"/>
      <c r="F5" s="256"/>
      <c r="G5" s="256"/>
      <c r="H5" s="256"/>
      <c r="I5" s="256"/>
      <c r="J5" s="256"/>
      <c r="K5" s="256"/>
      <c r="L5" s="256"/>
      <c r="M5" s="256"/>
      <c r="N5" s="256"/>
      <c r="O5" s="54" t="s">
        <v>16</v>
      </c>
      <c r="P5" s="11"/>
      <c r="Q5" s="184"/>
      <c r="R5" s="11"/>
      <c r="S5" s="11"/>
      <c r="T5" s="11"/>
      <c r="U5" s="11"/>
      <c r="V5" s="11"/>
      <c r="W5" s="11"/>
    </row>
    <row r="6" spans="1:23" ht="15" thickBot="1">
      <c r="A6" s="268"/>
      <c r="B6" s="268"/>
      <c r="C6" s="268"/>
      <c r="D6" s="268"/>
      <c r="E6" s="268"/>
      <c r="F6" s="268"/>
      <c r="G6" s="268"/>
      <c r="H6" s="268"/>
      <c r="I6" s="268"/>
      <c r="J6" s="268"/>
      <c r="K6" s="268"/>
      <c r="L6" s="268"/>
      <c r="M6" s="268"/>
      <c r="N6" s="268"/>
      <c r="O6" s="54" t="s">
        <v>16</v>
      </c>
      <c r="P6" s="11"/>
      <c r="Q6" s="44"/>
      <c r="R6" s="11"/>
      <c r="S6" s="11"/>
      <c r="T6" s="11"/>
      <c r="U6" s="11"/>
      <c r="V6" s="11"/>
      <c r="W6" s="11"/>
    </row>
    <row r="7" spans="1:23" s="26" customFormat="1" ht="33.75" customHeight="1">
      <c r="A7" s="264" t="s">
        <v>34</v>
      </c>
      <c r="B7" s="265"/>
      <c r="C7" s="257" t="s">
        <v>136</v>
      </c>
      <c r="D7" s="257"/>
      <c r="E7" s="257" t="s">
        <v>7</v>
      </c>
      <c r="F7" s="257"/>
      <c r="G7" s="257" t="s">
        <v>11</v>
      </c>
      <c r="H7" s="257"/>
      <c r="I7" s="257" t="s">
        <v>18</v>
      </c>
      <c r="J7" s="257"/>
      <c r="K7" s="257" t="s">
        <v>19</v>
      </c>
      <c r="L7" s="257"/>
      <c r="M7" s="257" t="s">
        <v>15</v>
      </c>
      <c r="N7" s="258"/>
      <c r="O7" s="54" t="s">
        <v>16</v>
      </c>
      <c r="Q7" s="108"/>
    </row>
    <row r="8" spans="1:23" s="26" customFormat="1" ht="42.75">
      <c r="A8" s="266"/>
      <c r="B8" s="267"/>
      <c r="C8" s="24" t="s">
        <v>37</v>
      </c>
      <c r="D8" s="103" t="s">
        <v>35</v>
      </c>
      <c r="E8" s="24" t="s">
        <v>37</v>
      </c>
      <c r="F8" s="103" t="s">
        <v>35</v>
      </c>
      <c r="G8" s="24" t="s">
        <v>37</v>
      </c>
      <c r="H8" s="24" t="s">
        <v>35</v>
      </c>
      <c r="I8" s="24" t="s">
        <v>37</v>
      </c>
      <c r="J8" s="24" t="s">
        <v>35</v>
      </c>
      <c r="K8" s="24" t="s">
        <v>37</v>
      </c>
      <c r="L8" s="24" t="s">
        <v>35</v>
      </c>
      <c r="M8" s="24" t="s">
        <v>37</v>
      </c>
      <c r="N8" s="31" t="s">
        <v>35</v>
      </c>
      <c r="O8" s="54" t="s">
        <v>16</v>
      </c>
    </row>
    <row r="9" spans="1:23" ht="30">
      <c r="A9" s="38" t="s">
        <v>38</v>
      </c>
      <c r="B9" s="45" t="s">
        <v>39</v>
      </c>
      <c r="C9" s="17"/>
      <c r="D9" s="17"/>
      <c r="E9" s="17"/>
      <c r="F9" s="17"/>
      <c r="G9" s="17"/>
      <c r="H9" s="17"/>
      <c r="I9" s="17"/>
      <c r="J9" s="17"/>
      <c r="K9" s="17"/>
      <c r="L9" s="17"/>
      <c r="M9" s="17"/>
      <c r="N9" s="18"/>
      <c r="O9" s="54" t="s">
        <v>16</v>
      </c>
      <c r="Q9" s="26"/>
    </row>
    <row r="10" spans="1:23">
      <c r="A10" s="39">
        <v>2.2000000000000002</v>
      </c>
      <c r="B10" s="46" t="s">
        <v>41</v>
      </c>
      <c r="C10" s="32">
        <v>0</v>
      </c>
      <c r="D10" s="32">
        <v>4812</v>
      </c>
      <c r="E10" s="32">
        <v>0</v>
      </c>
      <c r="F10" s="32">
        <v>4841</v>
      </c>
      <c r="G10" s="32">
        <v>0</v>
      </c>
      <c r="H10" s="32">
        <v>5006</v>
      </c>
      <c r="I10" s="32">
        <v>4</v>
      </c>
      <c r="J10" s="32">
        <v>547</v>
      </c>
      <c r="K10" s="32">
        <v>0</v>
      </c>
      <c r="L10" s="32">
        <v>0</v>
      </c>
      <c r="M10" s="33">
        <f t="shared" ref="M10:M11" si="0">G10+I10+K10</f>
        <v>4</v>
      </c>
      <c r="N10" s="34">
        <f t="shared" ref="N10:N11" si="1">H10+J10+L10</f>
        <v>5553</v>
      </c>
      <c r="O10" s="54" t="s">
        <v>16</v>
      </c>
      <c r="Q10" s="26"/>
    </row>
    <row r="11" spans="1:23">
      <c r="A11" s="39">
        <v>2.5</v>
      </c>
      <c r="B11" s="46" t="s">
        <v>42</v>
      </c>
      <c r="C11" s="32">
        <v>45</v>
      </c>
      <c r="D11" s="32">
        <v>6644</v>
      </c>
      <c r="E11" s="32">
        <v>44</v>
      </c>
      <c r="F11" s="32">
        <v>6685</v>
      </c>
      <c r="G11" s="32">
        <v>44</v>
      </c>
      <c r="H11" s="32">
        <v>6911</v>
      </c>
      <c r="I11" s="32">
        <v>0</v>
      </c>
      <c r="J11" s="32">
        <v>0</v>
      </c>
      <c r="K11" s="32">
        <v>0</v>
      </c>
      <c r="L11" s="32">
        <v>0</v>
      </c>
      <c r="M11" s="33">
        <f t="shared" si="0"/>
        <v>44</v>
      </c>
      <c r="N11" s="34">
        <f t="shared" si="1"/>
        <v>6911</v>
      </c>
      <c r="O11" s="54" t="s">
        <v>16</v>
      </c>
    </row>
    <row r="12" spans="1:23" ht="15">
      <c r="A12" s="40"/>
      <c r="B12" s="47" t="s">
        <v>40</v>
      </c>
      <c r="C12" s="35">
        <f t="shared" ref="C12:N12" si="2">SUM(C10:C11)</f>
        <v>45</v>
      </c>
      <c r="D12" s="35">
        <f t="shared" si="2"/>
        <v>11456</v>
      </c>
      <c r="E12" s="35">
        <f t="shared" si="2"/>
        <v>44</v>
      </c>
      <c r="F12" s="35">
        <f t="shared" si="2"/>
        <v>11526</v>
      </c>
      <c r="G12" s="35">
        <f t="shared" si="2"/>
        <v>44</v>
      </c>
      <c r="H12" s="35">
        <f t="shared" si="2"/>
        <v>11917</v>
      </c>
      <c r="I12" s="35">
        <f t="shared" si="2"/>
        <v>4</v>
      </c>
      <c r="J12" s="35">
        <f t="shared" si="2"/>
        <v>547</v>
      </c>
      <c r="K12" s="35">
        <f t="shared" si="2"/>
        <v>0</v>
      </c>
      <c r="L12" s="35">
        <f t="shared" si="2"/>
        <v>0</v>
      </c>
      <c r="M12" s="35">
        <f t="shared" si="2"/>
        <v>48</v>
      </c>
      <c r="N12" s="36">
        <f t="shared" si="2"/>
        <v>12464</v>
      </c>
      <c r="O12" s="54" t="s">
        <v>16</v>
      </c>
      <c r="Q12" s="26"/>
    </row>
    <row r="13" spans="1:23" ht="45">
      <c r="A13" s="38" t="s">
        <v>43</v>
      </c>
      <c r="B13" s="45" t="s">
        <v>44</v>
      </c>
      <c r="C13" s="17"/>
      <c r="D13" s="17"/>
      <c r="E13" s="17"/>
      <c r="F13" s="17"/>
      <c r="G13" s="17"/>
      <c r="H13" s="17"/>
      <c r="I13" s="17"/>
      <c r="J13" s="17"/>
      <c r="K13" s="17"/>
      <c r="L13" s="17"/>
      <c r="M13" s="17"/>
      <c r="N13" s="18"/>
      <c r="O13" s="54" t="s">
        <v>16</v>
      </c>
      <c r="Q13" s="26"/>
    </row>
    <row r="14" spans="1:23" ht="42.75">
      <c r="A14" s="39">
        <v>3.1</v>
      </c>
      <c r="B14" s="109" t="s">
        <v>146</v>
      </c>
      <c r="C14" s="32">
        <v>0</v>
      </c>
      <c r="D14" s="32">
        <v>0</v>
      </c>
      <c r="E14" s="32">
        <v>0</v>
      </c>
      <c r="F14" s="32">
        <v>0</v>
      </c>
      <c r="G14" s="32">
        <v>0</v>
      </c>
      <c r="H14" s="32">
        <v>0</v>
      </c>
      <c r="I14" s="32">
        <v>0</v>
      </c>
      <c r="J14" s="32">
        <v>0</v>
      </c>
      <c r="K14" s="32">
        <v>0</v>
      </c>
      <c r="L14" s="32">
        <v>0</v>
      </c>
      <c r="M14" s="33">
        <f t="shared" ref="M14" si="3">G14+I14+K14</f>
        <v>0</v>
      </c>
      <c r="N14" s="34">
        <f t="shared" ref="N14" si="4">H14+J14+L14</f>
        <v>0</v>
      </c>
      <c r="O14" s="54" t="s">
        <v>16</v>
      </c>
      <c r="Q14" s="26"/>
    </row>
    <row r="15" spans="1:23" ht="15">
      <c r="A15" s="40"/>
      <c r="B15" s="37" t="s">
        <v>45</v>
      </c>
      <c r="C15" s="35">
        <f t="shared" ref="C15:N15" si="5">SUM(C14:C14)</f>
        <v>0</v>
      </c>
      <c r="D15" s="35">
        <f t="shared" si="5"/>
        <v>0</v>
      </c>
      <c r="E15" s="35">
        <f t="shared" si="5"/>
        <v>0</v>
      </c>
      <c r="F15" s="35">
        <f t="shared" si="5"/>
        <v>0</v>
      </c>
      <c r="G15" s="35">
        <f t="shared" si="5"/>
        <v>0</v>
      </c>
      <c r="H15" s="35">
        <f t="shared" si="5"/>
        <v>0</v>
      </c>
      <c r="I15" s="35">
        <f t="shared" si="5"/>
        <v>0</v>
      </c>
      <c r="J15" s="35">
        <f t="shared" si="5"/>
        <v>0</v>
      </c>
      <c r="K15" s="35">
        <f t="shared" si="5"/>
        <v>0</v>
      </c>
      <c r="L15" s="35">
        <f t="shared" si="5"/>
        <v>0</v>
      </c>
      <c r="M15" s="35">
        <f t="shared" si="5"/>
        <v>0</v>
      </c>
      <c r="N15" s="36">
        <f t="shared" si="5"/>
        <v>0</v>
      </c>
      <c r="O15" s="54" t="s">
        <v>16</v>
      </c>
      <c r="Q15" s="26"/>
    </row>
    <row r="16" spans="1:23" ht="15.75" thickBot="1">
      <c r="A16" s="41"/>
      <c r="B16" s="42" t="s">
        <v>46</v>
      </c>
      <c r="C16" s="43">
        <f t="shared" ref="C16:N16" si="6">C15+C12</f>
        <v>45</v>
      </c>
      <c r="D16" s="43">
        <f t="shared" si="6"/>
        <v>11456</v>
      </c>
      <c r="E16" s="43">
        <f>E15+E12</f>
        <v>44</v>
      </c>
      <c r="F16" s="43">
        <f t="shared" si="6"/>
        <v>11526</v>
      </c>
      <c r="G16" s="43">
        <f t="shared" si="6"/>
        <v>44</v>
      </c>
      <c r="H16" s="43">
        <f t="shared" si="6"/>
        <v>11917</v>
      </c>
      <c r="I16" s="43">
        <f t="shared" si="6"/>
        <v>4</v>
      </c>
      <c r="J16" s="43">
        <f t="shared" si="6"/>
        <v>547</v>
      </c>
      <c r="K16" s="43">
        <f t="shared" si="6"/>
        <v>0</v>
      </c>
      <c r="L16" s="43">
        <f t="shared" si="6"/>
        <v>0</v>
      </c>
      <c r="M16" s="43">
        <f t="shared" si="6"/>
        <v>48</v>
      </c>
      <c r="N16" s="144">
        <f t="shared" si="6"/>
        <v>12464</v>
      </c>
      <c r="O16" s="54" t="s">
        <v>16</v>
      </c>
      <c r="Q16" s="8"/>
    </row>
    <row r="17" spans="1:15">
      <c r="O17" s="54" t="s">
        <v>16</v>
      </c>
    </row>
    <row r="18" spans="1:15">
      <c r="A18" s="1" t="s">
        <v>166</v>
      </c>
      <c r="O18" s="54" t="s">
        <v>16</v>
      </c>
    </row>
    <row r="19" spans="1:15">
      <c r="A19" s="1"/>
      <c r="O19" s="54" t="s">
        <v>16</v>
      </c>
    </row>
    <row r="20" spans="1:15" ht="15">
      <c r="A20" s="177" t="s">
        <v>137</v>
      </c>
      <c r="B20" s="177"/>
      <c r="C20" s="177"/>
      <c r="D20" s="177"/>
      <c r="E20" s="177"/>
      <c r="F20" s="177"/>
      <c r="G20" s="177"/>
      <c r="H20" s="177"/>
      <c r="I20" s="177"/>
      <c r="J20" s="177"/>
      <c r="K20" s="177"/>
      <c r="L20" s="177"/>
      <c r="M20" s="177"/>
      <c r="N20" s="177"/>
      <c r="O20" s="54" t="s">
        <v>17</v>
      </c>
    </row>
    <row r="29" spans="1:15">
      <c r="D29" s="166"/>
      <c r="F29" s="165"/>
    </row>
    <row r="30" spans="1:15">
      <c r="D30" s="166"/>
      <c r="F30" s="165"/>
    </row>
    <row r="31" spans="1:15">
      <c r="F31" s="165"/>
    </row>
  </sheetData>
  <mergeCells count="13">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3"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6.xml><?xml version="1.0" encoding="utf-8"?>
<worksheet xmlns="http://schemas.openxmlformats.org/spreadsheetml/2006/main" xmlns:r="http://schemas.openxmlformats.org/officeDocument/2006/relationships">
  <dimension ref="A1:P29"/>
  <sheetViews>
    <sheetView view="pageBreakPreview" zoomScaleNormal="100" zoomScaleSheetLayoutView="100" workbookViewId="0">
      <pane xSplit="4" ySplit="6" topLeftCell="E7" activePane="bottomRight" state="frozen"/>
      <selection pane="topRight" activeCell="E1" sqref="E1"/>
      <selection pane="bottomLeft" activeCell="A7" sqref="A7"/>
      <selection pane="bottomRight" activeCell="J18" sqref="J18"/>
    </sheetView>
  </sheetViews>
  <sheetFormatPr defaultRowHeight="14.25"/>
  <cols>
    <col min="1" max="1" width="3.7109375" style="12" customWidth="1"/>
    <col min="2" max="2" width="71.140625" style="12" customWidth="1"/>
    <col min="3" max="4" width="14.7109375" style="12" customWidth="1"/>
    <col min="5" max="6" width="8.7109375" style="12" customWidth="1"/>
    <col min="7" max="7" width="12.7109375" style="12" customWidth="1"/>
    <col min="8" max="8" width="14" style="50" bestFit="1" customWidth="1"/>
    <col min="9" max="9" width="4.5703125" style="12" customWidth="1"/>
    <col min="10" max="10" width="122.85546875" style="51" customWidth="1"/>
    <col min="11" max="12" width="8.28515625" style="12" customWidth="1"/>
    <col min="13" max="13" width="12.7109375" style="12" customWidth="1"/>
    <col min="14" max="15" width="8.28515625" style="12" customWidth="1"/>
    <col min="16" max="16" width="12.7109375" style="12" customWidth="1"/>
    <col min="17" max="16384" width="9.140625" style="12"/>
  </cols>
  <sheetData>
    <row r="1" spans="1:16" ht="18">
      <c r="A1" s="276" t="s">
        <v>181</v>
      </c>
      <c r="B1" s="277"/>
      <c r="C1" s="277"/>
      <c r="D1" s="277"/>
      <c r="E1" s="277"/>
      <c r="F1" s="277"/>
      <c r="G1" s="277"/>
      <c r="H1" s="277"/>
      <c r="I1" s="215" t="s">
        <v>16</v>
      </c>
      <c r="J1" s="182"/>
      <c r="K1" s="9"/>
      <c r="L1" s="9"/>
      <c r="M1" s="9"/>
      <c r="N1" s="9"/>
      <c r="O1" s="9"/>
      <c r="P1" s="9"/>
    </row>
    <row r="2" spans="1:16" ht="15" customHeight="1">
      <c r="A2" s="253" t="s">
        <v>158</v>
      </c>
      <c r="B2" s="277"/>
      <c r="C2" s="277"/>
      <c r="D2" s="277"/>
      <c r="E2" s="277"/>
      <c r="F2" s="277"/>
      <c r="G2" s="277"/>
      <c r="H2" s="277"/>
      <c r="I2" s="215" t="s">
        <v>16</v>
      </c>
      <c r="J2" s="183"/>
      <c r="K2" s="10"/>
      <c r="L2" s="10"/>
      <c r="M2" s="10"/>
      <c r="N2" s="10"/>
      <c r="O2" s="10"/>
      <c r="P2" s="10"/>
    </row>
    <row r="3" spans="1:16" ht="14.25" customHeight="1">
      <c r="A3" s="278" t="s">
        <v>1</v>
      </c>
      <c r="B3" s="277"/>
      <c r="C3" s="277"/>
      <c r="D3" s="277"/>
      <c r="E3" s="277"/>
      <c r="F3" s="277"/>
      <c r="G3" s="277"/>
      <c r="H3" s="277"/>
      <c r="I3" s="215" t="s">
        <v>16</v>
      </c>
      <c r="J3" s="183"/>
      <c r="K3" s="13"/>
      <c r="L3" s="13"/>
      <c r="M3" s="13"/>
      <c r="N3" s="13"/>
      <c r="O3" s="13"/>
      <c r="P3" s="13"/>
    </row>
    <row r="4" spans="1:16" ht="14.25" customHeight="1">
      <c r="A4" s="279" t="s">
        <v>2</v>
      </c>
      <c r="B4" s="277"/>
      <c r="C4" s="277"/>
      <c r="D4" s="277"/>
      <c r="E4" s="277"/>
      <c r="F4" s="277"/>
      <c r="G4" s="277"/>
      <c r="H4" s="277"/>
      <c r="I4" s="215" t="s">
        <v>16</v>
      </c>
      <c r="J4" s="183"/>
      <c r="K4" s="11"/>
      <c r="L4" s="11"/>
      <c r="M4" s="11"/>
      <c r="N4" s="11"/>
      <c r="O4" s="11"/>
      <c r="P4" s="11"/>
    </row>
    <row r="5" spans="1:16" ht="15" customHeight="1" thickBot="1">
      <c r="B5" s="268"/>
      <c r="C5" s="268"/>
      <c r="D5" s="268"/>
      <c r="E5" s="268"/>
      <c r="F5" s="268"/>
      <c r="G5" s="268"/>
      <c r="H5" s="215" t="s">
        <v>16</v>
      </c>
      <c r="I5" s="11"/>
      <c r="J5" s="183"/>
      <c r="K5" s="11"/>
      <c r="L5" s="11"/>
      <c r="M5" s="11"/>
      <c r="N5" s="11"/>
      <c r="O5" s="11"/>
      <c r="P5" s="11"/>
    </row>
    <row r="6" spans="1:16" s="49" customFormat="1" ht="29.25" customHeight="1" thickBot="1">
      <c r="A6" s="234"/>
      <c r="B6" s="235"/>
      <c r="C6" s="235"/>
      <c r="D6" s="235"/>
      <c r="E6" s="236" t="s">
        <v>4</v>
      </c>
      <c r="F6" s="237" t="s">
        <v>127</v>
      </c>
      <c r="G6" s="232" t="s">
        <v>5</v>
      </c>
      <c r="H6" s="48" t="s">
        <v>16</v>
      </c>
      <c r="J6" s="52"/>
    </row>
    <row r="7" spans="1:16" s="49" customFormat="1" ht="12.75">
      <c r="A7" s="229"/>
      <c r="B7" s="296" t="s">
        <v>8</v>
      </c>
      <c r="C7" s="296"/>
      <c r="D7" s="296"/>
      <c r="E7" s="233"/>
      <c r="F7" s="233"/>
      <c r="G7" s="187"/>
      <c r="H7" s="48" t="s">
        <v>16</v>
      </c>
      <c r="J7" s="51"/>
    </row>
    <row r="8" spans="1:16" s="49" customFormat="1" ht="12.75">
      <c r="A8" s="229">
        <v>1</v>
      </c>
      <c r="B8" s="272" t="s">
        <v>183</v>
      </c>
      <c r="C8" s="272"/>
      <c r="D8" s="273"/>
      <c r="E8" s="216">
        <v>56</v>
      </c>
      <c r="F8" s="216">
        <v>44</v>
      </c>
      <c r="G8" s="220">
        <v>-70</v>
      </c>
      <c r="H8" s="48" t="s">
        <v>16</v>
      </c>
      <c r="J8" s="51"/>
    </row>
    <row r="9" spans="1:16" s="49" customFormat="1" ht="24" customHeight="1">
      <c r="A9" s="229"/>
      <c r="B9" s="274"/>
      <c r="C9" s="274"/>
      <c r="D9" s="275"/>
      <c r="E9" s="216">
        <v>0</v>
      </c>
      <c r="F9" s="216">
        <v>0</v>
      </c>
      <c r="G9" s="220">
        <v>0</v>
      </c>
      <c r="H9" s="48" t="s">
        <v>16</v>
      </c>
      <c r="J9" s="51"/>
    </row>
    <row r="10" spans="1:16" s="49" customFormat="1" ht="12.75">
      <c r="A10" s="230"/>
      <c r="B10" s="280" t="s">
        <v>47</v>
      </c>
      <c r="C10" s="280"/>
      <c r="D10" s="280"/>
      <c r="E10" s="217">
        <f>SUM(E8:E9)</f>
        <v>56</v>
      </c>
      <c r="F10" s="217">
        <f>SUM(F8:F9)</f>
        <v>44</v>
      </c>
      <c r="G10" s="221">
        <f>SUM(G8:G9)</f>
        <v>-70</v>
      </c>
      <c r="H10" s="48" t="s">
        <v>16</v>
      </c>
      <c r="J10" s="52"/>
    </row>
    <row r="11" spans="1:16" s="49" customFormat="1" ht="12.75">
      <c r="A11" s="229"/>
      <c r="B11" s="296" t="s">
        <v>48</v>
      </c>
      <c r="C11" s="296"/>
      <c r="D11" s="296"/>
      <c r="E11" s="224">
        <v>0</v>
      </c>
      <c r="F11" s="224">
        <v>0</v>
      </c>
      <c r="G11" s="225">
        <v>0</v>
      </c>
      <c r="H11" s="48" t="s">
        <v>16</v>
      </c>
      <c r="J11" s="51"/>
    </row>
    <row r="12" spans="1:16" s="49" customFormat="1" ht="36.75" customHeight="1">
      <c r="A12" s="223">
        <v>1</v>
      </c>
      <c r="B12" s="269" t="s">
        <v>182</v>
      </c>
      <c r="C12" s="270"/>
      <c r="D12" s="271"/>
      <c r="E12" s="216">
        <v>0</v>
      </c>
      <c r="F12" s="216">
        <v>0</v>
      </c>
      <c r="G12" s="220">
        <v>24</v>
      </c>
      <c r="H12" s="48" t="s">
        <v>16</v>
      </c>
      <c r="J12" s="51"/>
    </row>
    <row r="13" spans="1:16" s="49" customFormat="1" ht="12.75">
      <c r="A13" s="229"/>
      <c r="B13" s="298"/>
      <c r="C13" s="298"/>
      <c r="D13" s="298"/>
      <c r="E13" s="216">
        <v>0</v>
      </c>
      <c r="F13" s="216">
        <v>0</v>
      </c>
      <c r="G13" s="220">
        <v>0</v>
      </c>
      <c r="H13" s="48" t="s">
        <v>16</v>
      </c>
      <c r="J13" s="51"/>
    </row>
    <row r="14" spans="1:16" s="49" customFormat="1" ht="12.75">
      <c r="A14" s="230"/>
      <c r="B14" s="280" t="s">
        <v>49</v>
      </c>
      <c r="C14" s="280"/>
      <c r="D14" s="297"/>
      <c r="E14" s="217">
        <f>SUM(E12:E13)</f>
        <v>0</v>
      </c>
      <c r="F14" s="217">
        <f>SUM(F12:F13)</f>
        <v>0</v>
      </c>
      <c r="G14" s="221">
        <f>SUM(G12:G13)</f>
        <v>24</v>
      </c>
      <c r="H14" s="48" t="s">
        <v>16</v>
      </c>
      <c r="J14" s="52"/>
    </row>
    <row r="15" spans="1:16" s="49" customFormat="1" ht="12.75">
      <c r="A15" s="229"/>
      <c r="B15" s="296" t="s">
        <v>9</v>
      </c>
      <c r="C15" s="296"/>
      <c r="D15" s="296"/>
      <c r="E15" s="224"/>
      <c r="F15" s="224"/>
      <c r="G15" s="225"/>
      <c r="H15" s="48" t="s">
        <v>16</v>
      </c>
      <c r="J15" s="51"/>
    </row>
    <row r="16" spans="1:16" s="49" customFormat="1" ht="12.75">
      <c r="A16" s="229">
        <v>1</v>
      </c>
      <c r="B16" s="288" t="s">
        <v>173</v>
      </c>
      <c r="C16" s="289"/>
      <c r="D16" s="290"/>
      <c r="E16" s="224"/>
      <c r="F16" s="224"/>
      <c r="G16" s="225"/>
      <c r="H16" s="48" t="s">
        <v>16</v>
      </c>
      <c r="J16" s="51"/>
    </row>
    <row r="17" spans="1:10" s="49" customFormat="1" ht="39.75" customHeight="1">
      <c r="A17" s="229"/>
      <c r="B17" s="294"/>
      <c r="C17" s="294"/>
      <c r="D17" s="295"/>
      <c r="E17" s="224"/>
      <c r="F17" s="224"/>
      <c r="G17" s="225">
        <v>49</v>
      </c>
      <c r="H17" s="48" t="s">
        <v>16</v>
      </c>
      <c r="J17" s="51"/>
    </row>
    <row r="18" spans="1:10" s="49" customFormat="1" ht="36" customHeight="1">
      <c r="A18" s="223">
        <v>2</v>
      </c>
      <c r="B18" s="288" t="s">
        <v>184</v>
      </c>
      <c r="C18" s="289"/>
      <c r="D18" s="290"/>
      <c r="E18" s="185"/>
      <c r="F18" s="216"/>
      <c r="G18" s="220">
        <v>44</v>
      </c>
      <c r="H18" s="48" t="s">
        <v>16</v>
      </c>
      <c r="J18" s="51"/>
    </row>
    <row r="19" spans="1:10" s="49" customFormat="1" ht="36.75" customHeight="1">
      <c r="A19" s="223">
        <v>3</v>
      </c>
      <c r="B19" s="291" t="s">
        <v>168</v>
      </c>
      <c r="C19" s="292"/>
      <c r="D19" s="293"/>
      <c r="E19" s="218"/>
      <c r="F19" s="218"/>
      <c r="G19" s="220">
        <v>10</v>
      </c>
      <c r="H19" s="48" t="s">
        <v>16</v>
      </c>
      <c r="J19" s="51"/>
    </row>
    <row r="20" spans="1:10" s="49" customFormat="1" ht="38.25" customHeight="1">
      <c r="A20" s="223">
        <v>4</v>
      </c>
      <c r="B20" s="283" t="s">
        <v>169</v>
      </c>
      <c r="C20" s="284"/>
      <c r="D20" s="285"/>
      <c r="E20" s="218"/>
      <c r="F20" s="218"/>
      <c r="G20" s="220">
        <v>16</v>
      </c>
      <c r="H20" s="48" t="s">
        <v>16</v>
      </c>
      <c r="J20" s="51"/>
    </row>
    <row r="21" spans="1:10" s="49" customFormat="1" ht="59.25" customHeight="1">
      <c r="A21" s="223">
        <v>5</v>
      </c>
      <c r="B21" s="283" t="s">
        <v>170</v>
      </c>
      <c r="C21" s="284"/>
      <c r="D21" s="285"/>
      <c r="E21" s="218" t="s">
        <v>51</v>
      </c>
      <c r="F21" s="218"/>
      <c r="G21" s="220">
        <v>6</v>
      </c>
      <c r="H21" s="48" t="s">
        <v>16</v>
      </c>
      <c r="J21" s="51"/>
    </row>
    <row r="22" spans="1:10" s="49" customFormat="1" ht="12.75">
      <c r="A22" s="230"/>
      <c r="B22" s="280" t="s">
        <v>52</v>
      </c>
      <c r="C22" s="280"/>
      <c r="D22" s="280"/>
      <c r="E22" s="217">
        <f>SUM(E17:E21)</f>
        <v>0</v>
      </c>
      <c r="F22" s="217">
        <f>SUM(F17:F21)</f>
        <v>0</v>
      </c>
      <c r="G22" s="221">
        <f>SUM(G17:G21)</f>
        <v>125</v>
      </c>
      <c r="H22" s="48" t="s">
        <v>16</v>
      </c>
      <c r="J22" s="52"/>
    </row>
    <row r="23" spans="1:10" s="49" customFormat="1" ht="12.75">
      <c r="A23" s="229"/>
      <c r="B23" s="281" t="s">
        <v>10</v>
      </c>
      <c r="C23" s="281"/>
      <c r="D23" s="282"/>
      <c r="E23" s="219"/>
      <c r="F23" s="219"/>
      <c r="G23" s="222"/>
      <c r="H23" s="48" t="s">
        <v>16</v>
      </c>
      <c r="J23" s="51"/>
    </row>
    <row r="24" spans="1:10" s="49" customFormat="1" ht="76.5" customHeight="1">
      <c r="A24" s="223">
        <v>1</v>
      </c>
      <c r="B24" s="283" t="s">
        <v>171</v>
      </c>
      <c r="C24" s="284"/>
      <c r="D24" s="285"/>
      <c r="E24" s="218"/>
      <c r="F24" s="218"/>
      <c r="G24" s="220">
        <v>98</v>
      </c>
      <c r="H24" s="48" t="s">
        <v>16</v>
      </c>
      <c r="J24" s="226"/>
    </row>
    <row r="25" spans="1:10" s="49" customFormat="1" ht="39" customHeight="1">
      <c r="A25" s="223">
        <v>2</v>
      </c>
      <c r="B25" s="283" t="s">
        <v>172</v>
      </c>
      <c r="C25" s="284"/>
      <c r="D25" s="285"/>
      <c r="E25" s="218"/>
      <c r="F25" s="218"/>
      <c r="G25" s="220">
        <v>14</v>
      </c>
      <c r="H25" s="48" t="s">
        <v>16</v>
      </c>
      <c r="J25" s="51"/>
    </row>
    <row r="26" spans="1:10" s="49" customFormat="1" ht="37.5" customHeight="1">
      <c r="A26" s="223">
        <v>3</v>
      </c>
      <c r="B26" s="283" t="s">
        <v>53</v>
      </c>
      <c r="C26" s="284"/>
      <c r="D26" s="285"/>
      <c r="E26" s="218"/>
      <c r="F26" s="218"/>
      <c r="G26" s="220">
        <v>200</v>
      </c>
      <c r="H26" s="48" t="s">
        <v>16</v>
      </c>
      <c r="J26" s="51"/>
    </row>
    <row r="27" spans="1:10" s="49" customFormat="1" ht="12.75">
      <c r="A27" s="230"/>
      <c r="B27" s="280" t="s">
        <v>54</v>
      </c>
      <c r="C27" s="280"/>
      <c r="D27" s="280"/>
      <c r="E27" s="217">
        <f t="shared" ref="E27:F27" si="0">SUM(E24:E26)</f>
        <v>0</v>
      </c>
      <c r="F27" s="217">
        <f t="shared" si="0"/>
        <v>0</v>
      </c>
      <c r="G27" s="221">
        <f>SUM(G24:G26)</f>
        <v>312</v>
      </c>
      <c r="H27" s="48" t="s">
        <v>16</v>
      </c>
      <c r="J27" s="52"/>
    </row>
    <row r="28" spans="1:10" ht="15" thickBot="1">
      <c r="A28" s="231"/>
      <c r="B28" s="286" t="s">
        <v>138</v>
      </c>
      <c r="C28" s="286"/>
      <c r="D28" s="287"/>
      <c r="E28" s="227">
        <f>+E27+E22+E14+E10</f>
        <v>56</v>
      </c>
      <c r="F28" s="227">
        <f>+F27+F22+F14+F10</f>
        <v>44</v>
      </c>
      <c r="G28" s="228">
        <f>+G27+G22+G14+G10</f>
        <v>391</v>
      </c>
      <c r="H28" s="48" t="s">
        <v>16</v>
      </c>
      <c r="J28" s="52"/>
    </row>
    <row r="29" spans="1:10">
      <c r="B29" s="71"/>
      <c r="C29" s="71"/>
      <c r="D29" s="71"/>
      <c r="E29" s="71"/>
      <c r="F29" s="71"/>
      <c r="G29" s="71"/>
      <c r="H29" s="48" t="s">
        <v>17</v>
      </c>
    </row>
  </sheetData>
  <mergeCells count="25">
    <mergeCell ref="B15:D15"/>
    <mergeCell ref="B14:D14"/>
    <mergeCell ref="B7:D7"/>
    <mergeCell ref="B11:D11"/>
    <mergeCell ref="B10:D10"/>
    <mergeCell ref="B13:D13"/>
    <mergeCell ref="B18:D18"/>
    <mergeCell ref="B19:D19"/>
    <mergeCell ref="B20:D20"/>
    <mergeCell ref="B16:D17"/>
    <mergeCell ref="B21:D21"/>
    <mergeCell ref="B22:D22"/>
    <mergeCell ref="B23:D23"/>
    <mergeCell ref="B24:D24"/>
    <mergeCell ref="B25:D25"/>
    <mergeCell ref="B28:D28"/>
    <mergeCell ref="B26:D26"/>
    <mergeCell ref="B27:D27"/>
    <mergeCell ref="B12:D12"/>
    <mergeCell ref="B8:D9"/>
    <mergeCell ref="A1:H1"/>
    <mergeCell ref="A2:H2"/>
    <mergeCell ref="A3:H3"/>
    <mergeCell ref="A4:H4"/>
    <mergeCell ref="B5:G5"/>
  </mergeCells>
  <printOptions horizontalCentered="1"/>
  <pageMargins left="0.7" right="0.7" top="0.65" bottom="0.46" header="0.3" footer="0.21"/>
  <pageSetup scale="72" fitToHeight="0" orientation="landscape" r:id="rId1"/>
  <headerFooter>
    <oddHeader>&amp;L&amp;"Arial,Bold"&amp;12E. Justification for Technical and Base Adjustments</oddHeader>
    <oddFooter>&amp;C&amp;"Arial,Regular"Exhibit E - Justification for Technical and Base Adjustments</oddFooter>
  </headerFooter>
</worksheet>
</file>

<file path=xl/worksheets/sheet7.xml><?xml version="1.0" encoding="utf-8"?>
<worksheet xmlns="http://schemas.openxmlformats.org/spreadsheetml/2006/main" xmlns:r="http://schemas.openxmlformats.org/officeDocument/2006/relationships">
  <dimension ref="A1:X28"/>
  <sheetViews>
    <sheetView view="pageBreakPreview" zoomScale="80" zoomScaleNormal="100" zoomScaleSheetLayoutView="80" workbookViewId="0">
      <selection activeCell="C10" sqref="C10"/>
    </sheetView>
  </sheetViews>
  <sheetFormatPr defaultRowHeight="14.25"/>
  <cols>
    <col min="1" max="1" width="37.140625" style="12" customWidth="1"/>
    <col min="2" max="3" width="8.28515625" style="12" customWidth="1"/>
    <col min="4" max="4" width="12.7109375" style="12" customWidth="1"/>
    <col min="5" max="5" width="7.140625" style="12" customWidth="1"/>
    <col min="6" max="6" width="8.7109375" style="12" customWidth="1"/>
    <col min="7" max="7" width="12.7109375" style="12" customWidth="1"/>
    <col min="8" max="9" width="8.28515625" style="12" customWidth="1"/>
    <col min="10" max="12" width="12.7109375" style="12" customWidth="1"/>
    <col min="13" max="14" width="8.28515625" style="12" customWidth="1"/>
    <col min="15" max="15" width="12.7109375" style="12" customWidth="1"/>
    <col min="16" max="16" width="14" style="7" bestFit="1" customWidth="1"/>
    <col min="17" max="17" width="4.5703125" style="12" customWidth="1"/>
    <col min="18" max="18" width="116.7109375" style="12" customWidth="1"/>
    <col min="19" max="20" width="8.28515625" style="12" customWidth="1"/>
    <col min="21" max="21" width="12.7109375" style="12" customWidth="1"/>
    <col min="22" max="23" width="8.28515625" style="12" customWidth="1"/>
    <col min="24" max="24" width="12.7109375" style="12" customWidth="1"/>
    <col min="25" max="16384" width="9.140625" style="12"/>
  </cols>
  <sheetData>
    <row r="1" spans="1:24" ht="18">
      <c r="A1" s="250" t="s">
        <v>55</v>
      </c>
      <c r="B1" s="250"/>
      <c r="C1" s="250"/>
      <c r="D1" s="250"/>
      <c r="E1" s="250"/>
      <c r="F1" s="250"/>
      <c r="G1" s="250"/>
      <c r="H1" s="250"/>
      <c r="I1" s="250"/>
      <c r="J1" s="250"/>
      <c r="K1" s="250"/>
      <c r="L1" s="250"/>
      <c r="M1" s="250"/>
      <c r="N1" s="250"/>
      <c r="O1" s="250"/>
      <c r="P1" s="54" t="s">
        <v>16</v>
      </c>
      <c r="Q1" s="9"/>
      <c r="R1" s="182"/>
      <c r="S1" s="9"/>
      <c r="T1" s="9"/>
      <c r="U1" s="9"/>
      <c r="V1" s="9"/>
      <c r="W1" s="9"/>
      <c r="X1" s="9"/>
    </row>
    <row r="2" spans="1:24" ht="15">
      <c r="A2" s="251" t="s">
        <v>158</v>
      </c>
      <c r="B2" s="251"/>
      <c r="C2" s="251"/>
      <c r="D2" s="251"/>
      <c r="E2" s="251"/>
      <c r="F2" s="251"/>
      <c r="G2" s="251"/>
      <c r="H2" s="251"/>
      <c r="I2" s="251"/>
      <c r="J2" s="251"/>
      <c r="K2" s="251"/>
      <c r="L2" s="251"/>
      <c r="M2" s="251"/>
      <c r="N2" s="251"/>
      <c r="O2" s="251"/>
      <c r="P2" s="54" t="s">
        <v>16</v>
      </c>
      <c r="Q2" s="10"/>
      <c r="R2" s="183"/>
      <c r="S2" s="10"/>
      <c r="T2" s="10"/>
      <c r="U2" s="10"/>
      <c r="V2" s="10"/>
      <c r="W2" s="10"/>
      <c r="X2" s="10"/>
    </row>
    <row r="3" spans="1:24">
      <c r="A3" s="256" t="s">
        <v>1</v>
      </c>
      <c r="B3" s="256"/>
      <c r="C3" s="256"/>
      <c r="D3" s="256"/>
      <c r="E3" s="256"/>
      <c r="F3" s="256"/>
      <c r="G3" s="256"/>
      <c r="H3" s="256"/>
      <c r="I3" s="256"/>
      <c r="J3" s="256"/>
      <c r="K3" s="256"/>
      <c r="L3" s="256"/>
      <c r="M3" s="256"/>
      <c r="N3" s="256"/>
      <c r="O3" s="256"/>
      <c r="P3" s="54" t="s">
        <v>16</v>
      </c>
      <c r="Q3" s="13"/>
      <c r="R3" s="183"/>
      <c r="S3" s="13"/>
      <c r="T3" s="13"/>
      <c r="U3" s="13"/>
      <c r="V3" s="13"/>
      <c r="W3" s="13"/>
      <c r="X3" s="13"/>
    </row>
    <row r="4" spans="1:24">
      <c r="A4" s="253" t="s">
        <v>2</v>
      </c>
      <c r="B4" s="253"/>
      <c r="C4" s="253"/>
      <c r="D4" s="253"/>
      <c r="E4" s="253"/>
      <c r="F4" s="253"/>
      <c r="G4" s="253"/>
      <c r="H4" s="253"/>
      <c r="I4" s="253"/>
      <c r="J4" s="253"/>
      <c r="K4" s="253"/>
      <c r="L4" s="253"/>
      <c r="M4" s="253"/>
      <c r="N4" s="253"/>
      <c r="O4" s="253"/>
      <c r="P4" s="54" t="s">
        <v>16</v>
      </c>
      <c r="Q4" s="11"/>
      <c r="R4" s="183"/>
      <c r="S4" s="11"/>
      <c r="T4" s="11"/>
      <c r="U4" s="11"/>
      <c r="V4" s="11"/>
      <c r="W4" s="11"/>
      <c r="X4" s="11"/>
    </row>
    <row r="5" spans="1:24" ht="15">
      <c r="A5" s="11"/>
      <c r="B5" s="11"/>
      <c r="C5" s="11"/>
      <c r="D5" s="11"/>
      <c r="E5" s="11"/>
      <c r="F5" s="11"/>
      <c r="G5" s="11"/>
      <c r="H5" s="11"/>
      <c r="I5" s="11"/>
      <c r="J5" s="11"/>
      <c r="K5" s="11"/>
      <c r="L5" s="11"/>
      <c r="M5" s="11"/>
      <c r="N5" s="11"/>
      <c r="O5" s="11"/>
      <c r="P5" s="54" t="s">
        <v>16</v>
      </c>
      <c r="Q5" s="11"/>
      <c r="R5" s="184"/>
      <c r="S5" s="11"/>
      <c r="T5" s="11"/>
      <c r="U5" s="11"/>
      <c r="V5" s="11"/>
      <c r="W5" s="11"/>
      <c r="X5" s="11"/>
    </row>
    <row r="6" spans="1:24" ht="15" thickBot="1">
      <c r="A6" s="53"/>
      <c r="B6" s="53"/>
      <c r="C6" s="53"/>
      <c r="D6" s="53"/>
      <c r="E6" s="53"/>
      <c r="F6" s="53"/>
      <c r="G6" s="53"/>
      <c r="H6" s="53"/>
      <c r="I6" s="53"/>
      <c r="J6" s="53"/>
      <c r="K6" s="53"/>
      <c r="L6" s="53"/>
      <c r="M6" s="53"/>
      <c r="N6" s="53"/>
      <c r="O6" s="53"/>
      <c r="P6" s="54" t="s">
        <v>16</v>
      </c>
      <c r="Q6" s="11"/>
      <c r="S6" s="11"/>
      <c r="T6" s="11"/>
      <c r="U6" s="11"/>
      <c r="V6" s="11"/>
      <c r="W6" s="11"/>
      <c r="X6" s="11"/>
    </row>
    <row r="7" spans="1:24" ht="33.75" customHeight="1">
      <c r="A7" s="254" t="s">
        <v>134</v>
      </c>
      <c r="B7" s="257" t="s">
        <v>155</v>
      </c>
      <c r="C7" s="257"/>
      <c r="D7" s="257"/>
      <c r="E7" s="257" t="s">
        <v>130</v>
      </c>
      <c r="F7" s="300"/>
      <c r="G7" s="301"/>
      <c r="H7" s="257" t="s">
        <v>56</v>
      </c>
      <c r="I7" s="257"/>
      <c r="J7" s="257"/>
      <c r="K7" s="107" t="s">
        <v>57</v>
      </c>
      <c r="L7" s="107" t="s">
        <v>140</v>
      </c>
      <c r="M7" s="257" t="s">
        <v>60</v>
      </c>
      <c r="N7" s="257"/>
      <c r="O7" s="258"/>
      <c r="P7" s="54" t="s">
        <v>16</v>
      </c>
      <c r="R7" s="8"/>
    </row>
    <row r="8" spans="1:24" ht="28.5">
      <c r="A8" s="255"/>
      <c r="B8" s="14" t="s">
        <v>4</v>
      </c>
      <c r="C8" s="103" t="s">
        <v>128</v>
      </c>
      <c r="D8" s="14" t="s">
        <v>5</v>
      </c>
      <c r="E8" s="14" t="s">
        <v>4</v>
      </c>
      <c r="F8" s="103" t="s">
        <v>128</v>
      </c>
      <c r="G8" s="14" t="s">
        <v>5</v>
      </c>
      <c r="H8" s="14" t="s">
        <v>4</v>
      </c>
      <c r="I8" s="14" t="s">
        <v>128</v>
      </c>
      <c r="J8" s="14" t="s">
        <v>5</v>
      </c>
      <c r="K8" s="24" t="s">
        <v>5</v>
      </c>
      <c r="L8" s="14" t="s">
        <v>5</v>
      </c>
      <c r="M8" s="14" t="s">
        <v>4</v>
      </c>
      <c r="N8" s="14" t="s">
        <v>128</v>
      </c>
      <c r="O8" s="15" t="s">
        <v>5</v>
      </c>
      <c r="P8" s="54" t="s">
        <v>16</v>
      </c>
      <c r="R8" s="8"/>
    </row>
    <row r="9" spans="1:24" ht="28.5">
      <c r="A9" s="161" t="s">
        <v>159</v>
      </c>
      <c r="B9" s="124">
        <v>56</v>
      </c>
      <c r="C9" s="124">
        <v>45</v>
      </c>
      <c r="D9" s="124">
        <v>11456</v>
      </c>
      <c r="E9" s="124">
        <v>0</v>
      </c>
      <c r="F9" s="124">
        <v>0</v>
      </c>
      <c r="G9" s="124">
        <v>0</v>
      </c>
      <c r="H9" s="124">
        <v>0</v>
      </c>
      <c r="I9" s="124">
        <v>0</v>
      </c>
      <c r="J9" s="124">
        <v>0</v>
      </c>
      <c r="K9" s="124">
        <v>0</v>
      </c>
      <c r="L9" s="124">
        <v>0</v>
      </c>
      <c r="M9" s="124">
        <f t="shared" ref="M9:N9" si="0">B9+H9</f>
        <v>56</v>
      </c>
      <c r="N9" s="124">
        <f t="shared" si="0"/>
        <v>45</v>
      </c>
      <c r="O9" s="125">
        <f>D9+J9+K9+L9+G9</f>
        <v>11456</v>
      </c>
      <c r="P9" s="54" t="s">
        <v>16</v>
      </c>
      <c r="R9" s="55"/>
    </row>
    <row r="10" spans="1:24" ht="15">
      <c r="A10" s="16" t="s">
        <v>131</v>
      </c>
      <c r="B10" s="127">
        <f t="shared" ref="B10:O10" si="1">SUM(B9:B9)</f>
        <v>56</v>
      </c>
      <c r="C10" s="127">
        <f t="shared" si="1"/>
        <v>45</v>
      </c>
      <c r="D10" s="127">
        <f t="shared" si="1"/>
        <v>11456</v>
      </c>
      <c r="E10" s="127">
        <f t="shared" si="1"/>
        <v>0</v>
      </c>
      <c r="F10" s="127">
        <f t="shared" si="1"/>
        <v>0</v>
      </c>
      <c r="G10" s="127">
        <f t="shared" si="1"/>
        <v>0</v>
      </c>
      <c r="H10" s="127">
        <f t="shared" si="1"/>
        <v>0</v>
      </c>
      <c r="I10" s="127">
        <f t="shared" si="1"/>
        <v>0</v>
      </c>
      <c r="J10" s="127">
        <f t="shared" si="1"/>
        <v>0</v>
      </c>
      <c r="K10" s="127">
        <f t="shared" si="1"/>
        <v>0</v>
      </c>
      <c r="L10" s="127">
        <f t="shared" si="1"/>
        <v>0</v>
      </c>
      <c r="M10" s="127">
        <f t="shared" si="1"/>
        <v>56</v>
      </c>
      <c r="N10" s="127">
        <f t="shared" si="1"/>
        <v>45</v>
      </c>
      <c r="O10" s="128">
        <f t="shared" si="1"/>
        <v>11456</v>
      </c>
      <c r="P10" s="54" t="s">
        <v>16</v>
      </c>
      <c r="R10" s="8"/>
    </row>
    <row r="11" spans="1:24">
      <c r="A11" s="97" t="s">
        <v>22</v>
      </c>
      <c r="B11" s="134"/>
      <c r="C11" s="134">
        <v>0</v>
      </c>
      <c r="D11" s="134"/>
      <c r="E11" s="134"/>
      <c r="F11" s="134">
        <v>0</v>
      </c>
      <c r="G11" s="134"/>
      <c r="H11" s="134"/>
      <c r="I11" s="134">
        <v>0</v>
      </c>
      <c r="J11" s="134"/>
      <c r="K11" s="134"/>
      <c r="L11" s="134"/>
      <c r="M11" s="134"/>
      <c r="N11" s="134">
        <f>C11+I11+F11</f>
        <v>0</v>
      </c>
      <c r="O11" s="135"/>
      <c r="P11" s="54" t="s">
        <v>16</v>
      </c>
      <c r="R11" s="26"/>
    </row>
    <row r="12" spans="1:24" ht="15">
      <c r="A12" s="104" t="s">
        <v>132</v>
      </c>
      <c r="B12" s="32"/>
      <c r="C12" s="32">
        <f>C10+C11</f>
        <v>45</v>
      </c>
      <c r="D12" s="32"/>
      <c r="E12" s="32"/>
      <c r="F12" s="32">
        <f>F10+F11</f>
        <v>0</v>
      </c>
      <c r="G12" s="32"/>
      <c r="H12" s="32"/>
      <c r="I12" s="32">
        <f>I10+I11</f>
        <v>0</v>
      </c>
      <c r="J12" s="32"/>
      <c r="K12" s="32"/>
      <c r="L12" s="32"/>
      <c r="M12" s="32"/>
      <c r="N12" s="134">
        <f>N10+N11</f>
        <v>45</v>
      </c>
      <c r="O12" s="126"/>
      <c r="P12" s="54" t="s">
        <v>16</v>
      </c>
      <c r="R12" s="25"/>
    </row>
    <row r="13" spans="1:24">
      <c r="A13" s="19"/>
      <c r="B13" s="32"/>
      <c r="C13" s="32"/>
      <c r="D13" s="32"/>
      <c r="E13" s="32"/>
      <c r="F13" s="32"/>
      <c r="G13" s="32"/>
      <c r="H13" s="32"/>
      <c r="I13" s="32"/>
      <c r="J13" s="32"/>
      <c r="K13" s="32"/>
      <c r="L13" s="32"/>
      <c r="M13" s="32"/>
      <c r="N13" s="32"/>
      <c r="O13" s="126"/>
      <c r="P13" s="54" t="s">
        <v>16</v>
      </c>
      <c r="R13" s="26"/>
    </row>
    <row r="14" spans="1:24">
      <c r="A14" s="19" t="s">
        <v>23</v>
      </c>
      <c r="B14" s="32"/>
      <c r="C14" s="32"/>
      <c r="D14" s="32"/>
      <c r="E14" s="32"/>
      <c r="F14" s="32"/>
      <c r="G14" s="32"/>
      <c r="H14" s="32"/>
      <c r="I14" s="32"/>
      <c r="J14" s="32"/>
      <c r="K14" s="32"/>
      <c r="L14" s="32"/>
      <c r="M14" s="32"/>
      <c r="N14" s="32"/>
      <c r="O14" s="126"/>
      <c r="P14" s="54" t="s">
        <v>16</v>
      </c>
      <c r="R14" s="26"/>
    </row>
    <row r="15" spans="1:24">
      <c r="A15" s="20" t="s">
        <v>24</v>
      </c>
      <c r="B15" s="32"/>
      <c r="C15" s="32">
        <v>0</v>
      </c>
      <c r="D15" s="32"/>
      <c r="E15" s="32"/>
      <c r="F15" s="32">
        <v>0</v>
      </c>
      <c r="G15" s="32"/>
      <c r="H15" s="32"/>
      <c r="I15" s="32">
        <v>0</v>
      </c>
      <c r="J15" s="32"/>
      <c r="K15" s="32"/>
      <c r="L15" s="32"/>
      <c r="M15" s="32"/>
      <c r="N15" s="32">
        <f>C15+I15+F15</f>
        <v>0</v>
      </c>
      <c r="O15" s="126"/>
      <c r="P15" s="54" t="s">
        <v>16</v>
      </c>
      <c r="R15" s="26"/>
    </row>
    <row r="16" spans="1:24">
      <c r="A16" s="21" t="s">
        <v>25</v>
      </c>
      <c r="B16" s="136"/>
      <c r="C16" s="136">
        <v>0</v>
      </c>
      <c r="D16" s="136"/>
      <c r="E16" s="136"/>
      <c r="F16" s="136">
        <v>0</v>
      </c>
      <c r="G16" s="136"/>
      <c r="H16" s="136"/>
      <c r="I16" s="136">
        <v>0</v>
      </c>
      <c r="J16" s="136"/>
      <c r="K16" s="136"/>
      <c r="L16" s="136"/>
      <c r="M16" s="136"/>
      <c r="N16" s="32">
        <f>C16+I16+F15</f>
        <v>0</v>
      </c>
      <c r="O16" s="137"/>
      <c r="P16" s="54" t="s">
        <v>16</v>
      </c>
      <c r="R16" s="26"/>
    </row>
    <row r="17" spans="1:18" ht="15" thickBot="1">
      <c r="A17" s="105" t="s">
        <v>133</v>
      </c>
      <c r="B17" s="138"/>
      <c r="C17" s="138">
        <f>C12+C15+C16</f>
        <v>45</v>
      </c>
      <c r="D17" s="138"/>
      <c r="E17" s="138"/>
      <c r="F17" s="138">
        <f>F12+F15+F16</f>
        <v>0</v>
      </c>
      <c r="G17" s="138"/>
      <c r="H17" s="138"/>
      <c r="I17" s="138">
        <f>I12+I15+I16</f>
        <v>0</v>
      </c>
      <c r="J17" s="138"/>
      <c r="K17" s="138"/>
      <c r="L17" s="138"/>
      <c r="M17" s="138"/>
      <c r="N17" s="138">
        <f>SUM(N12,N15:N16)</f>
        <v>45</v>
      </c>
      <c r="O17" s="139"/>
      <c r="P17" s="54" t="s">
        <v>16</v>
      </c>
      <c r="R17" s="26"/>
    </row>
    <row r="18" spans="1:18">
      <c r="P18" s="54" t="s">
        <v>16</v>
      </c>
      <c r="R18" s="26"/>
    </row>
    <row r="19" spans="1:18" ht="15">
      <c r="A19" s="8" t="s">
        <v>56</v>
      </c>
      <c r="P19" s="54" t="s">
        <v>16</v>
      </c>
    </row>
    <row r="20" spans="1:18">
      <c r="A20" s="299"/>
      <c r="B20" s="299"/>
      <c r="C20" s="299"/>
      <c r="D20" s="299"/>
      <c r="E20" s="299"/>
      <c r="F20" s="299"/>
      <c r="G20" s="299"/>
      <c r="H20" s="299"/>
      <c r="I20" s="299"/>
      <c r="J20" s="299"/>
      <c r="K20" s="299"/>
      <c r="L20" s="299"/>
      <c r="M20" s="299"/>
      <c r="N20" s="299"/>
      <c r="O20" s="299"/>
      <c r="P20" s="54" t="s">
        <v>16</v>
      </c>
    </row>
    <row r="21" spans="1:18">
      <c r="A21" s="299"/>
      <c r="B21" s="299"/>
      <c r="C21" s="299"/>
      <c r="D21" s="299"/>
      <c r="E21" s="299"/>
      <c r="F21" s="299"/>
      <c r="G21" s="299"/>
      <c r="H21" s="299"/>
      <c r="I21" s="299"/>
      <c r="J21" s="299"/>
      <c r="K21" s="299"/>
      <c r="L21" s="299"/>
      <c r="M21" s="299"/>
      <c r="N21" s="299"/>
      <c r="O21" s="299"/>
      <c r="P21" s="54" t="s">
        <v>16</v>
      </c>
    </row>
    <row r="22" spans="1:18" ht="15">
      <c r="A22" s="8" t="s">
        <v>149</v>
      </c>
      <c r="P22" s="54" t="s">
        <v>16</v>
      </c>
    </row>
    <row r="23" spans="1:18">
      <c r="A23" s="299"/>
      <c r="B23" s="299"/>
      <c r="C23" s="299"/>
      <c r="D23" s="299"/>
      <c r="E23" s="299"/>
      <c r="F23" s="299"/>
      <c r="G23" s="299"/>
      <c r="H23" s="299"/>
      <c r="I23" s="299"/>
      <c r="J23" s="299"/>
      <c r="K23" s="299"/>
      <c r="L23" s="299"/>
      <c r="M23" s="299"/>
      <c r="N23" s="299"/>
      <c r="O23" s="299"/>
      <c r="P23" s="54" t="s">
        <v>16</v>
      </c>
    </row>
    <row r="24" spans="1:18" ht="15">
      <c r="A24" s="8" t="s">
        <v>150</v>
      </c>
      <c r="P24" s="54" t="s">
        <v>16</v>
      </c>
    </row>
    <row r="25" spans="1:18">
      <c r="A25" s="299"/>
      <c r="B25" s="299"/>
      <c r="C25" s="299"/>
      <c r="D25" s="299"/>
      <c r="E25" s="299"/>
      <c r="F25" s="299"/>
      <c r="G25" s="299"/>
      <c r="H25" s="299"/>
      <c r="I25" s="299"/>
      <c r="J25" s="299"/>
      <c r="K25" s="299"/>
      <c r="L25" s="299"/>
      <c r="M25" s="299"/>
      <c r="N25" s="299"/>
      <c r="O25" s="299"/>
      <c r="P25" s="54" t="s">
        <v>16</v>
      </c>
    </row>
    <row r="26" spans="1:18">
      <c r="A26" s="299"/>
      <c r="B26" s="299"/>
      <c r="C26" s="299"/>
      <c r="D26" s="299"/>
      <c r="E26" s="299"/>
      <c r="F26" s="299"/>
      <c r="G26" s="299"/>
      <c r="H26" s="299"/>
      <c r="I26" s="299"/>
      <c r="J26" s="299"/>
      <c r="K26" s="299"/>
      <c r="L26" s="299"/>
      <c r="M26" s="299"/>
      <c r="N26" s="299"/>
      <c r="O26" s="299"/>
      <c r="P26" s="54" t="s">
        <v>16</v>
      </c>
    </row>
    <row r="27" spans="1:18">
      <c r="P27" s="54" t="s">
        <v>16</v>
      </c>
    </row>
    <row r="28" spans="1:18">
      <c r="P28" s="7" t="s">
        <v>17</v>
      </c>
    </row>
  </sheetData>
  <mergeCells count="14">
    <mergeCell ref="A7:A8"/>
    <mergeCell ref="B7:D7"/>
    <mergeCell ref="H7:J7"/>
    <mergeCell ref="M7:O7"/>
    <mergeCell ref="A1:O1"/>
    <mergeCell ref="A2:O2"/>
    <mergeCell ref="A3:O3"/>
    <mergeCell ref="A4:O4"/>
    <mergeCell ref="E7:G7"/>
    <mergeCell ref="A26:O26"/>
    <mergeCell ref="A20:O20"/>
    <mergeCell ref="A21:O21"/>
    <mergeCell ref="A23:O23"/>
    <mergeCell ref="A25:O25"/>
  </mergeCells>
  <printOptions horizontalCentered="1"/>
  <pageMargins left="0.7" right="0.7" top="0.64" bottom="0.61" header="0.3" footer="0.3"/>
  <pageSetup scale="64" orientation="landscape" r:id="rId1"/>
  <headerFooter>
    <oddHeader>&amp;L&amp;"Arial,Bold"&amp;12F. Crosswalk of 2012 Availability</oddHeader>
    <oddFooter>&amp;C&amp;"Arial,Regular"Exhibit F - Crosswalk of 2012 Availability</oddFooter>
  </headerFooter>
</worksheet>
</file>

<file path=xl/worksheets/sheet8.xml><?xml version="1.0" encoding="utf-8"?>
<worksheet xmlns="http://schemas.openxmlformats.org/spreadsheetml/2006/main" xmlns:r="http://schemas.openxmlformats.org/officeDocument/2006/relationships">
  <dimension ref="A1:V29"/>
  <sheetViews>
    <sheetView view="pageBreakPreview" zoomScale="80" zoomScaleNormal="100" zoomScaleSheetLayoutView="80" workbookViewId="0">
      <selection activeCell="N27" sqref="N27"/>
    </sheetView>
  </sheetViews>
  <sheetFormatPr defaultRowHeight="14.25"/>
  <cols>
    <col min="1" max="1" width="37.140625" style="12" customWidth="1"/>
    <col min="2" max="3" width="8.28515625" style="12" customWidth="1"/>
    <col min="4" max="4" width="12.7109375" style="12" customWidth="1"/>
    <col min="5" max="5" width="15" style="12" customWidth="1"/>
    <col min="6" max="7" width="8.28515625" style="12" customWidth="1"/>
    <col min="8" max="10" width="12.7109375" style="12" customWidth="1"/>
    <col min="11" max="12" width="8.28515625" style="12" customWidth="1"/>
    <col min="13" max="13" width="12.7109375" style="12" customWidth="1"/>
    <col min="14" max="14" width="14" style="7" bestFit="1" customWidth="1"/>
    <col min="15" max="15" width="4.5703125" style="12" customWidth="1"/>
    <col min="16" max="16" width="116.7109375" style="12" customWidth="1"/>
    <col min="17" max="18" width="8.28515625" style="12" customWidth="1"/>
    <col min="19" max="19" width="12.7109375" style="12" customWidth="1"/>
    <col min="20" max="21" width="8.28515625" style="12" customWidth="1"/>
    <col min="22" max="22" width="12.7109375" style="12" customWidth="1"/>
    <col min="23" max="16384" width="9.140625" style="12"/>
  </cols>
  <sheetData>
    <row r="1" spans="1:22" ht="18">
      <c r="A1" s="250" t="s">
        <v>58</v>
      </c>
      <c r="B1" s="250"/>
      <c r="C1" s="250"/>
      <c r="D1" s="250"/>
      <c r="E1" s="250"/>
      <c r="F1" s="250"/>
      <c r="G1" s="250"/>
      <c r="H1" s="250"/>
      <c r="I1" s="250"/>
      <c r="J1" s="250"/>
      <c r="K1" s="250"/>
      <c r="L1" s="250"/>
      <c r="M1" s="250"/>
      <c r="N1" s="54" t="s">
        <v>16</v>
      </c>
      <c r="O1" s="9"/>
      <c r="P1" s="182"/>
      <c r="Q1" s="9"/>
      <c r="R1" s="9"/>
      <c r="S1" s="9"/>
      <c r="T1" s="9"/>
      <c r="U1" s="9"/>
      <c r="V1" s="9"/>
    </row>
    <row r="2" spans="1:22" ht="15">
      <c r="A2" s="251" t="s">
        <v>158</v>
      </c>
      <c r="B2" s="251"/>
      <c r="C2" s="251"/>
      <c r="D2" s="251"/>
      <c r="E2" s="251"/>
      <c r="F2" s="251"/>
      <c r="G2" s="251"/>
      <c r="H2" s="251"/>
      <c r="I2" s="251"/>
      <c r="J2" s="251"/>
      <c r="K2" s="251"/>
      <c r="L2" s="251"/>
      <c r="M2" s="251"/>
      <c r="N2" s="54" t="s">
        <v>16</v>
      </c>
      <c r="O2" s="10"/>
      <c r="P2" s="183"/>
      <c r="Q2" s="10"/>
      <c r="R2" s="10"/>
      <c r="S2" s="10"/>
      <c r="T2" s="10"/>
      <c r="U2" s="10"/>
      <c r="V2" s="10"/>
    </row>
    <row r="3" spans="1:22">
      <c r="A3" s="256" t="s">
        <v>1</v>
      </c>
      <c r="B3" s="256"/>
      <c r="C3" s="256"/>
      <c r="D3" s="256"/>
      <c r="E3" s="256"/>
      <c r="F3" s="256"/>
      <c r="G3" s="256"/>
      <c r="H3" s="256"/>
      <c r="I3" s="256"/>
      <c r="J3" s="256"/>
      <c r="K3" s="256"/>
      <c r="L3" s="256"/>
      <c r="M3" s="256"/>
      <c r="N3" s="54" t="s">
        <v>16</v>
      </c>
      <c r="O3" s="13"/>
      <c r="P3" s="183"/>
      <c r="Q3" s="13"/>
      <c r="R3" s="13"/>
      <c r="S3" s="13"/>
      <c r="T3" s="13"/>
      <c r="U3" s="13"/>
      <c r="V3" s="13"/>
    </row>
    <row r="4" spans="1:22">
      <c r="A4" s="253" t="s">
        <v>2</v>
      </c>
      <c r="B4" s="253"/>
      <c r="C4" s="253"/>
      <c r="D4" s="253"/>
      <c r="E4" s="253"/>
      <c r="F4" s="253"/>
      <c r="G4" s="253"/>
      <c r="H4" s="253"/>
      <c r="I4" s="253"/>
      <c r="J4" s="253"/>
      <c r="K4" s="253"/>
      <c r="L4" s="253"/>
      <c r="M4" s="253"/>
      <c r="N4" s="54" t="s">
        <v>16</v>
      </c>
      <c r="O4" s="11"/>
      <c r="P4" s="183"/>
      <c r="Q4" s="11"/>
      <c r="R4" s="11"/>
      <c r="S4" s="11"/>
      <c r="T4" s="11"/>
      <c r="U4" s="11"/>
      <c r="V4" s="11"/>
    </row>
    <row r="5" spans="1:22" ht="15">
      <c r="A5" s="11"/>
      <c r="B5" s="11"/>
      <c r="C5" s="11"/>
      <c r="D5" s="11"/>
      <c r="E5" s="11"/>
      <c r="F5" s="11"/>
      <c r="G5" s="11"/>
      <c r="H5" s="11"/>
      <c r="I5" s="11"/>
      <c r="J5" s="11"/>
      <c r="K5" s="11"/>
      <c r="L5" s="11"/>
      <c r="M5" s="11"/>
      <c r="N5" s="54" t="s">
        <v>16</v>
      </c>
      <c r="O5" s="11"/>
      <c r="P5" s="184"/>
      <c r="Q5" s="11"/>
      <c r="R5" s="11"/>
      <c r="S5" s="11"/>
      <c r="T5" s="11"/>
      <c r="U5" s="11"/>
      <c r="V5" s="11"/>
    </row>
    <row r="6" spans="1:22" ht="15" thickBot="1">
      <c r="A6" s="53"/>
      <c r="B6" s="53"/>
      <c r="C6" s="53"/>
      <c r="D6" s="53"/>
      <c r="E6" s="53"/>
      <c r="F6" s="53"/>
      <c r="G6" s="53"/>
      <c r="H6" s="53"/>
      <c r="I6" s="53"/>
      <c r="J6" s="53"/>
      <c r="K6" s="53"/>
      <c r="L6" s="53"/>
      <c r="M6" s="53"/>
      <c r="N6" s="54" t="s">
        <v>16</v>
      </c>
      <c r="O6" s="11"/>
      <c r="P6" s="11"/>
      <c r="Q6" s="11"/>
      <c r="R6" s="11"/>
      <c r="S6" s="11"/>
      <c r="T6" s="11"/>
      <c r="U6" s="11"/>
      <c r="V6" s="11"/>
    </row>
    <row r="7" spans="1:22" ht="33.75" customHeight="1">
      <c r="A7" s="254" t="s">
        <v>134</v>
      </c>
      <c r="B7" s="257" t="s">
        <v>142</v>
      </c>
      <c r="C7" s="257"/>
      <c r="D7" s="257"/>
      <c r="E7" s="96" t="s">
        <v>139</v>
      </c>
      <c r="F7" s="257" t="s">
        <v>56</v>
      </c>
      <c r="G7" s="257"/>
      <c r="H7" s="257"/>
      <c r="I7" s="107" t="s">
        <v>57</v>
      </c>
      <c r="J7" s="96" t="s">
        <v>140</v>
      </c>
      <c r="K7" s="257" t="s">
        <v>59</v>
      </c>
      <c r="L7" s="257"/>
      <c r="M7" s="258"/>
      <c r="N7" s="54" t="s">
        <v>16</v>
      </c>
      <c r="P7" s="8"/>
    </row>
    <row r="8" spans="1:22" ht="28.5">
      <c r="A8" s="255"/>
      <c r="B8" s="14" t="s">
        <v>4</v>
      </c>
      <c r="C8" s="24" t="s">
        <v>129</v>
      </c>
      <c r="D8" s="14" t="s">
        <v>5</v>
      </c>
      <c r="E8" s="24" t="s">
        <v>5</v>
      </c>
      <c r="F8" s="14" t="s">
        <v>4</v>
      </c>
      <c r="G8" s="14" t="s">
        <v>129</v>
      </c>
      <c r="H8" s="14" t="s">
        <v>5</v>
      </c>
      <c r="I8" s="24" t="s">
        <v>5</v>
      </c>
      <c r="J8" s="14" t="s">
        <v>5</v>
      </c>
      <c r="K8" s="14" t="s">
        <v>4</v>
      </c>
      <c r="L8" s="14" t="s">
        <v>129</v>
      </c>
      <c r="M8" s="15" t="s">
        <v>5</v>
      </c>
      <c r="N8" s="54" t="s">
        <v>16</v>
      </c>
      <c r="P8" s="8"/>
    </row>
    <row r="9" spans="1:22" ht="28.5">
      <c r="A9" s="161" t="s">
        <v>159</v>
      </c>
      <c r="B9" s="124">
        <v>56</v>
      </c>
      <c r="C9" s="124">
        <v>44</v>
      </c>
      <c r="D9" s="124">
        <v>11526</v>
      </c>
      <c r="E9" s="124">
        <v>0</v>
      </c>
      <c r="F9" s="124">
        <v>0</v>
      </c>
      <c r="G9" s="124">
        <v>0</v>
      </c>
      <c r="H9" s="124">
        <v>0</v>
      </c>
      <c r="I9" s="124">
        <v>0</v>
      </c>
      <c r="J9" s="124">
        <v>0</v>
      </c>
      <c r="K9" s="124">
        <f>B9+F9</f>
        <v>56</v>
      </c>
      <c r="L9" s="124">
        <f>C9+G9</f>
        <v>44</v>
      </c>
      <c r="M9" s="125">
        <f>D9+E9+H9+I9+J9</f>
        <v>11526</v>
      </c>
      <c r="N9" s="54" t="s">
        <v>16</v>
      </c>
      <c r="P9" s="55"/>
    </row>
    <row r="10" spans="1:22" ht="15">
      <c r="A10" s="16" t="s">
        <v>131</v>
      </c>
      <c r="B10" s="127">
        <f t="shared" ref="B10:M10" si="0">SUM(B9:B9)</f>
        <v>56</v>
      </c>
      <c r="C10" s="127">
        <f t="shared" si="0"/>
        <v>44</v>
      </c>
      <c r="D10" s="127">
        <f t="shared" si="0"/>
        <v>11526</v>
      </c>
      <c r="E10" s="127">
        <f t="shared" si="0"/>
        <v>0</v>
      </c>
      <c r="F10" s="127">
        <f t="shared" si="0"/>
        <v>0</v>
      </c>
      <c r="G10" s="127">
        <f t="shared" si="0"/>
        <v>0</v>
      </c>
      <c r="H10" s="127">
        <f t="shared" si="0"/>
        <v>0</v>
      </c>
      <c r="I10" s="127">
        <f t="shared" si="0"/>
        <v>0</v>
      </c>
      <c r="J10" s="127">
        <f t="shared" si="0"/>
        <v>0</v>
      </c>
      <c r="K10" s="127">
        <f t="shared" si="0"/>
        <v>56</v>
      </c>
      <c r="L10" s="127">
        <f t="shared" si="0"/>
        <v>44</v>
      </c>
      <c r="M10" s="128">
        <f t="shared" si="0"/>
        <v>11526</v>
      </c>
      <c r="N10" s="54" t="s">
        <v>16</v>
      </c>
      <c r="P10" s="8"/>
    </row>
    <row r="11" spans="1:22">
      <c r="A11" s="112" t="s">
        <v>130</v>
      </c>
      <c r="B11" s="124"/>
      <c r="C11" s="124"/>
      <c r="D11" s="124">
        <v>0</v>
      </c>
      <c r="E11" s="124"/>
      <c r="F11" s="124"/>
      <c r="G11" s="124"/>
      <c r="H11" s="124"/>
      <c r="I11" s="124"/>
      <c r="J11" s="124"/>
      <c r="K11" s="124"/>
      <c r="L11" s="124"/>
      <c r="M11" s="125">
        <f>D11+E11+H11+I11+J11</f>
        <v>0</v>
      </c>
      <c r="N11" s="54" t="s">
        <v>16</v>
      </c>
      <c r="P11" s="26"/>
    </row>
    <row r="12" spans="1:22" ht="15">
      <c r="A12" s="113" t="s">
        <v>148</v>
      </c>
      <c r="B12" s="140"/>
      <c r="C12" s="140"/>
      <c r="D12" s="140">
        <f>SUM(D10:D11)</f>
        <v>11526</v>
      </c>
      <c r="E12" s="140"/>
      <c r="F12" s="140"/>
      <c r="G12" s="140"/>
      <c r="H12" s="140"/>
      <c r="I12" s="140"/>
      <c r="J12" s="140"/>
      <c r="K12" s="140"/>
      <c r="L12" s="140"/>
      <c r="M12" s="141">
        <f>SUM(M10:M11)</f>
        <v>11526</v>
      </c>
      <c r="N12" s="54" t="s">
        <v>16</v>
      </c>
      <c r="P12" s="25"/>
    </row>
    <row r="13" spans="1:22">
      <c r="A13" s="97" t="s">
        <v>22</v>
      </c>
      <c r="B13" s="134"/>
      <c r="C13" s="134">
        <v>0</v>
      </c>
      <c r="D13" s="134"/>
      <c r="E13" s="134"/>
      <c r="F13" s="134"/>
      <c r="G13" s="134">
        <v>0</v>
      </c>
      <c r="H13" s="134"/>
      <c r="I13" s="134">
        <v>0</v>
      </c>
      <c r="J13" s="134"/>
      <c r="K13" s="134"/>
      <c r="L13" s="134">
        <f t="shared" ref="L13" si="1">C13+G13</f>
        <v>0</v>
      </c>
      <c r="M13" s="135"/>
      <c r="N13" s="54" t="s">
        <v>16</v>
      </c>
      <c r="P13" s="26"/>
    </row>
    <row r="14" spans="1:22">
      <c r="A14" s="104" t="s">
        <v>132</v>
      </c>
      <c r="B14" s="32"/>
      <c r="C14" s="32">
        <f>C10+C13</f>
        <v>44</v>
      </c>
      <c r="D14" s="32"/>
      <c r="E14" s="32"/>
      <c r="F14" s="32"/>
      <c r="G14" s="32">
        <f>G10+G13</f>
        <v>0</v>
      </c>
      <c r="H14" s="32"/>
      <c r="I14" s="32">
        <f>I10+I13</f>
        <v>0</v>
      </c>
      <c r="J14" s="32"/>
      <c r="K14" s="32"/>
      <c r="L14" s="32">
        <f>L10+L13</f>
        <v>44</v>
      </c>
      <c r="M14" s="126"/>
      <c r="N14" s="54" t="s">
        <v>16</v>
      </c>
      <c r="P14" s="26"/>
    </row>
    <row r="15" spans="1:22">
      <c r="A15" s="19"/>
      <c r="B15" s="32"/>
      <c r="C15" s="32"/>
      <c r="D15" s="32"/>
      <c r="E15" s="32"/>
      <c r="F15" s="32"/>
      <c r="G15" s="32"/>
      <c r="H15" s="32"/>
      <c r="I15" s="32"/>
      <c r="J15" s="32"/>
      <c r="K15" s="32"/>
      <c r="L15" s="32"/>
      <c r="M15" s="126"/>
      <c r="N15" s="54" t="s">
        <v>16</v>
      </c>
      <c r="P15" s="26"/>
    </row>
    <row r="16" spans="1:22">
      <c r="A16" s="19" t="s">
        <v>23</v>
      </c>
      <c r="B16" s="32"/>
      <c r="C16" s="32"/>
      <c r="D16" s="32"/>
      <c r="E16" s="32"/>
      <c r="F16" s="32"/>
      <c r="G16" s="32"/>
      <c r="H16" s="32"/>
      <c r="I16" s="32"/>
      <c r="J16" s="32"/>
      <c r="K16" s="32"/>
      <c r="L16" s="32"/>
      <c r="M16" s="126"/>
      <c r="N16" s="54" t="s">
        <v>16</v>
      </c>
      <c r="P16" s="26"/>
    </row>
    <row r="17" spans="1:16">
      <c r="A17" s="20" t="s">
        <v>24</v>
      </c>
      <c r="B17" s="32"/>
      <c r="C17" s="32">
        <v>0</v>
      </c>
      <c r="D17" s="32"/>
      <c r="E17" s="32"/>
      <c r="F17" s="32"/>
      <c r="G17" s="32">
        <v>0</v>
      </c>
      <c r="H17" s="32"/>
      <c r="I17" s="32">
        <v>0</v>
      </c>
      <c r="J17" s="32"/>
      <c r="K17" s="32"/>
      <c r="L17" s="32">
        <f t="shared" ref="L17:L18" si="2">C17+G17</f>
        <v>0</v>
      </c>
      <c r="M17" s="126"/>
      <c r="N17" s="54" t="s">
        <v>16</v>
      </c>
      <c r="P17" s="26"/>
    </row>
    <row r="18" spans="1:16">
      <c r="A18" s="21" t="s">
        <v>25</v>
      </c>
      <c r="B18" s="136"/>
      <c r="C18" s="136">
        <v>0</v>
      </c>
      <c r="D18" s="136"/>
      <c r="E18" s="136"/>
      <c r="F18" s="136"/>
      <c r="G18" s="136">
        <v>0</v>
      </c>
      <c r="H18" s="136"/>
      <c r="I18" s="136">
        <v>0</v>
      </c>
      <c r="J18" s="136"/>
      <c r="K18" s="136"/>
      <c r="L18" s="136">
        <f t="shared" si="2"/>
        <v>0</v>
      </c>
      <c r="M18" s="137"/>
      <c r="N18" s="54" t="s">
        <v>16</v>
      </c>
      <c r="P18" s="26"/>
    </row>
    <row r="19" spans="1:16" ht="15" thickBot="1">
      <c r="A19" s="105" t="s">
        <v>133</v>
      </c>
      <c r="B19" s="138"/>
      <c r="C19" s="138">
        <f>C14+C17+C18</f>
        <v>44</v>
      </c>
      <c r="D19" s="138"/>
      <c r="E19" s="138"/>
      <c r="F19" s="138"/>
      <c r="G19" s="138">
        <f>G14+G17+G18</f>
        <v>0</v>
      </c>
      <c r="H19" s="138"/>
      <c r="I19" s="138">
        <f>I14+I17+I18</f>
        <v>0</v>
      </c>
      <c r="J19" s="138"/>
      <c r="K19" s="138"/>
      <c r="L19" s="138">
        <f>SUM(L14,L17:L18)</f>
        <v>44</v>
      </c>
      <c r="M19" s="139"/>
      <c r="N19" s="54" t="s">
        <v>16</v>
      </c>
      <c r="P19" s="26"/>
    </row>
    <row r="20" spans="1:16">
      <c r="A20" s="181" t="s">
        <v>164</v>
      </c>
      <c r="N20" s="54" t="s">
        <v>16</v>
      </c>
      <c r="P20" s="26"/>
    </row>
    <row r="21" spans="1:16">
      <c r="N21" s="214" t="s">
        <v>17</v>
      </c>
    </row>
    <row r="22" spans="1:16" ht="15">
      <c r="A22" s="8"/>
      <c r="N22" s="54"/>
    </row>
    <row r="23" spans="1:16">
      <c r="A23" s="168"/>
      <c r="B23" s="168"/>
      <c r="C23" s="168"/>
      <c r="D23" s="168"/>
      <c r="E23" s="168"/>
      <c r="F23" s="168"/>
      <c r="G23" s="168"/>
      <c r="H23" s="168"/>
      <c r="I23" s="168"/>
      <c r="J23" s="168"/>
      <c r="K23" s="168"/>
      <c r="L23" s="168"/>
      <c r="M23" s="168"/>
      <c r="N23" s="54"/>
    </row>
    <row r="24" spans="1:16">
      <c r="A24" s="168"/>
      <c r="B24" s="168"/>
      <c r="C24" s="168"/>
      <c r="D24" s="168"/>
      <c r="E24" s="168"/>
      <c r="F24" s="168"/>
      <c r="G24" s="168"/>
      <c r="H24" s="168"/>
      <c r="I24" s="168"/>
      <c r="J24" s="168"/>
      <c r="K24" s="168"/>
      <c r="L24" s="168"/>
      <c r="M24" s="168"/>
      <c r="N24" s="54"/>
    </row>
    <row r="25" spans="1:16" ht="15">
      <c r="A25" s="8"/>
      <c r="N25" s="54"/>
    </row>
    <row r="26" spans="1:16">
      <c r="A26" s="168"/>
      <c r="B26" s="168"/>
      <c r="C26" s="168"/>
      <c r="D26" s="168"/>
      <c r="E26" s="168"/>
      <c r="F26" s="168"/>
      <c r="G26" s="168"/>
      <c r="H26" s="168"/>
      <c r="I26" s="168"/>
      <c r="J26" s="168"/>
      <c r="K26" s="168"/>
      <c r="L26" s="168"/>
      <c r="M26" s="168"/>
      <c r="N26" s="54"/>
    </row>
    <row r="27" spans="1:16">
      <c r="A27" s="168"/>
      <c r="B27" s="168"/>
      <c r="C27" s="168"/>
      <c r="D27" s="168"/>
      <c r="E27" s="168"/>
      <c r="F27" s="168"/>
      <c r="G27" s="168"/>
      <c r="H27" s="168"/>
      <c r="I27" s="168"/>
      <c r="J27" s="168"/>
      <c r="K27" s="168"/>
      <c r="L27" s="168"/>
      <c r="M27" s="168"/>
      <c r="N27" s="54"/>
    </row>
    <row r="28" spans="1:16" ht="15">
      <c r="A28" s="8"/>
      <c r="N28" s="54"/>
    </row>
    <row r="29" spans="1:16">
      <c r="A29" s="299"/>
      <c r="B29" s="299"/>
      <c r="C29" s="299"/>
      <c r="D29" s="299"/>
      <c r="E29" s="299"/>
      <c r="F29" s="299"/>
      <c r="G29" s="299"/>
      <c r="H29" s="299"/>
      <c r="I29" s="299"/>
      <c r="J29" s="299"/>
      <c r="K29" s="299"/>
      <c r="L29" s="299"/>
      <c r="M29" s="299"/>
      <c r="N29" s="54"/>
    </row>
  </sheetData>
  <mergeCells count="9">
    <mergeCell ref="A29:M29"/>
    <mergeCell ref="A1:M1"/>
    <mergeCell ref="A2:M2"/>
    <mergeCell ref="A3:M3"/>
    <mergeCell ref="A4:M4"/>
    <mergeCell ref="A7:A8"/>
    <mergeCell ref="B7:D7"/>
    <mergeCell ref="F7:H7"/>
    <mergeCell ref="K7:M7"/>
  </mergeCells>
  <printOptions horizontalCentered="1"/>
  <pageMargins left="0.7" right="0.7" top="0.66" bottom="0.66" header="0.3" footer="0.3"/>
  <pageSetup scale="73" orientation="landscape" r:id="rId1"/>
  <headerFooter>
    <oddHeader>&amp;L&amp;"Arial,Bold"&amp;12G. Crosswalk of 2013 Availability</oddHeader>
    <oddFooter>&amp;C&amp;"Arial,Regular"Exhibit G - Crosswalk of 2013 Availability</oddFooter>
  </headerFooter>
</worksheet>
</file>

<file path=xl/worksheets/sheet9.xml><?xml version="1.0" encoding="utf-8"?>
<worksheet xmlns="http://schemas.openxmlformats.org/spreadsheetml/2006/main" xmlns:r="http://schemas.openxmlformats.org/officeDocument/2006/relationships">
  <dimension ref="A1:S18"/>
  <sheetViews>
    <sheetView view="pageBreakPreview" zoomScale="80" zoomScaleNormal="100" zoomScaleSheetLayoutView="80" workbookViewId="0">
      <selection activeCell="G20" sqref="G20"/>
    </sheetView>
  </sheetViews>
  <sheetFormatPr defaultRowHeight="14.25"/>
  <cols>
    <col min="1" max="1" width="45.85546875" style="12" customWidth="1"/>
    <col min="2" max="9" width="13.7109375" style="12" customWidth="1"/>
    <col min="10" max="10" width="15" style="12" customWidth="1"/>
    <col min="11" max="11" width="14" style="7" bestFit="1" customWidth="1"/>
    <col min="12" max="12" width="4.5703125" style="12" customWidth="1"/>
    <col min="13" max="13" width="122.85546875" style="12" customWidth="1"/>
    <col min="14" max="15" width="8.28515625" style="12" customWidth="1"/>
    <col min="16" max="16" width="12.7109375" style="12" customWidth="1"/>
    <col min="17" max="18" width="8.28515625" style="12" customWidth="1"/>
    <col min="19" max="19" width="12.7109375" style="12" customWidth="1"/>
    <col min="20" max="16384" width="9.140625" style="12"/>
  </cols>
  <sheetData>
    <row r="1" spans="1:19" ht="18">
      <c r="A1" s="250" t="s">
        <v>63</v>
      </c>
      <c r="B1" s="250"/>
      <c r="C1" s="250"/>
      <c r="D1" s="250"/>
      <c r="E1" s="250"/>
      <c r="F1" s="250"/>
      <c r="G1" s="250"/>
      <c r="H1" s="250"/>
      <c r="I1" s="250"/>
      <c r="J1" s="250"/>
      <c r="K1" s="54" t="s">
        <v>16</v>
      </c>
      <c r="L1" s="9"/>
      <c r="M1" s="182"/>
      <c r="N1" s="9"/>
      <c r="O1" s="9"/>
      <c r="P1" s="9"/>
      <c r="Q1" s="9"/>
      <c r="R1" s="9"/>
      <c r="S1" s="9"/>
    </row>
    <row r="2" spans="1:19" ht="15">
      <c r="A2" s="251" t="s">
        <v>158</v>
      </c>
      <c r="B2" s="251"/>
      <c r="C2" s="251"/>
      <c r="D2" s="251"/>
      <c r="E2" s="251"/>
      <c r="F2" s="251"/>
      <c r="G2" s="251"/>
      <c r="H2" s="251"/>
      <c r="I2" s="251"/>
      <c r="J2" s="251"/>
      <c r="K2" s="54" t="s">
        <v>16</v>
      </c>
      <c r="L2" s="10"/>
      <c r="M2" s="183"/>
      <c r="N2" s="10"/>
      <c r="O2" s="10"/>
      <c r="P2" s="10"/>
      <c r="Q2" s="10"/>
      <c r="R2" s="10"/>
      <c r="S2" s="10"/>
    </row>
    <row r="3" spans="1:19">
      <c r="A3" s="261" t="s">
        <v>1</v>
      </c>
      <c r="B3" s="261"/>
      <c r="C3" s="261"/>
      <c r="D3" s="261"/>
      <c r="E3" s="261"/>
      <c r="F3" s="261"/>
      <c r="G3" s="261"/>
      <c r="H3" s="261"/>
      <c r="I3" s="261"/>
      <c r="J3" s="261"/>
      <c r="K3" s="54" t="s">
        <v>16</v>
      </c>
      <c r="L3" s="13"/>
      <c r="M3" s="183"/>
      <c r="N3" s="13"/>
      <c r="O3" s="13"/>
      <c r="P3" s="13"/>
      <c r="Q3" s="13"/>
      <c r="R3" s="13"/>
      <c r="S3" s="13"/>
    </row>
    <row r="4" spans="1:19">
      <c r="A4" s="253" t="s">
        <v>2</v>
      </c>
      <c r="B4" s="253"/>
      <c r="C4" s="253"/>
      <c r="D4" s="253"/>
      <c r="E4" s="253"/>
      <c r="F4" s="253"/>
      <c r="G4" s="253"/>
      <c r="H4" s="253"/>
      <c r="I4" s="253"/>
      <c r="J4" s="253"/>
      <c r="K4" s="54" t="s">
        <v>16</v>
      </c>
      <c r="L4" s="11"/>
      <c r="M4" s="183"/>
      <c r="N4" s="11"/>
      <c r="O4" s="11"/>
      <c r="P4" s="11"/>
      <c r="Q4" s="11"/>
      <c r="R4" s="11"/>
      <c r="S4" s="11"/>
    </row>
    <row r="5" spans="1:19" ht="15">
      <c r="A5" s="253"/>
      <c r="B5" s="253"/>
      <c r="C5" s="253"/>
      <c r="D5" s="253"/>
      <c r="E5" s="253"/>
      <c r="F5" s="253"/>
      <c r="G5" s="253"/>
      <c r="H5" s="253"/>
      <c r="I5" s="253"/>
      <c r="J5" s="253"/>
      <c r="K5" s="54" t="s">
        <v>16</v>
      </c>
      <c r="L5" s="11"/>
      <c r="M5" s="184"/>
      <c r="N5" s="11"/>
      <c r="O5" s="11"/>
      <c r="P5" s="11"/>
      <c r="Q5" s="11"/>
      <c r="R5" s="11"/>
      <c r="S5" s="11"/>
    </row>
    <row r="6" spans="1:19" ht="15" thickBot="1">
      <c r="A6" s="253"/>
      <c r="B6" s="253"/>
      <c r="C6" s="253"/>
      <c r="D6" s="253"/>
      <c r="E6" s="253"/>
      <c r="F6" s="253"/>
      <c r="G6" s="253"/>
      <c r="H6" s="253"/>
      <c r="I6" s="253"/>
      <c r="J6" s="253"/>
      <c r="K6" s="54" t="s">
        <v>16</v>
      </c>
      <c r="L6" s="11"/>
      <c r="M6" s="44"/>
      <c r="N6" s="11"/>
      <c r="O6" s="11"/>
      <c r="P6" s="11"/>
      <c r="Q6" s="11"/>
      <c r="R6" s="11"/>
      <c r="S6" s="11"/>
    </row>
    <row r="7" spans="1:19" s="26" customFormat="1" ht="15">
      <c r="A7" s="264" t="s">
        <v>65</v>
      </c>
      <c r="B7" s="302" t="s">
        <v>36</v>
      </c>
      <c r="C7" s="262"/>
      <c r="D7" s="302" t="s">
        <v>7</v>
      </c>
      <c r="E7" s="262"/>
      <c r="F7" s="303" t="s">
        <v>20</v>
      </c>
      <c r="G7" s="300"/>
      <c r="H7" s="300"/>
      <c r="I7" s="300"/>
      <c r="J7" s="304"/>
      <c r="K7" s="54" t="s">
        <v>16</v>
      </c>
    </row>
    <row r="8" spans="1:19" s="26" customFormat="1" ht="28.5">
      <c r="A8" s="266"/>
      <c r="B8" s="56" t="s">
        <v>4</v>
      </c>
      <c r="C8" s="56" t="s">
        <v>62</v>
      </c>
      <c r="D8" s="56" t="s">
        <v>4</v>
      </c>
      <c r="E8" s="56" t="s">
        <v>62</v>
      </c>
      <c r="F8" s="56" t="s">
        <v>64</v>
      </c>
      <c r="G8" s="56" t="s">
        <v>28</v>
      </c>
      <c r="H8" s="123" t="s">
        <v>30</v>
      </c>
      <c r="I8" s="56" t="s">
        <v>70</v>
      </c>
      <c r="J8" s="57" t="s">
        <v>71</v>
      </c>
      <c r="K8" s="54" t="s">
        <v>16</v>
      </c>
    </row>
    <row r="9" spans="1:19">
      <c r="A9" s="58" t="s">
        <v>66</v>
      </c>
      <c r="B9" s="32">
        <v>51</v>
      </c>
      <c r="C9" s="32">
        <v>0</v>
      </c>
      <c r="D9" s="32">
        <v>49</v>
      </c>
      <c r="E9" s="32">
        <v>0</v>
      </c>
      <c r="F9" s="32">
        <v>0</v>
      </c>
      <c r="G9" s="32">
        <v>8</v>
      </c>
      <c r="H9" s="32">
        <v>0</v>
      </c>
      <c r="I9" s="32">
        <f t="shared" ref="I9:I16" si="0">D9+F9+G9+H9</f>
        <v>57</v>
      </c>
      <c r="J9" s="126">
        <v>0</v>
      </c>
      <c r="K9" s="54" t="s">
        <v>16</v>
      </c>
    </row>
    <row r="10" spans="1:19">
      <c r="A10" s="58" t="s">
        <v>67</v>
      </c>
      <c r="B10" s="32">
        <v>2</v>
      </c>
      <c r="C10" s="32">
        <v>0</v>
      </c>
      <c r="D10" s="32">
        <v>2</v>
      </c>
      <c r="E10" s="32">
        <v>0</v>
      </c>
      <c r="F10" s="32">
        <v>0</v>
      </c>
      <c r="G10" s="32">
        <v>0</v>
      </c>
      <c r="H10" s="32">
        <v>0</v>
      </c>
      <c r="I10" s="32">
        <f t="shared" si="0"/>
        <v>2</v>
      </c>
      <c r="J10" s="126">
        <v>0</v>
      </c>
      <c r="K10" s="54" t="s">
        <v>16</v>
      </c>
    </row>
    <row r="11" spans="1:19">
      <c r="A11" s="58" t="s">
        <v>68</v>
      </c>
      <c r="B11" s="32">
        <v>2</v>
      </c>
      <c r="C11" s="32">
        <v>0</v>
      </c>
      <c r="D11" s="32">
        <v>2</v>
      </c>
      <c r="E11" s="32">
        <v>0</v>
      </c>
      <c r="F11" s="32">
        <v>0</v>
      </c>
      <c r="G11" s="32">
        <v>0</v>
      </c>
      <c r="H11" s="32">
        <v>0</v>
      </c>
      <c r="I11" s="32">
        <f t="shared" si="0"/>
        <v>2</v>
      </c>
      <c r="J11" s="126">
        <v>0</v>
      </c>
      <c r="K11" s="54" t="s">
        <v>16</v>
      </c>
    </row>
    <row r="12" spans="1:19">
      <c r="A12" s="58" t="s">
        <v>69</v>
      </c>
      <c r="B12" s="32">
        <v>1</v>
      </c>
      <c r="C12" s="32">
        <v>0</v>
      </c>
      <c r="D12" s="32">
        <v>3</v>
      </c>
      <c r="E12" s="32">
        <v>0</v>
      </c>
      <c r="F12" s="32">
        <v>0</v>
      </c>
      <c r="G12" s="32">
        <v>0</v>
      </c>
      <c r="H12" s="32">
        <v>0</v>
      </c>
      <c r="I12" s="32">
        <f t="shared" si="0"/>
        <v>3</v>
      </c>
      <c r="J12" s="126">
        <v>0</v>
      </c>
      <c r="K12" s="54" t="s">
        <v>16</v>
      </c>
    </row>
    <row r="13" spans="1:19" ht="15">
      <c r="A13" s="61" t="s">
        <v>21</v>
      </c>
      <c r="B13" s="127">
        <f t="shared" ref="B13:J13" si="1">SUM(B9:B12)</f>
        <v>56</v>
      </c>
      <c r="C13" s="127">
        <f t="shared" si="1"/>
        <v>0</v>
      </c>
      <c r="D13" s="127">
        <f t="shared" si="1"/>
        <v>56</v>
      </c>
      <c r="E13" s="127">
        <f t="shared" si="1"/>
        <v>0</v>
      </c>
      <c r="F13" s="127">
        <f t="shared" si="1"/>
        <v>0</v>
      </c>
      <c r="G13" s="127">
        <f t="shared" si="1"/>
        <v>8</v>
      </c>
      <c r="H13" s="127">
        <f t="shared" si="1"/>
        <v>0</v>
      </c>
      <c r="I13" s="127">
        <f t="shared" si="1"/>
        <v>64</v>
      </c>
      <c r="J13" s="128">
        <f t="shared" si="1"/>
        <v>0</v>
      </c>
      <c r="K13" s="54" t="s">
        <v>16</v>
      </c>
    </row>
    <row r="14" spans="1:19">
      <c r="A14" s="59" t="s">
        <v>72</v>
      </c>
      <c r="B14" s="134">
        <v>12</v>
      </c>
      <c r="C14" s="134">
        <v>0</v>
      </c>
      <c r="D14" s="134">
        <v>15</v>
      </c>
      <c r="E14" s="134">
        <v>0</v>
      </c>
      <c r="F14" s="134">
        <v>0</v>
      </c>
      <c r="G14" s="134">
        <v>2</v>
      </c>
      <c r="H14" s="134">
        <v>0</v>
      </c>
      <c r="I14" s="134">
        <f t="shared" si="0"/>
        <v>17</v>
      </c>
      <c r="J14" s="135">
        <v>0</v>
      </c>
      <c r="K14" s="54" t="s">
        <v>16</v>
      </c>
    </row>
    <row r="15" spans="1:19">
      <c r="A15" s="60" t="s">
        <v>73</v>
      </c>
      <c r="B15" s="32">
        <v>44</v>
      </c>
      <c r="C15" s="32">
        <v>0</v>
      </c>
      <c r="D15" s="32">
        <v>41</v>
      </c>
      <c r="E15" s="32">
        <v>0</v>
      </c>
      <c r="F15" s="32">
        <v>0</v>
      </c>
      <c r="G15" s="32">
        <v>6</v>
      </c>
      <c r="H15" s="32">
        <v>0</v>
      </c>
      <c r="I15" s="32">
        <f t="shared" si="0"/>
        <v>47</v>
      </c>
      <c r="J15" s="126">
        <v>0</v>
      </c>
      <c r="K15" s="54" t="s">
        <v>16</v>
      </c>
    </row>
    <row r="16" spans="1:19">
      <c r="A16" s="60" t="s">
        <v>74</v>
      </c>
      <c r="B16" s="32">
        <v>0</v>
      </c>
      <c r="C16" s="32">
        <v>0</v>
      </c>
      <c r="D16" s="32">
        <v>0</v>
      </c>
      <c r="E16" s="32">
        <v>0</v>
      </c>
      <c r="F16" s="32">
        <v>0</v>
      </c>
      <c r="G16" s="32">
        <v>0</v>
      </c>
      <c r="H16" s="32">
        <v>0</v>
      </c>
      <c r="I16" s="32">
        <f t="shared" si="0"/>
        <v>0</v>
      </c>
      <c r="J16" s="126">
        <v>0</v>
      </c>
      <c r="K16" s="54" t="s">
        <v>16</v>
      </c>
    </row>
    <row r="17" spans="1:11" ht="15">
      <c r="A17" s="61" t="s">
        <v>21</v>
      </c>
      <c r="B17" s="127">
        <f>SUM(B14:B16)</f>
        <v>56</v>
      </c>
      <c r="C17" s="127">
        <f t="shared" ref="C17:J17" si="2">SUM(C14:C16)</f>
        <v>0</v>
      </c>
      <c r="D17" s="127">
        <f t="shared" si="2"/>
        <v>56</v>
      </c>
      <c r="E17" s="127">
        <f t="shared" si="2"/>
        <v>0</v>
      </c>
      <c r="F17" s="127">
        <f t="shared" si="2"/>
        <v>0</v>
      </c>
      <c r="G17" s="127">
        <f>SUM(G14:G16)</f>
        <v>8</v>
      </c>
      <c r="H17" s="127">
        <f t="shared" si="2"/>
        <v>0</v>
      </c>
      <c r="I17" s="127">
        <f t="shared" si="2"/>
        <v>64</v>
      </c>
      <c r="J17" s="128">
        <f t="shared" si="2"/>
        <v>0</v>
      </c>
      <c r="K17" s="54" t="s">
        <v>17</v>
      </c>
    </row>
    <row r="18" spans="1:11">
      <c r="K18" s="54"/>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1" orientation="landscape" r:id="rId1"/>
  <headerFooter>
    <oddHeader>&amp;L&amp;"Arial,Bold"&amp;12I. Detail of Permanent Positions by Category</oddHeader>
    <oddFooter>&amp;C&amp;"Arial,Regular"Exhibit I - Details of Permanent Positions by Category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A. Organization Chart</vt:lpstr>
      <vt:lpstr>B. Summ of Req.</vt:lpstr>
      <vt:lpstr>B. Summ of Req. by DU</vt:lpstr>
      <vt:lpstr>C. Program Changes by DU</vt:lpstr>
      <vt:lpstr>D. Strategic Goals &amp; Objectives</vt:lpstr>
      <vt:lpstr>E. ATB Justification</vt:lpstr>
      <vt:lpstr>F. 2012 Crosswalk</vt:lpstr>
      <vt:lpstr>G. 2013 Crosswalk</vt:lpstr>
      <vt:lpstr>I. Permanent Positions</vt:lpstr>
      <vt:lpstr>J. Financial Analysis</vt:lpstr>
      <vt:lpstr>K. Summary by Grade</vt:lpstr>
      <vt:lpstr>L. Summary by OC</vt:lpstr>
      <vt:lpstr>'A. Organization Chart'!Print_Area</vt:lpstr>
      <vt:lpstr>'B. Summ of Req.'!Print_Area</vt:lpstr>
      <vt:lpstr>'B. Summ of Req. by DU'!Print_Area</vt:lpstr>
      <vt:lpstr>'C. Program Changes by DU'!Print_Area</vt:lpstr>
      <vt:lpstr>'D. Strategic Goals &amp; Objectives'!Print_Area</vt:lpstr>
      <vt:lpstr>'E. ATB Justification'!Print_Area</vt:lpstr>
      <vt:lpstr>'F. 2012 Crosswalk'!Print_Area</vt:lpstr>
      <vt:lpstr>'G. 2013 Crosswalk'!Print_Area</vt:lpstr>
      <vt:lpstr>'I. Permanent Positions'!Print_Area</vt:lpstr>
      <vt:lpstr>'J. Financial Analysis'!Print_Area</vt:lpstr>
      <vt:lpstr>'K. Summary by Grade'!Print_Area</vt:lpstr>
      <vt:lpstr>'L. Summary by OC'!Print_Area</vt:lpstr>
      <vt:lpstr>'E. ATB Justification'!Print_Titles</vt:lpstr>
      <vt:lpstr>'J. Financial Analysis'!Print_Titles</vt:lpstr>
    </vt:vector>
  </TitlesOfParts>
  <Company>JMD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tphan</dc:creator>
  <cp:lastModifiedBy>CMAHONEY</cp:lastModifiedBy>
  <cp:lastPrinted>2013-03-27T15:41:37Z</cp:lastPrinted>
  <dcterms:created xsi:type="dcterms:W3CDTF">2012-12-06T16:08:32Z</dcterms:created>
  <dcterms:modified xsi:type="dcterms:W3CDTF">2013-03-27T20:50:05Z</dcterms:modified>
</cp:coreProperties>
</file>