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05" windowWidth="25230" windowHeight="12285" tabRatio="806" firstSheet="2" activeTab="9"/>
  </bookViews>
  <sheets>
    <sheet name="A. Organizational Chart" sheetId="20" r:id="rId1"/>
    <sheet name="B. Summ of Req." sheetId="1" r:id="rId2"/>
    <sheet name="B. Summ of Req. by DU" sheetId="4" r:id="rId3"/>
    <sheet name="C. Program Changes by DU" sheetId="5" state="hidden" r:id="rId4"/>
    <sheet name="C. Program Changes by DU (2)" sheetId="19" state="hidden" r:id="rId5"/>
    <sheet name="D. Strategic Goals &amp; Objectives" sheetId="8" r:id="rId6"/>
    <sheet name="E. ATB Justification" sheetId="9" r:id="rId7"/>
    <sheet name="F. 2012 Crosswalk" sheetId="10" r:id="rId8"/>
    <sheet name="G. 2013 Crosswalk" sheetId="11" r:id="rId9"/>
    <sheet name="H. Reimbursable Resources" sheetId="12" r:id="rId10"/>
    <sheet name="I. Permanent Positions" sheetId="13" r:id="rId11"/>
    <sheet name="J. Financial Analysis" sheetId="16" state="hidden" r:id="rId12"/>
    <sheet name="K. Summary by Grade" sheetId="18" r:id="rId13"/>
    <sheet name="L. Summary by OC" sheetId="14" r:id="rId14"/>
  </sheets>
  <definedNames>
    <definedName name="_xlnm.Print_Area" localSheetId="0">'A. Organizational Chart'!$A$1:$M$34</definedName>
    <definedName name="_xlnm.Print_Area" localSheetId="1">'B. Summ of Req.'!$A$1:$D$31</definedName>
    <definedName name="_xlnm.Print_Area" localSheetId="2">'B. Summ of Req. by DU'!$A$1:$M$38</definedName>
    <definedName name="_xlnm.Print_Area" localSheetId="3">'C. Program Changes by DU'!$A$1:$N$36</definedName>
    <definedName name="_xlnm.Print_Area" localSheetId="4">'C. Program Changes by DU (2)'!$A$1:$N$21</definedName>
    <definedName name="_xlnm.Print_Area" localSheetId="5">'D. Strategic Goals &amp; Objectives'!$A$1:$N$31</definedName>
    <definedName name="_xlnm.Print_Area" localSheetId="6">'E. ATB Justification'!$A$1:$G$69</definedName>
    <definedName name="_xlnm.Print_Area" localSheetId="7">'F. 2012 Crosswalk'!$A$1:$O$32</definedName>
    <definedName name="_xlnm.Print_Area" localSheetId="8">'G. 2013 Crosswalk'!$A$1:$M$37</definedName>
    <definedName name="_xlnm.Print_Area" localSheetId="9">'H. Reimbursable Resources'!$A$1:$M$18</definedName>
    <definedName name="_xlnm.Print_Area" localSheetId="10">'I. Permanent Positions'!$A$1:$J$30</definedName>
    <definedName name="_xlnm.Print_Area" localSheetId="11">'J. Financial Analysis'!$A$1:$O$73</definedName>
    <definedName name="_xlnm.Print_Area" localSheetId="12">'K. Summary by Grade'!$A$1:$L$30</definedName>
    <definedName name="_xlnm.Print_Area" localSheetId="13">'L. Summary by OC'!$A$1:$I$50</definedName>
    <definedName name="_xlnm.Print_Titles" localSheetId="6">'E. ATB Justification'!$1:$6</definedName>
    <definedName name="_xlnm.Print_Titles" localSheetId="11">'J. Financial Analysis'!$1:$5</definedName>
  </definedNames>
  <calcPr calcId="145621"/>
</workbook>
</file>

<file path=xl/calcChain.xml><?xml version="1.0" encoding="utf-8"?>
<calcChain xmlns="http://schemas.openxmlformats.org/spreadsheetml/2006/main">
  <c r="D12" i="1" l="1"/>
  <c r="M15" i="12" l="1"/>
  <c r="M16" i="12"/>
  <c r="M11" i="12"/>
  <c r="M12" i="12"/>
  <c r="M13" i="12"/>
  <c r="I48" i="14" l="1"/>
  <c r="I47" i="14"/>
  <c r="F44" i="9" l="1"/>
  <c r="E44" i="9"/>
  <c r="N19" i="10" l="1"/>
  <c r="N18" i="10"/>
  <c r="N14" i="10"/>
  <c r="O12" i="10"/>
  <c r="O11" i="10"/>
  <c r="O10" i="10"/>
  <c r="O9" i="10"/>
  <c r="F15" i="10"/>
  <c r="F20" i="10" s="1"/>
  <c r="G13" i="10"/>
  <c r="F13" i="10"/>
  <c r="E13" i="10"/>
  <c r="L21" i="11" l="1"/>
  <c r="L20" i="11"/>
  <c r="L16" i="11"/>
  <c r="L12" i="11"/>
  <c r="L11" i="11"/>
  <c r="L10" i="11"/>
  <c r="K12" i="11"/>
  <c r="K11" i="11"/>
  <c r="K10" i="11"/>
  <c r="N11" i="10" l="1"/>
  <c r="N12" i="10"/>
  <c r="N10" i="10"/>
  <c r="N9" i="10"/>
  <c r="D31" i="9"/>
  <c r="D38" i="9" s="1"/>
  <c r="A26" i="4" l="1"/>
  <c r="A25" i="4"/>
  <c r="A24" i="4"/>
  <c r="A23" i="4"/>
  <c r="B10" i="14" l="1"/>
  <c r="B14" i="14" s="1"/>
  <c r="K9" i="12"/>
  <c r="C27" i="8"/>
  <c r="C13" i="8"/>
  <c r="K16" i="5"/>
  <c r="K9" i="19"/>
  <c r="K9" i="4"/>
  <c r="H23" i="4" s="1"/>
  <c r="H27" i="4" s="1"/>
  <c r="B10" i="4"/>
  <c r="D23" i="1"/>
  <c r="M14" i="11" l="1"/>
  <c r="M12" i="10"/>
  <c r="M11" i="10"/>
  <c r="M10" i="10"/>
  <c r="M9" i="10"/>
  <c r="D16" i="1" l="1"/>
  <c r="D24" i="1" s="1"/>
  <c r="C16" i="1"/>
  <c r="B16" i="1"/>
  <c r="M11" i="4"/>
  <c r="J28" i="4" s="1"/>
  <c r="I25" i="13" l="1"/>
  <c r="I24" i="13"/>
  <c r="I23" i="13"/>
  <c r="I22" i="13"/>
  <c r="I21" i="13"/>
  <c r="I20" i="13"/>
  <c r="I19" i="13"/>
  <c r="I18" i="13"/>
  <c r="I17" i="13"/>
  <c r="I16" i="13"/>
  <c r="I15" i="13"/>
  <c r="I14" i="13"/>
  <c r="I13" i="13"/>
  <c r="I12" i="13"/>
  <c r="I11" i="13"/>
  <c r="I10" i="13"/>
  <c r="I9" i="13"/>
  <c r="N20" i="19"/>
  <c r="M20" i="19"/>
  <c r="L20" i="19"/>
  <c r="K20" i="19"/>
  <c r="N19" i="19"/>
  <c r="M19" i="19"/>
  <c r="L19" i="19"/>
  <c r="K19" i="19"/>
  <c r="N18" i="19"/>
  <c r="M18" i="19"/>
  <c r="L18" i="19"/>
  <c r="K18" i="19"/>
  <c r="N17" i="19"/>
  <c r="N21" i="19" s="1"/>
  <c r="M17" i="19"/>
  <c r="L17" i="19"/>
  <c r="L21" i="19" s="1"/>
  <c r="K17" i="19"/>
  <c r="N12" i="19"/>
  <c r="M12" i="19"/>
  <c r="L12" i="19"/>
  <c r="K12" i="19"/>
  <c r="N11" i="19"/>
  <c r="M11" i="19"/>
  <c r="L11" i="19"/>
  <c r="K11" i="19"/>
  <c r="N10" i="19"/>
  <c r="M10" i="19"/>
  <c r="L10" i="19"/>
  <c r="K10" i="19"/>
  <c r="K13" i="19" s="1"/>
  <c r="N9" i="19"/>
  <c r="N13" i="19" s="1"/>
  <c r="M9" i="19"/>
  <c r="M13" i="19" s="1"/>
  <c r="L9" i="19"/>
  <c r="L13" i="19" s="1"/>
  <c r="J21" i="19"/>
  <c r="I21" i="19"/>
  <c r="H21" i="19"/>
  <c r="G21" i="19"/>
  <c r="F21" i="19"/>
  <c r="E21" i="19"/>
  <c r="D21" i="19"/>
  <c r="C21" i="19"/>
  <c r="K21" i="19"/>
  <c r="J13" i="19"/>
  <c r="I13" i="19"/>
  <c r="H13" i="19"/>
  <c r="G13" i="19"/>
  <c r="F13" i="19"/>
  <c r="E13" i="19"/>
  <c r="D13" i="19"/>
  <c r="C13" i="19"/>
  <c r="M32" i="5"/>
  <c r="N35" i="5"/>
  <c r="M35" i="5"/>
  <c r="L35" i="5"/>
  <c r="K35" i="5"/>
  <c r="N34" i="5"/>
  <c r="M34" i="5"/>
  <c r="L34" i="5"/>
  <c r="K34" i="5"/>
  <c r="N33" i="5"/>
  <c r="M33" i="5"/>
  <c r="L33" i="5"/>
  <c r="K33" i="5"/>
  <c r="N32" i="5"/>
  <c r="N36" i="5" s="1"/>
  <c r="L32" i="5"/>
  <c r="K32" i="5"/>
  <c r="K36" i="5" s="1"/>
  <c r="N19" i="5"/>
  <c r="M19" i="5"/>
  <c r="L19" i="5"/>
  <c r="K19" i="5"/>
  <c r="N18" i="5"/>
  <c r="M18" i="5"/>
  <c r="L18" i="5"/>
  <c r="K18" i="5"/>
  <c r="N17" i="5"/>
  <c r="M17" i="5"/>
  <c r="L17" i="5"/>
  <c r="K17" i="5"/>
  <c r="M16" i="5"/>
  <c r="M20" i="5" s="1"/>
  <c r="L16" i="5"/>
  <c r="N16" i="5"/>
  <c r="N20" i="5" s="1"/>
  <c r="H36" i="5"/>
  <c r="D36" i="5"/>
  <c r="H28" i="5"/>
  <c r="D28" i="5"/>
  <c r="H20" i="5"/>
  <c r="D20" i="5"/>
  <c r="H12" i="5"/>
  <c r="D12" i="5"/>
  <c r="K20" i="5"/>
  <c r="L20" i="5" l="1"/>
  <c r="L36" i="5"/>
  <c r="M36" i="5"/>
  <c r="M21" i="19"/>
  <c r="L25" i="18"/>
  <c r="K25" i="18"/>
  <c r="L24" i="18"/>
  <c r="K24" i="18"/>
  <c r="L23" i="18"/>
  <c r="K23" i="18"/>
  <c r="L22" i="18"/>
  <c r="K22" i="18"/>
  <c r="L21" i="18"/>
  <c r="K21" i="18"/>
  <c r="L20" i="18"/>
  <c r="K20" i="18"/>
  <c r="L19" i="18"/>
  <c r="K19" i="18"/>
  <c r="L18" i="18"/>
  <c r="K18" i="18"/>
  <c r="L17" i="18"/>
  <c r="K17" i="18"/>
  <c r="L16" i="18"/>
  <c r="K16" i="18"/>
  <c r="L15" i="18"/>
  <c r="K15" i="18"/>
  <c r="L14" i="18"/>
  <c r="K14" i="18"/>
  <c r="L13" i="18"/>
  <c r="K13" i="18"/>
  <c r="L12" i="18"/>
  <c r="K12" i="18"/>
  <c r="L11" i="18"/>
  <c r="K11" i="18"/>
  <c r="L10" i="18"/>
  <c r="K10" i="18"/>
  <c r="J26" i="18"/>
  <c r="I26" i="18"/>
  <c r="H26" i="18"/>
  <c r="G26" i="18"/>
  <c r="F26" i="18"/>
  <c r="E26" i="18"/>
  <c r="L9" i="18"/>
  <c r="K9" i="18"/>
  <c r="O72" i="16"/>
  <c r="O71" i="16"/>
  <c r="O70" i="16"/>
  <c r="O69" i="16"/>
  <c r="O68" i="16"/>
  <c r="O67" i="16"/>
  <c r="O66" i="16"/>
  <c r="O65" i="16"/>
  <c r="O64" i="16"/>
  <c r="O63" i="16"/>
  <c r="O62" i="16"/>
  <c r="O61" i="16"/>
  <c r="O60" i="16"/>
  <c r="O58" i="16"/>
  <c r="M56" i="16"/>
  <c r="L56" i="16"/>
  <c r="L57" i="16" s="1"/>
  <c r="L59" i="16" s="1"/>
  <c r="L73" i="16" s="1"/>
  <c r="K56" i="16"/>
  <c r="K57" i="16" s="1"/>
  <c r="K59" i="16" s="1"/>
  <c r="K73" i="16" s="1"/>
  <c r="J56" i="16"/>
  <c r="I56" i="16"/>
  <c r="H56" i="16"/>
  <c r="H57" i="16" s="1"/>
  <c r="H59" i="16" s="1"/>
  <c r="H73" i="16" s="1"/>
  <c r="G56" i="16"/>
  <c r="G59" i="16" s="1"/>
  <c r="G73" i="16" s="1"/>
  <c r="F56" i="16"/>
  <c r="E56" i="16"/>
  <c r="D56" i="16"/>
  <c r="D57" i="16" s="1"/>
  <c r="D59" i="16" s="1"/>
  <c r="D73" i="16" s="1"/>
  <c r="C56" i="16"/>
  <c r="C57" i="16" s="1"/>
  <c r="C59" i="16" s="1"/>
  <c r="C73" i="16" s="1"/>
  <c r="B56" i="16"/>
  <c r="O55" i="16"/>
  <c r="N55" i="16"/>
  <c r="O54" i="16"/>
  <c r="N54" i="16"/>
  <c r="O53" i="16"/>
  <c r="N53" i="16"/>
  <c r="O52" i="16"/>
  <c r="N52" i="16"/>
  <c r="O51" i="16"/>
  <c r="N51" i="16"/>
  <c r="O50" i="16"/>
  <c r="N50" i="16"/>
  <c r="O49" i="16"/>
  <c r="N49" i="16"/>
  <c r="O48" i="16"/>
  <c r="N48" i="16"/>
  <c r="O47" i="16"/>
  <c r="N47" i="16"/>
  <c r="O46" i="16"/>
  <c r="N46" i="16"/>
  <c r="O45" i="16"/>
  <c r="N45" i="16"/>
  <c r="O44" i="16"/>
  <c r="N44" i="16"/>
  <c r="M21" i="16"/>
  <c r="L21" i="16"/>
  <c r="K21" i="16"/>
  <c r="J21" i="16"/>
  <c r="J22" i="16" s="1"/>
  <c r="I21" i="16"/>
  <c r="H21" i="16"/>
  <c r="G21" i="16"/>
  <c r="F21" i="16"/>
  <c r="E21" i="16"/>
  <c r="E22" i="16" s="1"/>
  <c r="D21" i="16"/>
  <c r="C21" i="16"/>
  <c r="B21" i="16"/>
  <c r="N56" i="16" l="1"/>
  <c r="O56" i="16"/>
  <c r="L26" i="18"/>
  <c r="K26" i="18"/>
  <c r="F22" i="16"/>
  <c r="F24" i="16" s="1"/>
  <c r="F38" i="16" s="1"/>
  <c r="J24" i="16"/>
  <c r="J38" i="16" s="1"/>
  <c r="I22" i="16"/>
  <c r="I24" i="16" s="1"/>
  <c r="I38" i="16" s="1"/>
  <c r="E24" i="16"/>
  <c r="E38" i="16" s="1"/>
  <c r="M24" i="16"/>
  <c r="M38" i="16" s="1"/>
  <c r="D22" i="16"/>
  <c r="D24" i="16" s="1"/>
  <c r="D38" i="16" s="1"/>
  <c r="H22" i="16"/>
  <c r="H24" i="16" s="1"/>
  <c r="H38" i="16" s="1"/>
  <c r="L22" i="16"/>
  <c r="L24" i="16" s="1"/>
  <c r="L38" i="16" s="1"/>
  <c r="B57" i="16"/>
  <c r="B59" i="16" s="1"/>
  <c r="B73" i="16" s="1"/>
  <c r="F57" i="16"/>
  <c r="F59" i="16" s="1"/>
  <c r="F73" i="16" s="1"/>
  <c r="J57" i="16"/>
  <c r="J59" i="16" s="1"/>
  <c r="J73" i="16" s="1"/>
  <c r="B22" i="16"/>
  <c r="C22" i="16"/>
  <c r="C24" i="16" s="1"/>
  <c r="G24" i="16"/>
  <c r="G38" i="16" s="1"/>
  <c r="K22" i="16"/>
  <c r="K24" i="16" s="1"/>
  <c r="K38" i="16" s="1"/>
  <c r="E57" i="16"/>
  <c r="E59" i="16" s="1"/>
  <c r="E73" i="16" s="1"/>
  <c r="I57" i="16"/>
  <c r="I59" i="16" s="1"/>
  <c r="I73" i="16" s="1"/>
  <c r="M59" i="16"/>
  <c r="M73" i="16" s="1"/>
  <c r="H45" i="14"/>
  <c r="N57" i="16" l="1"/>
  <c r="C38" i="16"/>
  <c r="O59" i="16"/>
  <c r="O73" i="16" s="1"/>
  <c r="O57" i="16"/>
  <c r="B24" i="16"/>
  <c r="I39" i="14"/>
  <c r="I40" i="14"/>
  <c r="I41" i="14"/>
  <c r="I42" i="14"/>
  <c r="I38" i="14"/>
  <c r="B38" i="16" l="1"/>
  <c r="N59" i="16"/>
  <c r="N73" i="16" s="1"/>
  <c r="I36" i="14"/>
  <c r="I35" i="14"/>
  <c r="I34" i="14"/>
  <c r="I33" i="14"/>
  <c r="I32" i="14"/>
  <c r="I31" i="14"/>
  <c r="I30" i="14"/>
  <c r="I29" i="14"/>
  <c r="I28" i="14"/>
  <c r="I27" i="14"/>
  <c r="I26" i="14"/>
  <c r="I25" i="14"/>
  <c r="I24" i="14"/>
  <c r="I23" i="14"/>
  <c r="I22" i="14"/>
  <c r="I21" i="14"/>
  <c r="I20" i="14"/>
  <c r="I19" i="14"/>
  <c r="I18" i="14"/>
  <c r="I17" i="14"/>
  <c r="I16" i="14"/>
  <c r="I13" i="14"/>
  <c r="H13" i="14"/>
  <c r="I12" i="14"/>
  <c r="H12" i="14"/>
  <c r="I11" i="14"/>
  <c r="H11" i="14"/>
  <c r="I9" i="14"/>
  <c r="H9" i="14"/>
  <c r="F10" i="14"/>
  <c r="D10" i="14"/>
  <c r="C14" i="14"/>
  <c r="C37" i="14" s="1"/>
  <c r="C43" i="14" s="1"/>
  <c r="I8" i="14"/>
  <c r="H8" i="14"/>
  <c r="G30" i="13"/>
  <c r="F30" i="13"/>
  <c r="E30" i="13"/>
  <c r="D30" i="13"/>
  <c r="C30" i="13"/>
  <c r="B30" i="13"/>
  <c r="J26" i="13"/>
  <c r="H26" i="13"/>
  <c r="H27" i="13" s="1"/>
  <c r="I27" i="13" s="1"/>
  <c r="G26" i="13"/>
  <c r="F26" i="13"/>
  <c r="E26" i="13"/>
  <c r="D26" i="13"/>
  <c r="C26" i="13"/>
  <c r="B26" i="13"/>
  <c r="F43" i="14" l="1"/>
  <c r="F14" i="14"/>
  <c r="G14" i="14"/>
  <c r="G37" i="14" s="1"/>
  <c r="G43" i="14" s="1"/>
  <c r="D43" i="14"/>
  <c r="D14" i="14"/>
  <c r="E14" i="14"/>
  <c r="E37" i="14" s="1"/>
  <c r="E43" i="14" s="1"/>
  <c r="I26" i="13"/>
  <c r="I10" i="14"/>
  <c r="I14" i="14" s="1"/>
  <c r="H10" i="14"/>
  <c r="H43" i="14" s="1"/>
  <c r="H28" i="13"/>
  <c r="H29" i="13" l="1"/>
  <c r="I29" i="13" s="1"/>
  <c r="I28" i="13"/>
  <c r="I37" i="14"/>
  <c r="I43" i="14" s="1"/>
  <c r="H14" i="14"/>
  <c r="J30" i="13"/>
  <c r="H30" i="13" l="1"/>
  <c r="I30" i="13"/>
  <c r="M14" i="12"/>
  <c r="L14" i="12"/>
  <c r="K14" i="12"/>
  <c r="M10" i="12"/>
  <c r="L10" i="12"/>
  <c r="K10" i="12"/>
  <c r="M9" i="12"/>
  <c r="L9" i="12"/>
  <c r="J17" i="12"/>
  <c r="I17" i="12"/>
  <c r="H17" i="12"/>
  <c r="G17" i="12"/>
  <c r="F17" i="12"/>
  <c r="E17" i="12"/>
  <c r="D17" i="12"/>
  <c r="C17" i="12"/>
  <c r="B17" i="12"/>
  <c r="J13" i="11"/>
  <c r="I13" i="11"/>
  <c r="I17" i="11" s="1"/>
  <c r="H13" i="11"/>
  <c r="G13" i="11"/>
  <c r="G17" i="11" s="1"/>
  <c r="G22" i="11" s="1"/>
  <c r="F13" i="11"/>
  <c r="D13" i="11"/>
  <c r="D15" i="11" s="1"/>
  <c r="C13" i="11"/>
  <c r="C17" i="11" s="1"/>
  <c r="C22" i="11" s="1"/>
  <c r="B13" i="11"/>
  <c r="M12" i="11"/>
  <c r="M11" i="11"/>
  <c r="M10" i="11"/>
  <c r="M9" i="11"/>
  <c r="L9" i="11"/>
  <c r="K9" i="11"/>
  <c r="J13" i="10"/>
  <c r="I13" i="10"/>
  <c r="I15" i="10" s="1"/>
  <c r="H13" i="10"/>
  <c r="L13" i="10"/>
  <c r="K13" i="10"/>
  <c r="D13" i="10"/>
  <c r="C13" i="10"/>
  <c r="C15" i="10" s="1"/>
  <c r="C20" i="10" s="1"/>
  <c r="B13" i="10"/>
  <c r="F68" i="9"/>
  <c r="E68" i="9"/>
  <c r="F64" i="9"/>
  <c r="G64" i="9"/>
  <c r="E64" i="9"/>
  <c r="E60" i="9"/>
  <c r="F60" i="9"/>
  <c r="G60" i="9"/>
  <c r="F53" i="9"/>
  <c r="G53" i="9"/>
  <c r="E53" i="9"/>
  <c r="E49" i="9"/>
  <c r="F49" i="9"/>
  <c r="G49" i="9"/>
  <c r="I20" i="10" l="1"/>
  <c r="L13" i="11"/>
  <c r="L17" i="11" s="1"/>
  <c r="L22" i="11" s="1"/>
  <c r="M13" i="11"/>
  <c r="M15" i="11" s="1"/>
  <c r="K13" i="11"/>
  <c r="L17" i="12"/>
  <c r="K17" i="12"/>
  <c r="M17" i="12"/>
  <c r="I22" i="11"/>
  <c r="N13" i="10"/>
  <c r="M13" i="10"/>
  <c r="O13" i="10"/>
  <c r="D24" i="9"/>
  <c r="D26" i="9" s="1"/>
  <c r="C24" i="9"/>
  <c r="C26" i="9" s="1"/>
  <c r="C39" i="9" s="1"/>
  <c r="N15" i="10" l="1"/>
  <c r="N20" i="10" s="1"/>
  <c r="G15" i="9"/>
  <c r="F15" i="9"/>
  <c r="E15" i="9"/>
  <c r="G11" i="9"/>
  <c r="F11" i="9"/>
  <c r="E11" i="9"/>
  <c r="L27" i="8"/>
  <c r="K27" i="8"/>
  <c r="J27" i="8"/>
  <c r="I27" i="8"/>
  <c r="H27" i="8"/>
  <c r="G27" i="8"/>
  <c r="F27" i="8"/>
  <c r="E27" i="8"/>
  <c r="D27" i="8"/>
  <c r="N26" i="8"/>
  <c r="M26" i="8"/>
  <c r="N25" i="8"/>
  <c r="M25" i="8"/>
  <c r="N24" i="8"/>
  <c r="M24" i="8"/>
  <c r="N23" i="8"/>
  <c r="N27" i="8" s="1"/>
  <c r="M23" i="8"/>
  <c r="L21" i="8"/>
  <c r="K21" i="8"/>
  <c r="J21" i="8"/>
  <c r="I21" i="8"/>
  <c r="H21" i="8"/>
  <c r="G21" i="8"/>
  <c r="F21" i="8"/>
  <c r="E21" i="8"/>
  <c r="D21" i="8"/>
  <c r="C21" i="8"/>
  <c r="C28" i="8" s="1"/>
  <c r="M16" i="8"/>
  <c r="N16" i="8"/>
  <c r="M17" i="8"/>
  <c r="N17" i="8"/>
  <c r="M18" i="8"/>
  <c r="N18" i="8"/>
  <c r="M19" i="8"/>
  <c r="N19" i="8"/>
  <c r="M20" i="8"/>
  <c r="N20" i="8"/>
  <c r="N15" i="8"/>
  <c r="M15" i="8"/>
  <c r="D13" i="8"/>
  <c r="E13" i="8"/>
  <c r="F13" i="8"/>
  <c r="G13" i="8"/>
  <c r="H13" i="8"/>
  <c r="I13" i="8"/>
  <c r="J13" i="8"/>
  <c r="K13" i="8"/>
  <c r="L13" i="8"/>
  <c r="N12" i="8"/>
  <c r="M12" i="8"/>
  <c r="N11" i="8"/>
  <c r="M11" i="8"/>
  <c r="N10" i="8"/>
  <c r="M10" i="8"/>
  <c r="M21" i="8" l="1"/>
  <c r="M13" i="8"/>
  <c r="N13" i="8"/>
  <c r="M27" i="8"/>
  <c r="D28" i="8"/>
  <c r="H28" i="8"/>
  <c r="L28" i="8"/>
  <c r="E28" i="8"/>
  <c r="I28" i="8"/>
  <c r="F28" i="8"/>
  <c r="J28" i="8"/>
  <c r="N21" i="8"/>
  <c r="N28" i="8" s="1"/>
  <c r="G28" i="8"/>
  <c r="K28" i="8"/>
  <c r="F69" i="9"/>
  <c r="E69" i="9"/>
  <c r="J36" i="5"/>
  <c r="I36" i="5"/>
  <c r="G36" i="5"/>
  <c r="F36" i="5"/>
  <c r="E36" i="5"/>
  <c r="C36" i="5"/>
  <c r="J28" i="5"/>
  <c r="I28" i="5"/>
  <c r="G28" i="5"/>
  <c r="F28" i="5"/>
  <c r="E28" i="5"/>
  <c r="C28" i="5"/>
  <c r="J20" i="5"/>
  <c r="I20" i="5"/>
  <c r="G20" i="5"/>
  <c r="F20" i="5"/>
  <c r="E20" i="5"/>
  <c r="C20" i="5"/>
  <c r="J12" i="5"/>
  <c r="I12" i="5"/>
  <c r="G12" i="5"/>
  <c r="F12" i="5"/>
  <c r="E12" i="5"/>
  <c r="C12" i="5"/>
  <c r="L18" i="4"/>
  <c r="I35" i="4" s="1"/>
  <c r="L17" i="4"/>
  <c r="I34" i="4" s="1"/>
  <c r="I33" i="4"/>
  <c r="I32" i="4"/>
  <c r="L13" i="4"/>
  <c r="I30" i="4" s="1"/>
  <c r="G27" i="4"/>
  <c r="G29" i="4" s="1"/>
  <c r="F27" i="4"/>
  <c r="F31" i="4" s="1"/>
  <c r="F36" i="4" s="1"/>
  <c r="E27" i="4"/>
  <c r="D27" i="4"/>
  <c r="D29" i="4" s="1"/>
  <c r="C27" i="4"/>
  <c r="C31" i="4" s="1"/>
  <c r="C36" i="4" s="1"/>
  <c r="B27" i="4"/>
  <c r="J10" i="4"/>
  <c r="J12" i="4" s="1"/>
  <c r="I10" i="4"/>
  <c r="I14" i="4" s="1"/>
  <c r="I19" i="4" s="1"/>
  <c r="H10" i="4"/>
  <c r="G10" i="4"/>
  <c r="G12" i="4" s="1"/>
  <c r="F10" i="4"/>
  <c r="F14" i="4" s="1"/>
  <c r="E10" i="4"/>
  <c r="D10" i="4"/>
  <c r="D12" i="4" s="1"/>
  <c r="C10" i="4"/>
  <c r="C14" i="4" s="1"/>
  <c r="C19" i="4" s="1"/>
  <c r="J26" i="4"/>
  <c r="I26" i="4"/>
  <c r="H26" i="4"/>
  <c r="J25" i="4"/>
  <c r="I25" i="4"/>
  <c r="H25" i="4"/>
  <c r="J24" i="4"/>
  <c r="M9" i="4"/>
  <c r="J23" i="4" s="1"/>
  <c r="J27" i="4" s="1"/>
  <c r="L9" i="4"/>
  <c r="I23" i="4" s="1"/>
  <c r="I27" i="4" s="1"/>
  <c r="C23" i="1"/>
  <c r="C24" i="1" s="1"/>
  <c r="B23" i="1"/>
  <c r="B24" i="1" s="1"/>
  <c r="M12" i="4" l="1"/>
  <c r="J29" i="4" s="1"/>
  <c r="M28" i="8"/>
  <c r="K10" i="4"/>
  <c r="L10" i="4"/>
  <c r="M10" i="4"/>
  <c r="F19" i="4"/>
  <c r="L19" i="4" s="1"/>
  <c r="I36" i="4" s="1"/>
  <c r="L14" i="4"/>
  <c r="I31" i="4" s="1"/>
  <c r="I24" i="4"/>
  <c r="H24" i="4"/>
  <c r="C25" i="1"/>
  <c r="B25" i="1"/>
  <c r="B27" i="1" s="1"/>
  <c r="D25" i="1"/>
  <c r="D27" i="1" l="1"/>
  <c r="B29" i="1"/>
  <c r="B28" i="1"/>
  <c r="C27" i="1"/>
  <c r="D28" i="1" l="1"/>
  <c r="D29" i="1"/>
  <c r="C29" i="1"/>
  <c r="C28" i="1"/>
  <c r="D39" i="9" l="1"/>
  <c r="G66" i="9"/>
  <c r="G67" i="9" l="1"/>
  <c r="G68" i="9" s="1"/>
  <c r="G20" i="9"/>
  <c r="G44" i="9" s="1"/>
  <c r="G69" i="9" l="1"/>
</calcChain>
</file>

<file path=xl/sharedStrings.xml><?xml version="1.0" encoding="utf-8"?>
<sst xmlns="http://schemas.openxmlformats.org/spreadsheetml/2006/main" count="845" uniqueCount="301">
  <si>
    <t>Summary of Requirements</t>
  </si>
  <si>
    <t>Salaries and Expenses</t>
  </si>
  <si>
    <t>(Dollars in Thousands)</t>
  </si>
  <si>
    <t>FY 2014 Request</t>
  </si>
  <si>
    <t>Direct Pos.</t>
  </si>
  <si>
    <t>Amount</t>
  </si>
  <si>
    <t>2012 Enacted</t>
  </si>
  <si>
    <t>2013 Continuing Resolution</t>
  </si>
  <si>
    <t>Technical Adjustments</t>
  </si>
  <si>
    <t>Transfers:</t>
  </si>
  <si>
    <t>Pay and Benefits</t>
  </si>
  <si>
    <t>Domestic Rent and Facilities</t>
  </si>
  <si>
    <t>Other Adjustments</t>
  </si>
  <si>
    <t>Foreign Expenses</t>
  </si>
  <si>
    <t>Prison and Detention</t>
  </si>
  <si>
    <t>2014 Current Services</t>
  </si>
  <si>
    <t>Increase 1</t>
  </si>
  <si>
    <t>Increase 2</t>
  </si>
  <si>
    <t>Increase 3</t>
  </si>
  <si>
    <t>Offset 1</t>
  </si>
  <si>
    <t>Offset 2</t>
  </si>
  <si>
    <t>Offset 3</t>
  </si>
  <si>
    <t>Total Program Changes</t>
  </si>
  <si>
    <t>2014 Total Request</t>
  </si>
  <si>
    <t>end of line</t>
  </si>
  <si>
    <t>end of sheet</t>
  </si>
  <si>
    <t>General Instructions</t>
  </si>
  <si>
    <t>2014 Increases</t>
  </si>
  <si>
    <t>2014 Offsets</t>
  </si>
  <si>
    <t>2014 Request</t>
  </si>
  <si>
    <t>Decision Unit 1</t>
  </si>
  <si>
    <t>Decision Unit 2</t>
  </si>
  <si>
    <t>Decision Unit 3</t>
  </si>
  <si>
    <t>Decision Unit 4</t>
  </si>
  <si>
    <t>Total</t>
  </si>
  <si>
    <t>Reimbursable FTE</t>
  </si>
  <si>
    <t>Other FTE:</t>
  </si>
  <si>
    <t>LEAP</t>
  </si>
  <si>
    <t>Overtime</t>
  </si>
  <si>
    <t>Direct FTE</t>
  </si>
  <si>
    <t>FY 2014 Program Increases/Offsets by Decision Unit</t>
  </si>
  <si>
    <t>Program Increases</t>
  </si>
  <si>
    <t>Increase 4</t>
  </si>
  <si>
    <t>Total Increases</t>
  </si>
  <si>
    <t>Total Offsets</t>
  </si>
  <si>
    <t>Program Offsets</t>
  </si>
  <si>
    <t>Offset 4</t>
  </si>
  <si>
    <t>Total Program Increases</t>
  </si>
  <si>
    <t>Total Program Offsets</t>
  </si>
  <si>
    <t>Agt./
Atty.</t>
  </si>
  <si>
    <t>Several versions of exhibit C are created for as example for components with different numbers of DU.</t>
  </si>
  <si>
    <t>Positions, Agents/Attorneys must agree with exhibits I, J, and K.</t>
  </si>
  <si>
    <t>Identify the DU under which the discussion of the program change is located within the budget submission in column B.</t>
  </si>
  <si>
    <t>Resources by Department of Justice Strategic Goal/Objective</t>
  </si>
  <si>
    <t>Strategic Goal and Strategic Objective</t>
  </si>
  <si>
    <t>Direct Amount</t>
  </si>
  <si>
    <t>2012 Appropriation Enacted with Balance Rescissions</t>
  </si>
  <si>
    <t>Direct/
Reimb FTE</t>
  </si>
  <si>
    <t>Goal 1</t>
  </si>
  <si>
    <t>Prevent, disrupt, and defeat terrorist operations before they occur.</t>
  </si>
  <si>
    <t>Prosecute those involved in terrorist acts.</t>
  </si>
  <si>
    <t>Combat espionage against the United States.</t>
  </si>
  <si>
    <t xml:space="preserve">Prevent Terrorism and Promote the Nation's Security Consistent with the Rule of Law
</t>
  </si>
  <si>
    <t>Goal 2</t>
  </si>
  <si>
    <t>Prevent Crime, Protect the Rights of the American People, and enforce Federal Law</t>
  </si>
  <si>
    <t>Subtotal, Goal 2</t>
  </si>
  <si>
    <t>Subtotal, Goal 1</t>
  </si>
  <si>
    <t>Combat the threat, incidence, and prevalence of violent crime.</t>
  </si>
  <si>
    <t>Prevent and intervene in crimes against vulnerable of violent crime.</t>
  </si>
  <si>
    <t>Combat the threat, trafficking, and use of illegal drugs and the diversion of licit drugs.</t>
  </si>
  <si>
    <t>Combat corruption, economic crimes, and international organized crime.</t>
  </si>
  <si>
    <t>Promote and protect Americans' civil rights.</t>
  </si>
  <si>
    <t>Protect the federal fisc and defend the interests of the United States.</t>
  </si>
  <si>
    <t>Goal 3</t>
  </si>
  <si>
    <t>Ensure and Support the Fair, Impartial, Efficient, and Transparent Administration of Justice at the Federal, State, Local, Tribal and International Levels.</t>
  </si>
  <si>
    <t>Subtotal, Goal 3</t>
  </si>
  <si>
    <t>TOTAL</t>
  </si>
  <si>
    <t>Provide for the safe, secure, humane, and cost-effective confinement of detainees awaiting trial and/or sentencing, and those of the custody of the Federal Prison System.</t>
  </si>
  <si>
    <t>Adjudicate all immigration cases promptly and impartially in accordance with due process.</t>
  </si>
  <si>
    <t>Subtotal, Technical Adjustments</t>
  </si>
  <si>
    <t>Transfers</t>
  </si>
  <si>
    <t>List and justify each item separately.  Explanation should specifically explains the technical adjustment.</t>
  </si>
  <si>
    <t>Subtotal, Transfers</t>
  </si>
  <si>
    <t>Annualization Required for 2014</t>
  </si>
  <si>
    <t>Annual Salary Rate of XXX new Positions</t>
  </si>
  <si>
    <t>Less Lapse (50%)</t>
  </si>
  <si>
    <t>Net compensation</t>
  </si>
  <si>
    <t>Associated Employee Benefits</t>
  </si>
  <si>
    <t>Total Personnel Cost</t>
  </si>
  <si>
    <t>Travel</t>
  </si>
  <si>
    <t>Transportation of Things</t>
  </si>
  <si>
    <t>Communications/Utilities</t>
  </si>
  <si>
    <t>Printing/Reproduction</t>
  </si>
  <si>
    <t>Other Contractual Services</t>
  </si>
  <si>
    <t>25.2 Other Services</t>
  </si>
  <si>
    <t>25.3 Purchase of Goods and Services from Government Accounts</t>
  </si>
  <si>
    <t>25.4 Operations and Maintenance of Facilities</t>
  </si>
  <si>
    <t>25.6 Medical Care</t>
  </si>
  <si>
    <t>Supplies and Materials</t>
  </si>
  <si>
    <t>Equipment</t>
  </si>
  <si>
    <t>Total Non-Personnel Cost</t>
  </si>
  <si>
    <r>
      <t>Administrative Salary Increase:</t>
    </r>
    <r>
      <rPr>
        <sz val="9"/>
        <color theme="1"/>
        <rFont val="Arial"/>
        <family val="2"/>
      </rPr>
      <t xml:space="preserve">
This request provides for an expected annual pay adjustment of administratively determined salaries for the Assistant United States Attorneys occupying ungraded positions in the United States Attorneys offices ($_____for pay and $_____for benefits, totaling $______.)</t>
    </r>
  </si>
  <si>
    <r>
      <t>Health Insurance:</t>
    </r>
    <r>
      <rPr>
        <sz val="9"/>
        <color theme="1"/>
        <rFont val="Arial"/>
        <family val="2"/>
      </rPr>
      <t xml:space="preserve">
Effective January 2014, the component's contribution to Federal employees' health insurance increases by XX percent.  Applied against the 2013 estimate of $_______, the additional amount required is $______.</t>
    </r>
  </si>
  <si>
    <t xml:space="preserve"> </t>
  </si>
  <si>
    <t>Subtotal, Pay and Benefits</t>
  </si>
  <si>
    <r>
      <t>Moves (Lease Expirations):</t>
    </r>
    <r>
      <rPr>
        <sz val="9"/>
        <color theme="1"/>
        <rFont val="Arial"/>
        <family val="2"/>
      </rPr>
      <t xml:space="preserve">
GSA requires all agencies to pay relocation costs associated with lease expirations.  This request provides for the costs associated with new office relocations caused by the expiration of leases in FY 2014. </t>
    </r>
  </si>
  <si>
    <t>Subtotal, Domestic Rent and Facilities</t>
  </si>
  <si>
    <t>Subtotal, Other Adjustments</t>
  </si>
  <si>
    <r>
      <t>International Cooperative Administrative Support Services (ICASS)</t>
    </r>
    <r>
      <rPr>
        <sz val="9"/>
        <color theme="1"/>
        <rFont val="Arial"/>
        <family val="2"/>
      </rPr>
      <t>:</t>
    </r>
    <r>
      <rPr>
        <u/>
        <sz val="9"/>
        <color theme="1"/>
        <rFont val="Arial"/>
        <family val="2"/>
      </rPr>
      <t xml:space="preserve">
</t>
    </r>
    <r>
      <rPr>
        <sz val="9"/>
        <color theme="1"/>
        <rFont val="Arial"/>
        <family val="2"/>
      </rPr>
      <t>Under the ICASS, an annual charge is made by the Department of State for administrative support based on the overseas staff of each federal agency.  This request is based on the projected FY 2013 bill for post invoices and other ICASS costs.</t>
    </r>
  </si>
  <si>
    <r>
      <t>Living Quarter Allowance</t>
    </r>
    <r>
      <rPr>
        <sz val="9"/>
        <color theme="1"/>
        <rFont val="Arial"/>
        <family val="2"/>
      </rPr>
      <t>:
The living quarter allowance (LQA) is an allowance granted an employee for the annual cost of adequate living quarters for the employee and the employee's family at a foreign post.  The rates are designed to cover the average cost of rent, heat, light, fuel, gas, electricity, water, local taxes, and insurance paid by the employee.  Employees who receive the GLQ do not receive LQA and vice versa.  $_______reflects the change in cost to support existing staffing levels.</t>
    </r>
  </si>
  <si>
    <r>
      <t>Education Allowance</t>
    </r>
    <r>
      <rPr>
        <sz val="9"/>
        <color theme="1"/>
        <rFont val="Arial"/>
        <family val="2"/>
      </rPr>
      <t>:
For employees stationed abroad, components are obligated to meet the educational expenses incurred by an employee in providing adequate elementary (grades K-8) and secondary (grades 9-12) education for dependent children at post.  $_______reflects the increase in cost to support existing staffing levels.</t>
    </r>
  </si>
  <si>
    <t>Subtotal, Foreign Expenses</t>
  </si>
  <si>
    <t>Subtotal, Prison and Detention</t>
  </si>
  <si>
    <t>Subtotal, Non-Recur Non-Personnel</t>
  </si>
  <si>
    <t>Crosswalk of 2012 Availability</t>
  </si>
  <si>
    <t>Reprogramming/Transfers</t>
  </si>
  <si>
    <t xml:space="preserve">Carryover </t>
  </si>
  <si>
    <t>Crosswalk of 2013 Availability</t>
  </si>
  <si>
    <t>2013 Availability</t>
  </si>
  <si>
    <t>Summary of Reimbursable Resources</t>
  </si>
  <si>
    <t>2012 Actual</t>
  </si>
  <si>
    <t>Increase/Decrease</t>
  </si>
  <si>
    <t>Reimb. Pos.</t>
  </si>
  <si>
    <t>Reimb. FTE</t>
  </si>
  <si>
    <t>Detail of Permanent Positions by Category</t>
  </si>
  <si>
    <t>ATBs</t>
  </si>
  <si>
    <t>Category</t>
  </si>
  <si>
    <t>Intelligence Series (132)</t>
  </si>
  <si>
    <t>Personnel Management (200-299)</t>
  </si>
  <si>
    <t>Clerical and Office Services (300-399)</t>
  </si>
  <si>
    <t>Accounting and Budget (500-599)</t>
  </si>
  <si>
    <t>Attorneys (905)</t>
  </si>
  <si>
    <t>Paralegals / Other Law (900-998)</t>
  </si>
  <si>
    <t>Information &amp; Arts (1000-1099)</t>
  </si>
  <si>
    <t>Business &amp; Industry (1100-1199)</t>
  </si>
  <si>
    <t>Library (1400-1499)</t>
  </si>
  <si>
    <t>Equipment/Facilities Services (1600-1699)</t>
  </si>
  <si>
    <t>Miscellaneous Inspectors Series (1802)</t>
  </si>
  <si>
    <t>Criminal Investigative Series (1811)</t>
  </si>
  <si>
    <t>Supply Services (2000-2099)</t>
  </si>
  <si>
    <t>Motor Vehicle Operations (5703)</t>
  </si>
  <si>
    <t>Information Technology Mgmt  (2210)</t>
  </si>
  <si>
    <t>Security Specialists (080)</t>
  </si>
  <si>
    <t>Miscellaneous Operations (010-099)</t>
  </si>
  <si>
    <t>Total Direct Pos.</t>
  </si>
  <si>
    <t>Total Reimb. Pos.</t>
  </si>
  <si>
    <t>Headquarters (Washington, D.C.)</t>
  </si>
  <si>
    <t>U.S. Field</t>
  </si>
  <si>
    <t>Foreign Field</t>
  </si>
  <si>
    <t>Summary of Requirements by Object Class</t>
  </si>
  <si>
    <t>Object Class</t>
  </si>
  <si>
    <t>11.1 Full-Time Permanent</t>
  </si>
  <si>
    <t>11.3 Other than Full-Time Permanent</t>
  </si>
  <si>
    <t>Other Compensation</t>
  </si>
  <si>
    <t>11.8 Special Personal Services Payments</t>
  </si>
  <si>
    <t>Other Object  Classes</t>
  </si>
  <si>
    <t>12.0 Personnel Benefits</t>
  </si>
  <si>
    <t>13.0 Benefits for former personnel</t>
  </si>
  <si>
    <t>21.0 Travel and Transportation of Persons</t>
  </si>
  <si>
    <t>23.1 Rental Payments to GSA</t>
  </si>
  <si>
    <t>23.2 Rental Payments to Others</t>
  </si>
  <si>
    <t>23.3 Communications, Utilities, and Miscellaneous Charges</t>
  </si>
  <si>
    <t>24.0 Printing and Reproduction</t>
  </si>
  <si>
    <t>25.1 Advisory and Assistance Services</t>
  </si>
  <si>
    <t>25.2 Other Services from Non-Federal Sources</t>
  </si>
  <si>
    <t>25.3 Other Goods and Services from Federal Sources</t>
  </si>
  <si>
    <t>25.4 Operation and Maintenance of Facilities</t>
  </si>
  <si>
    <t>25.5 Research and Development Contracts</t>
  </si>
  <si>
    <t>25.7 Operation and Maintenance of Equipment</t>
  </si>
  <si>
    <t>25.8 Subsistence and Support of Persons</t>
  </si>
  <si>
    <t>26.0 Supplies and Materials</t>
  </si>
  <si>
    <t>31.0 Equipment</t>
  </si>
  <si>
    <t>32.0 Land and Structures</t>
  </si>
  <si>
    <t>41.0 Grants, Subsidies, and Contributions</t>
  </si>
  <si>
    <t>42.0 Insurance Claims and Indemnities</t>
  </si>
  <si>
    <t>Total Obligations</t>
  </si>
  <si>
    <t>Add - Unobligated End-of-Year, Available</t>
  </si>
  <si>
    <t>Total Direct Requirements</t>
  </si>
  <si>
    <t>Full-Time Permanent</t>
  </si>
  <si>
    <t>23.1 Rental Payments to GSA (Reimbursable)</t>
  </si>
  <si>
    <t>25.3 Other Goods and Services from Federal Sources - DHS Security (Reimbursable)</t>
  </si>
  <si>
    <t>Financial Analysis of Program Changes</t>
  </si>
  <si>
    <t>Grades</t>
  </si>
  <si>
    <t>Program Increase 1</t>
  </si>
  <si>
    <t>Program Increase 2</t>
  </si>
  <si>
    <t>SES</t>
  </si>
  <si>
    <t>GS-15</t>
  </si>
  <si>
    <t>GS-14</t>
  </si>
  <si>
    <t>GS-13</t>
  </si>
  <si>
    <t>GS-12</t>
  </si>
  <si>
    <t>GS-11</t>
  </si>
  <si>
    <t>GS-10</t>
  </si>
  <si>
    <t>GS-9</t>
  </si>
  <si>
    <t>GS-8</t>
  </si>
  <si>
    <t>GS-7</t>
  </si>
  <si>
    <t>GS-6</t>
  </si>
  <si>
    <t>GS-5</t>
  </si>
  <si>
    <t>Total Positions and Annual Amount</t>
  </si>
  <si>
    <t>Lapse (-)</t>
  </si>
  <si>
    <t>Total FTEs and Personnel Compensation</t>
  </si>
  <si>
    <t>Grades and Salary Ranges</t>
  </si>
  <si>
    <t xml:space="preserve">EX </t>
  </si>
  <si>
    <t>GS-4</t>
  </si>
  <si>
    <t>GS-3</t>
  </si>
  <si>
    <t>GS-2</t>
  </si>
  <si>
    <t>GS-1</t>
  </si>
  <si>
    <t>-</t>
  </si>
  <si>
    <t>Total, Appropriated Positions</t>
  </si>
  <si>
    <t>Average SES Salary</t>
  </si>
  <si>
    <t>Average GS Salary</t>
  </si>
  <si>
    <t>Average GS Grade</t>
  </si>
  <si>
    <t>Program Offsets must agree with Exhibit B by DU and exhibit J.</t>
  </si>
  <si>
    <t>Base Adjustments</t>
  </si>
  <si>
    <t>Total Base Adjustments</t>
  </si>
  <si>
    <t>Total Technical and Base Adjustments</t>
  </si>
  <si>
    <t xml:space="preserve">2012 Appropriation Enacted </t>
  </si>
  <si>
    <t>Estimate FTE</t>
  </si>
  <si>
    <t>Actual FTE</t>
  </si>
  <si>
    <t>Estim. FTE</t>
  </si>
  <si>
    <t>Balance Rescission</t>
  </si>
  <si>
    <t>Total Direct</t>
  </si>
  <si>
    <t>Total Direct and Reimb. FTE</t>
  </si>
  <si>
    <t>Grand Total, FTE</t>
  </si>
  <si>
    <t>Program Activity</t>
  </si>
  <si>
    <t>Location of Description by Program Activity</t>
  </si>
  <si>
    <t>Program Increases must agree with Exhibit B by DU and exhibit J.</t>
  </si>
  <si>
    <t>2012 Appropriation Enacted</t>
  </si>
  <si>
    <r>
      <t>Note</t>
    </r>
    <r>
      <rPr>
        <b/>
        <sz val="11"/>
        <color theme="1"/>
        <rFont val="Arial"/>
        <family val="2"/>
      </rPr>
      <t>:</t>
    </r>
    <r>
      <rPr>
        <sz val="11"/>
        <color theme="1"/>
        <rFont val="Arial"/>
        <family val="2"/>
      </rPr>
      <t xml:space="preserve"> Excludes Balance Rescission and/or Supplemental Appropriations.</t>
    </r>
  </si>
  <si>
    <t>Justifications for Technical and Base Adjustments</t>
  </si>
  <si>
    <t>TOTAL DIRECT TECHNICAL and BASE ADJUSTMENTS</t>
  </si>
  <si>
    <t>2012 New Positions</t>
  </si>
  <si>
    <t>Total New Position Costs Subject to Annualization</t>
  </si>
  <si>
    <r>
      <t>Government Leased Quarter (GLQ) Requirements</t>
    </r>
    <r>
      <rPr>
        <sz val="9"/>
        <color theme="1"/>
        <rFont val="Arial"/>
        <family val="2"/>
      </rPr>
      <t>:
GLQ is a program managed by the Department of State (DOS) and provides government employees stationed overseas with housing and utilities.  DOS exercises authority for leases and control of the GLQs and negotiates the lease for components.  $_______reflects the change in cost to support existing staffing levels.</t>
    </r>
  </si>
  <si>
    <t>Recoveries/Refunds</t>
  </si>
  <si>
    <t>Summary of Requirements by Grade</t>
  </si>
  <si>
    <t>SES/SL</t>
  </si>
  <si>
    <r>
      <rPr>
        <u/>
        <sz val="9"/>
        <color theme="1"/>
        <rFont val="Arial"/>
        <family val="2"/>
      </rPr>
      <t>Employee Compensation Fund:</t>
    </r>
    <r>
      <rPr>
        <sz val="9"/>
        <color theme="1"/>
        <rFont val="Arial"/>
        <family val="2"/>
      </rPr>
      <t xml:space="preserve">
The $________request reflects anticipated changes in payments to the Department of Labor for injury benefits under the Federal Employee Compensation Act.</t>
    </r>
  </si>
  <si>
    <t>Total Program Change Requests</t>
  </si>
  <si>
    <t>11.5 Other Personnel Compensation</t>
  </si>
  <si>
    <t>22.0 Transportation of Things</t>
  </si>
  <si>
    <t>Subtract - Unobligated Balance, Start-of-Year</t>
  </si>
  <si>
    <t>Do NOT change font, font size and other display settings.</t>
  </si>
  <si>
    <r>
      <t xml:space="preserve">Insert/delete rows as needed. </t>
    </r>
    <r>
      <rPr>
        <b/>
        <sz val="11"/>
        <color theme="0"/>
        <rFont val="Arial"/>
        <family val="2"/>
      </rPr>
      <t xml:space="preserve"> Make sure total formula includes applicable rows in calculation.</t>
    </r>
  </si>
  <si>
    <r>
      <t xml:space="preserve">Please modify the number of columns depending on number of DU.  </t>
    </r>
    <r>
      <rPr>
        <b/>
        <sz val="11"/>
        <color theme="0"/>
        <rFont val="Arial"/>
        <family val="2"/>
      </rPr>
      <t>Please make sure that the display is legible.</t>
    </r>
  </si>
  <si>
    <t>Budgetary Resources</t>
  </si>
  <si>
    <r>
      <t xml:space="preserve">WCF Rate Adjustments:
</t>
    </r>
    <r>
      <rPr>
        <sz val="9"/>
        <color theme="1"/>
        <rFont val="Arial"/>
        <family val="2"/>
      </rPr>
      <t>The Department's Working Capital Fund (WCF) provides Department components with centralized administrative and infrastructure support services.  The WCF is a cost effective mechanism that eliminates duplication of effort and promotes economies of scale through consolidation and centralization.  Inflationary adjustments are required to account for pay adjustments, contractual changes, and information technology maintenance and technology refreshment upgrades  Funding of $_______is required for this account.</t>
    </r>
  </si>
  <si>
    <t>Promote and Strengthen relationship and strategies for the administration of justice with state, local, tribal and international law enforcement.</t>
  </si>
  <si>
    <t>Protect judges, witnesses, and other participants in federal proceedings; apprehend fugitives; and ensure the appearance of criminal defendants for judicial proceedings or confinement.</t>
  </si>
  <si>
    <t>Insert Direct Positions and Amount columns for each additional increase for each DU.</t>
  </si>
  <si>
    <t>If number of columns needed for programs exceed 14, then display each DU on separate section.  Insert page break in between.</t>
  </si>
  <si>
    <t>Direct Positions and Amount of each program must agree with exhibits B and C.</t>
  </si>
  <si>
    <t>Total Program Changes Direct Positions and/or Amounts must agree with Program Changes sections of exhibits D and I.</t>
  </si>
  <si>
    <t>Lapse represents 50% of total positions and annual rate.  If lapse &lt;&gt; 50%, provide lapse rate justification.</t>
  </si>
  <si>
    <t>Personnel benefits must agree with benefit % used in modular costs.</t>
  </si>
  <si>
    <t>Est. FTE</t>
  </si>
  <si>
    <t>Total Direct with Rescission</t>
  </si>
  <si>
    <t>Add - Unobligated End-of-Year, Expiring</t>
  </si>
  <si>
    <t>Carryover:</t>
  </si>
  <si>
    <t>Recoveries/Refunds:</t>
  </si>
  <si>
    <t>Non-Personnel Related Decreases</t>
  </si>
  <si>
    <t>Total Technical Adjustments</t>
  </si>
  <si>
    <r>
      <t>Overseas Capital Security Cost Sharing (CSCS)</t>
    </r>
    <r>
      <rPr>
        <sz val="9"/>
        <color theme="1"/>
        <rFont val="Arial"/>
        <family val="2"/>
      </rPr>
      <t>:
The Department of State (DOS) is in the midst of a multi-year capital security construction program, with a plan to build and maintain new diplomatic and consular compounds that meet security requirements set by the Secure Embassies Construction Act.   As authorized by P.L. 108-447 and subsequent acts, “all agencies with personnel overseas subject to chief of mission authority…shall participate and provide funding in advance for their share of costs of providing new, safe, secure U.S. diplomatic facilities, without offsets, on the basis of the total overseas presence of each agency as determined by the Secretary of State.”  Originally authorized for FY2000-2004, the program  has been extended annually by OMB and Congress and has also been expanded beyond new embassy construction to include maintenance and renovation costs of the new facilities also.  For the purpose of this program, DOS’s personnel totals for DOJ include current and projected staffing.  The estimated cost to the Department, as provided by DOS, for FY 2014 is $_______.  The XXX currently has XXX positions overseas, and funding of $_______is requested for this account. 
[CRM, USMS, FBI, DEA, ATF only]</t>
    </r>
  </si>
  <si>
    <t>2014 Technical and Base Adjustments</t>
  </si>
  <si>
    <t>2013 CR 0.612% Increase</t>
  </si>
  <si>
    <t>Adjustment - 2013 CR 0.612%</t>
  </si>
  <si>
    <t>Collections by Source</t>
  </si>
  <si>
    <t>Subtract - Transfers/Reprogramming</t>
  </si>
  <si>
    <t>Subtract - Recoveries/Refunds</t>
  </si>
  <si>
    <t>2013 Planned</t>
  </si>
  <si>
    <t>2012 Appropriation Enacted w/o Balance Rescission</t>
  </si>
  <si>
    <t>INTERPOL WASHINGTON</t>
  </si>
  <si>
    <t xml:space="preserve">INTERPOL WASHINGTON </t>
  </si>
  <si>
    <t xml:space="preserve">Office of Information Policy (OIP) - From Components </t>
  </si>
  <si>
    <r>
      <t>2012 Enacted</t>
    </r>
    <r>
      <rPr>
        <b/>
        <vertAlign val="superscript"/>
        <sz val="11"/>
        <color theme="1"/>
        <rFont val="Arial"/>
        <family val="2"/>
      </rPr>
      <t xml:space="preserve"> </t>
    </r>
  </si>
  <si>
    <t>2012 - 2014 Total Change</t>
  </si>
  <si>
    <t xml:space="preserve">Note: The FTE for FY 2012 is Actual and for FY 2013 and FY 2014 are estimate  </t>
  </si>
  <si>
    <t>*The 2013 Continuing Resolution includes the 0.612% funding provided by the Continuing Appropriations Resolution, 2013 (P.L. 112-175, Section 101 (c)).</t>
  </si>
  <si>
    <t>*The 2013 Availability includes the 0.612% funding provided by the Continuing Appropriations Resolution, 2013 (P.L. 112-175, Section 101 (c)).</t>
  </si>
  <si>
    <t>*The 2013 Continuing Resolution includes the 0.612% funding provided by the Continuing Appropriations Resolution, 2013 (P.L. 112-175, Section 101(c)).</t>
  </si>
  <si>
    <r>
      <t xml:space="preserve">Adjustment - 2013 CR 0.612%:
</t>
    </r>
    <r>
      <rPr>
        <sz val="9"/>
        <color theme="1"/>
        <rFont val="Arial"/>
        <family val="2"/>
      </rPr>
      <t xml:space="preserve">PL 112-175 section 101 (c) provided 0.612% across the board increase above the current rate for the 2013 CR funding level.  This adjustment reverses this increase.   </t>
    </r>
  </si>
  <si>
    <t xml:space="preserve">FY 2013 Continuing Resolution </t>
  </si>
  <si>
    <t>Supplemental Appropriation</t>
  </si>
  <si>
    <t>U.S Food &amp; Drug Administration</t>
  </si>
  <si>
    <t xml:space="preserve">U.S. Marshals Services </t>
  </si>
  <si>
    <t xml:space="preserve">U.S. Secret Service </t>
  </si>
  <si>
    <t xml:space="preserve">Federal Bureau of Investigation </t>
  </si>
  <si>
    <t xml:space="preserve">Asset Forfeiture </t>
  </si>
  <si>
    <t xml:space="preserve">U.S. Treasury  </t>
  </si>
  <si>
    <t>A: Organizational Chart</t>
  </si>
  <si>
    <r>
      <rPr>
        <u/>
        <sz val="9"/>
        <color theme="1"/>
        <rFont val="Arial"/>
        <family val="2"/>
      </rPr>
      <t xml:space="preserve">JCON and JCON S/TS </t>
    </r>
    <r>
      <rPr>
        <sz val="9"/>
        <color theme="1"/>
        <rFont val="Arial"/>
        <family val="2"/>
      </rPr>
      <t xml:space="preserve"> A transfer of $40,769 is included in support of the Department of Justice Consolidated Office Network (JCON) and JCON S/TS programs which will be moved to the Working Capital Fund and provided as a billable service in FY 2013.</t>
    </r>
  </si>
  <si>
    <r>
      <rPr>
        <u/>
        <sz val="9"/>
        <color theme="1"/>
        <rFont val="Arial"/>
        <family val="2"/>
      </rPr>
      <t xml:space="preserve">Office of Information Policy. </t>
    </r>
    <r>
      <rPr>
        <sz val="9"/>
        <color theme="1"/>
        <rFont val="Arial"/>
        <family val="2"/>
      </rPr>
      <t xml:space="preserve">  The component transfers for the Office of Information Policy (OIP) into the General Administration appropriation will centralize appropriated funding and eliminate the current reimbursable financing process.  The centralization of the funding is administratively advantageous because it eliminates the paper-intensive reimbursement process. </t>
    </r>
  </si>
  <si>
    <t>JCON and JCON S/TS - To Components</t>
  </si>
  <si>
    <t xml:space="preserve">Department of State </t>
  </si>
  <si>
    <t>Total 2013 Continuing Resolution</t>
  </si>
  <si>
    <r>
      <t>General Services Administration (GSA) Rent:</t>
    </r>
    <r>
      <rPr>
        <sz val="9"/>
        <color theme="1"/>
        <rFont val="Arial"/>
        <family val="2"/>
      </rPr>
      <t xml:space="preserve">
GSA will continue to charge rental rates that approximate those charged to commercial tenants for equivalent space and related services.  The requested increase of $8,000 is required to meet our commitment to GSA.  The costs associated with GSA rent were derived through the use of an automated system, which uses the latest inventory data, including rate increases to be effective FY 2014 for each building currently occupied by Department of Justice components, as well as the costs of new space to be occupied.  GSA provides data on the rate increases.</t>
    </r>
  </si>
  <si>
    <r>
      <t>Guard Services:</t>
    </r>
    <r>
      <rPr>
        <sz val="9"/>
        <color theme="1"/>
        <rFont val="Arial"/>
        <family val="2"/>
      </rPr>
      <t xml:space="preserve">
This includes Department of Homeland Security (DHS) Federal Protective Service charges, Justice Protective Service charges and other security services across the country.  The requested increase of $-17,000 is required to meet these commitments.</t>
    </r>
  </si>
  <si>
    <t xml:space="preserve">2014 Total Request </t>
  </si>
  <si>
    <r>
      <t xml:space="preserve">2014 Pay Raise:
</t>
    </r>
    <r>
      <rPr>
        <sz val="9"/>
        <color theme="1"/>
        <rFont val="Arial"/>
        <family val="2"/>
      </rPr>
      <t>This request provides for a proposed 1 percent pay raise to be effective in January of 2014.  The amount request, $62,000, represents the pay amounts for 3/4 of the fiscal year plus appropriate benefits ($43,400 for pay and $18,600 for benefits.)</t>
    </r>
  </si>
  <si>
    <r>
      <t>Retirement:</t>
    </r>
    <r>
      <rPr>
        <sz val="9"/>
        <color theme="1"/>
        <rFont val="Arial"/>
        <family val="2"/>
      </rPr>
      <t xml:space="preserve">
Agency retirement contributions increase as employees under CSRS retire and are replaced by FERS employees.  Based on U.S. Department of Justice Agency estimates, we project that the DOJ workforce will convert from CSRS to FERS at a rate of 1.3 percent per year.  The requested increase of $14,000is necessary to meet our increased retirement obligations as a result of this conversion.</t>
    </r>
  </si>
  <si>
    <r>
      <rPr>
        <u/>
        <sz val="9"/>
        <color theme="1"/>
        <rFont val="Arial"/>
        <family val="2"/>
      </rPr>
      <t>Annualization of 2013 Pay Raise</t>
    </r>
    <r>
      <rPr>
        <sz val="9"/>
        <color theme="1"/>
        <rFont val="Arial"/>
        <family val="2"/>
      </rPr>
      <t>:
This pay annualization represents first quarter amounts (October through December) of the 2013 pay increase of 0.5% included in the 2013 President's Budget.  The amount requested $11,000, represents the pay amounts for 1/4 of the fiscal year plus appropriate benefits ($ 7,700 for pay and $3,300 for benefits).</t>
    </r>
  </si>
  <si>
    <t>Bureau of Alcohol/Tobacco Firearm and Explosives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</si>
</sst>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39"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sz val="11"/>
      <color theme="1"/>
      <name val="Arial"/>
      <family val="2"/>
    </font>
    <font>
      <sz val="10"/>
      <color theme="1"/>
      <name val="Arial"/>
      <family val="2"/>
    </font>
    <font>
      <b/>
      <sz val="14"/>
      <color theme="1"/>
      <name val="Arial"/>
      <family val="2"/>
    </font>
    <font>
      <sz val="12"/>
      <color theme="1"/>
      <name val="Arial"/>
      <family val="2"/>
    </font>
    <font>
      <b/>
      <sz val="11"/>
      <color theme="1"/>
      <name val="Arial"/>
      <family val="2"/>
    </font>
    <font>
      <sz val="11"/>
      <color theme="0"/>
      <name val="Arial"/>
      <family val="2"/>
    </font>
    <font>
      <b/>
      <u/>
      <sz val="11"/>
      <color theme="1"/>
      <name val="Arial"/>
      <family val="2"/>
    </font>
    <font>
      <b/>
      <sz val="12"/>
      <color theme="1"/>
      <name val="Arial"/>
      <family val="2"/>
    </font>
    <font>
      <b/>
      <sz val="9"/>
      <color theme="1"/>
      <name val="Arial"/>
      <family val="2"/>
    </font>
    <font>
      <sz val="9"/>
      <color theme="1"/>
      <name val="Arial"/>
      <family val="2"/>
    </font>
    <font>
      <sz val="8"/>
      <color theme="1"/>
      <name val="Arial"/>
      <family val="2"/>
    </font>
    <font>
      <sz val="9"/>
      <color theme="0"/>
      <name val="Arial"/>
      <family val="2"/>
    </font>
    <font>
      <u/>
      <sz val="9"/>
      <color theme="1"/>
      <name val="Arial"/>
      <family val="2"/>
    </font>
    <font>
      <b/>
      <sz val="10"/>
      <color theme="1"/>
      <name val="Arial"/>
      <family val="2"/>
    </font>
    <font>
      <i/>
      <sz val="11"/>
      <color theme="1"/>
      <name val="Arial"/>
      <family val="2"/>
    </font>
    <font>
      <b/>
      <sz val="11"/>
      <color theme="0"/>
      <name val="Arial"/>
      <family val="2"/>
    </font>
    <font>
      <sz val="11"/>
      <name val="Arial"/>
      <family val="2"/>
    </font>
    <font>
      <b/>
      <sz val="11"/>
      <name val="Arial"/>
      <family val="2"/>
    </font>
    <font>
      <b/>
      <u/>
      <sz val="11"/>
      <color theme="0"/>
      <name val="Arial"/>
      <family val="2"/>
    </font>
    <font>
      <b/>
      <u/>
      <sz val="14"/>
      <color theme="0"/>
      <name val="Arial"/>
      <family val="2"/>
    </font>
    <font>
      <sz val="12"/>
      <color theme="0"/>
      <name val="Arial"/>
      <family val="2"/>
    </font>
    <font>
      <sz val="10"/>
      <color theme="0"/>
      <name val="Arial"/>
      <family val="2"/>
    </font>
    <font>
      <b/>
      <vertAlign val="superscript"/>
      <sz val="11"/>
      <color theme="1"/>
      <name val="Arial"/>
      <family val="2"/>
    </font>
    <font>
      <vertAlign val="superscript"/>
      <sz val="11"/>
      <color theme="1"/>
      <name val="Arial"/>
      <family val="2"/>
    </font>
    <font>
      <sz val="11"/>
      <color rgb="FFFF0000"/>
      <name val="Arial"/>
      <family val="2"/>
    </font>
    <font>
      <b/>
      <sz val="11"/>
      <color rgb="FFFF0000"/>
      <name val="Arial"/>
      <family val="2"/>
    </font>
  </fonts>
  <fills count="2">
    <fill>
      <patternFill patternType="none"/>
    </fill>
    <fill>
      <patternFill patternType="gray125"/>
    </fill>
  </fills>
  <borders count="1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medium">
        <color auto="1"/>
      </left>
      <right style="thin">
        <color auto="1"/>
      </right>
      <top/>
      <bottom style="thin">
        <color indexed="64"/>
      </bottom>
      <diagonal/>
    </border>
    <border>
      <left style="thin">
        <color auto="1"/>
      </left>
      <right style="medium">
        <color auto="1"/>
      </right>
      <top/>
      <bottom style="thin">
        <color indexed="64"/>
      </bottom>
      <diagonal/>
    </border>
    <border>
      <left style="thin">
        <color auto="1"/>
      </left>
      <right style="thin">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thin">
        <color auto="1"/>
      </top>
      <bottom style="thin">
        <color auto="1"/>
      </bottom>
      <diagonal/>
    </border>
    <border>
      <left style="thin">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dashed">
        <color theme="0" tint="-0.14996795556505021"/>
      </bottom>
      <diagonal/>
    </border>
    <border>
      <left style="thin">
        <color auto="1"/>
      </left>
      <right style="thin">
        <color auto="1"/>
      </right>
      <top style="thin">
        <color auto="1"/>
      </top>
      <bottom style="dashed">
        <color theme="0" tint="-0.14996795556505021"/>
      </bottom>
      <diagonal/>
    </border>
    <border>
      <left style="thin">
        <color auto="1"/>
      </left>
      <right style="medium">
        <color auto="1"/>
      </right>
      <top style="thin">
        <color auto="1"/>
      </top>
      <bottom style="dashed">
        <color theme="0" tint="-0.14996795556505021"/>
      </bottom>
      <diagonal/>
    </border>
    <border>
      <left style="medium">
        <color auto="1"/>
      </left>
      <right style="thin">
        <color auto="1"/>
      </right>
      <top style="dashed">
        <color theme="0" tint="-0.14996795556505021"/>
      </top>
      <bottom style="dashed">
        <color theme="0" tint="-0.14996795556505021"/>
      </bottom>
      <diagonal/>
    </border>
    <border>
      <left style="thin">
        <color auto="1"/>
      </left>
      <right style="thin">
        <color auto="1"/>
      </right>
      <top style="dashed">
        <color theme="0" tint="-0.14996795556505021"/>
      </top>
      <bottom style="dashed">
        <color theme="0" tint="-0.14996795556505021"/>
      </bottom>
      <diagonal/>
    </border>
    <border>
      <left style="thin">
        <color auto="1"/>
      </left>
      <right style="medium">
        <color auto="1"/>
      </right>
      <top style="dashed">
        <color theme="0" tint="-0.14996795556505021"/>
      </top>
      <bottom style="dashed">
        <color theme="0" tint="-0.14996795556505021"/>
      </bottom>
      <diagonal/>
    </border>
    <border>
      <left style="medium">
        <color auto="1"/>
      </left>
      <right style="thin">
        <color auto="1"/>
      </right>
      <top style="dashed">
        <color theme="0" tint="-0.14996795556505021"/>
      </top>
      <bottom/>
      <diagonal/>
    </border>
    <border>
      <left style="thin">
        <color auto="1"/>
      </left>
      <right style="thin">
        <color auto="1"/>
      </right>
      <top style="dashed">
        <color theme="0" tint="-0.14996795556505021"/>
      </top>
      <bottom/>
      <diagonal/>
    </border>
    <border>
      <left style="thin">
        <color auto="1"/>
      </left>
      <right style="medium">
        <color auto="1"/>
      </right>
      <top style="dashed">
        <color theme="0" tint="-0.1499679555650502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diagonal/>
    </border>
    <border>
      <left/>
      <right style="thin">
        <color auto="1"/>
      </right>
      <top/>
      <bottom style="thin">
        <color indexed="64"/>
      </bottom>
      <diagonal/>
    </border>
    <border>
      <left/>
      <right style="thin">
        <color auto="1"/>
      </right>
      <top style="thin">
        <color auto="1"/>
      </top>
      <bottom style="dashed">
        <color theme="0" tint="-0.14996795556505021"/>
      </bottom>
      <diagonal/>
    </border>
    <border>
      <left/>
      <right style="thin">
        <color auto="1"/>
      </right>
      <top style="dashed">
        <color theme="0" tint="-0.14996795556505021"/>
      </top>
      <bottom style="dashed">
        <color theme="0" tint="-0.14996795556505021"/>
      </bottom>
      <diagonal/>
    </border>
    <border>
      <left/>
      <right style="thin">
        <color auto="1"/>
      </right>
      <top style="thin">
        <color auto="1"/>
      </top>
      <bottom style="medium">
        <color auto="1"/>
      </bottom>
      <diagonal/>
    </border>
    <border>
      <left style="medium">
        <color auto="1"/>
      </left>
      <right/>
      <top/>
      <bottom/>
      <diagonal/>
    </border>
    <border>
      <left style="thin">
        <color auto="1"/>
      </left>
      <right/>
      <top style="medium">
        <color auto="1"/>
      </top>
      <bottom style="thin">
        <color auto="1"/>
      </bottom>
      <diagonal/>
    </border>
    <border>
      <left/>
      <right/>
      <top/>
      <bottom style="medium">
        <color auto="1"/>
      </bottom>
      <diagonal/>
    </border>
    <border>
      <left style="thin">
        <color auto="1"/>
      </left>
      <right/>
      <top style="thin">
        <color auto="1"/>
      </top>
      <bottom style="thin">
        <color auto="1"/>
      </bottom>
      <diagonal/>
    </border>
    <border>
      <left style="medium">
        <color auto="1"/>
      </left>
      <right style="thin">
        <color auto="1"/>
      </right>
      <top style="dashed">
        <color theme="0" tint="-0.14996795556505021"/>
      </top>
      <bottom style="thin">
        <color auto="1"/>
      </bottom>
      <diagonal/>
    </border>
    <border>
      <left/>
      <right style="thin">
        <color auto="1"/>
      </right>
      <top style="dashed">
        <color theme="0" tint="-0.14996795556505021"/>
      </top>
      <bottom style="thin">
        <color auto="1"/>
      </bottom>
      <diagonal/>
    </border>
    <border>
      <left style="thin">
        <color auto="1"/>
      </left>
      <right style="thin">
        <color auto="1"/>
      </right>
      <top style="dashed">
        <color theme="0" tint="-0.14996795556505021"/>
      </top>
      <bottom style="thin">
        <color auto="1"/>
      </bottom>
      <diagonal/>
    </border>
    <border>
      <left style="thin">
        <color auto="1"/>
      </left>
      <right style="medium">
        <color auto="1"/>
      </right>
      <top style="dashed">
        <color theme="0" tint="-0.14996795556505021"/>
      </top>
      <bottom style="thin">
        <color auto="1"/>
      </bottom>
      <diagonal/>
    </border>
    <border>
      <left/>
      <right/>
      <top style="medium">
        <color auto="1"/>
      </top>
      <bottom/>
      <diagonal/>
    </border>
    <border>
      <left/>
      <right/>
      <top style="thin">
        <color auto="1"/>
      </top>
      <bottom style="dashed">
        <color theme="0" tint="-0.14996795556505021"/>
      </bottom>
      <diagonal/>
    </border>
    <border>
      <left/>
      <right/>
      <top style="dashed">
        <color theme="0" tint="-0.14996795556505021"/>
      </top>
      <bottom style="dashed">
        <color theme="0" tint="-0.14996795556505021"/>
      </bottom>
      <diagonal/>
    </border>
    <border>
      <left/>
      <right/>
      <top style="dashed">
        <color theme="0" tint="-0.14996795556505021"/>
      </top>
      <bottom style="thin">
        <color auto="1"/>
      </bottom>
      <diagonal/>
    </border>
    <border>
      <left style="thin">
        <color auto="1"/>
      </left>
      <right style="thin">
        <color auto="1"/>
      </right>
      <top style="medium">
        <color auto="1"/>
      </top>
      <bottom/>
      <diagonal/>
    </border>
    <border>
      <left style="medium">
        <color auto="1"/>
      </left>
      <right/>
      <top style="thin">
        <color auto="1"/>
      </top>
      <bottom style="dashed">
        <color theme="0" tint="-0.14996795556505021"/>
      </bottom>
      <diagonal/>
    </border>
    <border>
      <left style="medium">
        <color auto="1"/>
      </left>
      <right/>
      <top style="dashed">
        <color theme="0" tint="-0.14996795556505021"/>
      </top>
      <bottom style="dashed">
        <color theme="0" tint="-0.14996795556505021"/>
      </bottom>
      <diagonal/>
    </border>
    <border>
      <left style="medium">
        <color auto="1"/>
      </left>
      <right/>
      <top style="dashed">
        <color theme="0" tint="-0.14996795556505021"/>
      </top>
      <bottom style="thin">
        <color auto="1"/>
      </bottom>
      <diagonal/>
    </border>
    <border>
      <left style="medium">
        <color auto="1"/>
      </left>
      <right/>
      <top style="thin">
        <color auto="1"/>
      </top>
      <bottom style="medium">
        <color auto="1"/>
      </bottom>
      <diagonal/>
    </border>
    <border>
      <left style="medium">
        <color auto="1"/>
      </left>
      <right/>
      <top style="dashed">
        <color theme="0" tint="-0.14996795556505021"/>
      </top>
      <bottom style="medium">
        <color auto="1"/>
      </bottom>
      <diagonal/>
    </border>
    <border>
      <left style="medium">
        <color auto="1"/>
      </left>
      <right/>
      <top/>
      <bottom style="dashed">
        <color theme="0" tint="-0.14996795556505021"/>
      </bottom>
      <diagonal/>
    </border>
    <border>
      <left/>
      <right/>
      <top style="medium">
        <color auto="1"/>
      </top>
      <bottom style="dashed">
        <color theme="0" tint="-0.14996795556505021"/>
      </bottom>
      <diagonal/>
    </border>
    <border>
      <left/>
      <right/>
      <top/>
      <bottom style="dashed">
        <color theme="0" tint="-0.14996795556505021"/>
      </bottom>
      <diagonal/>
    </border>
    <border>
      <left style="thin">
        <color auto="1"/>
      </left>
      <right style="thin">
        <color auto="1"/>
      </right>
      <top/>
      <bottom style="dashed">
        <color theme="0" tint="-0.14996795556505021"/>
      </bottom>
      <diagonal/>
    </border>
    <border>
      <left style="medium">
        <color auto="1"/>
      </left>
      <right/>
      <top style="dashed">
        <color theme="0" tint="-0.14996795556505021"/>
      </top>
      <bottom/>
      <diagonal/>
    </border>
    <border>
      <left/>
      <right style="thin">
        <color auto="1"/>
      </right>
      <top/>
      <bottom style="dashed">
        <color theme="0" tint="-0.14996795556505021"/>
      </bottom>
      <diagonal/>
    </border>
    <border>
      <left/>
      <right/>
      <top style="thin">
        <color auto="1"/>
      </top>
      <bottom style="medium">
        <color auto="1"/>
      </bottom>
      <diagonal/>
    </border>
    <border>
      <left style="thin">
        <color auto="1"/>
      </left>
      <right style="thin">
        <color auto="1"/>
      </right>
      <top style="dashed">
        <color theme="0" tint="-0.14996795556505021"/>
      </top>
      <bottom style="medium">
        <color auto="1"/>
      </bottom>
      <diagonal/>
    </border>
    <border>
      <left style="thin">
        <color auto="1"/>
      </left>
      <right style="medium">
        <color auto="1"/>
      </right>
      <top/>
      <bottom style="dashed">
        <color theme="0" tint="-0.14996795556505021"/>
      </bottom>
      <diagonal/>
    </border>
    <border>
      <left style="thin">
        <color auto="1"/>
      </left>
      <right style="medium">
        <color auto="1"/>
      </right>
      <top style="dashed">
        <color theme="0" tint="-0.14996795556505021"/>
      </top>
      <bottom style="medium">
        <color auto="1"/>
      </bottom>
      <diagonal/>
    </border>
    <border>
      <left style="thin">
        <color auto="1"/>
      </left>
      <right/>
      <top/>
      <bottom style="thin">
        <color auto="1"/>
      </bottom>
      <diagonal/>
    </border>
    <border>
      <left/>
      <right style="medium">
        <color auto="1"/>
      </right>
      <top style="medium">
        <color auto="1"/>
      </top>
      <bottom style="thin">
        <color auto="1"/>
      </bottom>
      <diagonal/>
    </border>
    <border>
      <left style="thin">
        <color auto="1"/>
      </left>
      <right/>
      <top style="medium">
        <color auto="1"/>
      </top>
      <bottom/>
      <diagonal/>
    </border>
    <border>
      <left/>
      <right/>
      <top style="medium">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medium">
        <color auto="1"/>
      </bottom>
      <diagonal/>
    </border>
    <border>
      <left style="medium">
        <color auto="1"/>
      </left>
      <right style="thin">
        <color auto="1"/>
      </right>
      <top style="dashed">
        <color theme="0" tint="-0.14996795556505021"/>
      </top>
      <bottom style="medium">
        <color auto="1"/>
      </bottom>
      <diagonal/>
    </border>
    <border>
      <left style="thin">
        <color auto="1"/>
      </left>
      <right style="medium">
        <color auto="1"/>
      </right>
      <top style="medium">
        <color auto="1"/>
      </top>
      <bottom style="dashed">
        <color theme="0" tint="-0.14996795556505021"/>
      </bottom>
      <diagonal/>
    </border>
    <border>
      <left style="thin">
        <color auto="1"/>
      </left>
      <right style="thin">
        <color auto="1"/>
      </right>
      <top style="medium">
        <color auto="1"/>
      </top>
      <bottom style="dashed">
        <color theme="0" tint="-0.14996795556505021"/>
      </bottom>
      <diagonal/>
    </border>
    <border>
      <left style="medium">
        <color auto="1"/>
      </left>
      <right style="thin">
        <color auto="1"/>
      </right>
      <top style="medium">
        <color auto="1"/>
      </top>
      <bottom style="dashed">
        <color theme="0" tint="-0.14996795556505021"/>
      </bottom>
      <diagonal/>
    </border>
    <border>
      <left style="medium">
        <color auto="1"/>
      </left>
      <right style="thin">
        <color auto="1"/>
      </right>
      <top/>
      <bottom style="dashed">
        <color theme="0" tint="-0.1499679555650502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medium">
        <color auto="1"/>
      </right>
      <top/>
      <bottom style="thin">
        <color indexed="64"/>
      </bottom>
      <diagonal/>
    </border>
    <border>
      <left style="medium">
        <color auto="1"/>
      </left>
      <right style="medium">
        <color auto="1"/>
      </right>
      <top style="hair">
        <color theme="0" tint="-0.34998626667073579"/>
      </top>
      <bottom style="dashed">
        <color theme="0" tint="-0.14996795556505021"/>
      </bottom>
      <diagonal/>
    </border>
    <border>
      <left style="medium">
        <color auto="1"/>
      </left>
      <right style="medium">
        <color auto="1"/>
      </right>
      <top/>
      <bottom style="dashed">
        <color theme="0" tint="-0.14996795556505021"/>
      </bottom>
      <diagonal/>
    </border>
    <border>
      <left style="medium">
        <color auto="1"/>
      </left>
      <right style="medium">
        <color auto="1"/>
      </right>
      <top style="dashed">
        <color theme="0" tint="-0.14996795556505021"/>
      </top>
      <bottom style="dashed">
        <color theme="0" tint="-0.14996795556505021"/>
      </bottom>
      <diagonal/>
    </border>
    <border>
      <left style="medium">
        <color auto="1"/>
      </left>
      <right/>
      <top/>
      <bottom style="thin">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dashed">
        <color theme="0" tint="-0.14996795556505021"/>
      </bottom>
      <diagonal/>
    </border>
    <border>
      <left style="medium">
        <color auto="1"/>
      </left>
      <right/>
      <top style="medium">
        <color auto="1"/>
      </top>
      <bottom style="dashed">
        <color theme="0" tint="-0.14996795556505021"/>
      </bottom>
      <diagonal/>
    </border>
    <border>
      <left style="medium">
        <color auto="1"/>
      </left>
      <right/>
      <top style="medium">
        <color auto="1"/>
      </top>
      <bottom/>
      <diagonal/>
    </border>
    <border>
      <left/>
      <right/>
      <top/>
      <bottom style="thin">
        <color indexed="64"/>
      </bottom>
      <diagonal/>
    </border>
    <border>
      <left style="medium">
        <color auto="1"/>
      </left>
      <right/>
      <top style="thin">
        <color auto="1"/>
      </top>
      <bottom style="dotted">
        <color theme="0" tint="-0.14996795556505021"/>
      </bottom>
      <diagonal/>
    </border>
    <border>
      <left/>
      <right/>
      <top style="thin">
        <color auto="1"/>
      </top>
      <bottom style="dotted">
        <color theme="0" tint="-0.14996795556505021"/>
      </bottom>
      <diagonal/>
    </border>
    <border>
      <left/>
      <right style="thin">
        <color auto="1"/>
      </right>
      <top style="thin">
        <color auto="1"/>
      </top>
      <bottom style="dotted">
        <color theme="0" tint="-0.14996795556505021"/>
      </bottom>
      <diagonal/>
    </border>
    <border>
      <left style="thin">
        <color auto="1"/>
      </left>
      <right style="thin">
        <color auto="1"/>
      </right>
      <top style="thin">
        <color auto="1"/>
      </top>
      <bottom style="dotted">
        <color theme="0" tint="-0.14996795556505021"/>
      </bottom>
      <diagonal/>
    </border>
    <border>
      <left/>
      <right style="medium">
        <color auto="1"/>
      </right>
      <top style="thin">
        <color auto="1"/>
      </top>
      <bottom style="dotted">
        <color theme="0" tint="-0.14996795556505021"/>
      </bottom>
      <diagonal/>
    </border>
    <border>
      <left style="medium">
        <color auto="1"/>
      </left>
      <right/>
      <top style="dotted">
        <color theme="0" tint="-0.14996795556505021"/>
      </top>
      <bottom style="dotted">
        <color theme="0" tint="-0.14996795556505021"/>
      </bottom>
      <diagonal/>
    </border>
    <border>
      <left/>
      <right/>
      <top style="dotted">
        <color theme="0" tint="-0.14996795556505021"/>
      </top>
      <bottom style="dotted">
        <color theme="0" tint="-0.14996795556505021"/>
      </bottom>
      <diagonal/>
    </border>
    <border>
      <left/>
      <right style="thin">
        <color auto="1"/>
      </right>
      <top style="dotted">
        <color theme="0" tint="-0.14996795556505021"/>
      </top>
      <bottom style="dotted">
        <color theme="0" tint="-0.14996795556505021"/>
      </bottom>
      <diagonal/>
    </border>
    <border>
      <left style="thin">
        <color auto="1"/>
      </left>
      <right style="thin">
        <color auto="1"/>
      </right>
      <top style="dotted">
        <color theme="0" tint="-0.14996795556505021"/>
      </top>
      <bottom style="dotted">
        <color theme="0" tint="-0.14996795556505021"/>
      </bottom>
      <diagonal/>
    </border>
    <border>
      <left/>
      <right style="medium">
        <color auto="1"/>
      </right>
      <top style="dotted">
        <color theme="0" tint="-0.14996795556505021"/>
      </top>
      <bottom style="dotted">
        <color theme="0" tint="-0.14996795556505021"/>
      </bottom>
      <diagonal/>
    </border>
    <border>
      <left style="thin">
        <color auto="1"/>
      </left>
      <right style="medium">
        <color auto="1"/>
      </right>
      <top/>
      <bottom style="medium">
        <color auto="1"/>
      </bottom>
      <diagonal/>
    </border>
    <border>
      <left style="thin">
        <color auto="1"/>
      </left>
      <right style="medium">
        <color auto="1"/>
      </right>
      <top style="thin">
        <color auto="1"/>
      </top>
      <bottom style="dotted">
        <color theme="0" tint="-0.14996795556505021"/>
      </bottom>
      <diagonal/>
    </border>
    <border>
      <left style="thin">
        <color auto="1"/>
      </left>
      <right style="medium">
        <color auto="1"/>
      </right>
      <top style="dotted">
        <color theme="0" tint="-0.14996795556505021"/>
      </top>
      <bottom style="dotted">
        <color theme="0" tint="-0.14996795556505021"/>
      </bottom>
      <diagonal/>
    </border>
    <border>
      <left/>
      <right style="medium">
        <color auto="1"/>
      </right>
      <top/>
      <bottom/>
      <diagonal/>
    </border>
    <border>
      <left/>
      <right/>
      <top style="dashed">
        <color theme="0" tint="-0.14996795556505021"/>
      </top>
      <bottom style="medium">
        <color auto="1"/>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
      <left/>
      <right/>
      <top style="medium">
        <color rgb="FFFF0000"/>
      </top>
      <bottom/>
      <diagonal/>
    </border>
    <border>
      <left style="medium">
        <color auto="1"/>
      </left>
      <right style="thin">
        <color auto="1"/>
      </right>
      <top style="thin">
        <color auto="1"/>
      </top>
      <bottom/>
      <diagonal/>
    </border>
    <border>
      <left/>
      <right style="medium">
        <color auto="1"/>
      </right>
      <top/>
      <bottom style="dashed">
        <color theme="0" tint="-0.14996795556505021"/>
      </bottom>
      <diagonal/>
    </border>
    <border>
      <left/>
      <right style="medium">
        <color auto="1"/>
      </right>
      <top style="dashed">
        <color theme="0" tint="-0.14996795556505021"/>
      </top>
      <bottom style="thin">
        <color auto="1"/>
      </bottom>
      <diagonal/>
    </border>
    <border>
      <left/>
      <right style="medium">
        <color auto="1"/>
      </right>
      <top style="dashed">
        <color theme="0" tint="-0.14996795556505021"/>
      </top>
      <bottom/>
      <diagonal/>
    </border>
    <border>
      <left/>
      <right style="thin">
        <color auto="1"/>
      </right>
      <top style="medium">
        <color auto="1"/>
      </top>
      <bottom style="thin">
        <color auto="1"/>
      </bottom>
      <diagonal/>
    </border>
    <border>
      <left/>
      <right/>
      <top style="dashed">
        <color theme="0" tint="-0.14996795556505021"/>
      </top>
      <bottom/>
      <diagonal/>
    </border>
    <border>
      <left/>
      <right style="thin">
        <color auto="1"/>
      </right>
      <top style="dashed">
        <color theme="0" tint="-0.14996795556505021"/>
      </top>
      <bottom/>
      <diagonal/>
    </border>
    <border>
      <left style="medium">
        <color auto="1"/>
      </left>
      <right/>
      <top style="medium">
        <color auto="1"/>
      </top>
      <bottom style="thin">
        <color indexed="64"/>
      </bottom>
      <diagonal/>
    </border>
    <border>
      <left/>
      <right style="medium">
        <color auto="1"/>
      </right>
      <top style="medium">
        <color auto="1"/>
      </top>
      <bottom style="dashed">
        <color theme="0" tint="-0.14996795556505021"/>
      </bottom>
      <diagonal/>
    </border>
    <border>
      <left/>
      <right style="medium">
        <color auto="1"/>
      </right>
      <top style="dashed">
        <color theme="0" tint="-0.14996795556505021"/>
      </top>
      <bottom style="medium">
        <color auto="1"/>
      </bottom>
      <diagonal/>
    </border>
  </borders>
  <cellStyleXfs count="3">
    <xf numFmtId="0" fontId="0" fillId="0" borderId="0"/>
    <xf numFmtId="43" fontId="12" fillId="0" borderId="0" applyFont="0" applyFill="0" applyBorder="0" applyAlignment="0" applyProtection="0"/>
    <xf numFmtId="44" fontId="12" fillId="0" borderId="0" applyFont="0" applyFill="0" applyBorder="0" applyAlignment="0" applyProtection="0"/>
  </cellStyleXfs>
  <cellXfs count="420">
    <xf numFmtId="0" fontId="0" fillId="0" borderId="0" xfId="0"/>
    <xf numFmtId="0" fontId="13" fillId="0" borderId="0" xfId="0" applyFont="1"/>
    <xf numFmtId="3" fontId="13" fillId="0" borderId="0" xfId="0" applyNumberFormat="1" applyFont="1"/>
    <xf numFmtId="164" fontId="13" fillId="0" borderId="0" xfId="1" applyNumberFormat="1" applyFont="1"/>
    <xf numFmtId="3" fontId="17" fillId="0" borderId="6" xfId="0" applyNumberFormat="1" applyFont="1" applyBorder="1" applyAlignment="1">
      <alignment horizontal="center" vertical="top" wrapText="1"/>
    </xf>
    <xf numFmtId="3" fontId="17" fillId="0" borderId="7" xfId="0" applyNumberFormat="1" applyFont="1" applyBorder="1" applyAlignment="1">
      <alignment horizontal="center" vertical="top" wrapText="1"/>
    </xf>
    <xf numFmtId="164" fontId="17" fillId="0" borderId="8" xfId="1" applyNumberFormat="1" applyFont="1" applyBorder="1" applyAlignment="1">
      <alignment horizontal="center" vertical="top" wrapText="1"/>
    </xf>
    <xf numFmtId="0" fontId="18" fillId="0" borderId="0" xfId="0" applyFont="1"/>
    <xf numFmtId="0" fontId="17" fillId="0" borderId="0" xfId="0" applyFont="1"/>
    <xf numFmtId="0" fontId="15" fillId="0" borderId="0" xfId="0" applyFont="1" applyAlignment="1"/>
    <xf numFmtId="0" fontId="16" fillId="0" borderId="0" xfId="0" applyFont="1" applyAlignment="1"/>
    <xf numFmtId="0" fontId="14" fillId="0" borderId="0" xfId="0" applyFont="1" applyAlignment="1"/>
    <xf numFmtId="0" fontId="11" fillId="0" borderId="0" xfId="0" applyFont="1"/>
    <xf numFmtId="0" fontId="11" fillId="0" borderId="0" xfId="0" applyFont="1" applyAlignment="1"/>
    <xf numFmtId="0" fontId="11" fillId="0" borderId="1" xfId="0" applyFont="1" applyBorder="1" applyAlignment="1">
      <alignment horizontal="center" vertical="top" wrapText="1"/>
    </xf>
    <xf numFmtId="0" fontId="11" fillId="0" borderId="14" xfId="0" applyFont="1" applyBorder="1" applyAlignment="1">
      <alignment horizontal="center" vertical="top" wrapText="1"/>
    </xf>
    <xf numFmtId="0" fontId="11" fillId="0" borderId="10" xfId="0" applyFont="1" applyBorder="1" applyAlignment="1">
      <alignment horizontal="left" indent="3"/>
    </xf>
    <xf numFmtId="0" fontId="17" fillId="0" borderId="16" xfId="0" applyFont="1" applyBorder="1" applyAlignment="1">
      <alignment horizontal="right"/>
    </xf>
    <xf numFmtId="0" fontId="11" fillId="0" borderId="17" xfId="0" applyFont="1" applyBorder="1" applyAlignment="1">
      <alignment horizontal="left" indent="3"/>
    </xf>
    <xf numFmtId="0" fontId="11" fillId="0" borderId="18" xfId="0" applyFont="1" applyBorder="1"/>
    <xf numFmtId="0" fontId="11" fillId="0" borderId="19" xfId="0" applyFont="1" applyBorder="1"/>
    <xf numFmtId="0" fontId="11" fillId="0" borderId="20" xfId="0" applyFont="1" applyBorder="1" applyAlignment="1">
      <alignment horizontal="left" indent="3"/>
    </xf>
    <xf numFmtId="0" fontId="11" fillId="0" borderId="21" xfId="0" applyFont="1" applyBorder="1"/>
    <xf numFmtId="0" fontId="11" fillId="0" borderId="22" xfId="0" applyFont="1" applyBorder="1"/>
    <xf numFmtId="0" fontId="11" fillId="0" borderId="20" xfId="0" applyFont="1" applyBorder="1" applyAlignment="1">
      <alignment horizontal="left" indent="5"/>
    </xf>
    <xf numFmtId="0" fontId="11" fillId="0" borderId="23" xfId="0" applyFont="1" applyBorder="1" applyAlignment="1">
      <alignment horizontal="left" indent="5"/>
    </xf>
    <xf numFmtId="0" fontId="11" fillId="0" borderId="6" xfId="0" applyFont="1" applyBorder="1" applyAlignment="1">
      <alignment horizontal="left" indent="3"/>
    </xf>
    <xf numFmtId="0" fontId="10" fillId="0" borderId="1" xfId="0" applyFont="1" applyBorder="1" applyAlignment="1">
      <alignment horizontal="center" vertical="top" wrapText="1"/>
    </xf>
    <xf numFmtId="0" fontId="17" fillId="0" borderId="0" xfId="0" applyFont="1" applyAlignment="1"/>
    <xf numFmtId="0" fontId="10" fillId="0" borderId="0" xfId="0" applyFont="1"/>
    <xf numFmtId="0" fontId="17" fillId="0" borderId="6" xfId="0" applyFont="1" applyBorder="1" applyAlignment="1">
      <alignment horizontal="right"/>
    </xf>
    <xf numFmtId="0" fontId="17" fillId="0" borderId="32" xfId="0" applyFont="1" applyBorder="1" applyAlignment="1">
      <alignment horizontal="right"/>
    </xf>
    <xf numFmtId="0" fontId="10" fillId="0" borderId="17" xfId="0" applyFont="1" applyBorder="1" applyAlignment="1">
      <alignment horizontal="left" indent="3"/>
    </xf>
    <xf numFmtId="0" fontId="10" fillId="0" borderId="20" xfId="0" applyFont="1" applyBorder="1" applyAlignment="1">
      <alignment horizontal="left" indent="3"/>
    </xf>
    <xf numFmtId="0" fontId="10" fillId="0" borderId="37" xfId="0" applyFont="1" applyBorder="1" applyAlignment="1">
      <alignment horizontal="left" indent="3"/>
    </xf>
    <xf numFmtId="0" fontId="10" fillId="0" borderId="0" xfId="0" applyFont="1" applyAlignment="1">
      <alignment vertical="top" wrapText="1"/>
    </xf>
    <xf numFmtId="0" fontId="10" fillId="0" borderId="0" xfId="0" applyFont="1" applyAlignment="1">
      <alignment vertical="top"/>
    </xf>
    <xf numFmtId="0" fontId="10" fillId="0" borderId="14" xfId="0" applyFont="1" applyBorder="1" applyAlignment="1">
      <alignment horizontal="center" vertical="top" wrapText="1"/>
    </xf>
    <xf numFmtId="3" fontId="11" fillId="0" borderId="21" xfId="0" applyNumberFormat="1" applyFont="1" applyBorder="1"/>
    <xf numFmtId="3" fontId="11" fillId="0" borderId="21" xfId="1" applyNumberFormat="1" applyFont="1" applyBorder="1"/>
    <xf numFmtId="3" fontId="10" fillId="0" borderId="21" xfId="0" applyNumberFormat="1" applyFont="1" applyBorder="1"/>
    <xf numFmtId="3" fontId="10" fillId="0" borderId="22" xfId="0" applyNumberFormat="1" applyFont="1" applyBorder="1"/>
    <xf numFmtId="3" fontId="17" fillId="0" borderId="39" xfId="0" applyNumberFormat="1" applyFont="1" applyBorder="1"/>
    <xf numFmtId="3" fontId="17" fillId="0" borderId="40" xfId="0" applyNumberFormat="1" applyFont="1" applyBorder="1"/>
    <xf numFmtId="0" fontId="17" fillId="0" borderId="38" xfId="0" applyFont="1" applyBorder="1" applyAlignment="1">
      <alignment horizontal="right"/>
    </xf>
    <xf numFmtId="0" fontId="17" fillId="0" borderId="46" xfId="0" applyFont="1" applyBorder="1" applyAlignment="1">
      <alignment vertical="top"/>
    </xf>
    <xf numFmtId="0" fontId="11" fillId="0" borderId="47" xfId="0" applyFont="1" applyBorder="1" applyAlignment="1">
      <alignment vertical="top"/>
    </xf>
    <xf numFmtId="0" fontId="11" fillId="0" borderId="48" xfId="0" applyFont="1" applyBorder="1"/>
    <xf numFmtId="0" fontId="11" fillId="0" borderId="49" xfId="0" applyFont="1" applyBorder="1"/>
    <xf numFmtId="0" fontId="17" fillId="0" borderId="32" xfId="0" applyFont="1" applyBorder="1" applyAlignment="1">
      <alignment horizontal="center"/>
    </xf>
    <xf numFmtId="3" fontId="17" fillId="0" borderId="7" xfId="0" applyNumberFormat="1" applyFont="1" applyBorder="1"/>
    <xf numFmtId="0" fontId="14" fillId="0" borderId="0" xfId="0" applyFont="1" applyBorder="1" applyAlignment="1"/>
    <xf numFmtId="0" fontId="17" fillId="0" borderId="30" xfId="0" applyFont="1" applyBorder="1" applyAlignment="1">
      <alignment vertical="top" wrapText="1"/>
    </xf>
    <xf numFmtId="0" fontId="10" fillId="0" borderId="31" xfId="0" applyFont="1" applyBorder="1" applyAlignment="1">
      <alignment vertical="top" wrapText="1"/>
    </xf>
    <xf numFmtId="0" fontId="10" fillId="0" borderId="31" xfId="0" applyFont="1" applyBorder="1" applyAlignment="1">
      <alignment vertical="top"/>
    </xf>
    <xf numFmtId="0" fontId="17" fillId="0" borderId="38" xfId="0" applyFont="1" applyBorder="1" applyAlignment="1">
      <alignment horizontal="right" vertical="top"/>
    </xf>
    <xf numFmtId="0" fontId="14" fillId="0" borderId="0" xfId="0" applyFont="1" applyAlignment="1">
      <alignment horizontal="center"/>
    </xf>
    <xf numFmtId="0" fontId="21" fillId="0" borderId="35" xfId="0" applyFont="1" applyBorder="1" applyAlignment="1">
      <alignment vertical="center" wrapText="1"/>
    </xf>
    <xf numFmtId="0" fontId="24" fillId="0" borderId="0" xfId="0" applyFont="1" applyAlignment="1"/>
    <xf numFmtId="0" fontId="22" fillId="0" borderId="0" xfId="0" applyFont="1"/>
    <xf numFmtId="0" fontId="21" fillId="0" borderId="51" xfId="0" applyFont="1" applyBorder="1" applyAlignment="1">
      <alignment vertical="top"/>
    </xf>
    <xf numFmtId="0" fontId="22" fillId="0" borderId="47" xfId="0" applyFont="1" applyBorder="1" applyAlignment="1">
      <alignment vertical="top"/>
    </xf>
    <xf numFmtId="3" fontId="22" fillId="0" borderId="43" xfId="0" applyNumberFormat="1" applyFont="1" applyBorder="1"/>
    <xf numFmtId="0" fontId="22" fillId="0" borderId="48" xfId="0" applyFont="1" applyBorder="1"/>
    <xf numFmtId="0" fontId="21" fillId="0" borderId="46" xfId="0" applyFont="1" applyBorder="1" applyAlignment="1">
      <alignment vertical="top"/>
    </xf>
    <xf numFmtId="0" fontId="24" fillId="0" borderId="0" xfId="0" applyFont="1"/>
    <xf numFmtId="0" fontId="21" fillId="0" borderId="5" xfId="0" applyFont="1" applyBorder="1" applyAlignment="1">
      <alignment horizontal="center" vertical="center" wrapText="1"/>
    </xf>
    <xf numFmtId="0" fontId="21" fillId="0" borderId="4" xfId="0" applyFont="1" applyBorder="1" applyAlignment="1">
      <alignment horizontal="center" vertical="center" wrapText="1"/>
    </xf>
    <xf numFmtId="0" fontId="22" fillId="0" borderId="18" xfId="0" applyFont="1" applyBorder="1"/>
    <xf numFmtId="3" fontId="22" fillId="0" borderId="21" xfId="0" applyNumberFormat="1" applyFont="1" applyBorder="1"/>
    <xf numFmtId="3" fontId="21" fillId="0" borderId="39" xfId="0" applyNumberFormat="1" applyFont="1" applyBorder="1"/>
    <xf numFmtId="3" fontId="22" fillId="0" borderId="18" xfId="0" applyNumberFormat="1" applyFont="1" applyBorder="1"/>
    <xf numFmtId="3" fontId="22" fillId="0" borderId="53" xfId="0" applyNumberFormat="1" applyFont="1" applyBorder="1"/>
    <xf numFmtId="3" fontId="25" fillId="0" borderId="43" xfId="0" applyNumberFormat="1" applyFont="1" applyBorder="1"/>
    <xf numFmtId="0" fontId="22" fillId="0" borderId="46" xfId="0" applyFont="1" applyBorder="1" applyAlignment="1">
      <alignment vertical="top"/>
    </xf>
    <xf numFmtId="0" fontId="21" fillId="0" borderId="43" xfId="0" applyFont="1" applyBorder="1" applyAlignment="1">
      <alignment vertical="top" wrapText="1"/>
    </xf>
    <xf numFmtId="0" fontId="22" fillId="0" borderId="21" xfId="0" applyFont="1" applyBorder="1"/>
    <xf numFmtId="0" fontId="22" fillId="0" borderId="43" xfId="0" applyFont="1" applyBorder="1" applyAlignment="1">
      <alignment horizontal="left" vertical="top" wrapText="1" indent="2"/>
    </xf>
    <xf numFmtId="0" fontId="21" fillId="0" borderId="43" xfId="0" applyFont="1" applyBorder="1" applyAlignment="1">
      <alignment horizontal="right" vertical="top" wrapText="1" indent="2"/>
    </xf>
    <xf numFmtId="3" fontId="21" fillId="0" borderId="43" xfId="0" applyNumberFormat="1" applyFont="1" applyBorder="1"/>
    <xf numFmtId="3" fontId="21" fillId="0" borderId="21" xfId="0" applyNumberFormat="1" applyFont="1" applyBorder="1"/>
    <xf numFmtId="0" fontId="11" fillId="0" borderId="43" xfId="0" applyFont="1" applyBorder="1"/>
    <xf numFmtId="0" fontId="22" fillId="0" borderId="43" xfId="0" applyFont="1" applyBorder="1" applyAlignment="1">
      <alignment horizontal="left" vertical="top" wrapText="1" indent="4"/>
    </xf>
    <xf numFmtId="0" fontId="21" fillId="0" borderId="33" xfId="0" applyFont="1" applyBorder="1" applyAlignment="1">
      <alignment vertical="top"/>
    </xf>
    <xf numFmtId="0" fontId="22" fillId="0" borderId="44" xfId="0" applyFont="1" applyBorder="1" applyAlignment="1">
      <alignment horizontal="center" vertical="top" wrapText="1"/>
    </xf>
    <xf numFmtId="0" fontId="22" fillId="0" borderId="38" xfId="0" applyFont="1" applyBorder="1" applyAlignment="1">
      <alignment horizontal="center" vertical="top" wrapText="1"/>
    </xf>
    <xf numFmtId="0" fontId="22" fillId="0" borderId="33" xfId="0" applyFont="1" applyBorder="1"/>
    <xf numFmtId="3" fontId="21" fillId="0" borderId="54" xfId="0" applyNumberFormat="1" applyFont="1" applyBorder="1"/>
    <xf numFmtId="0" fontId="21" fillId="0" borderId="43" xfId="0" applyFont="1" applyBorder="1" applyAlignment="1">
      <alignment horizontal="center" vertical="top" wrapText="1"/>
    </xf>
    <xf numFmtId="0" fontId="11" fillId="0" borderId="33" xfId="0" applyFont="1" applyBorder="1"/>
    <xf numFmtId="0" fontId="22" fillId="0" borderId="51" xfId="0" applyFont="1" applyBorder="1" applyAlignment="1">
      <alignment vertical="top"/>
    </xf>
    <xf numFmtId="0" fontId="22" fillId="0" borderId="50" xfId="0" applyFont="1" applyBorder="1" applyAlignment="1">
      <alignment vertical="top"/>
    </xf>
    <xf numFmtId="3" fontId="21" fillId="0" borderId="58" xfId="0" applyNumberFormat="1" applyFont="1" applyBorder="1"/>
    <xf numFmtId="0" fontId="21" fillId="0" borderId="3" xfId="0" applyFont="1" applyBorder="1" applyAlignment="1">
      <alignment horizontal="center" vertical="center" wrapText="1"/>
    </xf>
    <xf numFmtId="0" fontId="22" fillId="0" borderId="19" xfId="0" applyFont="1" applyBorder="1"/>
    <xf numFmtId="3" fontId="22" fillId="0" borderId="22" xfId="0" applyNumberFormat="1" applyFont="1" applyBorder="1"/>
    <xf numFmtId="3" fontId="21" fillId="0" borderId="40" xfId="0" applyNumberFormat="1" applyFont="1" applyBorder="1"/>
    <xf numFmtId="3" fontId="22" fillId="0" borderId="19" xfId="0" applyNumberFormat="1" applyFont="1" applyBorder="1"/>
    <xf numFmtId="0" fontId="22" fillId="0" borderId="22" xfId="0" applyFont="1" applyBorder="1"/>
    <xf numFmtId="3" fontId="21" fillId="0" borderId="22" xfId="0" applyNumberFormat="1" applyFont="1" applyBorder="1"/>
    <xf numFmtId="3" fontId="21" fillId="0" borderId="59" xfId="0" applyNumberFormat="1" applyFont="1" applyBorder="1"/>
    <xf numFmtId="3" fontId="21" fillId="0" borderId="60" xfId="0" applyNumberFormat="1" applyFont="1" applyBorder="1"/>
    <xf numFmtId="0" fontId="14" fillId="0" borderId="0" xfId="0" applyFont="1"/>
    <xf numFmtId="0" fontId="26" fillId="0" borderId="0" xfId="0" applyFont="1"/>
    <xf numFmtId="0" fontId="14" fillId="0" borderId="35" xfId="0" applyFont="1" applyBorder="1" applyAlignment="1"/>
    <xf numFmtId="0" fontId="18" fillId="0" borderId="0" xfId="0" applyFont="1" applyAlignment="1"/>
    <xf numFmtId="0" fontId="10" fillId="0" borderId="0" xfId="0" applyFont="1" applyAlignment="1">
      <alignment horizontal="left" indent="2"/>
    </xf>
    <xf numFmtId="0" fontId="10" fillId="0" borderId="0" xfId="0" applyFont="1" applyAlignment="1">
      <alignment wrapText="1"/>
    </xf>
    <xf numFmtId="0" fontId="9" fillId="0" borderId="1" xfId="0" applyFont="1" applyBorder="1" applyAlignment="1">
      <alignment horizontal="center" vertical="top" wrapText="1"/>
    </xf>
    <xf numFmtId="0" fontId="17" fillId="0" borderId="0" xfId="0" applyFont="1" applyBorder="1" applyAlignment="1">
      <alignment horizontal="center" vertical="center" wrapText="1"/>
    </xf>
    <xf numFmtId="0" fontId="9" fillId="0" borderId="14" xfId="0" applyFont="1" applyBorder="1" applyAlignment="1">
      <alignment horizontal="center" vertical="top" wrapText="1"/>
    </xf>
    <xf numFmtId="0" fontId="11" fillId="0" borderId="46" xfId="0" applyFont="1" applyBorder="1"/>
    <xf numFmtId="0" fontId="11" fillId="0" borderId="51" xfId="0" applyFont="1" applyBorder="1"/>
    <xf numFmtId="0" fontId="11" fillId="0" borderId="47" xfId="0" applyFont="1" applyBorder="1"/>
    <xf numFmtId="0" fontId="11" fillId="0" borderId="51" xfId="0" applyFont="1" applyBorder="1" applyAlignment="1">
      <alignment horizontal="left" indent="1"/>
    </xf>
    <xf numFmtId="0" fontId="11" fillId="0" borderId="47" xfId="0" applyFont="1" applyBorder="1" applyAlignment="1">
      <alignment horizontal="left" indent="1"/>
    </xf>
    <xf numFmtId="0" fontId="17" fillId="0" borderId="9" xfId="0" applyFont="1" applyBorder="1" applyAlignment="1">
      <alignment horizontal="center"/>
    </xf>
    <xf numFmtId="0" fontId="9" fillId="0" borderId="17" xfId="0" applyFont="1" applyBorder="1" applyAlignment="1">
      <alignment horizontal="left" indent="2"/>
    </xf>
    <xf numFmtId="0" fontId="9" fillId="0" borderId="20" xfId="0" applyFont="1" applyBorder="1" applyAlignment="1">
      <alignment horizontal="left" indent="2"/>
    </xf>
    <xf numFmtId="0" fontId="27" fillId="0" borderId="20" xfId="0" applyFont="1" applyBorder="1" applyAlignment="1">
      <alignment horizontal="left" indent="8"/>
    </xf>
    <xf numFmtId="0" fontId="17" fillId="0" borderId="20" xfId="0" applyFont="1" applyBorder="1"/>
    <xf numFmtId="0" fontId="17" fillId="0" borderId="20" xfId="0" applyFont="1" applyBorder="1" applyAlignment="1">
      <alignment horizontal="center"/>
    </xf>
    <xf numFmtId="0" fontId="17" fillId="0" borderId="67" xfId="0" applyFont="1" applyBorder="1" applyAlignment="1">
      <alignment horizontal="center"/>
    </xf>
    <xf numFmtId="0" fontId="9" fillId="0" borderId="67" xfId="0" applyFont="1" applyBorder="1" applyAlignment="1">
      <alignment horizontal="left" wrapText="1" indent="2"/>
    </xf>
    <xf numFmtId="0" fontId="9" fillId="0" borderId="70" xfId="0" applyFont="1" applyBorder="1"/>
    <xf numFmtId="0" fontId="14" fillId="0" borderId="0" xfId="0" applyFont="1" applyAlignment="1">
      <alignment wrapText="1"/>
    </xf>
    <xf numFmtId="0" fontId="10" fillId="0" borderId="0" xfId="0" applyFont="1" applyBorder="1" applyAlignment="1">
      <alignment horizontal="center" vertical="top" wrapText="1"/>
    </xf>
    <xf numFmtId="0" fontId="10" fillId="0" borderId="0" xfId="0" applyFont="1" applyBorder="1"/>
    <xf numFmtId="0" fontId="17" fillId="0" borderId="0" xfId="0" applyFont="1" applyBorder="1"/>
    <xf numFmtId="0" fontId="17" fillId="0" borderId="0" xfId="0" applyFont="1" applyBorder="1" applyAlignment="1">
      <alignment horizontal="right" indent="1"/>
    </xf>
    <xf numFmtId="0" fontId="11" fillId="0" borderId="0" xfId="0" applyFont="1" applyBorder="1"/>
    <xf numFmtId="0" fontId="9" fillId="0" borderId="18" xfId="0" applyFont="1" applyBorder="1" applyAlignment="1">
      <alignment horizontal="left" indent="1"/>
    </xf>
    <xf numFmtId="0" fontId="9" fillId="0" borderId="54" xfId="0" applyFont="1" applyBorder="1" applyAlignment="1">
      <alignment horizontal="left" indent="1"/>
    </xf>
    <xf numFmtId="0" fontId="9" fillId="0" borderId="39" xfId="0" applyFont="1" applyBorder="1" applyAlignment="1">
      <alignment horizontal="left" indent="1"/>
    </xf>
    <xf numFmtId="0" fontId="9" fillId="0" borderId="54" xfId="0" applyFont="1" applyBorder="1" applyAlignment="1">
      <alignment horizontal="left" indent="3"/>
    </xf>
    <xf numFmtId="0" fontId="9" fillId="0" borderId="15" xfId="0" applyFont="1" applyBorder="1" applyAlignment="1">
      <alignment horizontal="left" indent="1"/>
    </xf>
    <xf numFmtId="0" fontId="17" fillId="0" borderId="1" xfId="0" applyFont="1" applyBorder="1" applyAlignment="1">
      <alignment horizontal="right" indent="1"/>
    </xf>
    <xf numFmtId="0" fontId="17" fillId="0" borderId="77" xfId="0" applyFont="1" applyBorder="1"/>
    <xf numFmtId="3" fontId="17" fillId="0" borderId="20" xfId="0" applyNumberFormat="1" applyFont="1" applyBorder="1"/>
    <xf numFmtId="3" fontId="17" fillId="0" borderId="21" xfId="0" applyNumberFormat="1" applyFont="1" applyBorder="1"/>
    <xf numFmtId="3" fontId="13" fillId="0" borderId="22" xfId="0" applyNumberFormat="1" applyFont="1" applyBorder="1"/>
    <xf numFmtId="0" fontId="17" fillId="0" borderId="78" xfId="0" applyFont="1" applyBorder="1" applyAlignment="1">
      <alignment horizontal="left" indent="1"/>
    </xf>
    <xf numFmtId="3" fontId="17" fillId="0" borderId="22" xfId="0" applyNumberFormat="1" applyFont="1" applyBorder="1"/>
    <xf numFmtId="0" fontId="17" fillId="0" borderId="78" xfId="0" applyFont="1" applyBorder="1"/>
    <xf numFmtId="3" fontId="13" fillId="0" borderId="20" xfId="0" applyNumberFormat="1" applyFont="1" applyBorder="1"/>
    <xf numFmtId="3" fontId="13" fillId="0" borderId="21" xfId="0" applyNumberFormat="1" applyFont="1" applyBorder="1"/>
    <xf numFmtId="0" fontId="13" fillId="0" borderId="78" xfId="0" applyFont="1" applyBorder="1" applyAlignment="1">
      <alignment horizontal="left" indent="3"/>
    </xf>
    <xf numFmtId="0" fontId="17" fillId="0" borderId="78" xfId="0" applyFont="1" applyBorder="1" applyAlignment="1">
      <alignment horizontal="left" indent="3"/>
    </xf>
    <xf numFmtId="0" fontId="17" fillId="0" borderId="76" xfId="0" applyFont="1" applyBorder="1" applyAlignment="1">
      <alignment horizontal="left"/>
    </xf>
    <xf numFmtId="0" fontId="17" fillId="0" borderId="78" xfId="0" applyFont="1" applyBorder="1" applyAlignment="1">
      <alignment horizontal="left"/>
    </xf>
    <xf numFmtId="3" fontId="13" fillId="0" borderId="80" xfId="0" applyNumberFormat="1" applyFont="1" applyBorder="1"/>
    <xf numFmtId="3" fontId="13" fillId="0" borderId="66" xfId="0" applyNumberFormat="1" applyFont="1" applyBorder="1"/>
    <xf numFmtId="3" fontId="13" fillId="0" borderId="81" xfId="0" applyNumberFormat="1" applyFont="1" applyBorder="1"/>
    <xf numFmtId="0" fontId="17" fillId="0" borderId="77" xfId="0" applyFont="1" applyBorder="1" applyAlignment="1">
      <alignment horizontal="left" indent="1"/>
    </xf>
    <xf numFmtId="0" fontId="17" fillId="0" borderId="82" xfId="0" applyFont="1" applyBorder="1"/>
    <xf numFmtId="0" fontId="11" fillId="0" borderId="37" xfId="0" applyFont="1" applyBorder="1" applyAlignment="1">
      <alignment horizontal="left" indent="3"/>
    </xf>
    <xf numFmtId="0" fontId="17" fillId="0" borderId="4" xfId="0" applyFont="1" applyBorder="1" applyAlignment="1">
      <alignment horizontal="center" vertical="center" wrapText="1"/>
    </xf>
    <xf numFmtId="165" fontId="10" fillId="0" borderId="85" xfId="2" applyNumberFormat="1" applyFont="1" applyBorder="1" applyAlignment="1">
      <alignment horizontal="left"/>
    </xf>
    <xf numFmtId="165" fontId="10" fillId="0" borderId="85" xfId="2" applyNumberFormat="1" applyFont="1" applyBorder="1" applyAlignment="1">
      <alignment horizontal="center"/>
    </xf>
    <xf numFmtId="164" fontId="10" fillId="0" borderId="29" xfId="1" applyNumberFormat="1" applyFont="1" applyBorder="1" applyAlignment="1">
      <alignment horizontal="left"/>
    </xf>
    <xf numFmtId="0" fontId="11" fillId="0" borderId="71" xfId="0" applyFont="1" applyBorder="1" applyAlignment="1">
      <alignment horizontal="left" indent="3"/>
    </xf>
    <xf numFmtId="0" fontId="8" fillId="0" borderId="17" xfId="0" applyFont="1" applyBorder="1" applyAlignment="1">
      <alignment horizontal="left" indent="2"/>
    </xf>
    <xf numFmtId="0" fontId="8" fillId="0" borderId="79" xfId="0" applyFont="1" applyBorder="1" applyAlignment="1">
      <alignment horizontal="left"/>
    </xf>
    <xf numFmtId="0" fontId="8" fillId="0" borderId="86" xfId="0" applyFont="1" applyBorder="1" applyAlignment="1">
      <alignment horizontal="left"/>
    </xf>
    <xf numFmtId="165" fontId="8" fillId="0" borderId="87" xfId="2" applyNumberFormat="1" applyFont="1" applyBorder="1" applyAlignment="1">
      <alignment horizontal="left"/>
    </xf>
    <xf numFmtId="165" fontId="8" fillId="0" borderId="87" xfId="2" applyNumberFormat="1" applyFont="1" applyBorder="1" applyAlignment="1">
      <alignment horizontal="center"/>
    </xf>
    <xf numFmtId="164" fontId="8" fillId="0" borderId="88" xfId="1" applyNumberFormat="1" applyFont="1" applyBorder="1" applyAlignment="1">
      <alignment horizontal="left"/>
    </xf>
    <xf numFmtId="0" fontId="8" fillId="0" borderId="91" xfId="0" applyFont="1" applyBorder="1" applyAlignment="1">
      <alignment horizontal="left"/>
    </xf>
    <xf numFmtId="165" fontId="8" fillId="0" borderId="92" xfId="2" applyNumberFormat="1" applyFont="1" applyBorder="1" applyAlignment="1">
      <alignment horizontal="left"/>
    </xf>
    <xf numFmtId="165" fontId="8" fillId="0" borderId="92" xfId="2" applyNumberFormat="1" applyFont="1" applyBorder="1" applyAlignment="1">
      <alignment horizontal="center"/>
    </xf>
    <xf numFmtId="164" fontId="8" fillId="0" borderId="93" xfId="1" applyNumberFormat="1" applyFont="1" applyBorder="1" applyAlignment="1">
      <alignment horizontal="left"/>
    </xf>
    <xf numFmtId="165" fontId="10" fillId="0" borderId="92" xfId="2" applyNumberFormat="1" applyFont="1" applyBorder="1" applyAlignment="1">
      <alignment horizontal="left"/>
    </xf>
    <xf numFmtId="165" fontId="10" fillId="0" borderId="92" xfId="2" applyNumberFormat="1" applyFont="1" applyBorder="1" applyAlignment="1">
      <alignment horizontal="center"/>
    </xf>
    <xf numFmtId="164" fontId="10" fillId="0" borderId="93" xfId="1" applyNumberFormat="1" applyFont="1" applyBorder="1" applyAlignment="1">
      <alignment horizontal="left"/>
    </xf>
    <xf numFmtId="3" fontId="17" fillId="0" borderId="33" xfId="0" applyNumberFormat="1" applyFont="1" applyBorder="1"/>
    <xf numFmtId="3" fontId="17" fillId="0" borderId="15" xfId="0" applyNumberFormat="1" applyFont="1" applyBorder="1"/>
    <xf numFmtId="3" fontId="17" fillId="0" borderId="99" xfId="0" applyNumberFormat="1" applyFont="1" applyBorder="1"/>
    <xf numFmtId="0" fontId="17" fillId="0" borderId="26" xfId="0" applyFont="1" applyBorder="1" applyAlignment="1">
      <alignment horizontal="left"/>
    </xf>
    <xf numFmtId="0" fontId="8" fillId="0" borderId="1" xfId="0" applyFont="1" applyBorder="1" applyAlignment="1">
      <alignment horizontal="center" vertical="top" wrapText="1"/>
    </xf>
    <xf numFmtId="0" fontId="8" fillId="0" borderId="71" xfId="0" applyFont="1" applyBorder="1" applyAlignment="1">
      <alignment horizontal="left" indent="3"/>
    </xf>
    <xf numFmtId="0" fontId="8" fillId="0" borderId="20" xfId="0" applyFont="1" applyBorder="1" applyAlignment="1">
      <alignment horizontal="left" indent="3"/>
    </xf>
    <xf numFmtId="0" fontId="8" fillId="0" borderId="6" xfId="0" applyFont="1" applyBorder="1" applyAlignment="1">
      <alignment horizontal="left" indent="3"/>
    </xf>
    <xf numFmtId="0" fontId="17" fillId="0" borderId="0" xfId="0" applyFont="1" applyBorder="1" applyAlignment="1">
      <alignment vertical="center" wrapText="1"/>
    </xf>
    <xf numFmtId="0" fontId="7" fillId="0" borderId="1" xfId="0" applyFont="1" applyBorder="1" applyAlignment="1">
      <alignment horizontal="center" vertical="top" wrapText="1"/>
    </xf>
    <xf numFmtId="0" fontId="7" fillId="0" borderId="20" xfId="0" applyFont="1" applyBorder="1" applyAlignment="1">
      <alignment horizontal="left" indent="3"/>
    </xf>
    <xf numFmtId="0" fontId="7" fillId="0" borderId="6" xfId="0" applyFont="1" applyBorder="1" applyAlignment="1">
      <alignment horizontal="left" indent="3"/>
    </xf>
    <xf numFmtId="0" fontId="7" fillId="0" borderId="91" xfId="0" applyFont="1" applyBorder="1" applyAlignment="1">
      <alignment horizontal="left"/>
    </xf>
    <xf numFmtId="0" fontId="7" fillId="0" borderId="55" xfId="0" applyFont="1" applyBorder="1"/>
    <xf numFmtId="0" fontId="7" fillId="0" borderId="20" xfId="0" applyFont="1" applyBorder="1" applyAlignment="1">
      <alignment horizontal="left" indent="2"/>
    </xf>
    <xf numFmtId="0" fontId="17" fillId="0" borderId="4" xfId="0" applyFont="1" applyBorder="1" applyAlignment="1">
      <alignment horizontal="center" vertical="center" wrapText="1"/>
    </xf>
    <xf numFmtId="0" fontId="6" fillId="0" borderId="0" xfId="0" applyFont="1"/>
    <xf numFmtId="0" fontId="31" fillId="0" borderId="101" xfId="0" applyFont="1" applyBorder="1" applyAlignment="1">
      <alignment horizontal="center"/>
    </xf>
    <xf numFmtId="0" fontId="18" fillId="0" borderId="102" xfId="0" applyFont="1" applyBorder="1"/>
    <xf numFmtId="0" fontId="28" fillId="0" borderId="103" xfId="0" applyFont="1" applyBorder="1"/>
    <xf numFmtId="0" fontId="29" fillId="0" borderId="0" xfId="0" applyFont="1" applyBorder="1" applyAlignment="1">
      <alignment horizontal="left" vertical="top"/>
    </xf>
    <xf numFmtId="0" fontId="29" fillId="0" borderId="0" xfId="0" applyFont="1"/>
    <xf numFmtId="0" fontId="30" fillId="0" borderId="0" xfId="0" applyFont="1"/>
    <xf numFmtId="0" fontId="32" fillId="0" borderId="101" xfId="0" applyFont="1" applyBorder="1" applyAlignment="1">
      <alignment horizontal="center"/>
    </xf>
    <xf numFmtId="0" fontId="33" fillId="0" borderId="102" xfId="0" applyFont="1" applyBorder="1" applyAlignment="1"/>
    <xf numFmtId="0" fontId="18" fillId="0" borderId="102" xfId="0" applyFont="1" applyBorder="1" applyAlignment="1"/>
    <xf numFmtId="0" fontId="18" fillId="0" borderId="103" xfId="0" applyFont="1" applyBorder="1" applyAlignment="1"/>
    <xf numFmtId="0" fontId="34" fillId="0" borderId="104" xfId="0" applyFont="1" applyBorder="1" applyAlignment="1"/>
    <xf numFmtId="0" fontId="14" fillId="0" borderId="104" xfId="0" applyFont="1" applyBorder="1" applyAlignment="1"/>
    <xf numFmtId="0" fontId="18" fillId="0" borderId="103" xfId="0" applyFont="1" applyBorder="1"/>
    <xf numFmtId="0" fontId="5" fillId="0" borderId="0" xfId="0" applyFont="1"/>
    <xf numFmtId="0" fontId="5" fillId="0" borderId="31" xfId="0" applyFont="1" applyBorder="1" applyAlignment="1">
      <alignment vertical="top" wrapText="1"/>
    </xf>
    <xf numFmtId="0" fontId="5" fillId="0" borderId="0" xfId="0" applyFont="1" applyAlignment="1">
      <alignment vertical="top"/>
    </xf>
    <xf numFmtId="0" fontId="5" fillId="0" borderId="54" xfId="0" applyFont="1" applyBorder="1" applyAlignment="1">
      <alignment horizontal="left" indent="1"/>
    </xf>
    <xf numFmtId="0" fontId="5" fillId="0" borderId="0" xfId="0" applyFont="1" applyAlignment="1">
      <alignment wrapText="1"/>
    </xf>
    <xf numFmtId="0" fontId="4" fillId="0" borderId="37" xfId="0" applyFont="1" applyBorder="1" applyAlignment="1">
      <alignment horizontal="left" indent="2"/>
    </xf>
    <xf numFmtId="0" fontId="7" fillId="0" borderId="105" xfId="0" applyFont="1" applyBorder="1" applyAlignment="1">
      <alignment horizontal="left" indent="1"/>
    </xf>
    <xf numFmtId="0" fontId="7" fillId="0" borderId="10" xfId="0" applyFont="1" applyBorder="1" applyAlignment="1">
      <alignment horizontal="left" indent="1"/>
    </xf>
    <xf numFmtId="0" fontId="4" fillId="0" borderId="20" xfId="0" applyFont="1" applyBorder="1" applyAlignment="1">
      <alignment horizontal="left" indent="2"/>
    </xf>
    <xf numFmtId="3" fontId="17" fillId="0" borderId="51" xfId="0" applyNumberFormat="1" applyFont="1" applyBorder="1"/>
    <xf numFmtId="3" fontId="17" fillId="0" borderId="54" xfId="0" applyNumberFormat="1" applyFont="1" applyBorder="1"/>
    <xf numFmtId="3" fontId="17" fillId="0" borderId="106" xfId="0" applyNumberFormat="1" applyFont="1" applyBorder="1"/>
    <xf numFmtId="3" fontId="13" fillId="0" borderId="106" xfId="0" applyNumberFormat="1" applyFont="1" applyBorder="1"/>
    <xf numFmtId="3" fontId="17" fillId="0" borderId="48" xfId="0" applyNumberFormat="1" applyFont="1" applyBorder="1"/>
    <xf numFmtId="3" fontId="17" fillId="0" borderId="71" xfId="0" applyNumberFormat="1" applyFont="1" applyBorder="1"/>
    <xf numFmtId="3" fontId="17" fillId="0" borderId="59" xfId="0" applyNumberFormat="1" applyFont="1" applyBorder="1"/>
    <xf numFmtId="3" fontId="17" fillId="0" borderId="37" xfId="0" applyNumberFormat="1" applyFont="1" applyBorder="1"/>
    <xf numFmtId="3" fontId="17" fillId="0" borderId="107" xfId="0" applyNumberFormat="1" applyFont="1" applyBorder="1"/>
    <xf numFmtId="0" fontId="3" fillId="0" borderId="1" xfId="0" applyFont="1" applyBorder="1" applyAlignment="1">
      <alignment horizontal="center" vertical="top" wrapText="1"/>
    </xf>
    <xf numFmtId="3" fontId="11" fillId="0" borderId="18" xfId="0" applyNumberFormat="1" applyFont="1" applyBorder="1"/>
    <xf numFmtId="3" fontId="11" fillId="0" borderId="19" xfId="0" applyNumberFormat="1" applyFont="1" applyBorder="1"/>
    <xf numFmtId="3" fontId="11" fillId="0" borderId="22" xfId="0" applyNumberFormat="1" applyFont="1" applyBorder="1"/>
    <xf numFmtId="3" fontId="11" fillId="0" borderId="2" xfId="0" applyNumberFormat="1" applyFont="1" applyBorder="1"/>
    <xf numFmtId="3" fontId="11" fillId="0" borderId="11" xfId="0" applyNumberFormat="1" applyFont="1" applyBorder="1"/>
    <xf numFmtId="3" fontId="17" fillId="0" borderId="1" xfId="0" applyNumberFormat="1" applyFont="1" applyBorder="1"/>
    <xf numFmtId="3" fontId="17" fillId="0" borderId="14" xfId="0" applyNumberFormat="1" applyFont="1" applyBorder="1"/>
    <xf numFmtId="3" fontId="17" fillId="0" borderId="18" xfId="0" applyNumberFormat="1" applyFont="1" applyBorder="1"/>
    <xf numFmtId="3" fontId="8" fillId="0" borderId="18" xfId="0" applyNumberFormat="1" applyFont="1" applyBorder="1"/>
    <xf numFmtId="3" fontId="8" fillId="0" borderId="19" xfId="0" applyNumberFormat="1" applyFont="1" applyBorder="1"/>
    <xf numFmtId="3" fontId="8" fillId="0" borderId="39" xfId="0" applyNumberFormat="1" applyFont="1" applyBorder="1"/>
    <xf numFmtId="3" fontId="8" fillId="0" borderId="40" xfId="0" applyNumberFormat="1" applyFont="1" applyBorder="1"/>
    <xf numFmtId="3" fontId="11" fillId="0" borderId="54" xfId="0" applyNumberFormat="1" applyFont="1" applyBorder="1"/>
    <xf numFmtId="3" fontId="11" fillId="0" borderId="59" xfId="0" applyNumberFormat="1" applyFont="1" applyBorder="1"/>
    <xf numFmtId="3" fontId="11" fillId="0" borderId="24" xfId="0" applyNumberFormat="1" applyFont="1" applyBorder="1"/>
    <xf numFmtId="3" fontId="11" fillId="0" borderId="25" xfId="0" applyNumberFormat="1" applyFont="1" applyBorder="1"/>
    <xf numFmtId="3" fontId="11" fillId="0" borderId="7" xfId="0" applyNumberFormat="1" applyFont="1" applyBorder="1"/>
    <xf numFmtId="3" fontId="11" fillId="0" borderId="8" xfId="0" applyNumberFormat="1" applyFont="1" applyBorder="1"/>
    <xf numFmtId="3" fontId="11" fillId="0" borderId="39" xfId="0" applyNumberFormat="1" applyFont="1" applyBorder="1"/>
    <xf numFmtId="3" fontId="11" fillId="0" borderId="40" xfId="0" applyNumberFormat="1" applyFont="1" applyBorder="1"/>
    <xf numFmtId="3" fontId="10" fillId="0" borderId="18" xfId="0" applyNumberFormat="1" applyFont="1" applyBorder="1"/>
    <xf numFmtId="3" fontId="10" fillId="0" borderId="19" xfId="0" applyNumberFormat="1" applyFont="1" applyBorder="1"/>
    <xf numFmtId="3" fontId="10" fillId="0" borderId="39" xfId="0" applyNumberFormat="1" applyFont="1" applyBorder="1"/>
    <xf numFmtId="3" fontId="10" fillId="0" borderId="40" xfId="0" applyNumberFormat="1" applyFont="1" applyBorder="1"/>
    <xf numFmtId="3" fontId="17" fillId="0" borderId="8" xfId="0" applyNumberFormat="1" applyFont="1" applyBorder="1"/>
    <xf numFmtId="0" fontId="10" fillId="0" borderId="30" xfId="0" applyFont="1" applyBorder="1" applyAlignment="1">
      <alignment horizontal="center"/>
    </xf>
    <xf numFmtId="0" fontId="10" fillId="0" borderId="31" xfId="0" applyFont="1" applyBorder="1" applyAlignment="1">
      <alignment horizontal="center"/>
    </xf>
    <xf numFmtId="0" fontId="10" fillId="0" borderId="38" xfId="0" applyFont="1" applyBorder="1" applyAlignment="1">
      <alignment horizontal="center"/>
    </xf>
    <xf numFmtId="0" fontId="2" fillId="0" borderId="30" xfId="0" applyFont="1" applyBorder="1" applyAlignment="1">
      <alignment horizontal="center"/>
    </xf>
    <xf numFmtId="3" fontId="10" fillId="0" borderId="54" xfId="0" applyNumberFormat="1" applyFont="1" applyBorder="1"/>
    <xf numFmtId="3" fontId="10" fillId="0" borderId="15" xfId="0" applyNumberFormat="1" applyFont="1" applyBorder="1"/>
    <xf numFmtId="3" fontId="11" fillId="0" borderId="89" xfId="0" applyNumberFormat="1" applyFont="1" applyBorder="1"/>
    <xf numFmtId="3" fontId="11" fillId="0" borderId="90" xfId="0" applyNumberFormat="1" applyFont="1" applyBorder="1"/>
    <xf numFmtId="3" fontId="11" fillId="0" borderId="94" xfId="0" applyNumberFormat="1" applyFont="1" applyBorder="1"/>
    <xf numFmtId="3" fontId="11" fillId="0" borderId="95" xfId="0" applyNumberFormat="1" applyFont="1" applyBorder="1"/>
    <xf numFmtId="3" fontId="11" fillId="0" borderId="75" xfId="0" applyNumberFormat="1" applyFont="1" applyBorder="1"/>
    <xf numFmtId="3" fontId="17" fillId="0" borderId="89" xfId="2" applyNumberFormat="1" applyFont="1" applyBorder="1"/>
    <xf numFmtId="3" fontId="11" fillId="0" borderId="97" xfId="0" applyNumberFormat="1" applyFont="1" applyBorder="1"/>
    <xf numFmtId="3" fontId="11" fillId="0" borderId="98" xfId="0" applyNumberFormat="1" applyFont="1" applyBorder="1"/>
    <xf numFmtId="3" fontId="11" fillId="0" borderId="66" xfId="0" applyNumberFormat="1" applyFont="1" applyBorder="1"/>
    <xf numFmtId="3" fontId="11" fillId="0" borderId="96" xfId="0" applyNumberFormat="1" applyFont="1" applyBorder="1"/>
    <xf numFmtId="3" fontId="27" fillId="0" borderId="21" xfId="0" applyNumberFormat="1" applyFont="1" applyBorder="1"/>
    <xf numFmtId="3" fontId="27" fillId="0" borderId="22" xfId="0" applyNumberFormat="1" applyFont="1" applyBorder="1"/>
    <xf numFmtId="3" fontId="17" fillId="0" borderId="58" xfId="0" applyNumberFormat="1" applyFont="1" applyBorder="1"/>
    <xf numFmtId="3" fontId="17" fillId="0" borderId="60" xfId="0" applyNumberFormat="1" applyFont="1" applyBorder="1"/>
    <xf numFmtId="3" fontId="11" fillId="0" borderId="69" xfId="0" applyNumberFormat="1" applyFont="1" applyBorder="1"/>
    <xf numFmtId="3" fontId="11" fillId="0" borderId="68" xfId="0" applyNumberFormat="1" applyFont="1" applyBorder="1"/>
    <xf numFmtId="3" fontId="11" fillId="0" borderId="58" xfId="0" applyNumberFormat="1" applyFont="1" applyBorder="1"/>
    <xf numFmtId="3" fontId="11" fillId="0" borderId="60" xfId="0" applyNumberFormat="1" applyFont="1" applyBorder="1"/>
    <xf numFmtId="3" fontId="17" fillId="0" borderId="55" xfId="0" applyNumberFormat="1" applyFont="1" applyBorder="1"/>
    <xf numFmtId="3" fontId="17" fillId="0" borderId="24" xfId="0" applyNumberFormat="1" applyFont="1" applyBorder="1"/>
    <xf numFmtId="3" fontId="13" fillId="0" borderId="108" xfId="0" applyNumberFormat="1" applyFont="1" applyBorder="1"/>
    <xf numFmtId="0" fontId="2" fillId="0" borderId="78" xfId="0" applyFont="1" applyBorder="1" applyAlignment="1">
      <alignment horizontal="left" indent="1"/>
    </xf>
    <xf numFmtId="0" fontId="2" fillId="0" borderId="78" xfId="0" applyFont="1" applyBorder="1" applyAlignment="1">
      <alignment horizontal="left" indent="6"/>
    </xf>
    <xf numFmtId="0" fontId="1" fillId="0" borderId="20" xfId="0" applyFont="1" applyBorder="1" applyAlignment="1">
      <alignment horizontal="left" indent="2"/>
    </xf>
    <xf numFmtId="0" fontId="1" fillId="0" borderId="0" xfId="0" applyFont="1" applyAlignment="1">
      <alignment horizontal="left" indent="2"/>
    </xf>
    <xf numFmtId="0" fontId="1" fillId="0" borderId="0" xfId="0" applyFont="1"/>
    <xf numFmtId="0" fontId="22" fillId="0" borderId="33" xfId="0" applyFont="1" applyBorder="1" applyAlignment="1">
      <alignment vertical="top"/>
    </xf>
    <xf numFmtId="3" fontId="22" fillId="0" borderId="54" xfId="0" applyNumberFormat="1" applyFont="1" applyBorder="1"/>
    <xf numFmtId="3" fontId="22" fillId="0" borderId="59" xfId="0" applyNumberFormat="1" applyFont="1" applyBorder="1"/>
    <xf numFmtId="0" fontId="0" fillId="0" borderId="53" xfId="0" applyBorder="1" applyAlignment="1">
      <alignment horizontal="left" vertical="top" wrapText="1"/>
    </xf>
    <xf numFmtId="0" fontId="0" fillId="0" borderId="56" xfId="0" applyBorder="1" applyAlignment="1">
      <alignment horizontal="left" vertical="top" wrapText="1"/>
    </xf>
    <xf numFmtId="0" fontId="1" fillId="0" borderId="17" xfId="0" applyFont="1" applyBorder="1" applyAlignment="1">
      <alignment horizontal="left" indent="3"/>
    </xf>
    <xf numFmtId="0" fontId="1" fillId="0" borderId="78" xfId="0" applyFont="1" applyBorder="1" applyAlignment="1">
      <alignment horizontal="left" indent="6"/>
    </xf>
    <xf numFmtId="0" fontId="1" fillId="0" borderId="27" xfId="0" applyFont="1" applyBorder="1" applyAlignment="1">
      <alignment horizontal="left"/>
    </xf>
    <xf numFmtId="0" fontId="22" fillId="0" borderId="53" xfId="0" applyFont="1" applyBorder="1" applyAlignment="1">
      <alignment horizontal="left" vertical="top" wrapText="1"/>
    </xf>
    <xf numFmtId="0" fontId="14" fillId="0" borderId="0" xfId="0" applyFont="1" applyAlignment="1">
      <alignment horizontal="left" wrapText="1"/>
    </xf>
    <xf numFmtId="3" fontId="1" fillId="0" borderId="21" xfId="0" applyNumberFormat="1" applyFont="1" applyBorder="1"/>
    <xf numFmtId="0" fontId="1" fillId="0" borderId="20" xfId="0" applyFont="1" applyBorder="1" applyAlignment="1">
      <alignment horizontal="left" indent="3"/>
    </xf>
    <xf numFmtId="0" fontId="1" fillId="0" borderId="37" xfId="0" applyFont="1" applyBorder="1" applyAlignment="1">
      <alignment horizontal="left" indent="3"/>
    </xf>
    <xf numFmtId="0" fontId="1" fillId="0" borderId="23" xfId="0" applyFont="1" applyBorder="1" applyAlignment="1">
      <alignment horizontal="left" indent="3"/>
    </xf>
    <xf numFmtId="0" fontId="20" fillId="0" borderId="0" xfId="0" applyFont="1"/>
    <xf numFmtId="3" fontId="17" fillId="0" borderId="17" xfId="0" applyNumberFormat="1" applyFont="1" applyBorder="1"/>
    <xf numFmtId="3" fontId="17" fillId="0" borderId="112" xfId="0" applyNumberFormat="1" applyFont="1" applyBorder="1"/>
    <xf numFmtId="3" fontId="17" fillId="0" borderId="4" xfId="0" applyNumberFormat="1" applyFont="1" applyBorder="1"/>
    <xf numFmtId="3" fontId="17" fillId="0" borderId="62" xfId="0" applyNumberFormat="1" applyFont="1" applyBorder="1"/>
    <xf numFmtId="3" fontId="37" fillId="0" borderId="18" xfId="0" applyNumberFormat="1" applyFont="1" applyBorder="1"/>
    <xf numFmtId="3" fontId="17" fillId="0" borderId="19" xfId="0" applyNumberFormat="1" applyFont="1" applyBorder="1"/>
    <xf numFmtId="3" fontId="38" fillId="0" borderId="94" xfId="0" applyNumberFormat="1" applyFont="1" applyBorder="1"/>
    <xf numFmtId="3" fontId="37" fillId="0" borderId="94" xfId="0" applyNumberFormat="1" applyFont="1" applyBorder="1"/>
    <xf numFmtId="3" fontId="1" fillId="0" borderId="21" xfId="0" applyNumberFormat="1" applyFont="1" applyBorder="1"/>
    <xf numFmtId="3" fontId="1" fillId="0" borderId="21" xfId="0" applyNumberFormat="1" applyFont="1" applyBorder="1"/>
    <xf numFmtId="3" fontId="17" fillId="0" borderId="51" xfId="0" applyNumberFormat="1" applyFont="1" applyBorder="1"/>
    <xf numFmtId="3" fontId="17" fillId="0" borderId="54" xfId="0" applyNumberFormat="1" applyFont="1" applyBorder="1"/>
    <xf numFmtId="3" fontId="17" fillId="0" borderId="106" xfId="0" applyNumberFormat="1" applyFont="1" applyBorder="1"/>
    <xf numFmtId="3" fontId="17" fillId="0" borderId="71" xfId="0" applyNumberFormat="1" applyFont="1" applyBorder="1"/>
    <xf numFmtId="3" fontId="17" fillId="0" borderId="59" xfId="0" applyNumberFormat="1" applyFont="1" applyBorder="1"/>
    <xf numFmtId="3" fontId="38" fillId="0" borderId="66" xfId="0" applyNumberFormat="1" applyFont="1" applyBorder="1"/>
    <xf numFmtId="3" fontId="37" fillId="0" borderId="66" xfId="0" applyNumberFormat="1" applyFont="1" applyBorder="1"/>
    <xf numFmtId="3" fontId="37" fillId="0" borderId="39" xfId="0" applyNumberFormat="1" applyFont="1" applyBorder="1"/>
    <xf numFmtId="3" fontId="1" fillId="0" borderId="23" xfId="0" applyNumberFormat="1" applyFont="1" applyBorder="1"/>
    <xf numFmtId="3" fontId="1" fillId="0" borderId="24" xfId="0" applyNumberFormat="1" applyFont="1" applyBorder="1"/>
    <xf numFmtId="3" fontId="1" fillId="0" borderId="25" xfId="0" applyNumberFormat="1" applyFont="1" applyBorder="1"/>
    <xf numFmtId="3" fontId="30" fillId="0" borderId="21" xfId="0" applyNumberFormat="1" applyFont="1" applyBorder="1"/>
    <xf numFmtId="3" fontId="29" fillId="0" borderId="21" xfId="0" applyNumberFormat="1" applyFont="1" applyBorder="1"/>
    <xf numFmtId="3" fontId="29" fillId="0" borderId="18" xfId="0" applyNumberFormat="1" applyFont="1" applyBorder="1"/>
    <xf numFmtId="3" fontId="30" fillId="0" borderId="54" xfId="0" applyNumberFormat="1" applyFont="1" applyBorder="1"/>
    <xf numFmtId="3" fontId="30" fillId="0" borderId="58" xfId="0" applyNumberFormat="1" applyFont="1" applyBorder="1"/>
    <xf numFmtId="3" fontId="30" fillId="0" borderId="94" xfId="2" applyNumberFormat="1" applyFont="1" applyBorder="1"/>
    <xf numFmtId="3" fontId="30" fillId="0" borderId="66" xfId="0" applyNumberFormat="1" applyFont="1" applyBorder="1"/>
    <xf numFmtId="3" fontId="29" fillId="0" borderId="2" xfId="0" applyNumberFormat="1" applyFont="1" applyBorder="1"/>
    <xf numFmtId="3" fontId="30" fillId="0" borderId="1" xfId="0" applyNumberFormat="1" applyFont="1" applyBorder="1"/>
    <xf numFmtId="3" fontId="29" fillId="0" borderId="54" xfId="0" applyNumberFormat="1" applyFont="1" applyBorder="1"/>
    <xf numFmtId="3" fontId="11" fillId="0" borderId="1" xfId="0" applyNumberFormat="1" applyFont="1" applyBorder="1"/>
    <xf numFmtId="0" fontId="1" fillId="0" borderId="20" xfId="0" applyFont="1" applyBorder="1" applyAlignment="1">
      <alignment horizontal="left" wrapText="1" indent="3"/>
    </xf>
    <xf numFmtId="3" fontId="29" fillId="0" borderId="22" xfId="0" applyNumberFormat="1" applyFont="1" applyBorder="1"/>
    <xf numFmtId="3" fontId="30" fillId="0" borderId="14" xfId="0" applyNumberFormat="1" applyFont="1" applyBorder="1"/>
    <xf numFmtId="0" fontId="36" fillId="0" borderId="0" xfId="0" applyFont="1" applyAlignment="1">
      <alignment horizontal="left" vertical="top"/>
    </xf>
    <xf numFmtId="0" fontId="17" fillId="0" borderId="3" xfId="0" applyFont="1" applyBorder="1" applyAlignment="1">
      <alignment horizontal="center"/>
    </xf>
    <xf numFmtId="0" fontId="17" fillId="0" borderId="4" xfId="0" applyFont="1" applyBorder="1" applyAlignment="1">
      <alignment horizontal="center"/>
    </xf>
    <xf numFmtId="0" fontId="17" fillId="0" borderId="5" xfId="0" applyFont="1" applyBorder="1" applyAlignment="1">
      <alignment horizontal="center"/>
    </xf>
    <xf numFmtId="0" fontId="15" fillId="0" borderId="0" xfId="0" applyFont="1" applyAlignment="1">
      <alignment horizontal="center"/>
    </xf>
    <xf numFmtId="0" fontId="16" fillId="0" borderId="0" xfId="0" applyFont="1" applyAlignment="1">
      <alignment horizontal="center"/>
    </xf>
    <xf numFmtId="0" fontId="13" fillId="0" borderId="0" xfId="0" applyFont="1" applyAlignment="1">
      <alignment horizontal="center"/>
    </xf>
    <xf numFmtId="0" fontId="14" fillId="0" borderId="0" xfId="0" applyFont="1" applyAlignment="1">
      <alignment horizontal="center"/>
    </xf>
    <xf numFmtId="0" fontId="17" fillId="0" borderId="13" xfId="0" applyFont="1" applyBorder="1" applyAlignment="1">
      <alignment horizontal="center" vertical="center"/>
    </xf>
    <xf numFmtId="0" fontId="17" fillId="0" borderId="10" xfId="0" applyFont="1" applyBorder="1" applyAlignment="1">
      <alignment horizontal="center" vertical="center"/>
    </xf>
    <xf numFmtId="0" fontId="11" fillId="0" borderId="0" xfId="0" applyFont="1" applyAlignment="1">
      <alignment horizontal="center"/>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4" fillId="0" borderId="35" xfId="0" applyFont="1" applyBorder="1" applyAlignment="1">
      <alignment horizontal="center"/>
    </xf>
    <xf numFmtId="0" fontId="14" fillId="0" borderId="0" xfId="0" applyFont="1" applyBorder="1" applyAlignment="1">
      <alignment horizontal="center"/>
    </xf>
    <xf numFmtId="0" fontId="17" fillId="0" borderId="28" xfId="0" applyFont="1" applyBorder="1" applyAlignment="1">
      <alignment horizontal="center" vertical="center" wrapText="1"/>
    </xf>
    <xf numFmtId="0" fontId="17" fillId="0" borderId="29" xfId="0" applyFont="1" applyBorder="1" applyAlignment="1">
      <alignment horizontal="center" vertical="center" wrapText="1"/>
    </xf>
    <xf numFmtId="0" fontId="10" fillId="0" borderId="0" xfId="0" applyFont="1" applyAlignment="1">
      <alignment horizontal="center"/>
    </xf>
    <xf numFmtId="0" fontId="19" fillId="0" borderId="0" xfId="0" applyFont="1" applyAlignment="1">
      <alignment horizontal="left" vertical="top"/>
    </xf>
    <xf numFmtId="0" fontId="17" fillId="0" borderId="13" xfId="0" applyFont="1" applyBorder="1" applyAlignment="1">
      <alignment horizontal="center" vertical="center" wrapText="1"/>
    </xf>
    <xf numFmtId="0" fontId="17" fillId="0" borderId="45"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2" xfId="0" applyFont="1" applyBorder="1" applyAlignment="1">
      <alignment horizontal="center" vertical="center" wrapText="1"/>
    </xf>
    <xf numFmtId="0" fontId="11" fillId="0" borderId="35" xfId="0" applyFont="1" applyBorder="1" applyAlignment="1">
      <alignment horizontal="center"/>
    </xf>
    <xf numFmtId="0" fontId="21" fillId="0" borderId="57" xfId="0" applyFont="1" applyBorder="1" applyAlignment="1">
      <alignment horizontal="center" vertical="top"/>
    </xf>
    <xf numFmtId="0" fontId="21" fillId="0" borderId="32" xfId="0" applyFont="1" applyBorder="1" applyAlignment="1">
      <alignment horizontal="center" vertical="top"/>
    </xf>
    <xf numFmtId="0" fontId="21" fillId="0" borderId="44" xfId="0" applyFont="1" applyBorder="1" applyAlignment="1">
      <alignment horizontal="right" vertical="top"/>
    </xf>
    <xf numFmtId="0" fontId="21" fillId="0" borderId="43" xfId="0" applyFont="1" applyBorder="1" applyAlignment="1">
      <alignment horizontal="left" vertical="top"/>
    </xf>
    <xf numFmtId="0" fontId="21" fillId="0" borderId="31" xfId="0" applyFont="1" applyBorder="1" applyAlignment="1">
      <alignment horizontal="left" vertical="top"/>
    </xf>
    <xf numFmtId="0" fontId="22" fillId="0" borderId="43" xfId="0" applyFont="1" applyBorder="1" applyAlignment="1">
      <alignment horizontal="left" vertical="top"/>
    </xf>
    <xf numFmtId="0" fontId="22" fillId="0" borderId="31" xfId="0" applyFont="1" applyBorder="1" applyAlignment="1">
      <alignment horizontal="left" vertical="top"/>
    </xf>
    <xf numFmtId="0" fontId="25" fillId="0" borderId="43" xfId="0" applyFont="1" applyBorder="1" applyAlignment="1">
      <alignment horizontal="left" vertical="top" wrapText="1"/>
    </xf>
    <xf numFmtId="0" fontId="25" fillId="0" borderId="43" xfId="0" applyFont="1" applyBorder="1" applyAlignment="1">
      <alignment horizontal="left" vertical="top"/>
    </xf>
    <xf numFmtId="0" fontId="25" fillId="0" borderId="31" xfId="0" applyFont="1" applyBorder="1" applyAlignment="1">
      <alignment horizontal="left" vertical="top"/>
    </xf>
    <xf numFmtId="0" fontId="25" fillId="0" borderId="110" xfId="0" applyFont="1" applyBorder="1" applyAlignment="1">
      <alignment horizontal="left" vertical="top" wrapText="1"/>
    </xf>
    <xf numFmtId="0" fontId="25" fillId="0" borderId="111" xfId="0" applyFont="1" applyBorder="1" applyAlignment="1">
      <alignment horizontal="left" vertical="top" wrapText="1"/>
    </xf>
    <xf numFmtId="0" fontId="0" fillId="0" borderId="53" xfId="0" applyBorder="1" applyAlignment="1">
      <alignment horizontal="left" vertical="top" wrapText="1"/>
    </xf>
    <xf numFmtId="0" fontId="0" fillId="0" borderId="56" xfId="0" applyBorder="1" applyAlignment="1">
      <alignment horizontal="left" vertical="top" wrapText="1"/>
    </xf>
    <xf numFmtId="0" fontId="21" fillId="0" borderId="53" xfId="0" applyFont="1" applyBorder="1" applyAlignment="1">
      <alignment horizontal="left" vertical="top"/>
    </xf>
    <xf numFmtId="0" fontId="21" fillId="0" borderId="56" xfId="0" applyFont="1" applyBorder="1" applyAlignment="1">
      <alignment horizontal="left" vertical="top"/>
    </xf>
    <xf numFmtId="0" fontId="25" fillId="0" borderId="31" xfId="0" applyFont="1" applyBorder="1" applyAlignment="1">
      <alignment horizontal="left" vertical="top" wrapText="1"/>
    </xf>
    <xf numFmtId="0" fontId="22" fillId="0" borderId="43" xfId="0" applyFont="1" applyBorder="1" applyAlignment="1">
      <alignment horizontal="left" vertical="top" wrapText="1"/>
    </xf>
    <xf numFmtId="0" fontId="0" fillId="0" borderId="110" xfId="0" applyBorder="1" applyAlignment="1">
      <alignment horizontal="left" vertical="top" wrapText="1"/>
    </xf>
    <xf numFmtId="0" fontId="0" fillId="0" borderId="111" xfId="0" applyBorder="1" applyAlignment="1">
      <alignment horizontal="left" vertical="top" wrapText="1"/>
    </xf>
    <xf numFmtId="0" fontId="20" fillId="0" borderId="0" xfId="0" applyFont="1" applyAlignment="1">
      <alignment horizontal="center"/>
    </xf>
    <xf numFmtId="0" fontId="22" fillId="0" borderId="0" xfId="0" applyFont="1" applyAlignment="1">
      <alignment horizontal="center"/>
    </xf>
    <xf numFmtId="0" fontId="23" fillId="0" borderId="0" xfId="0" applyFont="1" applyAlignment="1">
      <alignment horizontal="center"/>
    </xf>
    <xf numFmtId="0" fontId="21" fillId="0" borderId="53" xfId="0" applyFont="1" applyBorder="1" applyAlignment="1">
      <alignment horizontal="left" vertical="top" wrapText="1"/>
    </xf>
    <xf numFmtId="0" fontId="21" fillId="0" borderId="38" xfId="0" applyFont="1" applyBorder="1" applyAlignment="1">
      <alignment horizontal="right" vertical="top"/>
    </xf>
    <xf numFmtId="0" fontId="21" fillId="0" borderId="52" xfId="0" applyFont="1" applyBorder="1" applyAlignment="1">
      <alignment horizontal="left" vertical="top" wrapText="1"/>
    </xf>
    <xf numFmtId="0" fontId="21" fillId="0" borderId="42" xfId="0" applyFont="1" applyBorder="1" applyAlignment="1">
      <alignment horizontal="left" vertical="top" wrapText="1"/>
    </xf>
    <xf numFmtId="0" fontId="22" fillId="0" borderId="31" xfId="0" applyFont="1" applyBorder="1" applyAlignment="1">
      <alignment horizontal="left" vertical="top" wrapText="1"/>
    </xf>
    <xf numFmtId="0" fontId="11" fillId="0" borderId="0" xfId="0" applyFont="1" applyBorder="1" applyAlignment="1">
      <alignment horizontal="center"/>
    </xf>
    <xf numFmtId="0" fontId="11" fillId="0" borderId="0" xfId="0" applyFont="1" applyAlignment="1">
      <alignment horizontal="center" wrapText="1"/>
    </xf>
    <xf numFmtId="0" fontId="17" fillId="0" borderId="64" xfId="0" applyFont="1" applyBorder="1" applyAlignment="1">
      <alignment horizontal="center" vertical="center" wrapText="1"/>
    </xf>
    <xf numFmtId="0" fontId="17" fillId="0" borderId="109" xfId="0" applyFont="1" applyBorder="1" applyAlignment="1">
      <alignment horizontal="center" vertical="center" wrapText="1"/>
    </xf>
    <xf numFmtId="0" fontId="14" fillId="0" borderId="0" xfId="0" applyFont="1" applyAlignment="1">
      <alignment horizontal="left" wrapText="1"/>
    </xf>
    <xf numFmtId="0" fontId="17" fillId="0" borderId="63"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62"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65" xfId="0" applyFont="1" applyBorder="1" applyAlignment="1">
      <alignment horizontal="center" vertical="center" wrapText="1"/>
    </xf>
    <xf numFmtId="0" fontId="17" fillId="0" borderId="12" xfId="0" applyFont="1" applyBorder="1" applyAlignment="1">
      <alignment horizontal="center" vertical="center"/>
    </xf>
    <xf numFmtId="0" fontId="17" fillId="0" borderId="15" xfId="0" applyFont="1" applyBorder="1" applyAlignment="1">
      <alignment horizontal="center" vertical="center"/>
    </xf>
    <xf numFmtId="0" fontId="17" fillId="0" borderId="2" xfId="0" applyFont="1" applyBorder="1" applyAlignment="1">
      <alignment horizontal="center" vertical="center"/>
    </xf>
    <xf numFmtId="0" fontId="17" fillId="0" borderId="72" xfId="0" applyFont="1" applyBorder="1" applyAlignment="1">
      <alignment horizontal="center" vertical="center" wrapText="1"/>
    </xf>
    <xf numFmtId="0" fontId="17" fillId="0" borderId="73" xfId="0" applyFont="1" applyBorder="1" applyAlignment="1">
      <alignment horizontal="center" vertical="center" wrapText="1"/>
    </xf>
    <xf numFmtId="0" fontId="17" fillId="0" borderId="74" xfId="0" applyFont="1" applyBorder="1" applyAlignment="1">
      <alignment horizontal="center" vertical="center" wrapText="1"/>
    </xf>
    <xf numFmtId="0" fontId="17" fillId="0" borderId="61" xfId="0" applyFont="1" applyBorder="1" applyAlignment="1">
      <alignment horizontal="center" vertical="center" wrapText="1"/>
    </xf>
    <xf numFmtId="0" fontId="17" fillId="0" borderId="80" xfId="0" applyFont="1" applyBorder="1" applyAlignment="1">
      <alignment horizontal="left" indent="2"/>
    </xf>
    <xf numFmtId="0" fontId="17" fillId="0" borderId="35" xfId="0" applyFont="1" applyBorder="1" applyAlignment="1">
      <alignment horizontal="left" indent="2"/>
    </xf>
    <xf numFmtId="0" fontId="17" fillId="0" borderId="84" xfId="0" applyFont="1" applyBorder="1" applyAlignment="1">
      <alignment horizontal="center" vertical="center"/>
    </xf>
    <xf numFmtId="0" fontId="17" fillId="0" borderId="41" xfId="0" applyFont="1" applyBorder="1" applyAlignment="1">
      <alignment horizontal="center" vertical="center"/>
    </xf>
    <xf numFmtId="0" fontId="17" fillId="0" borderId="28" xfId="0" applyFont="1" applyBorder="1" applyAlignment="1">
      <alignment horizontal="center" vertical="center"/>
    </xf>
    <xf numFmtId="0" fontId="17" fillId="0" borderId="79" xfId="0" applyFont="1" applyBorder="1" applyAlignment="1">
      <alignment horizontal="center" vertical="center"/>
    </xf>
    <xf numFmtId="0" fontId="17" fillId="0" borderId="85" xfId="0" applyFont="1" applyBorder="1" applyAlignment="1">
      <alignment horizontal="center" vertical="center"/>
    </xf>
    <xf numFmtId="0" fontId="17" fillId="0" borderId="29" xfId="0" applyFont="1" applyBorder="1" applyAlignment="1">
      <alignment horizontal="center" vertical="center"/>
    </xf>
    <xf numFmtId="0" fontId="17" fillId="0" borderId="9" xfId="0" applyFont="1" applyBorder="1" applyAlignment="1">
      <alignment horizontal="center"/>
    </xf>
    <xf numFmtId="0" fontId="17" fillId="0" borderId="72" xfId="0" applyFont="1" applyBorder="1" applyAlignment="1">
      <alignment horizontal="center"/>
    </xf>
    <xf numFmtId="0" fontId="17" fillId="0" borderId="65" xfId="0" applyFont="1" applyBorder="1" applyAlignment="1">
      <alignment horizontal="center"/>
    </xf>
    <xf numFmtId="0" fontId="17" fillId="0" borderId="86" xfId="0" applyFont="1" applyBorder="1" applyAlignment="1">
      <alignment horizontal="left" indent="2"/>
    </xf>
    <xf numFmtId="0" fontId="17" fillId="0" borderId="87" xfId="0" applyFont="1" applyBorder="1" applyAlignment="1">
      <alignment horizontal="left" indent="2"/>
    </xf>
    <xf numFmtId="0" fontId="17" fillId="0" borderId="91" xfId="0" applyFont="1" applyBorder="1" applyAlignment="1">
      <alignment horizontal="left" indent="2"/>
    </xf>
    <xf numFmtId="0" fontId="17" fillId="0" borderId="92" xfId="0" applyFont="1" applyBorder="1" applyAlignment="1">
      <alignment horizontal="left" indent="2"/>
    </xf>
    <xf numFmtId="0" fontId="9" fillId="0" borderId="83" xfId="0" applyFont="1" applyBorder="1" applyAlignment="1">
      <alignment horizontal="center"/>
    </xf>
    <xf numFmtId="0" fontId="9" fillId="0" borderId="52" xfId="0" applyFont="1" applyBorder="1" applyAlignment="1">
      <alignment horizontal="center"/>
    </xf>
    <xf numFmtId="0" fontId="9" fillId="0" borderId="113" xfId="0" applyFont="1" applyBorder="1" applyAlignment="1">
      <alignment horizontal="center"/>
    </xf>
    <xf numFmtId="0" fontId="14" fillId="0" borderId="50" xfId="0" applyFont="1" applyBorder="1" applyAlignment="1">
      <alignment horizontal="center"/>
    </xf>
    <xf numFmtId="0" fontId="14" fillId="0" borderId="100" xfId="0" applyFont="1" applyBorder="1" applyAlignment="1">
      <alignment horizontal="center"/>
    </xf>
    <xf numFmtId="0" fontId="14" fillId="0" borderId="114" xfId="0" applyFont="1" applyBorder="1" applyAlignment="1">
      <alignment horizontal="center"/>
    </xf>
  </cellXfs>
  <cellStyles count="3">
    <cellStyle name="Comma" xfId="1" builtinId="3"/>
    <cellStyle name="Currency" xfId="2" builtinId="4"/>
    <cellStyle name="Normal"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xdr:row>
          <xdr:rowOff>0</xdr:rowOff>
        </xdr:from>
        <xdr:to>
          <xdr:col>11</xdr:col>
          <xdr:colOff>828675</xdr:colOff>
          <xdr:row>32</xdr:row>
          <xdr:rowOff>104775</xdr:rowOff>
        </xdr:to>
        <xdr:sp macro="" textlink="">
          <xdr:nvSpPr>
            <xdr:cNvPr id="1025" name="Object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8</xdr:col>
      <xdr:colOff>392906</xdr:colOff>
      <xdr:row>1</xdr:row>
      <xdr:rowOff>154780</xdr:rowOff>
    </xdr:from>
    <xdr:to>
      <xdr:col>13</xdr:col>
      <xdr:colOff>18255</xdr:colOff>
      <xdr:row>4</xdr:row>
      <xdr:rowOff>82549</xdr:rowOff>
    </xdr:to>
    <xdr:sp macro="" textlink="">
      <xdr:nvSpPr>
        <xdr:cNvPr id="2" name="Rounded Rectangular Callout 1"/>
        <xdr:cNvSpPr/>
      </xdr:nvSpPr>
      <xdr:spPr>
        <a:xfrm>
          <a:off x="7762875" y="380999"/>
          <a:ext cx="2804318" cy="618331"/>
        </a:xfrm>
        <a:prstGeom prst="wedgeRoundRectCallout">
          <a:avLst>
            <a:gd name="adj1" fmla="val 72097"/>
            <a:gd name="adj2" fmla="val 63558"/>
            <a:gd name="adj3" fmla="val 16667"/>
          </a:avLst>
        </a:prstGeom>
        <a:solidFill>
          <a:sysClr val="window" lastClr="FFFFFF"/>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lang="en-US" sz="1100" b="1">
              <a:solidFill>
                <a:srgbClr val="FF0000"/>
              </a:solidFill>
            </a:rPr>
            <a:t>PLEASE MAKE SURE TO DELETE INSTRUCTIONS IN THE FINAL VERSION</a:t>
          </a:r>
          <a:endParaRPr lang="en-US" sz="1100" b="1" baseline="0">
            <a:solidFill>
              <a:srgbClr val="FF0000"/>
            </a:solidFill>
          </a:endParaRPr>
        </a:p>
      </xdr:txBody>
    </xdr:sp>
    <xdr:clientData/>
  </xdr:twoCellAnchor>
  <xdr:twoCellAnchor>
    <xdr:from>
      <xdr:col>0</xdr:col>
      <xdr:colOff>47625</xdr:colOff>
      <xdr:row>1</xdr:row>
      <xdr:rowOff>23812</xdr:rowOff>
    </xdr:from>
    <xdr:to>
      <xdr:col>4</xdr:col>
      <xdr:colOff>416719</xdr:colOff>
      <xdr:row>5</xdr:row>
      <xdr:rowOff>83343</xdr:rowOff>
    </xdr:to>
    <xdr:sp macro="" textlink="">
      <xdr:nvSpPr>
        <xdr:cNvPr id="3" name="Rounded Rectangular Callout 2"/>
        <xdr:cNvSpPr/>
      </xdr:nvSpPr>
      <xdr:spPr>
        <a:xfrm>
          <a:off x="47625" y="250031"/>
          <a:ext cx="5143500" cy="821531"/>
        </a:xfrm>
        <a:prstGeom prst="wedgeRoundRectCallout">
          <a:avLst>
            <a:gd name="adj1" fmla="val 48979"/>
            <a:gd name="adj2" fmla="val 41787"/>
            <a:gd name="adj3" fmla="val 16667"/>
          </a:avLst>
        </a:prstGeom>
        <a:solidFill>
          <a:sysClr val="window" lastClr="FFFFFF"/>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lang="en-US" sz="1400" b="1">
              <a:solidFill>
                <a:srgbClr val="FF0000"/>
              </a:solidFill>
            </a:rPr>
            <a:t>Component can hide tabs that are not being used.  Please do not print tabs that are not being</a:t>
          </a:r>
          <a:r>
            <a:rPr lang="en-US" sz="1400" b="1" baseline="0">
              <a:solidFill>
                <a:srgbClr val="FF0000"/>
              </a:solidFill>
            </a:rPr>
            <a:t> used in the final version.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452437</xdr:colOff>
      <xdr:row>1</xdr:row>
      <xdr:rowOff>11907</xdr:rowOff>
    </xdr:from>
    <xdr:to>
      <xdr:col>13</xdr:col>
      <xdr:colOff>53975</xdr:colOff>
      <xdr:row>3</xdr:row>
      <xdr:rowOff>177801</xdr:rowOff>
    </xdr:to>
    <xdr:sp macro="" textlink="">
      <xdr:nvSpPr>
        <xdr:cNvPr id="2" name="Rounded Rectangular Callout 1"/>
        <xdr:cNvSpPr/>
      </xdr:nvSpPr>
      <xdr:spPr>
        <a:xfrm>
          <a:off x="7822406" y="238126"/>
          <a:ext cx="2780507" cy="546894"/>
        </a:xfrm>
        <a:prstGeom prst="wedgeRoundRectCallout">
          <a:avLst>
            <a:gd name="adj1" fmla="val 72097"/>
            <a:gd name="adj2" fmla="val 63558"/>
            <a:gd name="adj3" fmla="val 16667"/>
          </a:avLst>
        </a:prstGeom>
        <a:solidFill>
          <a:sysClr val="window" lastClr="FFFFFF"/>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lang="en-US" sz="1100" b="1">
              <a:solidFill>
                <a:srgbClr val="FF0000"/>
              </a:solidFill>
            </a:rPr>
            <a:t>PLEASE MAKE SURE TO DELETE INSTRUCTIONS IN THE FINAL VERSION</a:t>
          </a:r>
          <a:endParaRPr lang="en-US" sz="1100" b="1" baseline="0">
            <a:solidFill>
              <a:srgbClr val="FF0000"/>
            </a:solidFill>
          </a:endParaRPr>
        </a:p>
      </xdr:txBody>
    </xdr:sp>
    <xdr:clientData/>
  </xdr:twoCellAnchor>
  <xdr:twoCellAnchor>
    <xdr:from>
      <xdr:col>0</xdr:col>
      <xdr:colOff>178594</xdr:colOff>
      <xdr:row>1</xdr:row>
      <xdr:rowOff>0</xdr:rowOff>
    </xdr:from>
    <xdr:to>
      <xdr:col>3</xdr:col>
      <xdr:colOff>535782</xdr:colOff>
      <xdr:row>6</xdr:row>
      <xdr:rowOff>59531</xdr:rowOff>
    </xdr:to>
    <xdr:sp macro="" textlink="">
      <xdr:nvSpPr>
        <xdr:cNvPr id="3" name="Rounded Rectangular Callout 2"/>
        <xdr:cNvSpPr/>
      </xdr:nvSpPr>
      <xdr:spPr>
        <a:xfrm>
          <a:off x="178594" y="226219"/>
          <a:ext cx="4548188" cy="1000125"/>
        </a:xfrm>
        <a:prstGeom prst="wedgeRoundRectCallout">
          <a:avLst>
            <a:gd name="adj1" fmla="val 48979"/>
            <a:gd name="adj2" fmla="val 41787"/>
            <a:gd name="adj3" fmla="val 16667"/>
          </a:avLst>
        </a:prstGeom>
        <a:solidFill>
          <a:sysClr val="window" lastClr="FFFFFF"/>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lang="en-US" sz="1400" b="1">
              <a:solidFill>
                <a:srgbClr val="FF0000"/>
              </a:solidFill>
            </a:rPr>
            <a:t>Component can hide tabs that are not being used.  Please do not print tabs that are not being</a:t>
          </a:r>
          <a:r>
            <a:rPr lang="en-US" sz="1400" b="1" baseline="0">
              <a:solidFill>
                <a:srgbClr val="FF0000"/>
              </a:solidFill>
            </a:rPr>
            <a:t> used in the final version.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190500</xdr:colOff>
      <xdr:row>1</xdr:row>
      <xdr:rowOff>35719</xdr:rowOff>
    </xdr:from>
    <xdr:to>
      <xdr:col>13</xdr:col>
      <xdr:colOff>423069</xdr:colOff>
      <xdr:row>4</xdr:row>
      <xdr:rowOff>23019</xdr:rowOff>
    </xdr:to>
    <xdr:sp macro="" textlink="">
      <xdr:nvSpPr>
        <xdr:cNvPr id="2" name="Rounded Rectangular Callout 1"/>
        <xdr:cNvSpPr/>
      </xdr:nvSpPr>
      <xdr:spPr>
        <a:xfrm>
          <a:off x="10144125" y="261938"/>
          <a:ext cx="3090069" cy="546894"/>
        </a:xfrm>
        <a:prstGeom prst="wedgeRoundRectCallout">
          <a:avLst>
            <a:gd name="adj1" fmla="val 72097"/>
            <a:gd name="adj2" fmla="val 63558"/>
            <a:gd name="adj3" fmla="val 16667"/>
          </a:avLst>
        </a:prstGeom>
        <a:solidFill>
          <a:sysClr val="window" lastClr="FFFFFF"/>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lang="en-US" sz="1100" b="1">
              <a:solidFill>
                <a:srgbClr val="FF0000"/>
              </a:solidFill>
            </a:rPr>
            <a:t>PLEASE MAKE SURE TO DELETE INSTRUCTIONS IN THE FINAL VERSION</a:t>
          </a:r>
          <a:endParaRPr lang="en-US" sz="1100" b="1" baseline="0">
            <a:solidFill>
              <a:srgbClr val="FF0000"/>
            </a:solidFill>
          </a:endParaRPr>
        </a:p>
      </xdr:txBody>
    </xdr:sp>
    <xdr:clientData/>
  </xdr:twoCellAnchor>
  <xdr:twoCellAnchor>
    <xdr:from>
      <xdr:col>0</xdr:col>
      <xdr:colOff>440531</xdr:colOff>
      <xdr:row>0</xdr:row>
      <xdr:rowOff>166688</xdr:rowOff>
    </xdr:from>
    <xdr:to>
      <xdr:col>2</xdr:col>
      <xdr:colOff>762000</xdr:colOff>
      <xdr:row>5</xdr:row>
      <xdr:rowOff>0</xdr:rowOff>
    </xdr:to>
    <xdr:sp macro="" textlink="">
      <xdr:nvSpPr>
        <xdr:cNvPr id="3" name="Rounded Rectangular Callout 2"/>
        <xdr:cNvSpPr/>
      </xdr:nvSpPr>
      <xdr:spPr>
        <a:xfrm>
          <a:off x="440531" y="166688"/>
          <a:ext cx="5143500" cy="821531"/>
        </a:xfrm>
        <a:prstGeom prst="wedgeRoundRectCallout">
          <a:avLst>
            <a:gd name="adj1" fmla="val 48979"/>
            <a:gd name="adj2" fmla="val 41787"/>
            <a:gd name="adj3" fmla="val 16667"/>
          </a:avLst>
        </a:prstGeom>
        <a:solidFill>
          <a:sysClr val="window" lastClr="FFFFFF"/>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lang="en-US" sz="1400" b="1">
              <a:solidFill>
                <a:srgbClr val="FF0000"/>
              </a:solidFill>
            </a:rPr>
            <a:t>Component can hide tabs that are not being used.  Please do not print tabs that are not being</a:t>
          </a:r>
          <a:r>
            <a:rPr lang="en-US" sz="1400" b="1" baseline="0">
              <a:solidFill>
                <a:srgbClr val="FF0000"/>
              </a:solidFill>
            </a:rPr>
            <a:t> used in the final version.</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34"/>
  <sheetViews>
    <sheetView view="pageBreakPreview" zoomScaleNormal="100" zoomScaleSheetLayoutView="100" workbookViewId="0">
      <selection activeCell="B39" sqref="B39"/>
    </sheetView>
  </sheetViews>
  <sheetFormatPr defaultRowHeight="15" x14ac:dyDescent="0.25"/>
  <cols>
    <col min="12" max="12" width="13.42578125" customWidth="1"/>
  </cols>
  <sheetData>
    <row r="1" spans="1:14" ht="15.75" x14ac:dyDescent="0.25">
      <c r="A1" s="294" t="s">
        <v>288</v>
      </c>
      <c r="N1" s="7" t="s">
        <v>24</v>
      </c>
    </row>
    <row r="2" spans="1:14" ht="15.75" x14ac:dyDescent="0.25">
      <c r="A2" s="294"/>
      <c r="N2" s="7" t="s">
        <v>24</v>
      </c>
    </row>
    <row r="3" spans="1:14" x14ac:dyDescent="0.25">
      <c r="N3" s="7" t="s">
        <v>24</v>
      </c>
    </row>
    <row r="4" spans="1:14" x14ac:dyDescent="0.25">
      <c r="N4" s="7" t="s">
        <v>24</v>
      </c>
    </row>
    <row r="5" spans="1:14" x14ac:dyDescent="0.25">
      <c r="N5" s="7" t="s">
        <v>24</v>
      </c>
    </row>
    <row r="6" spans="1:14" x14ac:dyDescent="0.25">
      <c r="N6" s="7" t="s">
        <v>24</v>
      </c>
    </row>
    <row r="7" spans="1:14" x14ac:dyDescent="0.25">
      <c r="N7" s="7" t="s">
        <v>24</v>
      </c>
    </row>
    <row r="8" spans="1:14" x14ac:dyDescent="0.25">
      <c r="N8" s="7" t="s">
        <v>24</v>
      </c>
    </row>
    <row r="9" spans="1:14" x14ac:dyDescent="0.25">
      <c r="N9" s="7" t="s">
        <v>24</v>
      </c>
    </row>
    <row r="10" spans="1:14" x14ac:dyDescent="0.25">
      <c r="N10" s="7" t="s">
        <v>24</v>
      </c>
    </row>
    <row r="11" spans="1:14" x14ac:dyDescent="0.25">
      <c r="N11" s="7" t="s">
        <v>24</v>
      </c>
    </row>
    <row r="12" spans="1:14" x14ac:dyDescent="0.25">
      <c r="N12" s="7" t="s">
        <v>24</v>
      </c>
    </row>
    <row r="13" spans="1:14" x14ac:dyDescent="0.25">
      <c r="N13" s="7" t="s">
        <v>24</v>
      </c>
    </row>
    <row r="14" spans="1:14" x14ac:dyDescent="0.25">
      <c r="N14" s="7" t="s">
        <v>24</v>
      </c>
    </row>
    <row r="15" spans="1:14" x14ac:dyDescent="0.25">
      <c r="N15" s="7" t="s">
        <v>24</v>
      </c>
    </row>
    <row r="16" spans="1:14" x14ac:dyDescent="0.25">
      <c r="N16" s="7" t="s">
        <v>24</v>
      </c>
    </row>
    <row r="17" spans="14:14" x14ac:dyDescent="0.25">
      <c r="N17" s="7" t="s">
        <v>24</v>
      </c>
    </row>
    <row r="18" spans="14:14" x14ac:dyDescent="0.25">
      <c r="N18" s="7" t="s">
        <v>24</v>
      </c>
    </row>
    <row r="19" spans="14:14" x14ac:dyDescent="0.25">
      <c r="N19" s="7" t="s">
        <v>24</v>
      </c>
    </row>
    <row r="20" spans="14:14" x14ac:dyDescent="0.25">
      <c r="N20" s="7" t="s">
        <v>24</v>
      </c>
    </row>
    <row r="21" spans="14:14" x14ac:dyDescent="0.25">
      <c r="N21" s="7" t="s">
        <v>24</v>
      </c>
    </row>
    <row r="22" spans="14:14" x14ac:dyDescent="0.25">
      <c r="N22" s="7" t="s">
        <v>24</v>
      </c>
    </row>
    <row r="23" spans="14:14" x14ac:dyDescent="0.25">
      <c r="N23" s="7" t="s">
        <v>24</v>
      </c>
    </row>
    <row r="24" spans="14:14" x14ac:dyDescent="0.25">
      <c r="N24" s="7" t="s">
        <v>24</v>
      </c>
    </row>
    <row r="25" spans="14:14" x14ac:dyDescent="0.25">
      <c r="N25" s="7" t="s">
        <v>24</v>
      </c>
    </row>
    <row r="26" spans="14:14" x14ac:dyDescent="0.25">
      <c r="N26" s="7" t="s">
        <v>24</v>
      </c>
    </row>
    <row r="27" spans="14:14" x14ac:dyDescent="0.25">
      <c r="N27" s="7" t="s">
        <v>24</v>
      </c>
    </row>
    <row r="28" spans="14:14" x14ac:dyDescent="0.25">
      <c r="N28" s="7" t="s">
        <v>24</v>
      </c>
    </row>
    <row r="29" spans="14:14" x14ac:dyDescent="0.25">
      <c r="N29" s="7" t="s">
        <v>24</v>
      </c>
    </row>
    <row r="30" spans="14:14" x14ac:dyDescent="0.25">
      <c r="N30" s="7" t="s">
        <v>24</v>
      </c>
    </row>
    <row r="31" spans="14:14" x14ac:dyDescent="0.25">
      <c r="N31" s="7" t="s">
        <v>24</v>
      </c>
    </row>
    <row r="32" spans="14:14" x14ac:dyDescent="0.25">
      <c r="N32" s="7" t="s">
        <v>24</v>
      </c>
    </row>
    <row r="33" spans="14:14" x14ac:dyDescent="0.25">
      <c r="N33" s="7" t="s">
        <v>24</v>
      </c>
    </row>
    <row r="34" spans="14:14" x14ac:dyDescent="0.25">
      <c r="N34" s="7" t="s">
        <v>25</v>
      </c>
    </row>
  </sheetData>
  <pageMargins left="0.7" right="0.7" top="0.75" bottom="0.75" header="0.3" footer="0.3"/>
  <pageSetup scale="99" fitToHeight="9999" orientation="landscape" r:id="rId1"/>
  <headerFooter>
    <oddFooter>&amp;C&amp;"Arial,Regular"Exhibit A - Organizational Chart</oddFooter>
  </headerFooter>
  <drawing r:id="rId2"/>
  <legacyDrawing r:id="rId3"/>
  <oleObjects>
    <mc:AlternateContent xmlns:mc="http://schemas.openxmlformats.org/markup-compatibility/2006">
      <mc:Choice Requires="x14">
        <oleObject progId="AcroExch.Document.7" shapeId="1025" r:id="rId4">
          <objectPr defaultSize="0" autoPict="0" r:id="rId5">
            <anchor moveWithCells="1">
              <from>
                <xdr:col>0</xdr:col>
                <xdr:colOff>0</xdr:colOff>
                <xdr:row>2</xdr:row>
                <xdr:rowOff>0</xdr:rowOff>
              </from>
              <to>
                <xdr:col>11</xdr:col>
                <xdr:colOff>828675</xdr:colOff>
                <xdr:row>32</xdr:row>
                <xdr:rowOff>104775</xdr:rowOff>
              </to>
            </anchor>
          </objectPr>
        </oleObject>
      </mc:Choice>
      <mc:Fallback>
        <oleObject progId="AcroExch.Document.7"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8"/>
  <sheetViews>
    <sheetView tabSelected="1" view="pageBreakPreview" zoomScale="80" zoomScaleNormal="100" zoomScaleSheetLayoutView="80" workbookViewId="0">
      <selection activeCell="J14" sqref="J14"/>
    </sheetView>
  </sheetViews>
  <sheetFormatPr defaultRowHeight="14.25" x14ac:dyDescent="0.2"/>
  <cols>
    <col min="1" max="1" width="37.140625" style="12" customWidth="1"/>
    <col min="2" max="3" width="8.28515625" style="12" customWidth="1"/>
    <col min="4" max="4" width="12.7109375" style="12" customWidth="1"/>
    <col min="5" max="6" width="8.28515625" style="12" customWidth="1"/>
    <col min="7" max="7" width="12.7109375" style="12" customWidth="1"/>
    <col min="8" max="9" width="8.28515625" style="12" customWidth="1"/>
    <col min="10" max="10" width="12.7109375" style="12" customWidth="1"/>
    <col min="11" max="12" width="8.28515625" style="12" customWidth="1"/>
    <col min="13" max="13" width="12.7109375" style="12" customWidth="1"/>
    <col min="14" max="14" width="14" style="7" bestFit="1" customWidth="1"/>
    <col min="15" max="15" width="4.5703125" style="12" customWidth="1"/>
    <col min="16" max="16" width="116.7109375" style="12" customWidth="1"/>
    <col min="17" max="18" width="8.28515625" style="12" customWidth="1"/>
    <col min="19" max="19" width="12.7109375" style="12" customWidth="1"/>
    <col min="20" max="21" width="8.28515625" style="12" customWidth="1"/>
    <col min="22" max="22" width="12.7109375" style="12" customWidth="1"/>
    <col min="23" max="16384" width="9.140625" style="12"/>
  </cols>
  <sheetData>
    <row r="1" spans="1:22" ht="18" x14ac:dyDescent="0.25">
      <c r="A1" s="334" t="s">
        <v>119</v>
      </c>
      <c r="B1" s="334"/>
      <c r="C1" s="334"/>
      <c r="D1" s="334"/>
      <c r="E1" s="334"/>
      <c r="F1" s="334"/>
      <c r="G1" s="334"/>
      <c r="H1" s="334"/>
      <c r="I1" s="334"/>
      <c r="J1" s="334"/>
      <c r="K1" s="334"/>
      <c r="L1" s="334"/>
      <c r="M1" s="334"/>
      <c r="N1" s="105"/>
      <c r="O1" s="9"/>
      <c r="P1" s="191"/>
      <c r="Q1" s="9"/>
      <c r="R1" s="9"/>
      <c r="S1" s="9"/>
      <c r="T1" s="9"/>
      <c r="U1" s="9"/>
      <c r="V1" s="9"/>
    </row>
    <row r="2" spans="1:22" ht="15" x14ac:dyDescent="0.2">
      <c r="A2" s="335" t="s">
        <v>271</v>
      </c>
      <c r="B2" s="335"/>
      <c r="C2" s="335"/>
      <c r="D2" s="335"/>
      <c r="E2" s="335"/>
      <c r="F2" s="335"/>
      <c r="G2" s="335"/>
      <c r="H2" s="335"/>
      <c r="I2" s="335"/>
      <c r="J2" s="335"/>
      <c r="K2" s="335"/>
      <c r="L2" s="335"/>
      <c r="M2" s="335"/>
      <c r="N2" s="105"/>
      <c r="O2" s="10"/>
      <c r="P2" s="192"/>
      <c r="Q2" s="10"/>
      <c r="R2" s="10"/>
      <c r="S2" s="10"/>
      <c r="T2" s="10"/>
      <c r="U2" s="10"/>
      <c r="V2" s="10"/>
    </row>
    <row r="3" spans="1:22" x14ac:dyDescent="0.2">
      <c r="A3" s="340" t="s">
        <v>1</v>
      </c>
      <c r="B3" s="340"/>
      <c r="C3" s="340"/>
      <c r="D3" s="340"/>
      <c r="E3" s="340"/>
      <c r="F3" s="340"/>
      <c r="G3" s="340"/>
      <c r="H3" s="340"/>
      <c r="I3" s="340"/>
      <c r="J3" s="340"/>
      <c r="K3" s="340"/>
      <c r="L3" s="340"/>
      <c r="M3" s="340"/>
      <c r="N3" s="105"/>
      <c r="O3" s="13"/>
      <c r="P3" s="192"/>
      <c r="Q3" s="13"/>
      <c r="R3" s="13"/>
      <c r="S3" s="13"/>
      <c r="T3" s="13"/>
      <c r="U3" s="13"/>
      <c r="V3" s="13"/>
    </row>
    <row r="4" spans="1:22" x14ac:dyDescent="0.2">
      <c r="A4" s="337" t="s">
        <v>2</v>
      </c>
      <c r="B4" s="337"/>
      <c r="C4" s="337"/>
      <c r="D4" s="337"/>
      <c r="E4" s="337"/>
      <c r="F4" s="337"/>
      <c r="G4" s="337"/>
      <c r="H4" s="337"/>
      <c r="I4" s="337"/>
      <c r="J4" s="337"/>
      <c r="K4" s="337"/>
      <c r="L4" s="337"/>
      <c r="M4" s="337"/>
      <c r="N4" s="105"/>
      <c r="O4" s="11"/>
      <c r="P4" s="192"/>
      <c r="Q4" s="11"/>
      <c r="R4" s="11"/>
      <c r="S4" s="11"/>
      <c r="T4" s="11"/>
      <c r="U4" s="11"/>
      <c r="V4" s="11"/>
    </row>
    <row r="5" spans="1:22" ht="15.75" thickBot="1" x14ac:dyDescent="0.3">
      <c r="A5" s="337"/>
      <c r="B5" s="337"/>
      <c r="C5" s="337"/>
      <c r="D5" s="337"/>
      <c r="E5" s="337"/>
      <c r="F5" s="337"/>
      <c r="G5" s="337"/>
      <c r="H5" s="337"/>
      <c r="I5" s="337"/>
      <c r="J5" s="337"/>
      <c r="K5" s="337"/>
      <c r="L5" s="337"/>
      <c r="M5" s="337"/>
      <c r="N5" s="105"/>
      <c r="O5" s="11"/>
      <c r="P5" s="193"/>
      <c r="Q5" s="11"/>
      <c r="R5" s="11"/>
      <c r="S5" s="11"/>
      <c r="T5" s="11"/>
      <c r="U5" s="11"/>
      <c r="V5" s="11"/>
    </row>
    <row r="6" spans="1:22" ht="15" thickBot="1" x14ac:dyDescent="0.25">
      <c r="A6" s="337"/>
      <c r="B6" s="337"/>
      <c r="C6" s="337"/>
      <c r="D6" s="337"/>
      <c r="E6" s="337"/>
      <c r="F6" s="337"/>
      <c r="G6" s="337"/>
      <c r="H6" s="337"/>
      <c r="I6" s="337"/>
      <c r="J6" s="337"/>
      <c r="K6" s="337"/>
      <c r="L6" s="337"/>
      <c r="M6" s="337"/>
      <c r="N6" s="105"/>
      <c r="O6" s="11"/>
      <c r="P6" s="11"/>
      <c r="Q6" s="11"/>
      <c r="R6" s="11"/>
      <c r="S6" s="11"/>
      <c r="T6" s="11"/>
      <c r="U6" s="11"/>
      <c r="V6" s="11"/>
    </row>
    <row r="7" spans="1:22" ht="15" x14ac:dyDescent="0.25">
      <c r="A7" s="338" t="s">
        <v>265</v>
      </c>
      <c r="B7" s="341" t="s">
        <v>120</v>
      </c>
      <c r="C7" s="341"/>
      <c r="D7" s="341"/>
      <c r="E7" s="341" t="s">
        <v>268</v>
      </c>
      <c r="F7" s="341"/>
      <c r="G7" s="341"/>
      <c r="H7" s="341" t="s">
        <v>29</v>
      </c>
      <c r="I7" s="341"/>
      <c r="J7" s="341"/>
      <c r="K7" s="341" t="s">
        <v>121</v>
      </c>
      <c r="L7" s="341"/>
      <c r="M7" s="342"/>
      <c r="N7" s="105"/>
      <c r="P7" s="8"/>
    </row>
    <row r="8" spans="1:22" ht="28.5" x14ac:dyDescent="0.2">
      <c r="A8" s="339"/>
      <c r="B8" s="14" t="s">
        <v>122</v>
      </c>
      <c r="C8" s="27" t="s">
        <v>123</v>
      </c>
      <c r="D8" s="14" t="s">
        <v>5</v>
      </c>
      <c r="E8" s="14" t="s">
        <v>122</v>
      </c>
      <c r="F8" s="14" t="s">
        <v>123</v>
      </c>
      <c r="G8" s="14" t="s">
        <v>5</v>
      </c>
      <c r="H8" s="14" t="s">
        <v>122</v>
      </c>
      <c r="I8" s="14" t="s">
        <v>123</v>
      </c>
      <c r="J8" s="14" t="s">
        <v>5</v>
      </c>
      <c r="K8" s="14" t="s">
        <v>122</v>
      </c>
      <c r="L8" s="14" t="s">
        <v>123</v>
      </c>
      <c r="M8" s="15" t="s">
        <v>5</v>
      </c>
      <c r="N8" s="105"/>
      <c r="P8" s="107"/>
    </row>
    <row r="9" spans="1:22" ht="15" x14ac:dyDescent="0.25">
      <c r="A9" s="285" t="s">
        <v>283</v>
      </c>
      <c r="B9" s="223">
        <v>0</v>
      </c>
      <c r="C9" s="223">
        <v>0</v>
      </c>
      <c r="D9" s="223">
        <v>18</v>
      </c>
      <c r="E9" s="223">
        <v>0</v>
      </c>
      <c r="F9" s="223">
        <v>0</v>
      </c>
      <c r="G9" s="223">
        <v>21</v>
      </c>
      <c r="H9" s="223">
        <v>0</v>
      </c>
      <c r="I9" s="223">
        <v>0</v>
      </c>
      <c r="J9" s="223">
        <v>25</v>
      </c>
      <c r="K9" s="223">
        <f>H9-E9</f>
        <v>0</v>
      </c>
      <c r="L9" s="223">
        <f t="shared" ref="L9:M9" si="0">I9-F9</f>
        <v>0</v>
      </c>
      <c r="M9" s="224">
        <f t="shared" si="0"/>
        <v>4</v>
      </c>
      <c r="N9" s="105"/>
      <c r="P9" s="8"/>
    </row>
    <row r="10" spans="1:22" ht="28.5" x14ac:dyDescent="0.2">
      <c r="A10" s="327" t="s">
        <v>300</v>
      </c>
      <c r="B10" s="38">
        <v>0</v>
      </c>
      <c r="C10" s="38">
        <v>0</v>
      </c>
      <c r="D10" s="38">
        <v>8</v>
      </c>
      <c r="E10" s="38">
        <v>0</v>
      </c>
      <c r="F10" s="38">
        <v>0</v>
      </c>
      <c r="G10" s="38">
        <v>0</v>
      </c>
      <c r="H10" s="38">
        <v>0</v>
      </c>
      <c r="I10" s="38">
        <v>0</v>
      </c>
      <c r="J10" s="38">
        <v>1</v>
      </c>
      <c r="K10" s="38">
        <f t="shared" ref="K10:K14" si="1">H10-E10</f>
        <v>0</v>
      </c>
      <c r="L10" s="38">
        <f t="shared" ref="L10:L14" si="2">I10-F10</f>
        <v>0</v>
      </c>
      <c r="M10" s="225">
        <f t="shared" ref="M10:M16" si="3">J10-G10</f>
        <v>1</v>
      </c>
      <c r="N10" s="105"/>
      <c r="P10" s="29"/>
    </row>
    <row r="11" spans="1:22" x14ac:dyDescent="0.2">
      <c r="A11" s="291" t="s">
        <v>282</v>
      </c>
      <c r="B11" s="38">
        <v>0</v>
      </c>
      <c r="C11" s="38"/>
      <c r="D11" s="38">
        <v>8</v>
      </c>
      <c r="E11" s="38"/>
      <c r="F11" s="38"/>
      <c r="G11" s="38">
        <v>0</v>
      </c>
      <c r="H11" s="38"/>
      <c r="I11" s="38"/>
      <c r="J11" s="38">
        <v>1</v>
      </c>
      <c r="K11" s="38"/>
      <c r="L11" s="38"/>
      <c r="M11" s="328">
        <f t="shared" si="3"/>
        <v>1</v>
      </c>
      <c r="N11" s="105"/>
      <c r="P11" s="29"/>
    </row>
    <row r="12" spans="1:22" x14ac:dyDescent="0.2">
      <c r="A12" s="291" t="s">
        <v>284</v>
      </c>
      <c r="B12" s="38">
        <v>0</v>
      </c>
      <c r="C12" s="38"/>
      <c r="D12" s="38">
        <v>2</v>
      </c>
      <c r="E12" s="38"/>
      <c r="F12" s="38"/>
      <c r="G12" s="38">
        <v>3</v>
      </c>
      <c r="H12" s="38"/>
      <c r="I12" s="38"/>
      <c r="J12" s="38">
        <v>3</v>
      </c>
      <c r="K12" s="38"/>
      <c r="L12" s="38"/>
      <c r="M12" s="328">
        <f t="shared" si="3"/>
        <v>0</v>
      </c>
      <c r="N12" s="105"/>
      <c r="P12" s="29"/>
    </row>
    <row r="13" spans="1:22" x14ac:dyDescent="0.2">
      <c r="A13" s="291" t="s">
        <v>287</v>
      </c>
      <c r="B13" s="38">
        <v>0</v>
      </c>
      <c r="C13" s="38"/>
      <c r="D13" s="38">
        <v>830</v>
      </c>
      <c r="E13" s="38"/>
      <c r="F13" s="38"/>
      <c r="G13" s="38">
        <v>0</v>
      </c>
      <c r="H13" s="38"/>
      <c r="I13" s="38"/>
      <c r="J13" s="38">
        <v>0</v>
      </c>
      <c r="K13" s="38"/>
      <c r="L13" s="38"/>
      <c r="M13" s="328">
        <f t="shared" si="3"/>
        <v>0</v>
      </c>
      <c r="N13" s="105"/>
      <c r="P13" s="29"/>
    </row>
    <row r="14" spans="1:22" x14ac:dyDescent="0.2">
      <c r="A14" s="291" t="s">
        <v>285</v>
      </c>
      <c r="B14" s="38">
        <v>0</v>
      </c>
      <c r="C14" s="38">
        <v>0</v>
      </c>
      <c r="D14" s="38">
        <v>3</v>
      </c>
      <c r="E14" s="38">
        <v>0</v>
      </c>
      <c r="F14" s="38">
        <v>0</v>
      </c>
      <c r="G14" s="38">
        <v>3</v>
      </c>
      <c r="H14" s="38">
        <v>0</v>
      </c>
      <c r="I14" s="38">
        <v>0</v>
      </c>
      <c r="J14" s="38">
        <v>4</v>
      </c>
      <c r="K14" s="38">
        <f t="shared" si="1"/>
        <v>0</v>
      </c>
      <c r="L14" s="38">
        <f t="shared" si="2"/>
        <v>0</v>
      </c>
      <c r="M14" s="328">
        <f t="shared" si="3"/>
        <v>1</v>
      </c>
      <c r="N14" s="105"/>
    </row>
    <row r="15" spans="1:22" x14ac:dyDescent="0.2">
      <c r="A15" s="293" t="s">
        <v>292</v>
      </c>
      <c r="B15" s="237"/>
      <c r="C15" s="237"/>
      <c r="D15" s="237">
        <v>68</v>
      </c>
      <c r="E15" s="237"/>
      <c r="F15" s="237"/>
      <c r="G15" s="237">
        <v>58</v>
      </c>
      <c r="H15" s="237"/>
      <c r="I15" s="237"/>
      <c r="J15" s="237">
        <v>350</v>
      </c>
      <c r="K15" s="237"/>
      <c r="L15" s="237"/>
      <c r="M15" s="328">
        <f t="shared" si="3"/>
        <v>292</v>
      </c>
      <c r="N15" s="105"/>
    </row>
    <row r="16" spans="1:22" x14ac:dyDescent="0.2">
      <c r="A16" s="292" t="s">
        <v>286</v>
      </c>
      <c r="B16" s="237"/>
      <c r="C16" s="237"/>
      <c r="D16" s="237">
        <v>0</v>
      </c>
      <c r="E16" s="237"/>
      <c r="F16" s="237"/>
      <c r="G16" s="237">
        <v>82</v>
      </c>
      <c r="H16" s="237"/>
      <c r="I16" s="237"/>
      <c r="J16" s="237">
        <v>0</v>
      </c>
      <c r="K16" s="237"/>
      <c r="L16" s="237"/>
      <c r="M16" s="328">
        <f t="shared" si="3"/>
        <v>-82</v>
      </c>
      <c r="N16" s="105"/>
    </row>
    <row r="17" spans="1:14" ht="15" x14ac:dyDescent="0.25">
      <c r="A17" s="17" t="s">
        <v>244</v>
      </c>
      <c r="B17" s="228">
        <f t="shared" ref="B17:M17" si="4">SUM(B9:B16)</f>
        <v>0</v>
      </c>
      <c r="C17" s="228">
        <f t="shared" si="4"/>
        <v>0</v>
      </c>
      <c r="D17" s="228">
        <f t="shared" si="4"/>
        <v>937</v>
      </c>
      <c r="E17" s="228">
        <f t="shared" si="4"/>
        <v>0</v>
      </c>
      <c r="F17" s="228">
        <f t="shared" si="4"/>
        <v>0</v>
      </c>
      <c r="G17" s="228">
        <f t="shared" si="4"/>
        <v>167</v>
      </c>
      <c r="H17" s="228">
        <f t="shared" si="4"/>
        <v>0</v>
      </c>
      <c r="I17" s="228">
        <f t="shared" si="4"/>
        <v>0</v>
      </c>
      <c r="J17" s="228">
        <f t="shared" si="4"/>
        <v>384</v>
      </c>
      <c r="K17" s="228">
        <f t="shared" si="4"/>
        <v>0</v>
      </c>
      <c r="L17" s="228">
        <f t="shared" si="4"/>
        <v>0</v>
      </c>
      <c r="M17" s="329">
        <f t="shared" si="4"/>
        <v>217</v>
      </c>
      <c r="N17" s="105"/>
    </row>
    <row r="18" spans="1:14" x14ac:dyDescent="0.2">
      <c r="N18" s="105"/>
    </row>
  </sheetData>
  <mergeCells count="11">
    <mergeCell ref="A6:M6"/>
    <mergeCell ref="A1:M1"/>
    <mergeCell ref="A2:M2"/>
    <mergeCell ref="A3:M3"/>
    <mergeCell ref="A4:M4"/>
    <mergeCell ref="A5:M5"/>
    <mergeCell ref="A7:A8"/>
    <mergeCell ref="B7:D7"/>
    <mergeCell ref="E7:G7"/>
    <mergeCell ref="H7:J7"/>
    <mergeCell ref="K7:M7"/>
  </mergeCells>
  <pageMargins left="0.7" right="0.7" top="0.75" bottom="0.75" header="0.3" footer="0.3"/>
  <pageSetup scale="79" fitToHeight="9999" orientation="landscape" r:id="rId1"/>
  <headerFooter>
    <oddHeader>&amp;L&amp;"Arial,Bold"&amp;12H. Summary of Reimbursable Resources</oddHeader>
    <oddFooter>&amp;C&amp;"Arial,Regular"Exhibit H - Summary of Reimbursable Resources</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0"/>
  <sheetViews>
    <sheetView view="pageBreakPreview" zoomScale="80" zoomScaleNormal="100" zoomScaleSheetLayoutView="80" workbookViewId="0">
      <selection activeCell="E41" sqref="E41"/>
    </sheetView>
  </sheetViews>
  <sheetFormatPr defaultRowHeight="14.25" x14ac:dyDescent="0.2"/>
  <cols>
    <col min="1" max="1" width="45.85546875" style="12" customWidth="1"/>
    <col min="2" max="9" width="13.7109375" style="12" customWidth="1"/>
    <col min="10" max="10" width="15" style="12" customWidth="1"/>
    <col min="11" max="11" width="14" style="7" bestFit="1" customWidth="1"/>
    <col min="12" max="12" width="4.5703125" style="12" customWidth="1"/>
    <col min="13" max="13" width="122.85546875" style="12" customWidth="1"/>
    <col min="14" max="15" width="8.28515625" style="12" customWidth="1"/>
    <col min="16" max="16" width="12.7109375" style="12" customWidth="1"/>
    <col min="17" max="18" width="8.28515625" style="12" customWidth="1"/>
    <col min="19" max="19" width="12.7109375" style="12" customWidth="1"/>
    <col min="20" max="16384" width="9.140625" style="12"/>
  </cols>
  <sheetData>
    <row r="1" spans="1:19" ht="18" x14ac:dyDescent="0.25">
      <c r="A1" s="334" t="s">
        <v>124</v>
      </c>
      <c r="B1" s="334"/>
      <c r="C1" s="334"/>
      <c r="D1" s="334"/>
      <c r="E1" s="334"/>
      <c r="F1" s="334"/>
      <c r="G1" s="334"/>
      <c r="H1" s="334"/>
      <c r="I1" s="334"/>
      <c r="J1" s="334"/>
      <c r="K1" s="105"/>
      <c r="L1" s="9"/>
      <c r="M1" s="191"/>
      <c r="N1" s="9"/>
      <c r="O1" s="9"/>
      <c r="P1" s="9"/>
      <c r="Q1" s="9"/>
      <c r="R1" s="9"/>
      <c r="S1" s="9"/>
    </row>
    <row r="2" spans="1:19" ht="15" x14ac:dyDescent="0.2">
      <c r="A2" s="335" t="s">
        <v>271</v>
      </c>
      <c r="B2" s="335"/>
      <c r="C2" s="335"/>
      <c r="D2" s="335"/>
      <c r="E2" s="335"/>
      <c r="F2" s="335"/>
      <c r="G2" s="335"/>
      <c r="H2" s="335"/>
      <c r="I2" s="335"/>
      <c r="J2" s="335"/>
      <c r="K2" s="105"/>
      <c r="L2" s="10"/>
      <c r="M2" s="192"/>
      <c r="N2" s="10"/>
      <c r="O2" s="10"/>
      <c r="P2" s="10"/>
      <c r="Q2" s="10"/>
      <c r="R2" s="10"/>
      <c r="S2" s="10"/>
    </row>
    <row r="3" spans="1:19" x14ac:dyDescent="0.2">
      <c r="A3" s="347" t="s">
        <v>1</v>
      </c>
      <c r="B3" s="347"/>
      <c r="C3" s="347"/>
      <c r="D3" s="347"/>
      <c r="E3" s="347"/>
      <c r="F3" s="347"/>
      <c r="G3" s="347"/>
      <c r="H3" s="347"/>
      <c r="I3" s="347"/>
      <c r="J3" s="347"/>
      <c r="K3" s="105"/>
      <c r="L3" s="13"/>
      <c r="M3" s="192"/>
      <c r="N3" s="13"/>
      <c r="O3" s="13"/>
      <c r="P3" s="13"/>
      <c r="Q3" s="13"/>
      <c r="R3" s="13"/>
      <c r="S3" s="13"/>
    </row>
    <row r="4" spans="1:19" x14ac:dyDescent="0.2">
      <c r="A4" s="337" t="s">
        <v>2</v>
      </c>
      <c r="B4" s="337"/>
      <c r="C4" s="337"/>
      <c r="D4" s="337"/>
      <c r="E4" s="337"/>
      <c r="F4" s="337"/>
      <c r="G4" s="337"/>
      <c r="H4" s="337"/>
      <c r="I4" s="337"/>
      <c r="J4" s="337"/>
      <c r="K4" s="105"/>
      <c r="L4" s="11"/>
      <c r="M4" s="192"/>
      <c r="N4" s="11"/>
      <c r="O4" s="11"/>
      <c r="P4" s="11"/>
      <c r="Q4" s="11"/>
      <c r="R4" s="11"/>
      <c r="S4" s="11"/>
    </row>
    <row r="5" spans="1:19" ht="15.75" thickBot="1" x14ac:dyDescent="0.3">
      <c r="A5" s="337"/>
      <c r="B5" s="337"/>
      <c r="C5" s="337"/>
      <c r="D5" s="337"/>
      <c r="E5" s="337"/>
      <c r="F5" s="337"/>
      <c r="G5" s="337"/>
      <c r="H5" s="337"/>
      <c r="I5" s="337"/>
      <c r="J5" s="337"/>
      <c r="K5" s="105"/>
      <c r="L5" s="11"/>
      <c r="M5" s="193"/>
      <c r="N5" s="11"/>
      <c r="O5" s="11"/>
      <c r="P5" s="11"/>
      <c r="Q5" s="11"/>
      <c r="R5" s="11"/>
      <c r="S5" s="11"/>
    </row>
    <row r="6" spans="1:19" ht="15" thickBot="1" x14ac:dyDescent="0.25">
      <c r="A6" s="337"/>
      <c r="B6" s="337"/>
      <c r="C6" s="337"/>
      <c r="D6" s="337"/>
      <c r="E6" s="337"/>
      <c r="F6" s="337"/>
      <c r="G6" s="337"/>
      <c r="H6" s="337"/>
      <c r="I6" s="337"/>
      <c r="J6" s="337"/>
      <c r="K6" s="105"/>
      <c r="L6" s="11"/>
      <c r="M6" s="51"/>
      <c r="N6" s="11"/>
      <c r="O6" s="11"/>
      <c r="P6" s="11"/>
      <c r="Q6" s="11"/>
      <c r="R6" s="11"/>
      <c r="S6" s="11"/>
    </row>
    <row r="7" spans="1:19" s="29" customFormat="1" ht="15" x14ac:dyDescent="0.2">
      <c r="A7" s="349" t="s">
        <v>126</v>
      </c>
      <c r="B7" s="387" t="s">
        <v>56</v>
      </c>
      <c r="C7" s="345"/>
      <c r="D7" s="387" t="s">
        <v>7</v>
      </c>
      <c r="E7" s="345"/>
      <c r="F7" s="388" t="s">
        <v>29</v>
      </c>
      <c r="G7" s="384"/>
      <c r="H7" s="384"/>
      <c r="I7" s="384"/>
      <c r="J7" s="389"/>
      <c r="K7" s="105"/>
    </row>
    <row r="8" spans="1:19" s="29" customFormat="1" ht="28.5" x14ac:dyDescent="0.2">
      <c r="A8" s="351"/>
      <c r="B8" s="108" t="s">
        <v>4</v>
      </c>
      <c r="C8" s="108" t="s">
        <v>122</v>
      </c>
      <c r="D8" s="108" t="s">
        <v>4</v>
      </c>
      <c r="E8" s="108" t="s">
        <v>122</v>
      </c>
      <c r="F8" s="108" t="s">
        <v>125</v>
      </c>
      <c r="G8" s="108" t="s">
        <v>41</v>
      </c>
      <c r="H8" s="222" t="s">
        <v>45</v>
      </c>
      <c r="I8" s="108" t="s">
        <v>144</v>
      </c>
      <c r="J8" s="110" t="s">
        <v>145</v>
      </c>
      <c r="K8" s="105"/>
    </row>
    <row r="9" spans="1:19" hidden="1" x14ac:dyDescent="0.2">
      <c r="A9" s="111" t="s">
        <v>143</v>
      </c>
      <c r="B9" s="223">
        <v>0</v>
      </c>
      <c r="C9" s="223">
        <v>0</v>
      </c>
      <c r="D9" s="223">
        <v>0</v>
      </c>
      <c r="E9" s="223">
        <v>0</v>
      </c>
      <c r="F9" s="223">
        <v>0</v>
      </c>
      <c r="G9" s="223">
        <v>0</v>
      </c>
      <c r="H9" s="223">
        <v>0</v>
      </c>
      <c r="I9" s="223">
        <f>D9+F9+G9+H9</f>
        <v>0</v>
      </c>
      <c r="J9" s="224">
        <v>0</v>
      </c>
      <c r="K9" s="105"/>
      <c r="M9" s="204"/>
    </row>
    <row r="10" spans="1:19" hidden="1" x14ac:dyDescent="0.2">
      <c r="A10" s="187" t="s">
        <v>142</v>
      </c>
      <c r="B10" s="237">
        <v>0</v>
      </c>
      <c r="C10" s="237">
        <v>0</v>
      </c>
      <c r="D10" s="237">
        <v>0</v>
      </c>
      <c r="E10" s="237">
        <v>0</v>
      </c>
      <c r="F10" s="237">
        <v>0</v>
      </c>
      <c r="G10" s="237">
        <v>0</v>
      </c>
      <c r="H10" s="237">
        <v>0</v>
      </c>
      <c r="I10" s="237">
        <f t="shared" ref="I10:I29" si="0">D10+F10+G10+H10</f>
        <v>0</v>
      </c>
      <c r="J10" s="238">
        <v>0</v>
      </c>
      <c r="K10" s="105"/>
      <c r="M10" s="204"/>
    </row>
    <row r="11" spans="1:19" hidden="1" x14ac:dyDescent="0.2">
      <c r="A11" s="112" t="s">
        <v>127</v>
      </c>
      <c r="B11" s="235">
        <v>0</v>
      </c>
      <c r="C11" s="235">
        <v>0</v>
      </c>
      <c r="D11" s="235">
        <v>0</v>
      </c>
      <c r="E11" s="235">
        <v>0</v>
      </c>
      <c r="F11" s="235">
        <v>0</v>
      </c>
      <c r="G11" s="235">
        <v>0</v>
      </c>
      <c r="H11" s="235">
        <v>0</v>
      </c>
      <c r="I11" s="235">
        <f t="shared" si="0"/>
        <v>0</v>
      </c>
      <c r="J11" s="236">
        <v>0</v>
      </c>
      <c r="K11" s="105"/>
      <c r="M11" s="204"/>
    </row>
    <row r="12" spans="1:19" hidden="1" x14ac:dyDescent="0.2">
      <c r="A12" s="113" t="s">
        <v>128</v>
      </c>
      <c r="B12" s="38">
        <v>0</v>
      </c>
      <c r="C12" s="38">
        <v>0</v>
      </c>
      <c r="D12" s="38">
        <v>0</v>
      </c>
      <c r="E12" s="38">
        <v>0</v>
      </c>
      <c r="F12" s="38">
        <v>0</v>
      </c>
      <c r="G12" s="38">
        <v>0</v>
      </c>
      <c r="H12" s="38">
        <v>0</v>
      </c>
      <c r="I12" s="38">
        <f t="shared" si="0"/>
        <v>0</v>
      </c>
      <c r="J12" s="225">
        <v>0</v>
      </c>
      <c r="K12" s="105"/>
      <c r="M12" s="204"/>
    </row>
    <row r="13" spans="1:19" x14ac:dyDescent="0.2">
      <c r="A13" s="113" t="s">
        <v>129</v>
      </c>
      <c r="B13" s="303">
        <v>66</v>
      </c>
      <c r="C13" s="38">
        <v>0</v>
      </c>
      <c r="D13" s="304">
        <v>67</v>
      </c>
      <c r="E13" s="38">
        <v>0</v>
      </c>
      <c r="F13" s="38">
        <v>0</v>
      </c>
      <c r="G13" s="38">
        <v>0</v>
      </c>
      <c r="H13" s="38">
        <v>0</v>
      </c>
      <c r="I13" s="38">
        <f t="shared" si="0"/>
        <v>67</v>
      </c>
      <c r="J13" s="225">
        <v>0</v>
      </c>
      <c r="K13" s="105"/>
    </row>
    <row r="14" spans="1:19" x14ac:dyDescent="0.2">
      <c r="A14" s="113" t="s">
        <v>130</v>
      </c>
      <c r="B14" s="303">
        <v>3</v>
      </c>
      <c r="C14" s="38">
        <v>0</v>
      </c>
      <c r="D14" s="304">
        <v>4</v>
      </c>
      <c r="E14" s="38">
        <v>0</v>
      </c>
      <c r="F14" s="38">
        <v>0</v>
      </c>
      <c r="G14" s="38">
        <v>0</v>
      </c>
      <c r="H14" s="38">
        <v>0</v>
      </c>
      <c r="I14" s="38">
        <f t="shared" si="0"/>
        <v>4</v>
      </c>
      <c r="J14" s="225">
        <v>0</v>
      </c>
      <c r="K14" s="105"/>
    </row>
    <row r="15" spans="1:19" x14ac:dyDescent="0.2">
      <c r="A15" s="113" t="s">
        <v>131</v>
      </c>
      <c r="B15" s="303">
        <v>1</v>
      </c>
      <c r="C15" s="38">
        <v>0</v>
      </c>
      <c r="D15" s="304">
        <v>1</v>
      </c>
      <c r="E15" s="38">
        <v>0</v>
      </c>
      <c r="F15" s="38">
        <v>0</v>
      </c>
      <c r="G15" s="38">
        <v>0</v>
      </c>
      <c r="H15" s="38">
        <v>0</v>
      </c>
      <c r="I15" s="38">
        <f t="shared" si="0"/>
        <v>1</v>
      </c>
      <c r="J15" s="225">
        <v>0</v>
      </c>
      <c r="K15" s="105"/>
    </row>
    <row r="16" spans="1:19" ht="13.5" hidden="1" customHeight="1" x14ac:dyDescent="0.2">
      <c r="A16" s="113" t="s">
        <v>132</v>
      </c>
      <c r="B16" s="303">
        <v>0</v>
      </c>
      <c r="C16" s="38">
        <v>0</v>
      </c>
      <c r="D16" s="304">
        <v>0</v>
      </c>
      <c r="E16" s="38">
        <v>0</v>
      </c>
      <c r="F16" s="38">
        <v>0</v>
      </c>
      <c r="G16" s="38">
        <v>0</v>
      </c>
      <c r="H16" s="38">
        <v>0</v>
      </c>
      <c r="I16" s="38">
        <f t="shared" si="0"/>
        <v>0</v>
      </c>
      <c r="J16" s="225">
        <v>0</v>
      </c>
      <c r="K16" s="105"/>
    </row>
    <row r="17" spans="1:11" x14ac:dyDescent="0.2">
      <c r="A17" s="113" t="s">
        <v>133</v>
      </c>
      <c r="B17" s="303">
        <v>2</v>
      </c>
      <c r="C17" s="38">
        <v>0</v>
      </c>
      <c r="D17" s="304">
        <v>1</v>
      </c>
      <c r="E17" s="38">
        <v>0</v>
      </c>
      <c r="F17" s="38">
        <v>0</v>
      </c>
      <c r="G17" s="38">
        <v>0</v>
      </c>
      <c r="H17" s="38">
        <v>0</v>
      </c>
      <c r="I17" s="38">
        <f t="shared" si="0"/>
        <v>1</v>
      </c>
      <c r="J17" s="225">
        <v>0</v>
      </c>
      <c r="K17" s="105"/>
    </row>
    <row r="18" spans="1:11" hidden="1" x14ac:dyDescent="0.2">
      <c r="A18" s="113" t="s">
        <v>134</v>
      </c>
      <c r="B18" s="303">
        <v>0</v>
      </c>
      <c r="C18" s="38">
        <v>0</v>
      </c>
      <c r="D18" s="304">
        <v>0</v>
      </c>
      <c r="E18" s="38">
        <v>0</v>
      </c>
      <c r="F18" s="38">
        <v>0</v>
      </c>
      <c r="G18" s="38">
        <v>0</v>
      </c>
      <c r="H18" s="38">
        <v>0</v>
      </c>
      <c r="I18" s="38">
        <f t="shared" si="0"/>
        <v>0</v>
      </c>
      <c r="J18" s="225">
        <v>0</v>
      </c>
      <c r="K18" s="105"/>
    </row>
    <row r="19" spans="1:11" hidden="1" x14ac:dyDescent="0.2">
      <c r="A19" s="113" t="s">
        <v>135</v>
      </c>
      <c r="B19" s="303">
        <v>0</v>
      </c>
      <c r="C19" s="38">
        <v>0</v>
      </c>
      <c r="D19" s="304">
        <v>0</v>
      </c>
      <c r="E19" s="38">
        <v>0</v>
      </c>
      <c r="F19" s="38">
        <v>0</v>
      </c>
      <c r="G19" s="38">
        <v>0</v>
      </c>
      <c r="H19" s="38">
        <v>0</v>
      </c>
      <c r="I19" s="38">
        <f t="shared" si="0"/>
        <v>0</v>
      </c>
      <c r="J19" s="225">
        <v>0</v>
      </c>
      <c r="K19" s="105"/>
    </row>
    <row r="20" spans="1:11" hidden="1" x14ac:dyDescent="0.2">
      <c r="A20" s="113" t="s">
        <v>136</v>
      </c>
      <c r="B20" s="303">
        <v>0</v>
      </c>
      <c r="C20" s="38">
        <v>0</v>
      </c>
      <c r="D20" s="304">
        <v>0</v>
      </c>
      <c r="E20" s="38">
        <v>0</v>
      </c>
      <c r="F20" s="38">
        <v>0</v>
      </c>
      <c r="G20" s="38">
        <v>0</v>
      </c>
      <c r="H20" s="38">
        <v>0</v>
      </c>
      <c r="I20" s="38">
        <f t="shared" si="0"/>
        <v>0</v>
      </c>
      <c r="J20" s="225">
        <v>0</v>
      </c>
      <c r="K20" s="105"/>
    </row>
    <row r="21" spans="1:11" hidden="1" x14ac:dyDescent="0.2">
      <c r="A21" s="113" t="s">
        <v>137</v>
      </c>
      <c r="B21" s="303">
        <v>0</v>
      </c>
      <c r="C21" s="38">
        <v>0</v>
      </c>
      <c r="D21" s="304">
        <v>0</v>
      </c>
      <c r="E21" s="38">
        <v>0</v>
      </c>
      <c r="F21" s="38">
        <v>0</v>
      </c>
      <c r="G21" s="38">
        <v>0</v>
      </c>
      <c r="H21" s="38">
        <v>0</v>
      </c>
      <c r="I21" s="38">
        <f t="shared" si="0"/>
        <v>0</v>
      </c>
      <c r="J21" s="225">
        <v>0</v>
      </c>
      <c r="K21" s="105"/>
    </row>
    <row r="22" spans="1:11" hidden="1" x14ac:dyDescent="0.2">
      <c r="A22" s="113" t="s">
        <v>138</v>
      </c>
      <c r="B22" s="303">
        <v>0</v>
      </c>
      <c r="C22" s="38">
        <v>0</v>
      </c>
      <c r="D22" s="304">
        <v>0</v>
      </c>
      <c r="E22" s="38">
        <v>0</v>
      </c>
      <c r="F22" s="38">
        <v>0</v>
      </c>
      <c r="G22" s="38">
        <v>0</v>
      </c>
      <c r="H22" s="38">
        <v>0</v>
      </c>
      <c r="I22" s="38">
        <f t="shared" si="0"/>
        <v>0</v>
      </c>
      <c r="J22" s="225">
        <v>0</v>
      </c>
      <c r="K22" s="105"/>
    </row>
    <row r="23" spans="1:11" hidden="1" x14ac:dyDescent="0.2">
      <c r="A23" s="113" t="s">
        <v>139</v>
      </c>
      <c r="B23" s="303">
        <v>0</v>
      </c>
      <c r="C23" s="38">
        <v>0</v>
      </c>
      <c r="D23" s="304">
        <v>0</v>
      </c>
      <c r="E23" s="38">
        <v>0</v>
      </c>
      <c r="F23" s="38">
        <v>0</v>
      </c>
      <c r="G23" s="38">
        <v>0</v>
      </c>
      <c r="H23" s="38">
        <v>0</v>
      </c>
      <c r="I23" s="38">
        <f t="shared" si="0"/>
        <v>0</v>
      </c>
      <c r="J23" s="225">
        <v>0</v>
      </c>
      <c r="K23" s="105"/>
    </row>
    <row r="24" spans="1:11" x14ac:dyDescent="0.2">
      <c r="A24" s="113" t="s">
        <v>141</v>
      </c>
      <c r="B24" s="303">
        <v>5</v>
      </c>
      <c r="C24" s="38">
        <v>0</v>
      </c>
      <c r="D24" s="304">
        <v>4</v>
      </c>
      <c r="E24" s="38">
        <v>0</v>
      </c>
      <c r="F24" s="38">
        <v>0</v>
      </c>
      <c r="G24" s="38">
        <v>0</v>
      </c>
      <c r="H24" s="38">
        <v>0</v>
      </c>
      <c r="I24" s="38">
        <f t="shared" si="0"/>
        <v>4</v>
      </c>
      <c r="J24" s="225">
        <v>0</v>
      </c>
      <c r="K24" s="105"/>
    </row>
    <row r="25" spans="1:11" hidden="1" x14ac:dyDescent="0.2">
      <c r="A25" s="113" t="s">
        <v>140</v>
      </c>
      <c r="B25" s="303">
        <v>0</v>
      </c>
      <c r="C25" s="38">
        <v>0</v>
      </c>
      <c r="D25" s="304">
        <v>0</v>
      </c>
      <c r="E25" s="38">
        <v>0</v>
      </c>
      <c r="F25" s="38">
        <v>0</v>
      </c>
      <c r="G25" s="38">
        <v>0</v>
      </c>
      <c r="H25" s="38">
        <v>0</v>
      </c>
      <c r="I25" s="38">
        <f t="shared" si="0"/>
        <v>0</v>
      </c>
      <c r="J25" s="225">
        <v>0</v>
      </c>
      <c r="K25" s="105"/>
    </row>
    <row r="26" spans="1:11" ht="15" x14ac:dyDescent="0.25">
      <c r="A26" s="116" t="s">
        <v>34</v>
      </c>
      <c r="B26" s="228">
        <f t="shared" ref="B26:J26" si="1">SUM(B9:B25)</f>
        <v>77</v>
      </c>
      <c r="C26" s="228">
        <f t="shared" si="1"/>
        <v>0</v>
      </c>
      <c r="D26" s="228">
        <f t="shared" si="1"/>
        <v>77</v>
      </c>
      <c r="E26" s="228">
        <f t="shared" si="1"/>
        <v>0</v>
      </c>
      <c r="F26" s="228">
        <f t="shared" si="1"/>
        <v>0</v>
      </c>
      <c r="G26" s="228">
        <f t="shared" si="1"/>
        <v>0</v>
      </c>
      <c r="H26" s="228">
        <f t="shared" si="1"/>
        <v>0</v>
      </c>
      <c r="I26" s="228">
        <f t="shared" si="1"/>
        <v>77</v>
      </c>
      <c r="J26" s="229">
        <f t="shared" si="1"/>
        <v>0</v>
      </c>
      <c r="K26" s="105"/>
    </row>
    <row r="27" spans="1:11" x14ac:dyDescent="0.2">
      <c r="A27" s="114" t="s">
        <v>146</v>
      </c>
      <c r="B27" s="235">
        <v>77</v>
      </c>
      <c r="C27" s="235">
        <v>0</v>
      </c>
      <c r="D27" s="235">
        <v>77</v>
      </c>
      <c r="E27" s="235">
        <v>0</v>
      </c>
      <c r="F27" s="235">
        <v>0</v>
      </c>
      <c r="G27" s="235">
        <v>0</v>
      </c>
      <c r="H27" s="235">
        <f t="shared" ref="H27:H29" si="2">SUM(H11:H26)</f>
        <v>0</v>
      </c>
      <c r="I27" s="235">
        <f t="shared" si="0"/>
        <v>77</v>
      </c>
      <c r="J27" s="236">
        <v>0</v>
      </c>
      <c r="K27" s="105"/>
    </row>
    <row r="28" spans="1:11" hidden="1" x14ac:dyDescent="0.2">
      <c r="A28" s="115" t="s">
        <v>147</v>
      </c>
      <c r="B28" s="38">
        <v>0</v>
      </c>
      <c r="C28" s="38">
        <v>0</v>
      </c>
      <c r="D28" s="38">
        <v>0</v>
      </c>
      <c r="E28" s="38">
        <v>0</v>
      </c>
      <c r="F28" s="38">
        <v>0</v>
      </c>
      <c r="G28" s="38">
        <v>0</v>
      </c>
      <c r="H28" s="38">
        <f t="shared" si="2"/>
        <v>0</v>
      </c>
      <c r="I28" s="38">
        <f t="shared" si="0"/>
        <v>0</v>
      </c>
      <c r="J28" s="225">
        <v>0</v>
      </c>
      <c r="K28" s="105"/>
    </row>
    <row r="29" spans="1:11" hidden="1" x14ac:dyDescent="0.2">
      <c r="A29" s="115" t="s">
        <v>148</v>
      </c>
      <c r="B29" s="38">
        <v>0</v>
      </c>
      <c r="C29" s="38">
        <v>0</v>
      </c>
      <c r="D29" s="38">
        <v>0</v>
      </c>
      <c r="E29" s="38">
        <v>0</v>
      </c>
      <c r="F29" s="38">
        <v>0</v>
      </c>
      <c r="G29" s="38">
        <v>0</v>
      </c>
      <c r="H29" s="38">
        <f t="shared" si="2"/>
        <v>0</v>
      </c>
      <c r="I29" s="38">
        <f t="shared" si="0"/>
        <v>0</v>
      </c>
      <c r="J29" s="225">
        <v>0</v>
      </c>
      <c r="K29" s="105"/>
    </row>
    <row r="30" spans="1:11" ht="15" x14ac:dyDescent="0.25">
      <c r="A30" s="116" t="s">
        <v>34</v>
      </c>
      <c r="B30" s="228">
        <f>SUM(B27:B29)</f>
        <v>77</v>
      </c>
      <c r="C30" s="228">
        <f t="shared" ref="C30:J30" si="3">SUM(C27:C29)</f>
        <v>0</v>
      </c>
      <c r="D30" s="228">
        <f t="shared" si="3"/>
        <v>77</v>
      </c>
      <c r="E30" s="228">
        <f t="shared" si="3"/>
        <v>0</v>
      </c>
      <c r="F30" s="228">
        <f t="shared" si="3"/>
        <v>0</v>
      </c>
      <c r="G30" s="228">
        <f t="shared" si="3"/>
        <v>0</v>
      </c>
      <c r="H30" s="228">
        <f t="shared" si="3"/>
        <v>0</v>
      </c>
      <c r="I30" s="228">
        <f t="shared" si="3"/>
        <v>77</v>
      </c>
      <c r="J30" s="229">
        <f t="shared" si="3"/>
        <v>0</v>
      </c>
      <c r="K30" s="105"/>
    </row>
  </sheetData>
  <mergeCells count="10">
    <mergeCell ref="B7:C7"/>
    <mergeCell ref="D7:E7"/>
    <mergeCell ref="F7:J7"/>
    <mergeCell ref="A1:J1"/>
    <mergeCell ref="A2:J2"/>
    <mergeCell ref="A3:J3"/>
    <mergeCell ref="A4:J4"/>
    <mergeCell ref="A5:J5"/>
    <mergeCell ref="A7:A8"/>
    <mergeCell ref="A6:J6"/>
  </mergeCells>
  <pageMargins left="0.7" right="0.7" top="0.75" bottom="0.75" header="0.3" footer="0.3"/>
  <pageSetup scale="71" fitToHeight="9999" orientation="landscape" r:id="rId1"/>
  <headerFooter>
    <oddHeader>&amp;L&amp;"Arial,Bold"&amp;12I. Detail of Permanent Positions by Category</oddHeader>
    <oddFooter>&amp;C&amp;"Arial,Regular"Exhibit I - Details of Permanent Positions by Category</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73"/>
  <sheetViews>
    <sheetView view="pageBreakPreview" zoomScale="80" zoomScaleNormal="100" zoomScaleSheetLayoutView="80" workbookViewId="0">
      <selection activeCell="B39" sqref="B39"/>
    </sheetView>
  </sheetViews>
  <sheetFormatPr defaultRowHeight="14.25" x14ac:dyDescent="0.2"/>
  <cols>
    <col min="1" max="1" width="63.5703125" style="12" customWidth="1"/>
    <col min="2" max="2" width="8.7109375" style="12" customWidth="1"/>
    <col min="3" max="3" width="12.7109375" style="12" customWidth="1"/>
    <col min="4" max="4" width="8.7109375" style="12" customWidth="1"/>
    <col min="5" max="5" width="12.7109375" style="12" customWidth="1"/>
    <col min="6" max="6" width="8.7109375" style="12" customWidth="1"/>
    <col min="7" max="7" width="12.7109375" style="12" customWidth="1"/>
    <col min="8" max="8" width="8.7109375" style="12" customWidth="1"/>
    <col min="9" max="9" width="12.7109375" style="12" customWidth="1"/>
    <col min="10" max="10" width="8.7109375" style="12" customWidth="1"/>
    <col min="11" max="11" width="12.7109375" style="12" customWidth="1"/>
    <col min="12" max="12" width="8.7109375" style="12" customWidth="1"/>
    <col min="13" max="15" width="12.7109375" style="12" customWidth="1"/>
    <col min="16" max="16" width="14" style="7" bestFit="1" customWidth="1"/>
    <col min="17" max="17" width="4.5703125" style="12" customWidth="1"/>
    <col min="18" max="18" width="122.85546875" style="12" customWidth="1"/>
    <col min="19" max="20" width="8.28515625" style="12" customWidth="1"/>
    <col min="21" max="21" width="12.7109375" style="12" customWidth="1"/>
    <col min="22" max="23" width="8.28515625" style="12" customWidth="1"/>
    <col min="24" max="24" width="12.7109375" style="12" customWidth="1"/>
    <col min="25" max="16384" width="9.140625" style="12"/>
  </cols>
  <sheetData>
    <row r="1" spans="1:24" ht="18" x14ac:dyDescent="0.25">
      <c r="A1" s="334" t="s">
        <v>181</v>
      </c>
      <c r="B1" s="334"/>
      <c r="C1" s="334"/>
      <c r="D1" s="334"/>
      <c r="E1" s="334"/>
      <c r="F1" s="334"/>
      <c r="G1" s="334"/>
      <c r="H1" s="334"/>
      <c r="I1" s="334"/>
      <c r="J1" s="334"/>
      <c r="K1" s="334"/>
      <c r="L1" s="334"/>
      <c r="M1" s="334"/>
      <c r="N1" s="334"/>
      <c r="O1" s="334"/>
      <c r="P1" s="105" t="s">
        <v>24</v>
      </c>
      <c r="Q1" s="9"/>
      <c r="R1" s="191" t="s">
        <v>26</v>
      </c>
      <c r="S1" s="9"/>
      <c r="T1" s="9"/>
      <c r="U1" s="9"/>
      <c r="V1" s="9"/>
      <c r="W1" s="9"/>
      <c r="X1" s="9"/>
    </row>
    <row r="2" spans="1:24" ht="15" x14ac:dyDescent="0.2">
      <c r="A2" s="335" t="s">
        <v>271</v>
      </c>
      <c r="B2" s="335"/>
      <c r="C2" s="335"/>
      <c r="D2" s="335"/>
      <c r="E2" s="335"/>
      <c r="F2" s="335"/>
      <c r="G2" s="335"/>
      <c r="H2" s="335"/>
      <c r="I2" s="335"/>
      <c r="J2" s="335"/>
      <c r="K2" s="335"/>
      <c r="L2" s="335"/>
      <c r="M2" s="335"/>
      <c r="N2" s="335"/>
      <c r="O2" s="335"/>
      <c r="P2" s="105" t="s">
        <v>24</v>
      </c>
      <c r="Q2" s="10"/>
      <c r="R2" s="192"/>
      <c r="S2" s="10"/>
      <c r="T2" s="10"/>
      <c r="U2" s="10"/>
      <c r="V2" s="10"/>
      <c r="W2" s="10"/>
      <c r="X2" s="10"/>
    </row>
    <row r="3" spans="1:24" ht="15" x14ac:dyDescent="0.25">
      <c r="A3" s="347" t="s">
        <v>1</v>
      </c>
      <c r="B3" s="347"/>
      <c r="C3" s="347"/>
      <c r="D3" s="347"/>
      <c r="E3" s="347"/>
      <c r="F3" s="347"/>
      <c r="G3" s="347"/>
      <c r="H3" s="347"/>
      <c r="I3" s="347"/>
      <c r="J3" s="347"/>
      <c r="K3" s="347"/>
      <c r="L3" s="347"/>
      <c r="M3" s="347"/>
      <c r="N3" s="347"/>
      <c r="O3" s="347"/>
      <c r="P3" s="105" t="s">
        <v>24</v>
      </c>
      <c r="Q3" s="13"/>
      <c r="R3" s="192" t="s">
        <v>242</v>
      </c>
      <c r="S3" s="13"/>
      <c r="T3" s="13"/>
      <c r="U3" s="13"/>
      <c r="V3" s="13"/>
      <c r="W3" s="13"/>
      <c r="X3" s="13"/>
    </row>
    <row r="4" spans="1:24" x14ac:dyDescent="0.2">
      <c r="A4" s="337" t="s">
        <v>2</v>
      </c>
      <c r="B4" s="337"/>
      <c r="C4" s="337"/>
      <c r="D4" s="337"/>
      <c r="E4" s="337"/>
      <c r="F4" s="337"/>
      <c r="G4" s="337"/>
      <c r="H4" s="337"/>
      <c r="I4" s="337"/>
      <c r="J4" s="337"/>
      <c r="K4" s="337"/>
      <c r="L4" s="337"/>
      <c r="M4" s="337"/>
      <c r="N4" s="337"/>
      <c r="O4" s="337"/>
      <c r="P4" s="105" t="s">
        <v>24</v>
      </c>
      <c r="Q4" s="11"/>
      <c r="R4" s="192" t="s">
        <v>241</v>
      </c>
      <c r="S4" s="11"/>
      <c r="T4" s="11"/>
      <c r="U4" s="11"/>
      <c r="V4" s="11"/>
      <c r="W4" s="11"/>
      <c r="X4" s="11"/>
    </row>
    <row r="5" spans="1:24" ht="15.75" thickBot="1" x14ac:dyDescent="0.3">
      <c r="A5" s="337"/>
      <c r="B5" s="337"/>
      <c r="C5" s="337"/>
      <c r="D5" s="337"/>
      <c r="E5" s="337"/>
      <c r="F5" s="337"/>
      <c r="G5" s="337"/>
      <c r="H5" s="337"/>
      <c r="I5" s="337"/>
      <c r="J5" s="337"/>
      <c r="K5" s="337"/>
      <c r="L5" s="337"/>
      <c r="M5" s="337"/>
      <c r="N5" s="56"/>
      <c r="O5" s="56"/>
      <c r="P5" s="105" t="s">
        <v>24</v>
      </c>
      <c r="Q5" s="11"/>
      <c r="R5" s="193"/>
      <c r="S5" s="11"/>
      <c r="T5" s="11"/>
      <c r="U5" s="11"/>
      <c r="V5" s="11"/>
      <c r="W5" s="11"/>
      <c r="X5" s="11"/>
    </row>
    <row r="6" spans="1:24" s="29" customFormat="1" ht="15" x14ac:dyDescent="0.2">
      <c r="A6" s="392" t="s">
        <v>182</v>
      </c>
      <c r="B6" s="390" t="s">
        <v>30</v>
      </c>
      <c r="C6" s="395"/>
      <c r="D6" s="395"/>
      <c r="E6" s="395"/>
      <c r="F6" s="395"/>
      <c r="G6" s="395"/>
      <c r="H6" s="390" t="s">
        <v>31</v>
      </c>
      <c r="I6" s="395"/>
      <c r="J6" s="395"/>
      <c r="K6" s="395"/>
      <c r="L6" s="395"/>
      <c r="M6" s="391"/>
      <c r="N6" s="109"/>
      <c r="O6" s="109"/>
      <c r="P6" s="105" t="s">
        <v>24</v>
      </c>
    </row>
    <row r="7" spans="1:24" s="29" customFormat="1" ht="15" customHeight="1" x14ac:dyDescent="0.2">
      <c r="A7" s="393"/>
      <c r="B7" s="390" t="s">
        <v>183</v>
      </c>
      <c r="C7" s="391"/>
      <c r="D7" s="390" t="s">
        <v>184</v>
      </c>
      <c r="E7" s="391"/>
      <c r="F7" s="390" t="s">
        <v>45</v>
      </c>
      <c r="G7" s="391"/>
      <c r="H7" s="390" t="s">
        <v>183</v>
      </c>
      <c r="I7" s="391"/>
      <c r="J7" s="390" t="s">
        <v>184</v>
      </c>
      <c r="K7" s="391"/>
      <c r="L7" s="390" t="s">
        <v>45</v>
      </c>
      <c r="M7" s="391"/>
      <c r="N7" s="109"/>
      <c r="O7" s="109"/>
      <c r="P7" s="105" t="s">
        <v>24</v>
      </c>
    </row>
    <row r="8" spans="1:24" s="29" customFormat="1" ht="28.5" x14ac:dyDescent="0.2">
      <c r="A8" s="394"/>
      <c r="B8" s="27" t="s">
        <v>4</v>
      </c>
      <c r="C8" s="27" t="s">
        <v>5</v>
      </c>
      <c r="D8" s="27" t="s">
        <v>4</v>
      </c>
      <c r="E8" s="27" t="s">
        <v>5</v>
      </c>
      <c r="F8" s="27" t="s">
        <v>4</v>
      </c>
      <c r="G8" s="27" t="s">
        <v>5</v>
      </c>
      <c r="H8" s="27" t="s">
        <v>4</v>
      </c>
      <c r="I8" s="27" t="s">
        <v>5</v>
      </c>
      <c r="J8" s="27" t="s">
        <v>4</v>
      </c>
      <c r="K8" s="27" t="s">
        <v>5</v>
      </c>
      <c r="L8" s="27" t="s">
        <v>4</v>
      </c>
      <c r="M8" s="27" t="s">
        <v>5</v>
      </c>
      <c r="N8" s="126"/>
      <c r="O8" s="126"/>
      <c r="P8" s="105" t="s">
        <v>24</v>
      </c>
      <c r="R8" s="204" t="s">
        <v>248</v>
      </c>
    </row>
    <row r="9" spans="1:24" s="29" customFormat="1" x14ac:dyDescent="0.2">
      <c r="A9" s="131" t="s">
        <v>185</v>
      </c>
      <c r="B9" s="243">
        <v>0</v>
      </c>
      <c r="C9" s="243">
        <v>0</v>
      </c>
      <c r="D9" s="243">
        <v>0</v>
      </c>
      <c r="E9" s="243">
        <v>0</v>
      </c>
      <c r="F9" s="243">
        <v>0</v>
      </c>
      <c r="G9" s="243">
        <v>0</v>
      </c>
      <c r="H9" s="243">
        <v>0</v>
      </c>
      <c r="I9" s="243">
        <v>0</v>
      </c>
      <c r="J9" s="243">
        <v>0</v>
      </c>
      <c r="K9" s="243">
        <v>0</v>
      </c>
      <c r="L9" s="243">
        <v>0</v>
      </c>
      <c r="M9" s="243">
        <v>0</v>
      </c>
      <c r="N9" s="127"/>
      <c r="O9" s="127"/>
      <c r="P9" s="105" t="s">
        <v>24</v>
      </c>
      <c r="R9" s="206" t="s">
        <v>249</v>
      </c>
    </row>
    <row r="10" spans="1:24" s="29" customFormat="1" x14ac:dyDescent="0.2">
      <c r="A10" s="132" t="s">
        <v>186</v>
      </c>
      <c r="B10" s="252">
        <v>0</v>
      </c>
      <c r="C10" s="252">
        <v>0</v>
      </c>
      <c r="D10" s="252">
        <v>0</v>
      </c>
      <c r="E10" s="252">
        <v>0</v>
      </c>
      <c r="F10" s="252">
        <v>0</v>
      </c>
      <c r="G10" s="252">
        <v>0</v>
      </c>
      <c r="H10" s="252">
        <v>0</v>
      </c>
      <c r="I10" s="252">
        <v>0</v>
      </c>
      <c r="J10" s="252">
        <v>0</v>
      </c>
      <c r="K10" s="252">
        <v>0</v>
      </c>
      <c r="L10" s="252">
        <v>0</v>
      </c>
      <c r="M10" s="252">
        <v>0</v>
      </c>
      <c r="N10" s="127"/>
      <c r="O10" s="127"/>
      <c r="P10" s="105" t="s">
        <v>24</v>
      </c>
      <c r="R10" s="36"/>
    </row>
    <row r="11" spans="1:24" s="29" customFormat="1" x14ac:dyDescent="0.2">
      <c r="A11" s="132" t="s">
        <v>187</v>
      </c>
      <c r="B11" s="252">
        <v>0</v>
      </c>
      <c r="C11" s="252">
        <v>0</v>
      </c>
      <c r="D11" s="252">
        <v>0</v>
      </c>
      <c r="E11" s="252">
        <v>0</v>
      </c>
      <c r="F11" s="252">
        <v>0</v>
      </c>
      <c r="G11" s="252">
        <v>0</v>
      </c>
      <c r="H11" s="252">
        <v>0</v>
      </c>
      <c r="I11" s="252">
        <v>0</v>
      </c>
      <c r="J11" s="252">
        <v>0</v>
      </c>
      <c r="K11" s="252">
        <v>0</v>
      </c>
      <c r="L11" s="252">
        <v>0</v>
      </c>
      <c r="M11" s="252">
        <v>0</v>
      </c>
      <c r="N11" s="127"/>
      <c r="O11" s="127"/>
      <c r="P11" s="105" t="s">
        <v>24</v>
      </c>
    </row>
    <row r="12" spans="1:24" s="29" customFormat="1" x14ac:dyDescent="0.2">
      <c r="A12" s="132" t="s">
        <v>188</v>
      </c>
      <c r="B12" s="252">
        <v>0</v>
      </c>
      <c r="C12" s="252">
        <v>0</v>
      </c>
      <c r="D12" s="252">
        <v>0</v>
      </c>
      <c r="E12" s="252">
        <v>0</v>
      </c>
      <c r="F12" s="252">
        <v>0</v>
      </c>
      <c r="G12" s="252">
        <v>0</v>
      </c>
      <c r="H12" s="252">
        <v>0</v>
      </c>
      <c r="I12" s="252">
        <v>0</v>
      </c>
      <c r="J12" s="252">
        <v>0</v>
      </c>
      <c r="K12" s="252">
        <v>0</v>
      </c>
      <c r="L12" s="252">
        <v>0</v>
      </c>
      <c r="M12" s="252">
        <v>0</v>
      </c>
      <c r="N12" s="127"/>
      <c r="O12" s="127"/>
      <c r="P12" s="105" t="s">
        <v>24</v>
      </c>
      <c r="R12" s="206" t="s">
        <v>250</v>
      </c>
    </row>
    <row r="13" spans="1:24" s="29" customFormat="1" x14ac:dyDescent="0.2">
      <c r="A13" s="132" t="s">
        <v>189</v>
      </c>
      <c r="B13" s="252">
        <v>0</v>
      </c>
      <c r="C13" s="252">
        <v>0</v>
      </c>
      <c r="D13" s="252">
        <v>0</v>
      </c>
      <c r="E13" s="252">
        <v>0</v>
      </c>
      <c r="F13" s="252">
        <v>0</v>
      </c>
      <c r="G13" s="252">
        <v>0</v>
      </c>
      <c r="H13" s="252">
        <v>0</v>
      </c>
      <c r="I13" s="252">
        <v>0</v>
      </c>
      <c r="J13" s="252">
        <v>0</v>
      </c>
      <c r="K13" s="252">
        <v>0</v>
      </c>
      <c r="L13" s="252">
        <v>0</v>
      </c>
      <c r="M13" s="252">
        <v>0</v>
      </c>
      <c r="N13" s="127"/>
      <c r="O13" s="127"/>
      <c r="P13" s="105" t="s">
        <v>24</v>
      </c>
      <c r="R13" s="206" t="s">
        <v>251</v>
      </c>
    </row>
    <row r="14" spans="1:24" s="29" customFormat="1" x14ac:dyDescent="0.2">
      <c r="A14" s="132" t="s">
        <v>190</v>
      </c>
      <c r="B14" s="252">
        <v>0</v>
      </c>
      <c r="C14" s="252">
        <v>0</v>
      </c>
      <c r="D14" s="252">
        <v>0</v>
      </c>
      <c r="E14" s="252">
        <v>0</v>
      </c>
      <c r="F14" s="252">
        <v>0</v>
      </c>
      <c r="G14" s="252">
        <v>0</v>
      </c>
      <c r="H14" s="252">
        <v>0</v>
      </c>
      <c r="I14" s="252">
        <v>0</v>
      </c>
      <c r="J14" s="252">
        <v>0</v>
      </c>
      <c r="K14" s="252">
        <v>0</v>
      </c>
      <c r="L14" s="252">
        <v>0</v>
      </c>
      <c r="M14" s="252">
        <v>0</v>
      </c>
      <c r="N14" s="127"/>
      <c r="O14" s="127"/>
      <c r="P14" s="105" t="s">
        <v>24</v>
      </c>
      <c r="R14" s="36"/>
    </row>
    <row r="15" spans="1:24" s="29" customFormat="1" x14ac:dyDescent="0.2">
      <c r="A15" s="132" t="s">
        <v>191</v>
      </c>
      <c r="B15" s="252">
        <v>0</v>
      </c>
      <c r="C15" s="252">
        <v>0</v>
      </c>
      <c r="D15" s="252">
        <v>0</v>
      </c>
      <c r="E15" s="252">
        <v>0</v>
      </c>
      <c r="F15" s="252">
        <v>0</v>
      </c>
      <c r="G15" s="252">
        <v>0</v>
      </c>
      <c r="H15" s="252">
        <v>0</v>
      </c>
      <c r="I15" s="252">
        <v>0</v>
      </c>
      <c r="J15" s="252">
        <v>0</v>
      </c>
      <c r="K15" s="252">
        <v>0</v>
      </c>
      <c r="L15" s="252">
        <v>0</v>
      </c>
      <c r="M15" s="252">
        <v>0</v>
      </c>
      <c r="N15" s="127"/>
      <c r="O15" s="127"/>
      <c r="P15" s="105" t="s">
        <v>24</v>
      </c>
      <c r="R15" s="36"/>
    </row>
    <row r="16" spans="1:24" s="29" customFormat="1" x14ac:dyDescent="0.2">
      <c r="A16" s="132" t="s">
        <v>192</v>
      </c>
      <c r="B16" s="252">
        <v>0</v>
      </c>
      <c r="C16" s="252">
        <v>0</v>
      </c>
      <c r="D16" s="252">
        <v>0</v>
      </c>
      <c r="E16" s="252">
        <v>0</v>
      </c>
      <c r="F16" s="252">
        <v>0</v>
      </c>
      <c r="G16" s="252">
        <v>0</v>
      </c>
      <c r="H16" s="252">
        <v>0</v>
      </c>
      <c r="I16" s="252">
        <v>0</v>
      </c>
      <c r="J16" s="252">
        <v>0</v>
      </c>
      <c r="K16" s="252">
        <v>0</v>
      </c>
      <c r="L16" s="252">
        <v>0</v>
      </c>
      <c r="M16" s="252">
        <v>0</v>
      </c>
      <c r="N16" s="127"/>
      <c r="O16" s="127"/>
      <c r="P16" s="105" t="s">
        <v>24</v>
      </c>
      <c r="R16" s="36"/>
    </row>
    <row r="17" spans="1:18" s="29" customFormat="1" x14ac:dyDescent="0.2">
      <c r="A17" s="132" t="s">
        <v>193</v>
      </c>
      <c r="B17" s="252">
        <v>0</v>
      </c>
      <c r="C17" s="252">
        <v>0</v>
      </c>
      <c r="D17" s="252">
        <v>0</v>
      </c>
      <c r="E17" s="252">
        <v>0</v>
      </c>
      <c r="F17" s="252">
        <v>0</v>
      </c>
      <c r="G17" s="252">
        <v>0</v>
      </c>
      <c r="H17" s="252">
        <v>0</v>
      </c>
      <c r="I17" s="252">
        <v>0</v>
      </c>
      <c r="J17" s="252">
        <v>0</v>
      </c>
      <c r="K17" s="252">
        <v>0</v>
      </c>
      <c r="L17" s="252">
        <v>0</v>
      </c>
      <c r="M17" s="252">
        <v>0</v>
      </c>
      <c r="N17" s="127"/>
      <c r="O17" s="127"/>
      <c r="P17" s="105" t="s">
        <v>24</v>
      </c>
      <c r="R17" s="36"/>
    </row>
    <row r="18" spans="1:18" s="29" customFormat="1" x14ac:dyDescent="0.2">
      <c r="A18" s="132" t="s">
        <v>194</v>
      </c>
      <c r="B18" s="252">
        <v>0</v>
      </c>
      <c r="C18" s="252">
        <v>0</v>
      </c>
      <c r="D18" s="252">
        <v>0</v>
      </c>
      <c r="E18" s="252">
        <v>0</v>
      </c>
      <c r="F18" s="252">
        <v>0</v>
      </c>
      <c r="G18" s="252">
        <v>0</v>
      </c>
      <c r="H18" s="252">
        <v>0</v>
      </c>
      <c r="I18" s="252">
        <v>0</v>
      </c>
      <c r="J18" s="252">
        <v>0</v>
      </c>
      <c r="K18" s="252">
        <v>0</v>
      </c>
      <c r="L18" s="252">
        <v>0</v>
      </c>
      <c r="M18" s="252">
        <v>0</v>
      </c>
      <c r="N18" s="127"/>
      <c r="O18" s="127"/>
      <c r="P18" s="105" t="s">
        <v>24</v>
      </c>
    </row>
    <row r="19" spans="1:18" s="29" customFormat="1" x14ac:dyDescent="0.2">
      <c r="A19" s="132" t="s">
        <v>195</v>
      </c>
      <c r="B19" s="252">
        <v>0</v>
      </c>
      <c r="C19" s="252">
        <v>0</v>
      </c>
      <c r="D19" s="252">
        <v>0</v>
      </c>
      <c r="E19" s="252">
        <v>0</v>
      </c>
      <c r="F19" s="252">
        <v>0</v>
      </c>
      <c r="G19" s="252">
        <v>0</v>
      </c>
      <c r="H19" s="252">
        <v>0</v>
      </c>
      <c r="I19" s="252">
        <v>0</v>
      </c>
      <c r="J19" s="252">
        <v>0</v>
      </c>
      <c r="K19" s="252">
        <v>0</v>
      </c>
      <c r="L19" s="252">
        <v>0</v>
      </c>
      <c r="M19" s="252">
        <v>0</v>
      </c>
      <c r="N19" s="127"/>
      <c r="O19" s="127"/>
      <c r="P19" s="105" t="s">
        <v>24</v>
      </c>
    </row>
    <row r="20" spans="1:18" s="29" customFormat="1" x14ac:dyDescent="0.2">
      <c r="A20" s="133" t="s">
        <v>196</v>
      </c>
      <c r="B20" s="245">
        <v>0</v>
      </c>
      <c r="C20" s="245">
        <v>0</v>
      </c>
      <c r="D20" s="245">
        <v>0</v>
      </c>
      <c r="E20" s="245">
        <v>0</v>
      </c>
      <c r="F20" s="245">
        <v>0</v>
      </c>
      <c r="G20" s="245">
        <v>0</v>
      </c>
      <c r="H20" s="245">
        <v>0</v>
      </c>
      <c r="I20" s="245">
        <v>0</v>
      </c>
      <c r="J20" s="245">
        <v>0</v>
      </c>
      <c r="K20" s="245">
        <v>0</v>
      </c>
      <c r="L20" s="245">
        <v>0</v>
      </c>
      <c r="M20" s="245">
        <v>0</v>
      </c>
      <c r="N20" s="127"/>
      <c r="O20" s="127"/>
      <c r="P20" s="105" t="s">
        <v>24</v>
      </c>
    </row>
    <row r="21" spans="1:18" s="29" customFormat="1" x14ac:dyDescent="0.2">
      <c r="A21" s="131" t="s">
        <v>197</v>
      </c>
      <c r="B21" s="243">
        <f>SUM(B9:B20)</f>
        <v>0</v>
      </c>
      <c r="C21" s="243">
        <f>SUM(C9:C20)</f>
        <v>0</v>
      </c>
      <c r="D21" s="243">
        <f>SUM(D9:D20)</f>
        <v>0</v>
      </c>
      <c r="E21" s="243">
        <f>SUM(E9:E20)</f>
        <v>0</v>
      </c>
      <c r="F21" s="243">
        <f>SUM(F9:F20)</f>
        <v>0</v>
      </c>
      <c r="G21" s="243">
        <f t="shared" ref="G21" si="0">SUM(G9:G20)</f>
        <v>0</v>
      </c>
      <c r="H21" s="243">
        <f>SUM(H9:H20)</f>
        <v>0</v>
      </c>
      <c r="I21" s="243">
        <f t="shared" ref="I21" si="1">SUM(I9:I20)</f>
        <v>0</v>
      </c>
      <c r="J21" s="243">
        <f>SUM(J9:J20)</f>
        <v>0</v>
      </c>
      <c r="K21" s="243">
        <f t="shared" ref="K21" si="2">SUM(K9:K20)</f>
        <v>0</v>
      </c>
      <c r="L21" s="243">
        <f>SUM(L9:L20)</f>
        <v>0</v>
      </c>
      <c r="M21" s="243">
        <f t="shared" ref="M21" si="3">SUM(M9:M20)</f>
        <v>0</v>
      </c>
      <c r="N21" s="127"/>
      <c r="O21" s="127"/>
      <c r="P21" s="105" t="s">
        <v>24</v>
      </c>
      <c r="R21" s="36"/>
    </row>
    <row r="22" spans="1:18" s="29" customFormat="1" x14ac:dyDescent="0.2">
      <c r="A22" s="134" t="s">
        <v>198</v>
      </c>
      <c r="B22" s="252">
        <f>-B21*0.5</f>
        <v>0</v>
      </c>
      <c r="C22" s="252">
        <f t="shared" ref="C22:L22" si="4">-C21*0.5</f>
        <v>0</v>
      </c>
      <c r="D22" s="252">
        <f t="shared" si="4"/>
        <v>0</v>
      </c>
      <c r="E22" s="252">
        <f t="shared" si="4"/>
        <v>0</v>
      </c>
      <c r="F22" s="252">
        <f t="shared" si="4"/>
        <v>0</v>
      </c>
      <c r="G22" s="252"/>
      <c r="H22" s="252">
        <f t="shared" si="4"/>
        <v>0</v>
      </c>
      <c r="I22" s="252">
        <f t="shared" si="4"/>
        <v>0</v>
      </c>
      <c r="J22" s="252">
        <f t="shared" si="4"/>
        <v>0</v>
      </c>
      <c r="K22" s="252">
        <f t="shared" si="4"/>
        <v>0</v>
      </c>
      <c r="L22" s="252">
        <f t="shared" si="4"/>
        <v>0</v>
      </c>
      <c r="M22" s="252"/>
      <c r="N22" s="127"/>
      <c r="O22" s="127"/>
      <c r="P22" s="105" t="s">
        <v>24</v>
      </c>
      <c r="R22" s="206" t="s">
        <v>252</v>
      </c>
    </row>
    <row r="23" spans="1:18" s="29" customFormat="1" x14ac:dyDescent="0.2">
      <c r="A23" s="132" t="s">
        <v>238</v>
      </c>
      <c r="B23" s="252"/>
      <c r="C23" s="252">
        <v>0</v>
      </c>
      <c r="D23" s="252"/>
      <c r="E23" s="252">
        <v>0</v>
      </c>
      <c r="F23" s="252"/>
      <c r="G23" s="252">
        <v>0</v>
      </c>
      <c r="H23" s="252"/>
      <c r="I23" s="252">
        <v>0</v>
      </c>
      <c r="J23" s="252"/>
      <c r="K23" s="252">
        <v>0</v>
      </c>
      <c r="L23" s="252"/>
      <c r="M23" s="252">
        <v>0</v>
      </c>
      <c r="N23" s="127"/>
      <c r="O23" s="127"/>
      <c r="P23" s="105" t="s">
        <v>24</v>
      </c>
      <c r="R23" s="206" t="s">
        <v>253</v>
      </c>
    </row>
    <row r="24" spans="1:18" x14ac:dyDescent="0.2">
      <c r="A24" s="133" t="s">
        <v>199</v>
      </c>
      <c r="B24" s="245">
        <f>SUM(B21:B23)</f>
        <v>0</v>
      </c>
      <c r="C24" s="245">
        <f t="shared" ref="C24:M24" si="5">SUM(C21:C23)</f>
        <v>0</v>
      </c>
      <c r="D24" s="245">
        <f t="shared" si="5"/>
        <v>0</v>
      </c>
      <c r="E24" s="245">
        <f t="shared" si="5"/>
        <v>0</v>
      </c>
      <c r="F24" s="245">
        <f t="shared" si="5"/>
        <v>0</v>
      </c>
      <c r="G24" s="245">
        <f t="shared" si="5"/>
        <v>0</v>
      </c>
      <c r="H24" s="245">
        <f t="shared" si="5"/>
        <v>0</v>
      </c>
      <c r="I24" s="245">
        <f t="shared" si="5"/>
        <v>0</v>
      </c>
      <c r="J24" s="245">
        <f t="shared" si="5"/>
        <v>0</v>
      </c>
      <c r="K24" s="245">
        <f t="shared" si="5"/>
        <v>0</v>
      </c>
      <c r="L24" s="245">
        <f t="shared" si="5"/>
        <v>0</v>
      </c>
      <c r="M24" s="245">
        <f t="shared" si="5"/>
        <v>0</v>
      </c>
      <c r="N24" s="127"/>
      <c r="O24" s="127"/>
      <c r="P24" s="105" t="s">
        <v>24</v>
      </c>
    </row>
    <row r="25" spans="1:18" x14ac:dyDescent="0.2">
      <c r="A25" s="132" t="s">
        <v>157</v>
      </c>
      <c r="B25" s="252"/>
      <c r="C25" s="252">
        <v>0</v>
      </c>
      <c r="D25" s="252"/>
      <c r="E25" s="252">
        <v>0</v>
      </c>
      <c r="F25" s="252"/>
      <c r="G25" s="252">
        <v>0</v>
      </c>
      <c r="H25" s="252"/>
      <c r="I25" s="252">
        <v>0</v>
      </c>
      <c r="J25" s="252"/>
      <c r="K25" s="252">
        <v>0</v>
      </c>
      <c r="L25" s="252"/>
      <c r="M25" s="252">
        <v>0</v>
      </c>
      <c r="N25" s="127"/>
      <c r="O25" s="127"/>
      <c r="P25" s="105" t="s">
        <v>24</v>
      </c>
    </row>
    <row r="26" spans="1:18" x14ac:dyDescent="0.2">
      <c r="A26" s="132" t="s">
        <v>158</v>
      </c>
      <c r="B26" s="252"/>
      <c r="C26" s="252">
        <v>0</v>
      </c>
      <c r="D26" s="252"/>
      <c r="E26" s="252">
        <v>0</v>
      </c>
      <c r="F26" s="252"/>
      <c r="G26" s="252">
        <v>0</v>
      </c>
      <c r="H26" s="252"/>
      <c r="I26" s="252">
        <v>0</v>
      </c>
      <c r="J26" s="252"/>
      <c r="K26" s="252">
        <v>0</v>
      </c>
      <c r="L26" s="252"/>
      <c r="M26" s="252">
        <v>0</v>
      </c>
      <c r="N26" s="127"/>
      <c r="O26" s="127"/>
      <c r="P26" s="105" t="s">
        <v>24</v>
      </c>
    </row>
    <row r="27" spans="1:18" x14ac:dyDescent="0.2">
      <c r="A27" s="207" t="s">
        <v>239</v>
      </c>
      <c r="B27" s="252"/>
      <c r="C27" s="252">
        <v>0</v>
      </c>
      <c r="D27" s="252"/>
      <c r="E27" s="252">
        <v>0</v>
      </c>
      <c r="F27" s="252"/>
      <c r="G27" s="252">
        <v>0</v>
      </c>
      <c r="H27" s="252"/>
      <c r="I27" s="252">
        <v>0</v>
      </c>
      <c r="J27" s="252"/>
      <c r="K27" s="252">
        <v>0</v>
      </c>
      <c r="L27" s="252"/>
      <c r="M27" s="252">
        <v>0</v>
      </c>
      <c r="N27" s="127"/>
      <c r="O27" s="127"/>
      <c r="P27" s="105" t="s">
        <v>24</v>
      </c>
    </row>
    <row r="28" spans="1:18" x14ac:dyDescent="0.2">
      <c r="A28" s="132" t="s">
        <v>159</v>
      </c>
      <c r="B28" s="252"/>
      <c r="C28" s="252">
        <v>0</v>
      </c>
      <c r="D28" s="252"/>
      <c r="E28" s="252">
        <v>0</v>
      </c>
      <c r="F28" s="252"/>
      <c r="G28" s="252">
        <v>0</v>
      </c>
      <c r="H28" s="252"/>
      <c r="I28" s="252">
        <v>0</v>
      </c>
      <c r="J28" s="252"/>
      <c r="K28" s="252">
        <v>0</v>
      </c>
      <c r="L28" s="252"/>
      <c r="M28" s="252">
        <v>0</v>
      </c>
      <c r="N28" s="127"/>
      <c r="O28" s="127"/>
      <c r="P28" s="105" t="s">
        <v>24</v>
      </c>
    </row>
    <row r="29" spans="1:18" x14ac:dyDescent="0.2">
      <c r="A29" s="132" t="s">
        <v>161</v>
      </c>
      <c r="B29" s="252"/>
      <c r="C29" s="252">
        <v>0</v>
      </c>
      <c r="D29" s="252"/>
      <c r="E29" s="252">
        <v>0</v>
      </c>
      <c r="F29" s="252"/>
      <c r="G29" s="252">
        <v>0</v>
      </c>
      <c r="H29" s="252"/>
      <c r="I29" s="252">
        <v>0</v>
      </c>
      <c r="J29" s="252"/>
      <c r="K29" s="252">
        <v>0</v>
      </c>
      <c r="L29" s="252"/>
      <c r="M29" s="252">
        <v>0</v>
      </c>
      <c r="N29" s="127"/>
      <c r="O29" s="127"/>
      <c r="P29" s="105" t="s">
        <v>24</v>
      </c>
    </row>
    <row r="30" spans="1:18" x14ac:dyDescent="0.2">
      <c r="A30" s="132" t="s">
        <v>162</v>
      </c>
      <c r="B30" s="252"/>
      <c r="C30" s="252">
        <v>0</v>
      </c>
      <c r="D30" s="252"/>
      <c r="E30" s="252">
        <v>0</v>
      </c>
      <c r="F30" s="252"/>
      <c r="G30" s="252">
        <v>0</v>
      </c>
      <c r="H30" s="252"/>
      <c r="I30" s="252">
        <v>0</v>
      </c>
      <c r="J30" s="252"/>
      <c r="K30" s="252">
        <v>0</v>
      </c>
      <c r="L30" s="252"/>
      <c r="M30" s="252">
        <v>0</v>
      </c>
      <c r="N30" s="127"/>
      <c r="O30" s="127"/>
      <c r="P30" s="105" t="s">
        <v>24</v>
      </c>
    </row>
    <row r="31" spans="1:18" x14ac:dyDescent="0.2">
      <c r="A31" s="132" t="s">
        <v>163</v>
      </c>
      <c r="B31" s="252"/>
      <c r="C31" s="252">
        <v>0</v>
      </c>
      <c r="D31" s="252"/>
      <c r="E31" s="252">
        <v>0</v>
      </c>
      <c r="F31" s="252"/>
      <c r="G31" s="252">
        <v>0</v>
      </c>
      <c r="H31" s="252"/>
      <c r="I31" s="252">
        <v>0</v>
      </c>
      <c r="J31" s="252"/>
      <c r="K31" s="252">
        <v>0</v>
      </c>
      <c r="L31" s="252"/>
      <c r="M31" s="252">
        <v>0</v>
      </c>
      <c r="N31" s="127"/>
      <c r="O31" s="127"/>
      <c r="P31" s="105" t="s">
        <v>24</v>
      </c>
    </row>
    <row r="32" spans="1:18" x14ac:dyDescent="0.2">
      <c r="A32" s="132" t="s">
        <v>164</v>
      </c>
      <c r="B32" s="252"/>
      <c r="C32" s="252">
        <v>0</v>
      </c>
      <c r="D32" s="252"/>
      <c r="E32" s="252">
        <v>0</v>
      </c>
      <c r="F32" s="252"/>
      <c r="G32" s="252">
        <v>0</v>
      </c>
      <c r="H32" s="252"/>
      <c r="I32" s="252">
        <v>0</v>
      </c>
      <c r="J32" s="252"/>
      <c r="K32" s="252">
        <v>0</v>
      </c>
      <c r="L32" s="252"/>
      <c r="M32" s="252">
        <v>0</v>
      </c>
      <c r="N32" s="127"/>
      <c r="O32" s="127"/>
      <c r="P32" s="105" t="s">
        <v>24</v>
      </c>
    </row>
    <row r="33" spans="1:16" x14ac:dyDescent="0.2">
      <c r="A33" s="132" t="s">
        <v>165</v>
      </c>
      <c r="B33" s="252"/>
      <c r="C33" s="252">
        <v>0</v>
      </c>
      <c r="D33" s="252"/>
      <c r="E33" s="252">
        <v>0</v>
      </c>
      <c r="F33" s="252"/>
      <c r="G33" s="252">
        <v>0</v>
      </c>
      <c r="H33" s="252"/>
      <c r="I33" s="252">
        <v>0</v>
      </c>
      <c r="J33" s="252"/>
      <c r="K33" s="252">
        <v>0</v>
      </c>
      <c r="L33" s="252"/>
      <c r="M33" s="252">
        <v>0</v>
      </c>
      <c r="N33" s="127"/>
      <c r="O33" s="127"/>
      <c r="P33" s="105" t="s">
        <v>24</v>
      </c>
    </row>
    <row r="34" spans="1:16" x14ac:dyDescent="0.2">
      <c r="A34" s="132" t="s">
        <v>167</v>
      </c>
      <c r="B34" s="252"/>
      <c r="C34" s="252">
        <v>0</v>
      </c>
      <c r="D34" s="252"/>
      <c r="E34" s="252">
        <v>0</v>
      </c>
      <c r="F34" s="252"/>
      <c r="G34" s="252">
        <v>0</v>
      </c>
      <c r="H34" s="252"/>
      <c r="I34" s="252">
        <v>0</v>
      </c>
      <c r="J34" s="252"/>
      <c r="K34" s="252">
        <v>0</v>
      </c>
      <c r="L34" s="252"/>
      <c r="M34" s="252">
        <v>0</v>
      </c>
      <c r="N34" s="127"/>
      <c r="O34" s="127"/>
      <c r="P34" s="105" t="s">
        <v>24</v>
      </c>
    </row>
    <row r="35" spans="1:16" x14ac:dyDescent="0.2">
      <c r="A35" s="132" t="s">
        <v>168</v>
      </c>
      <c r="B35" s="252"/>
      <c r="C35" s="252">
        <v>0</v>
      </c>
      <c r="D35" s="252"/>
      <c r="E35" s="252">
        <v>0</v>
      </c>
      <c r="F35" s="252"/>
      <c r="G35" s="252">
        <v>0</v>
      </c>
      <c r="H35" s="252"/>
      <c r="I35" s="252">
        <v>0</v>
      </c>
      <c r="J35" s="252"/>
      <c r="K35" s="252">
        <v>0</v>
      </c>
      <c r="L35" s="252"/>
      <c r="M35" s="252">
        <v>0</v>
      </c>
      <c r="N35" s="127"/>
      <c r="O35" s="127"/>
      <c r="P35" s="105" t="s">
        <v>24</v>
      </c>
    </row>
    <row r="36" spans="1:16" x14ac:dyDescent="0.2">
      <c r="A36" s="132" t="s">
        <v>170</v>
      </c>
      <c r="B36" s="252"/>
      <c r="C36" s="252">
        <v>0</v>
      </c>
      <c r="D36" s="252"/>
      <c r="E36" s="252">
        <v>0</v>
      </c>
      <c r="F36" s="252"/>
      <c r="G36" s="252">
        <v>0</v>
      </c>
      <c r="H36" s="252"/>
      <c r="I36" s="252">
        <v>0</v>
      </c>
      <c r="J36" s="252"/>
      <c r="K36" s="252">
        <v>0</v>
      </c>
      <c r="L36" s="252"/>
      <c r="M36" s="252">
        <v>0</v>
      </c>
      <c r="N36" s="127"/>
      <c r="O36" s="127"/>
      <c r="P36" s="105" t="s">
        <v>24</v>
      </c>
    </row>
    <row r="37" spans="1:16" x14ac:dyDescent="0.2">
      <c r="A37" s="135" t="s">
        <v>171</v>
      </c>
      <c r="B37" s="253"/>
      <c r="C37" s="253">
        <v>0</v>
      </c>
      <c r="D37" s="253"/>
      <c r="E37" s="253">
        <v>0</v>
      </c>
      <c r="F37" s="253"/>
      <c r="G37" s="253">
        <v>0</v>
      </c>
      <c r="H37" s="253"/>
      <c r="I37" s="253">
        <v>0</v>
      </c>
      <c r="J37" s="253"/>
      <c r="K37" s="253">
        <v>0</v>
      </c>
      <c r="L37" s="253"/>
      <c r="M37" s="253">
        <v>0</v>
      </c>
      <c r="N37" s="127"/>
      <c r="O37" s="127"/>
      <c r="P37" s="105" t="s">
        <v>24</v>
      </c>
    </row>
    <row r="38" spans="1:16" ht="15" x14ac:dyDescent="0.25">
      <c r="A38" s="136" t="s">
        <v>237</v>
      </c>
      <c r="B38" s="228">
        <f>SUM(B24:B37)</f>
        <v>0</v>
      </c>
      <c r="C38" s="228">
        <f t="shared" ref="C38:M38" si="6">SUM(C24:C37)</f>
        <v>0</v>
      </c>
      <c r="D38" s="228">
        <f t="shared" si="6"/>
        <v>0</v>
      </c>
      <c r="E38" s="228">
        <f t="shared" si="6"/>
        <v>0</v>
      </c>
      <c r="F38" s="228">
        <f t="shared" si="6"/>
        <v>0</v>
      </c>
      <c r="G38" s="228">
        <f t="shared" si="6"/>
        <v>0</v>
      </c>
      <c r="H38" s="228">
        <f t="shared" si="6"/>
        <v>0</v>
      </c>
      <c r="I38" s="228">
        <f t="shared" si="6"/>
        <v>0</v>
      </c>
      <c r="J38" s="228">
        <f t="shared" si="6"/>
        <v>0</v>
      </c>
      <c r="K38" s="228">
        <f t="shared" si="6"/>
        <v>0</v>
      </c>
      <c r="L38" s="228">
        <f t="shared" si="6"/>
        <v>0</v>
      </c>
      <c r="M38" s="228">
        <f t="shared" si="6"/>
        <v>0</v>
      </c>
      <c r="N38" s="128"/>
      <c r="O38" s="128"/>
      <c r="P38" s="105" t="s">
        <v>24</v>
      </c>
    </row>
    <row r="39" spans="1:16" ht="15" x14ac:dyDescent="0.25">
      <c r="A39" s="129"/>
      <c r="B39" s="128"/>
      <c r="C39" s="128"/>
      <c r="D39" s="128"/>
      <c r="E39" s="128"/>
      <c r="F39" s="128"/>
      <c r="G39" s="128"/>
      <c r="H39" s="128"/>
      <c r="I39" s="128"/>
      <c r="J39" s="128"/>
      <c r="K39" s="128"/>
      <c r="L39" s="128"/>
      <c r="M39" s="128"/>
      <c r="N39" s="128"/>
      <c r="O39" s="128"/>
      <c r="P39" s="105" t="s">
        <v>24</v>
      </c>
    </row>
    <row r="40" spans="1:16" x14ac:dyDescent="0.2">
      <c r="A40" s="130"/>
      <c r="B40" s="130"/>
      <c r="C40" s="130"/>
      <c r="D40" s="130"/>
      <c r="E40" s="130"/>
      <c r="F40" s="130"/>
      <c r="G40" s="130"/>
      <c r="H40" s="130"/>
      <c r="I40" s="130"/>
      <c r="J40" s="130"/>
      <c r="K40" s="130"/>
      <c r="L40" s="130"/>
      <c r="M40" s="130"/>
      <c r="P40" s="105" t="s">
        <v>24</v>
      </c>
    </row>
    <row r="41" spans="1:16" ht="15" x14ac:dyDescent="0.2">
      <c r="A41" s="392" t="s">
        <v>182</v>
      </c>
      <c r="B41" s="390" t="s">
        <v>32</v>
      </c>
      <c r="C41" s="395"/>
      <c r="D41" s="395"/>
      <c r="E41" s="395"/>
      <c r="F41" s="395"/>
      <c r="G41" s="395"/>
      <c r="H41" s="390" t="s">
        <v>33</v>
      </c>
      <c r="I41" s="395"/>
      <c r="J41" s="395"/>
      <c r="K41" s="395"/>
      <c r="L41" s="395"/>
      <c r="M41" s="391"/>
      <c r="N41" s="396" t="s">
        <v>22</v>
      </c>
      <c r="O41" s="397"/>
      <c r="P41" s="105" t="s">
        <v>24</v>
      </c>
    </row>
    <row r="42" spans="1:16" ht="15" customHeight="1" x14ac:dyDescent="0.2">
      <c r="A42" s="393"/>
      <c r="B42" s="390" t="s">
        <v>183</v>
      </c>
      <c r="C42" s="391"/>
      <c r="D42" s="390" t="s">
        <v>184</v>
      </c>
      <c r="E42" s="391"/>
      <c r="F42" s="390" t="s">
        <v>45</v>
      </c>
      <c r="G42" s="391"/>
      <c r="H42" s="390" t="s">
        <v>183</v>
      </c>
      <c r="I42" s="391"/>
      <c r="J42" s="390" t="s">
        <v>184</v>
      </c>
      <c r="K42" s="391"/>
      <c r="L42" s="390" t="s">
        <v>45</v>
      </c>
      <c r="M42" s="391"/>
      <c r="N42" s="398"/>
      <c r="O42" s="346"/>
      <c r="P42" s="105" t="s">
        <v>24</v>
      </c>
    </row>
    <row r="43" spans="1:16" ht="28.5" x14ac:dyDescent="0.2">
      <c r="A43" s="394"/>
      <c r="B43" s="27" t="s">
        <v>4</v>
      </c>
      <c r="C43" s="27" t="s">
        <v>5</v>
      </c>
      <c r="D43" s="27" t="s">
        <v>4</v>
      </c>
      <c r="E43" s="27" t="s">
        <v>5</v>
      </c>
      <c r="F43" s="27" t="s">
        <v>4</v>
      </c>
      <c r="G43" s="27" t="s">
        <v>5</v>
      </c>
      <c r="H43" s="27" t="s">
        <v>4</v>
      </c>
      <c r="I43" s="27" t="s">
        <v>5</v>
      </c>
      <c r="J43" s="27" t="s">
        <v>4</v>
      </c>
      <c r="K43" s="27" t="s">
        <v>5</v>
      </c>
      <c r="L43" s="27" t="s">
        <v>4</v>
      </c>
      <c r="M43" s="27" t="s">
        <v>5</v>
      </c>
      <c r="N43" s="27" t="s">
        <v>4</v>
      </c>
      <c r="O43" s="27" t="s">
        <v>5</v>
      </c>
      <c r="P43" s="105" t="s">
        <v>24</v>
      </c>
    </row>
    <row r="44" spans="1:16" x14ac:dyDescent="0.2">
      <c r="A44" s="131" t="s">
        <v>185</v>
      </c>
      <c r="B44" s="243">
        <v>0</v>
      </c>
      <c r="C44" s="243">
        <v>0</v>
      </c>
      <c r="D44" s="243">
        <v>0</v>
      </c>
      <c r="E44" s="243">
        <v>0</v>
      </c>
      <c r="F44" s="243">
        <v>0</v>
      </c>
      <c r="G44" s="243">
        <v>0</v>
      </c>
      <c r="H44" s="243">
        <v>0</v>
      </c>
      <c r="I44" s="243">
        <v>0</v>
      </c>
      <c r="J44" s="243">
        <v>0</v>
      </c>
      <c r="K44" s="243">
        <v>0</v>
      </c>
      <c r="L44" s="243">
        <v>0</v>
      </c>
      <c r="M44" s="243">
        <v>0</v>
      </c>
      <c r="N44" s="243">
        <f t="shared" ref="N44:N59" si="7">B9+D9+F9+H9+J9+L9+B44+D44+F44+H44+J44+L44</f>
        <v>0</v>
      </c>
      <c r="O44" s="243">
        <f t="shared" ref="O44:O59" si="8">C9+E9+G9+I9+K9+M9+C44+E44+G44+I44+K44+M44</f>
        <v>0</v>
      </c>
      <c r="P44" s="105" t="s">
        <v>24</v>
      </c>
    </row>
    <row r="45" spans="1:16" x14ac:dyDescent="0.2">
      <c r="A45" s="132" t="s">
        <v>186</v>
      </c>
      <c r="B45" s="252">
        <v>0</v>
      </c>
      <c r="C45" s="252">
        <v>0</v>
      </c>
      <c r="D45" s="252">
        <v>0</v>
      </c>
      <c r="E45" s="252">
        <v>0</v>
      </c>
      <c r="F45" s="252">
        <v>0</v>
      </c>
      <c r="G45" s="252">
        <v>0</v>
      </c>
      <c r="H45" s="252">
        <v>0</v>
      </c>
      <c r="I45" s="252">
        <v>0</v>
      </c>
      <c r="J45" s="252">
        <v>0</v>
      </c>
      <c r="K45" s="252">
        <v>0</v>
      </c>
      <c r="L45" s="252">
        <v>0</v>
      </c>
      <c r="M45" s="252">
        <v>0</v>
      </c>
      <c r="N45" s="252">
        <f t="shared" si="7"/>
        <v>0</v>
      </c>
      <c r="O45" s="252">
        <f t="shared" si="8"/>
        <v>0</v>
      </c>
      <c r="P45" s="105" t="s">
        <v>24</v>
      </c>
    </row>
    <row r="46" spans="1:16" x14ac:dyDescent="0.2">
      <c r="A46" s="132" t="s">
        <v>187</v>
      </c>
      <c r="B46" s="252">
        <v>0</v>
      </c>
      <c r="C46" s="252">
        <v>0</v>
      </c>
      <c r="D46" s="252">
        <v>0</v>
      </c>
      <c r="E46" s="252">
        <v>0</v>
      </c>
      <c r="F46" s="252">
        <v>0</v>
      </c>
      <c r="G46" s="252">
        <v>0</v>
      </c>
      <c r="H46" s="252">
        <v>0</v>
      </c>
      <c r="I46" s="252">
        <v>0</v>
      </c>
      <c r="J46" s="252">
        <v>0</v>
      </c>
      <c r="K46" s="252">
        <v>0</v>
      </c>
      <c r="L46" s="252">
        <v>0</v>
      </c>
      <c r="M46" s="252">
        <v>0</v>
      </c>
      <c r="N46" s="252">
        <f t="shared" si="7"/>
        <v>0</v>
      </c>
      <c r="O46" s="252">
        <f t="shared" si="8"/>
        <v>0</v>
      </c>
      <c r="P46" s="105" t="s">
        <v>24</v>
      </c>
    </row>
    <row r="47" spans="1:16" x14ac:dyDescent="0.2">
      <c r="A47" s="132" t="s">
        <v>188</v>
      </c>
      <c r="B47" s="252">
        <v>0</v>
      </c>
      <c r="C47" s="252">
        <v>0</v>
      </c>
      <c r="D47" s="252">
        <v>0</v>
      </c>
      <c r="E47" s="252">
        <v>0</v>
      </c>
      <c r="F47" s="252">
        <v>0</v>
      </c>
      <c r="G47" s="252">
        <v>0</v>
      </c>
      <c r="H47" s="252">
        <v>0</v>
      </c>
      <c r="I47" s="252">
        <v>0</v>
      </c>
      <c r="J47" s="252">
        <v>0</v>
      </c>
      <c r="K47" s="252">
        <v>0</v>
      </c>
      <c r="L47" s="252">
        <v>0</v>
      </c>
      <c r="M47" s="252">
        <v>0</v>
      </c>
      <c r="N47" s="252">
        <f t="shared" si="7"/>
        <v>0</v>
      </c>
      <c r="O47" s="252">
        <f t="shared" si="8"/>
        <v>0</v>
      </c>
      <c r="P47" s="105" t="s">
        <v>24</v>
      </c>
    </row>
    <row r="48" spans="1:16" x14ac:dyDescent="0.2">
      <c r="A48" s="132" t="s">
        <v>189</v>
      </c>
      <c r="B48" s="252">
        <v>0</v>
      </c>
      <c r="C48" s="252">
        <v>0</v>
      </c>
      <c r="D48" s="252">
        <v>0</v>
      </c>
      <c r="E48" s="252">
        <v>0</v>
      </c>
      <c r="F48" s="252">
        <v>0</v>
      </c>
      <c r="G48" s="252">
        <v>0</v>
      </c>
      <c r="H48" s="252">
        <v>0</v>
      </c>
      <c r="I48" s="252">
        <v>0</v>
      </c>
      <c r="J48" s="252">
        <v>0</v>
      </c>
      <c r="K48" s="252">
        <v>0</v>
      </c>
      <c r="L48" s="252">
        <v>0</v>
      </c>
      <c r="M48" s="252">
        <v>0</v>
      </c>
      <c r="N48" s="252">
        <f t="shared" si="7"/>
        <v>0</v>
      </c>
      <c r="O48" s="252">
        <f t="shared" si="8"/>
        <v>0</v>
      </c>
      <c r="P48" s="105" t="s">
        <v>24</v>
      </c>
    </row>
    <row r="49" spans="1:16" x14ac:dyDescent="0.2">
      <c r="A49" s="132" t="s">
        <v>190</v>
      </c>
      <c r="B49" s="252">
        <v>0</v>
      </c>
      <c r="C49" s="252">
        <v>0</v>
      </c>
      <c r="D49" s="252">
        <v>0</v>
      </c>
      <c r="E49" s="252">
        <v>0</v>
      </c>
      <c r="F49" s="252">
        <v>0</v>
      </c>
      <c r="G49" s="252">
        <v>0</v>
      </c>
      <c r="H49" s="252">
        <v>0</v>
      </c>
      <c r="I49" s="252">
        <v>0</v>
      </c>
      <c r="J49" s="252">
        <v>0</v>
      </c>
      <c r="K49" s="252">
        <v>0</v>
      </c>
      <c r="L49" s="252">
        <v>0</v>
      </c>
      <c r="M49" s="252">
        <v>0</v>
      </c>
      <c r="N49" s="252">
        <f t="shared" si="7"/>
        <v>0</v>
      </c>
      <c r="O49" s="252">
        <f t="shared" si="8"/>
        <v>0</v>
      </c>
      <c r="P49" s="105" t="s">
        <v>24</v>
      </c>
    </row>
    <row r="50" spans="1:16" x14ac:dyDescent="0.2">
      <c r="A50" s="132" t="s">
        <v>191</v>
      </c>
      <c r="B50" s="252">
        <v>0</v>
      </c>
      <c r="C50" s="252">
        <v>0</v>
      </c>
      <c r="D50" s="252">
        <v>0</v>
      </c>
      <c r="E50" s="252">
        <v>0</v>
      </c>
      <c r="F50" s="252">
        <v>0</v>
      </c>
      <c r="G50" s="252">
        <v>0</v>
      </c>
      <c r="H50" s="252">
        <v>0</v>
      </c>
      <c r="I50" s="252">
        <v>0</v>
      </c>
      <c r="J50" s="252">
        <v>0</v>
      </c>
      <c r="K50" s="252">
        <v>0</v>
      </c>
      <c r="L50" s="252">
        <v>0</v>
      </c>
      <c r="M50" s="252">
        <v>0</v>
      </c>
      <c r="N50" s="252">
        <f t="shared" si="7"/>
        <v>0</v>
      </c>
      <c r="O50" s="252">
        <f t="shared" si="8"/>
        <v>0</v>
      </c>
      <c r="P50" s="105" t="s">
        <v>24</v>
      </c>
    </row>
    <row r="51" spans="1:16" x14ac:dyDescent="0.2">
      <c r="A51" s="132" t="s">
        <v>192</v>
      </c>
      <c r="B51" s="252">
        <v>0</v>
      </c>
      <c r="C51" s="252">
        <v>0</v>
      </c>
      <c r="D51" s="252">
        <v>0</v>
      </c>
      <c r="E51" s="252">
        <v>0</v>
      </c>
      <c r="F51" s="252">
        <v>0</v>
      </c>
      <c r="G51" s="252">
        <v>0</v>
      </c>
      <c r="H51" s="252">
        <v>0</v>
      </c>
      <c r="I51" s="252">
        <v>0</v>
      </c>
      <c r="J51" s="252">
        <v>0</v>
      </c>
      <c r="K51" s="252">
        <v>0</v>
      </c>
      <c r="L51" s="252">
        <v>0</v>
      </c>
      <c r="M51" s="252">
        <v>0</v>
      </c>
      <c r="N51" s="252">
        <f t="shared" si="7"/>
        <v>0</v>
      </c>
      <c r="O51" s="252">
        <f t="shared" si="8"/>
        <v>0</v>
      </c>
      <c r="P51" s="105" t="s">
        <v>24</v>
      </c>
    </row>
    <row r="52" spans="1:16" x14ac:dyDescent="0.2">
      <c r="A52" s="132" t="s">
        <v>193</v>
      </c>
      <c r="B52" s="252">
        <v>0</v>
      </c>
      <c r="C52" s="252">
        <v>0</v>
      </c>
      <c r="D52" s="252">
        <v>0</v>
      </c>
      <c r="E52" s="252">
        <v>0</v>
      </c>
      <c r="F52" s="252">
        <v>0</v>
      </c>
      <c r="G52" s="252">
        <v>0</v>
      </c>
      <c r="H52" s="252">
        <v>0</v>
      </c>
      <c r="I52" s="252">
        <v>0</v>
      </c>
      <c r="J52" s="252">
        <v>0</v>
      </c>
      <c r="K52" s="252">
        <v>0</v>
      </c>
      <c r="L52" s="252">
        <v>0</v>
      </c>
      <c r="M52" s="252">
        <v>0</v>
      </c>
      <c r="N52" s="252">
        <f t="shared" si="7"/>
        <v>0</v>
      </c>
      <c r="O52" s="252">
        <f t="shared" si="8"/>
        <v>0</v>
      </c>
      <c r="P52" s="105" t="s">
        <v>24</v>
      </c>
    </row>
    <row r="53" spans="1:16" x14ac:dyDescent="0.2">
      <c r="A53" s="132" t="s">
        <v>194</v>
      </c>
      <c r="B53" s="252">
        <v>0</v>
      </c>
      <c r="C53" s="252">
        <v>0</v>
      </c>
      <c r="D53" s="252">
        <v>0</v>
      </c>
      <c r="E53" s="252">
        <v>0</v>
      </c>
      <c r="F53" s="252">
        <v>0</v>
      </c>
      <c r="G53" s="252">
        <v>0</v>
      </c>
      <c r="H53" s="252">
        <v>0</v>
      </c>
      <c r="I53" s="252">
        <v>0</v>
      </c>
      <c r="J53" s="252">
        <v>0</v>
      </c>
      <c r="K53" s="252">
        <v>0</v>
      </c>
      <c r="L53" s="252">
        <v>0</v>
      </c>
      <c r="M53" s="252">
        <v>0</v>
      </c>
      <c r="N53" s="252">
        <f t="shared" si="7"/>
        <v>0</v>
      </c>
      <c r="O53" s="252">
        <f t="shared" si="8"/>
        <v>0</v>
      </c>
      <c r="P53" s="105" t="s">
        <v>24</v>
      </c>
    </row>
    <row r="54" spans="1:16" x14ac:dyDescent="0.2">
      <c r="A54" s="132" t="s">
        <v>195</v>
      </c>
      <c r="B54" s="252">
        <v>0</v>
      </c>
      <c r="C54" s="252">
        <v>0</v>
      </c>
      <c r="D54" s="252">
        <v>0</v>
      </c>
      <c r="E54" s="252">
        <v>0</v>
      </c>
      <c r="F54" s="252">
        <v>0</v>
      </c>
      <c r="G54" s="252">
        <v>0</v>
      </c>
      <c r="H54" s="252">
        <v>0</v>
      </c>
      <c r="I54" s="252">
        <v>0</v>
      </c>
      <c r="J54" s="252">
        <v>0</v>
      </c>
      <c r="K54" s="252">
        <v>0</v>
      </c>
      <c r="L54" s="252">
        <v>0</v>
      </c>
      <c r="M54" s="252">
        <v>0</v>
      </c>
      <c r="N54" s="252">
        <f t="shared" si="7"/>
        <v>0</v>
      </c>
      <c r="O54" s="252">
        <f t="shared" si="8"/>
        <v>0</v>
      </c>
      <c r="P54" s="105" t="s">
        <v>24</v>
      </c>
    </row>
    <row r="55" spans="1:16" x14ac:dyDescent="0.2">
      <c r="A55" s="133" t="s">
        <v>196</v>
      </c>
      <c r="B55" s="245">
        <v>0</v>
      </c>
      <c r="C55" s="245">
        <v>0</v>
      </c>
      <c r="D55" s="245">
        <v>0</v>
      </c>
      <c r="E55" s="245">
        <v>0</v>
      </c>
      <c r="F55" s="245">
        <v>0</v>
      </c>
      <c r="G55" s="245">
        <v>0</v>
      </c>
      <c r="H55" s="245">
        <v>0</v>
      </c>
      <c r="I55" s="245">
        <v>0</v>
      </c>
      <c r="J55" s="245">
        <v>0</v>
      </c>
      <c r="K55" s="245">
        <v>0</v>
      </c>
      <c r="L55" s="245">
        <v>0</v>
      </c>
      <c r="M55" s="245">
        <v>0</v>
      </c>
      <c r="N55" s="245">
        <f t="shared" si="7"/>
        <v>0</v>
      </c>
      <c r="O55" s="245">
        <f t="shared" si="8"/>
        <v>0</v>
      </c>
      <c r="P55" s="105" t="s">
        <v>24</v>
      </c>
    </row>
    <row r="56" spans="1:16" x14ac:dyDescent="0.2">
      <c r="A56" s="131" t="s">
        <v>197</v>
      </c>
      <c r="B56" s="243">
        <f>SUM(B44:B55)</f>
        <v>0</v>
      </c>
      <c r="C56" s="243">
        <f>SUM(C44:C55)</f>
        <v>0</v>
      </c>
      <c r="D56" s="243">
        <f>SUM(D44:D55)</f>
        <v>0</v>
      </c>
      <c r="E56" s="243">
        <f>SUM(E44:E55)</f>
        <v>0</v>
      </c>
      <c r="F56" s="243">
        <f>SUM(F44:F55)</f>
        <v>0</v>
      </c>
      <c r="G56" s="243">
        <f t="shared" ref="G56" si="9">SUM(G44:G55)</f>
        <v>0</v>
      </c>
      <c r="H56" s="243">
        <f>SUM(H44:H55)</f>
        <v>0</v>
      </c>
      <c r="I56" s="243">
        <f t="shared" ref="I56" si="10">SUM(I44:I55)</f>
        <v>0</v>
      </c>
      <c r="J56" s="243">
        <f>SUM(J44:J55)</f>
        <v>0</v>
      </c>
      <c r="K56" s="243">
        <f t="shared" ref="K56" si="11">SUM(K44:K55)</f>
        <v>0</v>
      </c>
      <c r="L56" s="243">
        <f>SUM(L44:L55)</f>
        <v>0</v>
      </c>
      <c r="M56" s="243">
        <f t="shared" ref="M56" si="12">SUM(M44:M55)</f>
        <v>0</v>
      </c>
      <c r="N56" s="243">
        <f>B21+D21+F21+H21+J21+L21+B56+D56+F56+H56+J56+L56</f>
        <v>0</v>
      </c>
      <c r="O56" s="243">
        <f t="shared" si="8"/>
        <v>0</v>
      </c>
      <c r="P56" s="105" t="s">
        <v>24</v>
      </c>
    </row>
    <row r="57" spans="1:16" x14ac:dyDescent="0.2">
      <c r="A57" s="134" t="s">
        <v>198</v>
      </c>
      <c r="B57" s="252">
        <f>-B56*0.5</f>
        <v>0</v>
      </c>
      <c r="C57" s="252">
        <f t="shared" ref="C57:L57" si="13">-C56*0.5</f>
        <v>0</v>
      </c>
      <c r="D57" s="252">
        <f t="shared" si="13"/>
        <v>0</v>
      </c>
      <c r="E57" s="252">
        <f t="shared" si="13"/>
        <v>0</v>
      </c>
      <c r="F57" s="252">
        <f t="shared" si="13"/>
        <v>0</v>
      </c>
      <c r="G57" s="252"/>
      <c r="H57" s="252">
        <f t="shared" si="13"/>
        <v>0</v>
      </c>
      <c r="I57" s="252">
        <f t="shared" si="13"/>
        <v>0</v>
      </c>
      <c r="J57" s="252">
        <f t="shared" si="13"/>
        <v>0</v>
      </c>
      <c r="K57" s="252">
        <f t="shared" si="13"/>
        <v>0</v>
      </c>
      <c r="L57" s="252">
        <f t="shared" si="13"/>
        <v>0</v>
      </c>
      <c r="M57" s="252"/>
      <c r="N57" s="252">
        <f t="shared" si="7"/>
        <v>0</v>
      </c>
      <c r="O57" s="252">
        <f t="shared" si="8"/>
        <v>0</v>
      </c>
      <c r="P57" s="105" t="s">
        <v>24</v>
      </c>
    </row>
    <row r="58" spans="1:16" x14ac:dyDescent="0.2">
      <c r="A58" s="132" t="s">
        <v>238</v>
      </c>
      <c r="B58" s="252"/>
      <c r="C58" s="252">
        <v>0</v>
      </c>
      <c r="D58" s="252"/>
      <c r="E58" s="252">
        <v>0</v>
      </c>
      <c r="F58" s="252"/>
      <c r="G58" s="252">
        <v>0</v>
      </c>
      <c r="H58" s="252"/>
      <c r="I58" s="252">
        <v>0</v>
      </c>
      <c r="J58" s="252"/>
      <c r="K58" s="252">
        <v>0</v>
      </c>
      <c r="L58" s="252"/>
      <c r="M58" s="252">
        <v>0</v>
      </c>
      <c r="N58" s="252"/>
      <c r="O58" s="252">
        <f t="shared" si="8"/>
        <v>0</v>
      </c>
      <c r="P58" s="105" t="s">
        <v>24</v>
      </c>
    </row>
    <row r="59" spans="1:16" x14ac:dyDescent="0.2">
      <c r="A59" s="133" t="s">
        <v>199</v>
      </c>
      <c r="B59" s="245">
        <f>SUM(B56:B58)</f>
        <v>0</v>
      </c>
      <c r="C59" s="245">
        <f t="shared" ref="C59:M59" si="14">SUM(C56:C58)</f>
        <v>0</v>
      </c>
      <c r="D59" s="245">
        <f t="shared" si="14"/>
        <v>0</v>
      </c>
      <c r="E59" s="245">
        <f t="shared" si="14"/>
        <v>0</v>
      </c>
      <c r="F59" s="245">
        <f t="shared" si="14"/>
        <v>0</v>
      </c>
      <c r="G59" s="245">
        <f t="shared" si="14"/>
        <v>0</v>
      </c>
      <c r="H59" s="245">
        <f t="shared" si="14"/>
        <v>0</v>
      </c>
      <c r="I59" s="245">
        <f t="shared" si="14"/>
        <v>0</v>
      </c>
      <c r="J59" s="245">
        <f t="shared" si="14"/>
        <v>0</v>
      </c>
      <c r="K59" s="245">
        <f t="shared" si="14"/>
        <v>0</v>
      </c>
      <c r="L59" s="245">
        <f t="shared" si="14"/>
        <v>0</v>
      </c>
      <c r="M59" s="245">
        <f t="shared" si="14"/>
        <v>0</v>
      </c>
      <c r="N59" s="245">
        <f t="shared" si="7"/>
        <v>0</v>
      </c>
      <c r="O59" s="245">
        <f t="shared" si="8"/>
        <v>0</v>
      </c>
      <c r="P59" s="105" t="s">
        <v>24</v>
      </c>
    </row>
    <row r="60" spans="1:16" x14ac:dyDescent="0.2">
      <c r="A60" s="132" t="s">
        <v>157</v>
      </c>
      <c r="B60" s="252"/>
      <c r="C60" s="252">
        <v>0</v>
      </c>
      <c r="D60" s="252"/>
      <c r="E60" s="252">
        <v>0</v>
      </c>
      <c r="F60" s="252"/>
      <c r="G60" s="252">
        <v>0</v>
      </c>
      <c r="H60" s="252"/>
      <c r="I60" s="252">
        <v>0</v>
      </c>
      <c r="J60" s="252"/>
      <c r="K60" s="252">
        <v>0</v>
      </c>
      <c r="L60" s="252"/>
      <c r="M60" s="252">
        <v>0</v>
      </c>
      <c r="N60" s="252"/>
      <c r="O60" s="252">
        <f t="shared" ref="O60:O72" si="15">C25+E25+G25+I25+K25+M25+C60+E60+G60+I60+K60+M60</f>
        <v>0</v>
      </c>
      <c r="P60" s="105" t="s">
        <v>24</v>
      </c>
    </row>
    <row r="61" spans="1:16" x14ac:dyDescent="0.2">
      <c r="A61" s="132" t="s">
        <v>158</v>
      </c>
      <c r="B61" s="252"/>
      <c r="C61" s="252">
        <v>0</v>
      </c>
      <c r="D61" s="252"/>
      <c r="E61" s="252">
        <v>0</v>
      </c>
      <c r="F61" s="252"/>
      <c r="G61" s="252">
        <v>0</v>
      </c>
      <c r="H61" s="252"/>
      <c r="I61" s="252">
        <v>0</v>
      </c>
      <c r="J61" s="252"/>
      <c r="K61" s="252">
        <v>0</v>
      </c>
      <c r="L61" s="252"/>
      <c r="M61" s="252">
        <v>0</v>
      </c>
      <c r="N61" s="252"/>
      <c r="O61" s="252">
        <f t="shared" si="15"/>
        <v>0</v>
      </c>
      <c r="P61" s="105" t="s">
        <v>24</v>
      </c>
    </row>
    <row r="62" spans="1:16" x14ac:dyDescent="0.2">
      <c r="A62" s="207" t="s">
        <v>239</v>
      </c>
      <c r="B62" s="252"/>
      <c r="C62" s="252">
        <v>0</v>
      </c>
      <c r="D62" s="252"/>
      <c r="E62" s="252">
        <v>0</v>
      </c>
      <c r="F62" s="252"/>
      <c r="G62" s="252">
        <v>0</v>
      </c>
      <c r="H62" s="252"/>
      <c r="I62" s="252">
        <v>0</v>
      </c>
      <c r="J62" s="252"/>
      <c r="K62" s="252">
        <v>0</v>
      </c>
      <c r="L62" s="252"/>
      <c r="M62" s="252">
        <v>0</v>
      </c>
      <c r="N62" s="252"/>
      <c r="O62" s="252">
        <f t="shared" si="15"/>
        <v>0</v>
      </c>
      <c r="P62" s="105" t="s">
        <v>24</v>
      </c>
    </row>
    <row r="63" spans="1:16" x14ac:dyDescent="0.2">
      <c r="A63" s="132" t="s">
        <v>159</v>
      </c>
      <c r="B63" s="252"/>
      <c r="C63" s="252">
        <v>0</v>
      </c>
      <c r="D63" s="252"/>
      <c r="E63" s="252">
        <v>0</v>
      </c>
      <c r="F63" s="252"/>
      <c r="G63" s="252">
        <v>0</v>
      </c>
      <c r="H63" s="252"/>
      <c r="I63" s="252">
        <v>0</v>
      </c>
      <c r="J63" s="252"/>
      <c r="K63" s="252">
        <v>0</v>
      </c>
      <c r="L63" s="252"/>
      <c r="M63" s="252">
        <v>0</v>
      </c>
      <c r="N63" s="252"/>
      <c r="O63" s="252">
        <f t="shared" si="15"/>
        <v>0</v>
      </c>
      <c r="P63" s="105" t="s">
        <v>24</v>
      </c>
    </row>
    <row r="64" spans="1:16" x14ac:dyDescent="0.2">
      <c r="A64" s="132" t="s">
        <v>161</v>
      </c>
      <c r="B64" s="252"/>
      <c r="C64" s="252">
        <v>0</v>
      </c>
      <c r="D64" s="252"/>
      <c r="E64" s="252">
        <v>0</v>
      </c>
      <c r="F64" s="252"/>
      <c r="G64" s="252">
        <v>0</v>
      </c>
      <c r="H64" s="252"/>
      <c r="I64" s="252">
        <v>0</v>
      </c>
      <c r="J64" s="252"/>
      <c r="K64" s="252">
        <v>0</v>
      </c>
      <c r="L64" s="252"/>
      <c r="M64" s="252">
        <v>0</v>
      </c>
      <c r="N64" s="252"/>
      <c r="O64" s="252">
        <f t="shared" si="15"/>
        <v>0</v>
      </c>
      <c r="P64" s="105" t="s">
        <v>24</v>
      </c>
    </row>
    <row r="65" spans="1:16" x14ac:dyDescent="0.2">
      <c r="A65" s="132" t="s">
        <v>162</v>
      </c>
      <c r="B65" s="252"/>
      <c r="C65" s="252">
        <v>0</v>
      </c>
      <c r="D65" s="252"/>
      <c r="E65" s="252">
        <v>0</v>
      </c>
      <c r="F65" s="252"/>
      <c r="G65" s="252">
        <v>0</v>
      </c>
      <c r="H65" s="252"/>
      <c r="I65" s="252">
        <v>0</v>
      </c>
      <c r="J65" s="252"/>
      <c r="K65" s="252">
        <v>0</v>
      </c>
      <c r="L65" s="252"/>
      <c r="M65" s="252">
        <v>0</v>
      </c>
      <c r="N65" s="252"/>
      <c r="O65" s="252">
        <f t="shared" si="15"/>
        <v>0</v>
      </c>
      <c r="P65" s="105" t="s">
        <v>24</v>
      </c>
    </row>
    <row r="66" spans="1:16" x14ac:dyDescent="0.2">
      <c r="A66" s="132" t="s">
        <v>163</v>
      </c>
      <c r="B66" s="252"/>
      <c r="C66" s="252">
        <v>0</v>
      </c>
      <c r="D66" s="252"/>
      <c r="E66" s="252">
        <v>0</v>
      </c>
      <c r="F66" s="252"/>
      <c r="G66" s="252">
        <v>0</v>
      </c>
      <c r="H66" s="252"/>
      <c r="I66" s="252">
        <v>0</v>
      </c>
      <c r="J66" s="252"/>
      <c r="K66" s="252">
        <v>0</v>
      </c>
      <c r="L66" s="252"/>
      <c r="M66" s="252">
        <v>0</v>
      </c>
      <c r="N66" s="252"/>
      <c r="O66" s="252">
        <f t="shared" si="15"/>
        <v>0</v>
      </c>
      <c r="P66" s="105" t="s">
        <v>24</v>
      </c>
    </row>
    <row r="67" spans="1:16" x14ac:dyDescent="0.2">
      <c r="A67" s="132" t="s">
        <v>164</v>
      </c>
      <c r="B67" s="252"/>
      <c r="C67" s="252">
        <v>0</v>
      </c>
      <c r="D67" s="252"/>
      <c r="E67" s="252">
        <v>0</v>
      </c>
      <c r="F67" s="252"/>
      <c r="G67" s="252">
        <v>0</v>
      </c>
      <c r="H67" s="252"/>
      <c r="I67" s="252">
        <v>0</v>
      </c>
      <c r="J67" s="252"/>
      <c r="K67" s="252">
        <v>0</v>
      </c>
      <c r="L67" s="252"/>
      <c r="M67" s="252">
        <v>0</v>
      </c>
      <c r="N67" s="252"/>
      <c r="O67" s="252">
        <f t="shared" si="15"/>
        <v>0</v>
      </c>
      <c r="P67" s="105" t="s">
        <v>24</v>
      </c>
    </row>
    <row r="68" spans="1:16" x14ac:dyDescent="0.2">
      <c r="A68" s="132" t="s">
        <v>165</v>
      </c>
      <c r="B68" s="252"/>
      <c r="C68" s="252">
        <v>0</v>
      </c>
      <c r="D68" s="252"/>
      <c r="E68" s="252">
        <v>0</v>
      </c>
      <c r="F68" s="252"/>
      <c r="G68" s="252">
        <v>0</v>
      </c>
      <c r="H68" s="252"/>
      <c r="I68" s="252">
        <v>0</v>
      </c>
      <c r="J68" s="252"/>
      <c r="K68" s="252">
        <v>0</v>
      </c>
      <c r="L68" s="252"/>
      <c r="M68" s="252">
        <v>0</v>
      </c>
      <c r="N68" s="252"/>
      <c r="O68" s="252">
        <f t="shared" si="15"/>
        <v>0</v>
      </c>
      <c r="P68" s="105" t="s">
        <v>24</v>
      </c>
    </row>
    <row r="69" spans="1:16" x14ac:dyDescent="0.2">
      <c r="A69" s="132" t="s">
        <v>167</v>
      </c>
      <c r="B69" s="252"/>
      <c r="C69" s="252">
        <v>0</v>
      </c>
      <c r="D69" s="252"/>
      <c r="E69" s="252">
        <v>0</v>
      </c>
      <c r="F69" s="252"/>
      <c r="G69" s="252">
        <v>0</v>
      </c>
      <c r="H69" s="252"/>
      <c r="I69" s="252">
        <v>0</v>
      </c>
      <c r="J69" s="252"/>
      <c r="K69" s="252">
        <v>0</v>
      </c>
      <c r="L69" s="252"/>
      <c r="M69" s="252">
        <v>0</v>
      </c>
      <c r="N69" s="252"/>
      <c r="O69" s="252">
        <f t="shared" si="15"/>
        <v>0</v>
      </c>
      <c r="P69" s="105" t="s">
        <v>24</v>
      </c>
    </row>
    <row r="70" spans="1:16" x14ac:dyDescent="0.2">
      <c r="A70" s="132" t="s">
        <v>168</v>
      </c>
      <c r="B70" s="252"/>
      <c r="C70" s="252">
        <v>0</v>
      </c>
      <c r="D70" s="252"/>
      <c r="E70" s="252">
        <v>0</v>
      </c>
      <c r="F70" s="252"/>
      <c r="G70" s="252">
        <v>0</v>
      </c>
      <c r="H70" s="252"/>
      <c r="I70" s="252">
        <v>0</v>
      </c>
      <c r="J70" s="252"/>
      <c r="K70" s="252">
        <v>0</v>
      </c>
      <c r="L70" s="252"/>
      <c r="M70" s="252">
        <v>0</v>
      </c>
      <c r="N70" s="252"/>
      <c r="O70" s="252">
        <f t="shared" si="15"/>
        <v>0</v>
      </c>
      <c r="P70" s="105" t="s">
        <v>24</v>
      </c>
    </row>
    <row r="71" spans="1:16" x14ac:dyDescent="0.2">
      <c r="A71" s="132" t="s">
        <v>170</v>
      </c>
      <c r="B71" s="252"/>
      <c r="C71" s="252">
        <v>0</v>
      </c>
      <c r="D71" s="252"/>
      <c r="E71" s="252">
        <v>0</v>
      </c>
      <c r="F71" s="252"/>
      <c r="G71" s="252">
        <v>0</v>
      </c>
      <c r="H71" s="252"/>
      <c r="I71" s="252">
        <v>0</v>
      </c>
      <c r="J71" s="252"/>
      <c r="K71" s="252">
        <v>0</v>
      </c>
      <c r="L71" s="252"/>
      <c r="M71" s="252">
        <v>0</v>
      </c>
      <c r="N71" s="252"/>
      <c r="O71" s="252">
        <f t="shared" si="15"/>
        <v>0</v>
      </c>
      <c r="P71" s="105" t="s">
        <v>24</v>
      </c>
    </row>
    <row r="72" spans="1:16" x14ac:dyDescent="0.2">
      <c r="A72" s="135" t="s">
        <v>171</v>
      </c>
      <c r="B72" s="253"/>
      <c r="C72" s="253">
        <v>0</v>
      </c>
      <c r="D72" s="253"/>
      <c r="E72" s="253">
        <v>0</v>
      </c>
      <c r="F72" s="253"/>
      <c r="G72" s="253">
        <v>0</v>
      </c>
      <c r="H72" s="253"/>
      <c r="I72" s="253">
        <v>0</v>
      </c>
      <c r="J72" s="253"/>
      <c r="K72" s="253">
        <v>0</v>
      </c>
      <c r="L72" s="253"/>
      <c r="M72" s="253">
        <v>0</v>
      </c>
      <c r="N72" s="253"/>
      <c r="O72" s="253">
        <f t="shared" si="15"/>
        <v>0</v>
      </c>
      <c r="P72" s="105" t="s">
        <v>24</v>
      </c>
    </row>
    <row r="73" spans="1:16" ht="15" x14ac:dyDescent="0.25">
      <c r="A73" s="136" t="s">
        <v>237</v>
      </c>
      <c r="B73" s="228">
        <f>SUM(B59:B72)</f>
        <v>0</v>
      </c>
      <c r="C73" s="228">
        <f t="shared" ref="C73:O73" si="16">SUM(C59:C72)</f>
        <v>0</v>
      </c>
      <c r="D73" s="228">
        <f t="shared" si="16"/>
        <v>0</v>
      </c>
      <c r="E73" s="228">
        <f t="shared" si="16"/>
        <v>0</v>
      </c>
      <c r="F73" s="228">
        <f t="shared" si="16"/>
        <v>0</v>
      </c>
      <c r="G73" s="228">
        <f t="shared" si="16"/>
        <v>0</v>
      </c>
      <c r="H73" s="228">
        <f t="shared" si="16"/>
        <v>0</v>
      </c>
      <c r="I73" s="228">
        <f t="shared" si="16"/>
        <v>0</v>
      </c>
      <c r="J73" s="228">
        <f t="shared" si="16"/>
        <v>0</v>
      </c>
      <c r="K73" s="228">
        <f t="shared" si="16"/>
        <v>0</v>
      </c>
      <c r="L73" s="228">
        <f t="shared" si="16"/>
        <v>0</v>
      </c>
      <c r="M73" s="228">
        <f t="shared" si="16"/>
        <v>0</v>
      </c>
      <c r="N73" s="228">
        <f t="shared" si="16"/>
        <v>0</v>
      </c>
      <c r="O73" s="228">
        <f t="shared" si="16"/>
        <v>0</v>
      </c>
      <c r="P73" s="105" t="s">
        <v>25</v>
      </c>
    </row>
  </sheetData>
  <mergeCells count="24">
    <mergeCell ref="N41:O42"/>
    <mergeCell ref="B42:C42"/>
    <mergeCell ref="D42:E42"/>
    <mergeCell ref="F42:G42"/>
    <mergeCell ref="H42:I42"/>
    <mergeCell ref="J42:K42"/>
    <mergeCell ref="L42:M42"/>
    <mergeCell ref="F7:G7"/>
    <mergeCell ref="H7:I7"/>
    <mergeCell ref="J7:K7"/>
    <mergeCell ref="L7:M7"/>
    <mergeCell ref="A41:A43"/>
    <mergeCell ref="B41:G41"/>
    <mergeCell ref="H41:M41"/>
    <mergeCell ref="A6:A8"/>
    <mergeCell ref="B6:G6"/>
    <mergeCell ref="H6:M6"/>
    <mergeCell ref="B7:C7"/>
    <mergeCell ref="D7:E7"/>
    <mergeCell ref="A1:O1"/>
    <mergeCell ref="A2:O2"/>
    <mergeCell ref="A3:O3"/>
    <mergeCell ref="A4:O4"/>
    <mergeCell ref="A5:M5"/>
  </mergeCells>
  <pageMargins left="0.7" right="0.7" top="0.75" bottom="0.75" header="0.3" footer="0.3"/>
  <pageSetup scale="56" fitToHeight="9999" orientation="landscape" r:id="rId1"/>
  <headerFooter>
    <oddHeader xml:space="preserve">&amp;L&amp;"Arial,Bold"&amp;12J. Financial Analysis of Program Changes&amp;"-,Regular"&amp;11
</oddHeader>
    <oddFooter>&amp;C&amp;"Arial,Regular"Exhibit J - Financial Analysis of Program Changes</oddFooter>
  </headerFooter>
  <rowBreaks count="1" manualBreakCount="1">
    <brk id="40" max="14"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3"/>
  <sheetViews>
    <sheetView view="pageBreakPreview" zoomScale="80" zoomScaleNormal="100" zoomScaleSheetLayoutView="80" workbookViewId="0">
      <selection activeCell="G19" sqref="G19"/>
    </sheetView>
  </sheetViews>
  <sheetFormatPr defaultRowHeight="14.25" x14ac:dyDescent="0.2"/>
  <cols>
    <col min="1" max="1" width="9.42578125" style="12" customWidth="1"/>
    <col min="2" max="2" width="13.5703125" style="12" customWidth="1"/>
    <col min="3" max="3" width="3.7109375" style="12" customWidth="1"/>
    <col min="4" max="4" width="10.7109375" style="12" bestFit="1" customWidth="1"/>
    <col min="5" max="5" width="8.28515625" style="12" customWidth="1"/>
    <col min="6" max="6" width="12.7109375" style="12" customWidth="1"/>
    <col min="7" max="7" width="8.28515625" style="12" customWidth="1"/>
    <col min="8" max="8" width="12.7109375" style="12" customWidth="1"/>
    <col min="9" max="9" width="8.28515625" style="12" customWidth="1"/>
    <col min="10" max="10" width="12.7109375" style="12" customWidth="1"/>
    <col min="11" max="11" width="8.28515625" style="12" customWidth="1"/>
    <col min="12" max="12" width="12.7109375" style="12" customWidth="1"/>
    <col min="13" max="13" width="14" style="7" bestFit="1" customWidth="1"/>
    <col min="14" max="14" width="4.5703125" style="12" customWidth="1"/>
    <col min="15" max="15" width="116.7109375" style="12" customWidth="1"/>
    <col min="16" max="17" width="8.28515625" style="12" customWidth="1"/>
    <col min="18" max="18" width="12.7109375" style="12" customWidth="1"/>
    <col min="19" max="20" width="8.28515625" style="12" customWidth="1"/>
    <col min="21" max="21" width="12.7109375" style="12" customWidth="1"/>
    <col min="22" max="16384" width="9.140625" style="12"/>
  </cols>
  <sheetData>
    <row r="1" spans="1:21" ht="18" x14ac:dyDescent="0.25">
      <c r="A1" s="334" t="s">
        <v>234</v>
      </c>
      <c r="B1" s="334"/>
      <c r="C1" s="334"/>
      <c r="D1" s="334"/>
      <c r="E1" s="334"/>
      <c r="F1" s="334"/>
      <c r="G1" s="334"/>
      <c r="H1" s="334"/>
      <c r="I1" s="334"/>
      <c r="J1" s="334"/>
      <c r="K1" s="334"/>
      <c r="L1" s="334"/>
      <c r="M1" s="105"/>
      <c r="N1" s="9"/>
      <c r="O1" s="191"/>
      <c r="P1" s="9"/>
      <c r="Q1" s="9"/>
      <c r="R1" s="9"/>
      <c r="S1" s="9"/>
      <c r="T1" s="9"/>
      <c r="U1" s="9"/>
    </row>
    <row r="2" spans="1:21" ht="15" x14ac:dyDescent="0.2">
      <c r="A2" s="335" t="s">
        <v>271</v>
      </c>
      <c r="B2" s="335"/>
      <c r="C2" s="335"/>
      <c r="D2" s="335"/>
      <c r="E2" s="335"/>
      <c r="F2" s="335"/>
      <c r="G2" s="335"/>
      <c r="H2" s="335"/>
      <c r="I2" s="335"/>
      <c r="J2" s="335"/>
      <c r="K2" s="335"/>
      <c r="L2" s="335"/>
      <c r="M2" s="105"/>
      <c r="N2" s="10"/>
      <c r="O2" s="192"/>
      <c r="P2" s="10"/>
      <c r="Q2" s="10"/>
      <c r="R2" s="10"/>
      <c r="S2" s="10"/>
      <c r="T2" s="10"/>
      <c r="U2" s="10"/>
    </row>
    <row r="3" spans="1:21" x14ac:dyDescent="0.2">
      <c r="A3" s="340" t="s">
        <v>1</v>
      </c>
      <c r="B3" s="340"/>
      <c r="C3" s="340"/>
      <c r="D3" s="340"/>
      <c r="E3" s="340"/>
      <c r="F3" s="340"/>
      <c r="G3" s="340"/>
      <c r="H3" s="340"/>
      <c r="I3" s="340"/>
      <c r="J3" s="340"/>
      <c r="K3" s="340"/>
      <c r="L3" s="340"/>
      <c r="M3" s="105"/>
      <c r="N3" s="13"/>
      <c r="O3" s="192"/>
      <c r="P3" s="13"/>
      <c r="Q3" s="13"/>
      <c r="R3" s="13"/>
      <c r="S3" s="13"/>
      <c r="T3" s="13"/>
      <c r="U3" s="13"/>
    </row>
    <row r="4" spans="1:21" x14ac:dyDescent="0.2">
      <c r="A4" s="337" t="s">
        <v>2</v>
      </c>
      <c r="B4" s="337"/>
      <c r="C4" s="337"/>
      <c r="D4" s="337"/>
      <c r="E4" s="337"/>
      <c r="F4" s="337"/>
      <c r="G4" s="337"/>
      <c r="H4" s="337"/>
      <c r="I4" s="337"/>
      <c r="J4" s="337"/>
      <c r="K4" s="337"/>
      <c r="L4" s="337"/>
      <c r="M4" s="105"/>
      <c r="N4" s="11"/>
      <c r="O4" s="192"/>
      <c r="P4" s="11"/>
      <c r="Q4" s="11"/>
      <c r="R4" s="11"/>
      <c r="S4" s="11"/>
      <c r="T4" s="11"/>
      <c r="U4" s="11"/>
    </row>
    <row r="5" spans="1:21" ht="15.75" thickBot="1" x14ac:dyDescent="0.3">
      <c r="A5" s="337"/>
      <c r="B5" s="337"/>
      <c r="C5" s="337"/>
      <c r="D5" s="337"/>
      <c r="E5" s="337"/>
      <c r="F5" s="337"/>
      <c r="G5" s="337"/>
      <c r="H5" s="337"/>
      <c r="I5" s="337"/>
      <c r="J5" s="337"/>
      <c r="K5" s="337"/>
      <c r="L5" s="337"/>
      <c r="M5" s="105"/>
      <c r="N5" s="11"/>
      <c r="O5" s="193"/>
      <c r="P5" s="11"/>
      <c r="Q5" s="11"/>
      <c r="R5" s="11"/>
      <c r="S5" s="11"/>
      <c r="T5" s="11"/>
      <c r="U5" s="11"/>
    </row>
    <row r="6" spans="1:21" ht="15" thickBot="1" x14ac:dyDescent="0.25">
      <c r="A6" s="337"/>
      <c r="B6" s="337"/>
      <c r="C6" s="337"/>
      <c r="D6" s="337"/>
      <c r="E6" s="337"/>
      <c r="F6" s="337"/>
      <c r="G6" s="337"/>
      <c r="H6" s="337"/>
      <c r="I6" s="337"/>
      <c r="J6" s="337"/>
      <c r="K6" s="337"/>
      <c r="L6" s="337"/>
      <c r="M6" s="105"/>
      <c r="N6" s="11"/>
      <c r="O6" s="11"/>
      <c r="P6" s="11"/>
      <c r="Q6" s="11"/>
      <c r="R6" s="11"/>
      <c r="S6" s="11"/>
      <c r="T6" s="11"/>
      <c r="U6" s="11"/>
    </row>
    <row r="7" spans="1:21" ht="30.75" customHeight="1" x14ac:dyDescent="0.25">
      <c r="A7" s="401" t="s">
        <v>200</v>
      </c>
      <c r="B7" s="402"/>
      <c r="C7" s="402"/>
      <c r="D7" s="403"/>
      <c r="E7" s="341" t="s">
        <v>6</v>
      </c>
      <c r="F7" s="341"/>
      <c r="G7" s="341" t="s">
        <v>7</v>
      </c>
      <c r="H7" s="341"/>
      <c r="I7" s="341" t="s">
        <v>29</v>
      </c>
      <c r="J7" s="341"/>
      <c r="K7" s="341" t="s">
        <v>121</v>
      </c>
      <c r="L7" s="342"/>
      <c r="M7" s="105"/>
      <c r="O7" s="8"/>
    </row>
    <row r="8" spans="1:21" ht="28.5" x14ac:dyDescent="0.2">
      <c r="A8" s="404"/>
      <c r="B8" s="405"/>
      <c r="C8" s="405"/>
      <c r="D8" s="406"/>
      <c r="E8" s="14" t="s">
        <v>4</v>
      </c>
      <c r="F8" s="14" t="s">
        <v>5</v>
      </c>
      <c r="G8" s="14" t="s">
        <v>4</v>
      </c>
      <c r="H8" s="14" t="s">
        <v>5</v>
      </c>
      <c r="I8" s="14" t="s">
        <v>4</v>
      </c>
      <c r="J8" s="14" t="s">
        <v>5</v>
      </c>
      <c r="K8" s="14" t="s">
        <v>4</v>
      </c>
      <c r="L8" s="15" t="s">
        <v>5</v>
      </c>
      <c r="M8" s="105"/>
      <c r="O8" s="208"/>
    </row>
    <row r="9" spans="1:21" ht="15" hidden="1" x14ac:dyDescent="0.25">
      <c r="A9" s="163" t="s">
        <v>201</v>
      </c>
      <c r="B9" s="164">
        <v>145700</v>
      </c>
      <c r="C9" s="165" t="s">
        <v>206</v>
      </c>
      <c r="D9" s="166">
        <v>199700</v>
      </c>
      <c r="E9" s="254">
        <v>0</v>
      </c>
      <c r="F9" s="254">
        <v>0</v>
      </c>
      <c r="G9" s="254">
        <v>0</v>
      </c>
      <c r="H9" s="254">
        <v>0</v>
      </c>
      <c r="I9" s="254">
        <v>0</v>
      </c>
      <c r="J9" s="254">
        <v>0</v>
      </c>
      <c r="K9" s="254">
        <f>I9-G9</f>
        <v>0</v>
      </c>
      <c r="L9" s="255">
        <f>J9-H9</f>
        <v>0</v>
      </c>
      <c r="M9" s="105"/>
      <c r="O9" s="8"/>
    </row>
    <row r="10" spans="1:21" ht="15" hidden="1" x14ac:dyDescent="0.25">
      <c r="A10" s="186" t="s">
        <v>235</v>
      </c>
      <c r="B10" s="168">
        <v>119554</v>
      </c>
      <c r="C10" s="169" t="s">
        <v>206</v>
      </c>
      <c r="D10" s="170">
        <v>179700</v>
      </c>
      <c r="E10" s="256">
        <v>0</v>
      </c>
      <c r="F10" s="256">
        <v>0</v>
      </c>
      <c r="G10" s="256">
        <v>0</v>
      </c>
      <c r="H10" s="256">
        <v>0</v>
      </c>
      <c r="I10" s="256">
        <v>0</v>
      </c>
      <c r="J10" s="256">
        <v>0</v>
      </c>
      <c r="K10" s="256">
        <f t="shared" ref="K10:K25" si="0">I10-G10</f>
        <v>0</v>
      </c>
      <c r="L10" s="257">
        <f t="shared" ref="L10:L25" si="1">J10-H10</f>
        <v>0</v>
      </c>
      <c r="M10" s="105"/>
      <c r="O10" s="8"/>
    </row>
    <row r="11" spans="1:21" ht="15" x14ac:dyDescent="0.25">
      <c r="A11" s="167" t="s">
        <v>186</v>
      </c>
      <c r="B11" s="168">
        <v>123758</v>
      </c>
      <c r="C11" s="169" t="s">
        <v>206</v>
      </c>
      <c r="D11" s="170">
        <v>155500</v>
      </c>
      <c r="E11" s="256">
        <v>3</v>
      </c>
      <c r="F11" s="256">
        <v>0</v>
      </c>
      <c r="G11" s="256">
        <v>4</v>
      </c>
      <c r="H11" s="256">
        <v>0</v>
      </c>
      <c r="I11" s="256">
        <v>4</v>
      </c>
      <c r="J11" s="256">
        <v>0</v>
      </c>
      <c r="K11" s="256">
        <f t="shared" si="0"/>
        <v>0</v>
      </c>
      <c r="L11" s="257">
        <f t="shared" si="1"/>
        <v>0</v>
      </c>
      <c r="M11" s="105"/>
      <c r="O11" s="8"/>
    </row>
    <row r="12" spans="1:21" ht="15" x14ac:dyDescent="0.25">
      <c r="A12" s="167" t="s">
        <v>187</v>
      </c>
      <c r="B12" s="168">
        <v>105211</v>
      </c>
      <c r="C12" s="169" t="s">
        <v>206</v>
      </c>
      <c r="D12" s="170">
        <v>136771</v>
      </c>
      <c r="E12" s="256">
        <v>4</v>
      </c>
      <c r="F12" s="256">
        <v>0</v>
      </c>
      <c r="G12" s="256">
        <v>10</v>
      </c>
      <c r="H12" s="256">
        <v>0</v>
      </c>
      <c r="I12" s="256">
        <v>10</v>
      </c>
      <c r="J12" s="256">
        <v>0</v>
      </c>
      <c r="K12" s="256">
        <f t="shared" si="0"/>
        <v>0</v>
      </c>
      <c r="L12" s="257">
        <f t="shared" si="1"/>
        <v>0</v>
      </c>
      <c r="M12" s="105"/>
      <c r="O12" s="8"/>
    </row>
    <row r="13" spans="1:21" ht="15" x14ac:dyDescent="0.25">
      <c r="A13" s="167" t="s">
        <v>188</v>
      </c>
      <c r="B13" s="168">
        <v>89033</v>
      </c>
      <c r="C13" s="169" t="s">
        <v>206</v>
      </c>
      <c r="D13" s="170">
        <v>115742</v>
      </c>
      <c r="E13" s="256">
        <v>12</v>
      </c>
      <c r="F13" s="256">
        <v>0</v>
      </c>
      <c r="G13" s="256">
        <v>14</v>
      </c>
      <c r="H13" s="256">
        <v>0</v>
      </c>
      <c r="I13" s="256">
        <v>14</v>
      </c>
      <c r="J13" s="256">
        <v>0</v>
      </c>
      <c r="K13" s="256">
        <f t="shared" si="0"/>
        <v>0</v>
      </c>
      <c r="L13" s="257">
        <f t="shared" si="1"/>
        <v>0</v>
      </c>
      <c r="M13" s="105"/>
      <c r="O13" s="8"/>
    </row>
    <row r="14" spans="1:21" ht="15" x14ac:dyDescent="0.25">
      <c r="A14" s="167" t="s">
        <v>189</v>
      </c>
      <c r="B14" s="168">
        <v>74872</v>
      </c>
      <c r="C14" s="169" t="s">
        <v>206</v>
      </c>
      <c r="D14" s="170">
        <v>97333</v>
      </c>
      <c r="E14" s="256">
        <v>26</v>
      </c>
      <c r="F14" s="256">
        <v>0</v>
      </c>
      <c r="G14" s="256">
        <v>36</v>
      </c>
      <c r="H14" s="256">
        <v>0</v>
      </c>
      <c r="I14" s="256">
        <v>36</v>
      </c>
      <c r="J14" s="256">
        <v>0</v>
      </c>
      <c r="K14" s="256">
        <f t="shared" si="0"/>
        <v>0</v>
      </c>
      <c r="L14" s="257">
        <f t="shared" si="1"/>
        <v>0</v>
      </c>
      <c r="M14" s="105"/>
      <c r="O14" s="8"/>
    </row>
    <row r="15" spans="1:21" ht="15" x14ac:dyDescent="0.25">
      <c r="A15" s="167" t="s">
        <v>190</v>
      </c>
      <c r="B15" s="168">
        <v>62467</v>
      </c>
      <c r="C15" s="169" t="s">
        <v>206</v>
      </c>
      <c r="D15" s="170">
        <v>81204</v>
      </c>
      <c r="E15" s="256">
        <v>27</v>
      </c>
      <c r="F15" s="256">
        <v>0</v>
      </c>
      <c r="G15" s="256">
        <v>7</v>
      </c>
      <c r="H15" s="256">
        <v>0</v>
      </c>
      <c r="I15" s="256">
        <v>7</v>
      </c>
      <c r="J15" s="256">
        <v>0</v>
      </c>
      <c r="K15" s="256">
        <f t="shared" si="0"/>
        <v>0</v>
      </c>
      <c r="L15" s="257">
        <f t="shared" si="1"/>
        <v>0</v>
      </c>
      <c r="M15" s="105"/>
      <c r="O15" s="8"/>
    </row>
    <row r="16" spans="1:21" ht="15" hidden="1" x14ac:dyDescent="0.25">
      <c r="A16" s="167" t="s">
        <v>191</v>
      </c>
      <c r="B16" s="168">
        <v>56857</v>
      </c>
      <c r="C16" s="169" t="s">
        <v>206</v>
      </c>
      <c r="D16" s="170">
        <v>73917</v>
      </c>
      <c r="E16" s="256">
        <v>0</v>
      </c>
      <c r="F16" s="256">
        <v>0</v>
      </c>
      <c r="G16" s="256">
        <v>0</v>
      </c>
      <c r="H16" s="256">
        <v>0</v>
      </c>
      <c r="I16" s="256">
        <v>0</v>
      </c>
      <c r="J16" s="256">
        <v>0</v>
      </c>
      <c r="K16" s="256">
        <f t="shared" si="0"/>
        <v>0</v>
      </c>
      <c r="L16" s="257">
        <f t="shared" si="1"/>
        <v>0</v>
      </c>
      <c r="M16" s="105"/>
      <c r="O16" s="8"/>
    </row>
    <row r="17" spans="1:15" ht="15" x14ac:dyDescent="0.25">
      <c r="A17" s="167" t="s">
        <v>192</v>
      </c>
      <c r="B17" s="171">
        <v>51630</v>
      </c>
      <c r="C17" s="172" t="s">
        <v>206</v>
      </c>
      <c r="D17" s="173">
        <v>67114</v>
      </c>
      <c r="E17" s="256">
        <v>5</v>
      </c>
      <c r="F17" s="256">
        <v>0</v>
      </c>
      <c r="G17" s="256">
        <v>4</v>
      </c>
      <c r="H17" s="256">
        <v>0</v>
      </c>
      <c r="I17" s="256">
        <v>4</v>
      </c>
      <c r="J17" s="256">
        <v>0</v>
      </c>
      <c r="K17" s="256">
        <f t="shared" si="0"/>
        <v>0</v>
      </c>
      <c r="L17" s="257">
        <f t="shared" si="1"/>
        <v>0</v>
      </c>
      <c r="M17" s="105"/>
      <c r="O17" s="8"/>
    </row>
    <row r="18" spans="1:15" ht="15" hidden="1" x14ac:dyDescent="0.25">
      <c r="A18" s="167" t="s">
        <v>193</v>
      </c>
      <c r="B18" s="171">
        <v>46745</v>
      </c>
      <c r="C18" s="172" t="s">
        <v>206</v>
      </c>
      <c r="D18" s="173">
        <v>60765</v>
      </c>
      <c r="E18" s="256">
        <v>0</v>
      </c>
      <c r="F18" s="256">
        <v>0</v>
      </c>
      <c r="G18" s="256">
        <v>0</v>
      </c>
      <c r="H18" s="256">
        <v>0</v>
      </c>
      <c r="I18" s="256">
        <v>0</v>
      </c>
      <c r="J18" s="256">
        <v>0</v>
      </c>
      <c r="K18" s="256">
        <f t="shared" si="0"/>
        <v>0</v>
      </c>
      <c r="L18" s="257">
        <f t="shared" si="1"/>
        <v>0</v>
      </c>
      <c r="M18" s="105"/>
      <c r="O18" s="8"/>
    </row>
    <row r="19" spans="1:15" ht="15" x14ac:dyDescent="0.25">
      <c r="A19" s="167" t="s">
        <v>194</v>
      </c>
      <c r="B19" s="171">
        <v>42209</v>
      </c>
      <c r="C19" s="172" t="s">
        <v>206</v>
      </c>
      <c r="D19" s="173">
        <v>54875</v>
      </c>
      <c r="E19" s="256">
        <v>0</v>
      </c>
      <c r="F19" s="256">
        <v>0</v>
      </c>
      <c r="G19" s="256">
        <v>1</v>
      </c>
      <c r="H19" s="256">
        <v>0</v>
      </c>
      <c r="I19" s="256">
        <v>1</v>
      </c>
      <c r="J19" s="256">
        <v>0</v>
      </c>
      <c r="K19" s="256">
        <f t="shared" si="0"/>
        <v>0</v>
      </c>
      <c r="L19" s="257">
        <f t="shared" si="1"/>
        <v>0</v>
      </c>
      <c r="M19" s="105"/>
      <c r="O19" s="8"/>
    </row>
    <row r="20" spans="1:15" ht="15" hidden="1" x14ac:dyDescent="0.25">
      <c r="A20" s="167" t="s">
        <v>195</v>
      </c>
      <c r="B20" s="171">
        <v>37983</v>
      </c>
      <c r="C20" s="172" t="s">
        <v>206</v>
      </c>
      <c r="D20" s="173">
        <v>49375</v>
      </c>
      <c r="E20" s="256">
        <v>0</v>
      </c>
      <c r="F20" s="256">
        <v>0</v>
      </c>
      <c r="G20" s="256">
        <v>0</v>
      </c>
      <c r="H20" s="256">
        <v>0</v>
      </c>
      <c r="I20" s="256">
        <v>0</v>
      </c>
      <c r="J20" s="256">
        <v>0</v>
      </c>
      <c r="K20" s="256">
        <f t="shared" si="0"/>
        <v>0</v>
      </c>
      <c r="L20" s="257">
        <f t="shared" si="1"/>
        <v>0</v>
      </c>
      <c r="M20" s="105"/>
      <c r="O20" s="8"/>
    </row>
    <row r="21" spans="1:15" ht="15" x14ac:dyDescent="0.25">
      <c r="A21" s="167" t="s">
        <v>196</v>
      </c>
      <c r="B21" s="171">
        <v>37075</v>
      </c>
      <c r="C21" s="172" t="s">
        <v>206</v>
      </c>
      <c r="D21" s="173">
        <v>44293</v>
      </c>
      <c r="E21" s="256">
        <v>0</v>
      </c>
      <c r="F21" s="256">
        <v>0</v>
      </c>
      <c r="G21" s="256">
        <v>1</v>
      </c>
      <c r="H21" s="256">
        <v>0</v>
      </c>
      <c r="I21" s="256">
        <v>1</v>
      </c>
      <c r="J21" s="256">
        <v>0</v>
      </c>
      <c r="K21" s="256">
        <f t="shared" si="0"/>
        <v>0</v>
      </c>
      <c r="L21" s="257">
        <f t="shared" si="1"/>
        <v>0</v>
      </c>
      <c r="M21" s="105"/>
      <c r="O21" s="8"/>
    </row>
    <row r="22" spans="1:15" hidden="1" x14ac:dyDescent="0.2">
      <c r="A22" s="167" t="s">
        <v>202</v>
      </c>
      <c r="B22" s="171">
        <v>30456</v>
      </c>
      <c r="C22" s="172" t="s">
        <v>206</v>
      </c>
      <c r="D22" s="173">
        <v>39590</v>
      </c>
      <c r="E22" s="256">
        <v>0</v>
      </c>
      <c r="F22" s="256">
        <v>0</v>
      </c>
      <c r="G22" s="256">
        <v>0</v>
      </c>
      <c r="H22" s="256">
        <v>0</v>
      </c>
      <c r="I22" s="256">
        <v>0</v>
      </c>
      <c r="J22" s="256">
        <v>0</v>
      </c>
      <c r="K22" s="256">
        <f t="shared" si="0"/>
        <v>0</v>
      </c>
      <c r="L22" s="257">
        <f t="shared" si="1"/>
        <v>0</v>
      </c>
      <c r="M22" s="105"/>
      <c r="O22" s="29"/>
    </row>
    <row r="23" spans="1:15" hidden="1" x14ac:dyDescent="0.2">
      <c r="A23" s="167" t="s">
        <v>203</v>
      </c>
      <c r="B23" s="171">
        <v>27130</v>
      </c>
      <c r="C23" s="172" t="s">
        <v>206</v>
      </c>
      <c r="D23" s="173">
        <v>35269</v>
      </c>
      <c r="E23" s="256">
        <v>0</v>
      </c>
      <c r="F23" s="256">
        <v>0</v>
      </c>
      <c r="G23" s="256">
        <v>0</v>
      </c>
      <c r="H23" s="256">
        <v>0</v>
      </c>
      <c r="I23" s="256">
        <v>0</v>
      </c>
      <c r="J23" s="256">
        <v>0</v>
      </c>
      <c r="K23" s="256">
        <f t="shared" si="0"/>
        <v>0</v>
      </c>
      <c r="L23" s="257">
        <f t="shared" si="1"/>
        <v>0</v>
      </c>
      <c r="M23" s="105"/>
    </row>
    <row r="24" spans="1:15" hidden="1" x14ac:dyDescent="0.2">
      <c r="A24" s="167" t="s">
        <v>204</v>
      </c>
      <c r="B24" s="171">
        <v>24865</v>
      </c>
      <c r="C24" s="172" t="s">
        <v>206</v>
      </c>
      <c r="D24" s="173">
        <v>31292</v>
      </c>
      <c r="E24" s="256">
        <v>0</v>
      </c>
      <c r="F24" s="256">
        <v>0</v>
      </c>
      <c r="G24" s="256">
        <v>0</v>
      </c>
      <c r="H24" s="256">
        <v>0</v>
      </c>
      <c r="I24" s="256">
        <v>0</v>
      </c>
      <c r="J24" s="256">
        <v>0</v>
      </c>
      <c r="K24" s="256">
        <f t="shared" si="0"/>
        <v>0</v>
      </c>
      <c r="L24" s="257">
        <f t="shared" si="1"/>
        <v>0</v>
      </c>
      <c r="M24" s="105"/>
    </row>
    <row r="25" spans="1:15" hidden="1" x14ac:dyDescent="0.2">
      <c r="A25" s="162" t="s">
        <v>205</v>
      </c>
      <c r="B25" s="157">
        <v>22115</v>
      </c>
      <c r="C25" s="158" t="s">
        <v>206</v>
      </c>
      <c r="D25" s="159">
        <v>27663</v>
      </c>
      <c r="E25" s="226">
        <v>0</v>
      </c>
      <c r="F25" s="226">
        <v>0</v>
      </c>
      <c r="G25" s="226">
        <v>0</v>
      </c>
      <c r="H25" s="226">
        <v>0</v>
      </c>
      <c r="I25" s="226">
        <v>0</v>
      </c>
      <c r="J25" s="226">
        <v>0</v>
      </c>
      <c r="K25" s="226">
        <f t="shared" si="0"/>
        <v>0</v>
      </c>
      <c r="L25" s="258">
        <f t="shared" si="1"/>
        <v>0</v>
      </c>
      <c r="M25" s="105"/>
    </row>
    <row r="26" spans="1:15" ht="15" x14ac:dyDescent="0.25">
      <c r="A26" s="407" t="s">
        <v>207</v>
      </c>
      <c r="B26" s="408"/>
      <c r="C26" s="408"/>
      <c r="D26" s="409"/>
      <c r="E26" s="228">
        <f t="shared" ref="E26:L26" si="2">SUM(E9:E25)</f>
        <v>77</v>
      </c>
      <c r="F26" s="228">
        <f t="shared" si="2"/>
        <v>0</v>
      </c>
      <c r="G26" s="228">
        <f t="shared" si="2"/>
        <v>77</v>
      </c>
      <c r="H26" s="228">
        <f t="shared" si="2"/>
        <v>0</v>
      </c>
      <c r="I26" s="228">
        <f t="shared" si="2"/>
        <v>77</v>
      </c>
      <c r="J26" s="228">
        <f t="shared" si="2"/>
        <v>0</v>
      </c>
      <c r="K26" s="228">
        <f t="shared" si="2"/>
        <v>0</v>
      </c>
      <c r="L26" s="229">
        <f t="shared" si="2"/>
        <v>0</v>
      </c>
      <c r="M26" s="105"/>
      <c r="O26" s="204"/>
    </row>
    <row r="27" spans="1:15" ht="15" x14ac:dyDescent="0.25">
      <c r="A27" s="410" t="s">
        <v>208</v>
      </c>
      <c r="B27" s="411"/>
      <c r="C27" s="411"/>
      <c r="D27" s="411"/>
      <c r="E27" s="254"/>
      <c r="F27" s="259">
        <v>0</v>
      </c>
      <c r="G27" s="254"/>
      <c r="H27" s="259">
        <v>0</v>
      </c>
      <c r="I27" s="254"/>
      <c r="J27" s="259">
        <v>0</v>
      </c>
      <c r="K27" s="254"/>
      <c r="L27" s="260"/>
      <c r="M27" s="105"/>
    </row>
    <row r="28" spans="1:15" ht="15" x14ac:dyDescent="0.25">
      <c r="A28" s="412" t="s">
        <v>209</v>
      </c>
      <c r="B28" s="413"/>
      <c r="C28" s="413"/>
      <c r="D28" s="413"/>
      <c r="E28" s="256"/>
      <c r="F28" s="321">
        <v>74000</v>
      </c>
      <c r="G28" s="301" t="s">
        <v>103</v>
      </c>
      <c r="H28" s="321">
        <v>75000</v>
      </c>
      <c r="I28" s="302"/>
      <c r="J28" s="321">
        <v>75000</v>
      </c>
      <c r="K28" s="256"/>
      <c r="L28" s="261"/>
      <c r="M28" s="105"/>
      <c r="O28" s="279"/>
    </row>
    <row r="29" spans="1:15" ht="15.75" thickBot="1" x14ac:dyDescent="0.3">
      <c r="A29" s="399" t="s">
        <v>210</v>
      </c>
      <c r="B29" s="400"/>
      <c r="C29" s="400"/>
      <c r="D29" s="400"/>
      <c r="E29" s="262"/>
      <c r="F29" s="322">
        <v>11</v>
      </c>
      <c r="G29" s="310"/>
      <c r="H29" s="322">
        <v>12</v>
      </c>
      <c r="I29" s="311"/>
      <c r="J29" s="322">
        <v>12</v>
      </c>
      <c r="K29" s="262"/>
      <c r="L29" s="263"/>
      <c r="M29" s="105"/>
      <c r="O29" s="8"/>
    </row>
    <row r="30" spans="1:15" x14ac:dyDescent="0.2">
      <c r="M30" s="105"/>
    </row>
    <row r="32" spans="1:15" x14ac:dyDescent="0.2">
      <c r="M32" s="105"/>
    </row>
    <row r="33" spans="13:13" x14ac:dyDescent="0.2">
      <c r="M33" s="105"/>
    </row>
  </sheetData>
  <mergeCells count="15">
    <mergeCell ref="E7:F7"/>
    <mergeCell ref="G7:H7"/>
    <mergeCell ref="I7:J7"/>
    <mergeCell ref="K7:L7"/>
    <mergeCell ref="A1:L1"/>
    <mergeCell ref="A2:L2"/>
    <mergeCell ref="A3:L3"/>
    <mergeCell ref="A4:L4"/>
    <mergeCell ref="A5:L5"/>
    <mergeCell ref="A6:L6"/>
    <mergeCell ref="A29:D29"/>
    <mergeCell ref="A7:D8"/>
    <mergeCell ref="A26:D26"/>
    <mergeCell ref="A27:D27"/>
    <mergeCell ref="A28:D28"/>
  </mergeCells>
  <pageMargins left="0.7" right="0.7" top="0.75" bottom="0.75" header="0.3" footer="0.3"/>
  <pageSetup fitToHeight="9999" orientation="landscape" r:id="rId1"/>
  <headerFooter>
    <oddHeader>&amp;L&amp;"Arial,Bold"&amp;12K. Summary of Requirements by Grade</oddHeader>
    <oddFooter>&amp;C&amp;"Arial,Regular"Exhibit K - Summary of Requirements by Grade</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0"/>
  <sheetViews>
    <sheetView view="pageBreakPreview" topLeftCell="A13" zoomScale="90" zoomScaleNormal="100" zoomScaleSheetLayoutView="90" workbookViewId="0">
      <selection activeCell="A16" sqref="A16"/>
    </sheetView>
  </sheetViews>
  <sheetFormatPr defaultRowHeight="14.25" x14ac:dyDescent="0.2"/>
  <cols>
    <col min="1" max="1" width="86.5703125" style="12" customWidth="1"/>
    <col min="2" max="2" width="8.28515625" style="12" customWidth="1"/>
    <col min="3" max="3" width="12.7109375" style="12" customWidth="1"/>
    <col min="4" max="4" width="8.28515625" style="12" customWidth="1"/>
    <col min="5" max="5" width="12.7109375" style="12" customWidth="1"/>
    <col min="6" max="6" width="8.28515625" style="12" customWidth="1"/>
    <col min="7" max="7" width="12.7109375" style="12" customWidth="1"/>
    <col min="8" max="8" width="8.28515625" style="12" customWidth="1"/>
    <col min="9" max="9" width="12.7109375" style="12" customWidth="1"/>
    <col min="10" max="10" width="14" style="7" bestFit="1" customWidth="1"/>
    <col min="11" max="11" width="4.5703125" style="12" customWidth="1"/>
    <col min="12" max="12" width="116.7109375" style="102" customWidth="1"/>
    <col min="13" max="14" width="8.28515625" style="12" customWidth="1"/>
    <col min="15" max="15" width="12.7109375" style="12" customWidth="1"/>
    <col min="16" max="17" width="8.28515625" style="12" customWidth="1"/>
    <col min="18" max="18" width="12.7109375" style="12" customWidth="1"/>
    <col min="19" max="16384" width="9.140625" style="12"/>
  </cols>
  <sheetData>
    <row r="1" spans="1:18" ht="18" x14ac:dyDescent="0.25">
      <c r="A1" s="334" t="s">
        <v>149</v>
      </c>
      <c r="B1" s="334"/>
      <c r="C1" s="334"/>
      <c r="D1" s="334"/>
      <c r="E1" s="334"/>
      <c r="F1" s="334"/>
      <c r="G1" s="334"/>
      <c r="H1" s="334"/>
      <c r="I1" s="334"/>
      <c r="J1" s="105"/>
      <c r="K1" s="9"/>
      <c r="L1" s="191"/>
      <c r="M1" s="9"/>
      <c r="N1" s="9"/>
      <c r="O1" s="9"/>
      <c r="P1" s="9"/>
      <c r="Q1" s="9"/>
      <c r="R1" s="9"/>
    </row>
    <row r="2" spans="1:18" ht="15" x14ac:dyDescent="0.2">
      <c r="A2" s="335" t="s">
        <v>271</v>
      </c>
      <c r="B2" s="335"/>
      <c r="C2" s="335"/>
      <c r="D2" s="335"/>
      <c r="E2" s="335"/>
      <c r="F2" s="335"/>
      <c r="G2" s="335"/>
      <c r="H2" s="335"/>
      <c r="I2" s="335"/>
      <c r="J2" s="105"/>
      <c r="K2" s="10"/>
      <c r="L2" s="192"/>
      <c r="M2" s="10"/>
      <c r="N2" s="10"/>
      <c r="O2" s="10"/>
      <c r="P2" s="10"/>
      <c r="Q2" s="10"/>
      <c r="R2" s="10"/>
    </row>
    <row r="3" spans="1:18" x14ac:dyDescent="0.2">
      <c r="A3" s="340" t="s">
        <v>1</v>
      </c>
      <c r="B3" s="340"/>
      <c r="C3" s="340"/>
      <c r="D3" s="340"/>
      <c r="E3" s="340"/>
      <c r="F3" s="340"/>
      <c r="G3" s="340"/>
      <c r="H3" s="340"/>
      <c r="I3" s="340"/>
      <c r="J3" s="105"/>
      <c r="K3" s="13"/>
      <c r="L3" s="192"/>
      <c r="M3" s="13"/>
      <c r="N3" s="13"/>
      <c r="O3" s="13"/>
      <c r="P3" s="13"/>
      <c r="Q3" s="13"/>
      <c r="R3" s="13"/>
    </row>
    <row r="4" spans="1:18" x14ac:dyDescent="0.2">
      <c r="A4" s="337" t="s">
        <v>2</v>
      </c>
      <c r="B4" s="337"/>
      <c r="C4" s="337"/>
      <c r="D4" s="337"/>
      <c r="E4" s="337"/>
      <c r="F4" s="337"/>
      <c r="G4" s="337"/>
      <c r="H4" s="337"/>
      <c r="I4" s="337"/>
      <c r="J4" s="105"/>
      <c r="K4" s="11"/>
      <c r="L4" s="192"/>
      <c r="M4" s="11"/>
      <c r="N4" s="11"/>
      <c r="O4" s="11"/>
      <c r="P4" s="11"/>
      <c r="Q4" s="11"/>
      <c r="R4" s="11"/>
    </row>
    <row r="5" spans="1:18" ht="15.75" thickBot="1" x14ac:dyDescent="0.3">
      <c r="A5" s="337"/>
      <c r="B5" s="337"/>
      <c r="C5" s="337"/>
      <c r="D5" s="337"/>
      <c r="E5" s="337"/>
      <c r="F5" s="337"/>
      <c r="G5" s="337"/>
      <c r="H5" s="337"/>
      <c r="I5" s="337"/>
      <c r="J5" s="105"/>
      <c r="K5" s="11"/>
      <c r="L5" s="193"/>
      <c r="M5" s="11"/>
      <c r="N5" s="11"/>
      <c r="O5" s="11"/>
      <c r="P5" s="11"/>
      <c r="Q5" s="11"/>
      <c r="R5" s="11"/>
    </row>
    <row r="6" spans="1:18" ht="15" x14ac:dyDescent="0.2">
      <c r="A6" s="338" t="s">
        <v>150</v>
      </c>
      <c r="B6" s="341" t="s">
        <v>120</v>
      </c>
      <c r="C6" s="341"/>
      <c r="D6" s="341" t="s">
        <v>118</v>
      </c>
      <c r="E6" s="341"/>
      <c r="F6" s="341" t="s">
        <v>29</v>
      </c>
      <c r="G6" s="341"/>
      <c r="H6" s="341" t="s">
        <v>121</v>
      </c>
      <c r="I6" s="342"/>
      <c r="J6" s="105"/>
      <c r="L6" s="103"/>
    </row>
    <row r="7" spans="1:18" ht="28.5" x14ac:dyDescent="0.2">
      <c r="A7" s="339"/>
      <c r="B7" s="108" t="s">
        <v>39</v>
      </c>
      <c r="C7" s="14" t="s">
        <v>5</v>
      </c>
      <c r="D7" s="14" t="s">
        <v>39</v>
      </c>
      <c r="E7" s="14" t="s">
        <v>5</v>
      </c>
      <c r="F7" s="14" t="s">
        <v>39</v>
      </c>
      <c r="G7" s="14" t="s">
        <v>5</v>
      </c>
      <c r="H7" s="14" t="s">
        <v>39</v>
      </c>
      <c r="I7" s="15" t="s">
        <v>5</v>
      </c>
      <c r="J7" s="105"/>
      <c r="L7" s="125"/>
    </row>
    <row r="8" spans="1:18" x14ac:dyDescent="0.2">
      <c r="A8" s="117" t="s">
        <v>151</v>
      </c>
      <c r="B8" s="318">
        <v>67</v>
      </c>
      <c r="C8" s="223">
        <v>5950</v>
      </c>
      <c r="D8" s="223">
        <v>69</v>
      </c>
      <c r="E8" s="223">
        <v>6187</v>
      </c>
      <c r="F8" s="223">
        <v>69</v>
      </c>
      <c r="G8" s="223">
        <v>6167</v>
      </c>
      <c r="H8" s="223">
        <f>F8-D8</f>
        <v>0</v>
      </c>
      <c r="I8" s="224">
        <f>G8-E8</f>
        <v>-20</v>
      </c>
      <c r="J8" s="105"/>
      <c r="L8" s="103"/>
    </row>
    <row r="9" spans="1:18" x14ac:dyDescent="0.2">
      <c r="A9" s="118" t="s">
        <v>152</v>
      </c>
      <c r="B9" s="38">
        <v>0</v>
      </c>
      <c r="C9" s="38">
        <v>0</v>
      </c>
      <c r="D9" s="38">
        <v>0</v>
      </c>
      <c r="E9" s="38">
        <v>0</v>
      </c>
      <c r="F9" s="38">
        <v>0</v>
      </c>
      <c r="G9" s="38">
        <v>0</v>
      </c>
      <c r="H9" s="38">
        <f t="shared" ref="H9:H13" si="0">F9-D9</f>
        <v>0</v>
      </c>
      <c r="I9" s="225">
        <f t="shared" ref="I9:I13" si="1">G9-E9</f>
        <v>0</v>
      </c>
      <c r="J9" s="105"/>
    </row>
    <row r="10" spans="1:18" x14ac:dyDescent="0.2">
      <c r="A10" s="188" t="s">
        <v>238</v>
      </c>
      <c r="B10" s="38">
        <f>SUM(B11:B12)</f>
        <v>0</v>
      </c>
      <c r="C10" s="38">
        <v>157</v>
      </c>
      <c r="D10" s="38">
        <f t="shared" ref="D10:F10" si="2">SUM(D11:D12)</f>
        <v>0</v>
      </c>
      <c r="E10" s="38">
        <v>258</v>
      </c>
      <c r="F10" s="38">
        <f t="shared" si="2"/>
        <v>0</v>
      </c>
      <c r="G10" s="38">
        <v>235</v>
      </c>
      <c r="H10" s="38">
        <f t="shared" si="0"/>
        <v>0</v>
      </c>
      <c r="I10" s="225">
        <f t="shared" si="1"/>
        <v>-23</v>
      </c>
      <c r="J10" s="105"/>
    </row>
    <row r="11" spans="1:18" x14ac:dyDescent="0.2">
      <c r="A11" s="119" t="s">
        <v>38</v>
      </c>
      <c r="B11" s="264">
        <v>0</v>
      </c>
      <c r="C11" s="264">
        <v>0</v>
      </c>
      <c r="D11" s="264">
        <v>0</v>
      </c>
      <c r="E11" s="264">
        <v>0</v>
      </c>
      <c r="F11" s="264">
        <v>0</v>
      </c>
      <c r="G11" s="264">
        <v>0</v>
      </c>
      <c r="H11" s="264">
        <f t="shared" si="0"/>
        <v>0</v>
      </c>
      <c r="I11" s="265">
        <f t="shared" si="1"/>
        <v>0</v>
      </c>
      <c r="J11" s="105"/>
    </row>
    <row r="12" spans="1:18" x14ac:dyDescent="0.2">
      <c r="A12" s="119" t="s">
        <v>153</v>
      </c>
      <c r="B12" s="264">
        <v>0</v>
      </c>
      <c r="C12" s="264">
        <v>0</v>
      </c>
      <c r="D12" s="264">
        <v>0</v>
      </c>
      <c r="E12" s="264">
        <v>0</v>
      </c>
      <c r="F12" s="264">
        <v>0</v>
      </c>
      <c r="G12" s="264">
        <v>0</v>
      </c>
      <c r="H12" s="264">
        <f t="shared" si="0"/>
        <v>0</v>
      </c>
      <c r="I12" s="265">
        <f t="shared" si="1"/>
        <v>0</v>
      </c>
      <c r="J12" s="105"/>
    </row>
    <row r="13" spans="1:18" x14ac:dyDescent="0.2">
      <c r="A13" s="118" t="s">
        <v>154</v>
      </c>
      <c r="B13" s="241">
        <v>0</v>
      </c>
      <c r="C13" s="241">
        <v>-81</v>
      </c>
      <c r="D13" s="241">
        <v>0</v>
      </c>
      <c r="E13" s="241">
        <v>0</v>
      </c>
      <c r="F13" s="241">
        <v>0</v>
      </c>
      <c r="G13" s="241">
        <v>0</v>
      </c>
      <c r="H13" s="241">
        <f t="shared" si="0"/>
        <v>0</v>
      </c>
      <c r="I13" s="242">
        <f t="shared" si="1"/>
        <v>0</v>
      </c>
      <c r="J13" s="105"/>
    </row>
    <row r="14" spans="1:18" ht="15" x14ac:dyDescent="0.25">
      <c r="A14" s="121" t="s">
        <v>34</v>
      </c>
      <c r="B14" s="319">
        <f>SUM(B8:B10,B13)</f>
        <v>67</v>
      </c>
      <c r="C14" s="214">
        <f t="shared" ref="C14:I14" si="3">SUM(C8:C10,C13)</f>
        <v>6026</v>
      </c>
      <c r="D14" s="214">
        <f t="shared" si="3"/>
        <v>69</v>
      </c>
      <c r="E14" s="214">
        <f t="shared" si="3"/>
        <v>6445</v>
      </c>
      <c r="F14" s="214">
        <f t="shared" si="3"/>
        <v>69</v>
      </c>
      <c r="G14" s="214">
        <f t="shared" si="3"/>
        <v>6402</v>
      </c>
      <c r="H14" s="214">
        <f t="shared" si="3"/>
        <v>0</v>
      </c>
      <c r="I14" s="219">
        <f t="shared" si="3"/>
        <v>-43</v>
      </c>
      <c r="J14" s="105"/>
    </row>
    <row r="15" spans="1:18" ht="15" x14ac:dyDescent="0.25">
      <c r="A15" s="120" t="s">
        <v>155</v>
      </c>
      <c r="B15" s="38"/>
      <c r="C15" s="38"/>
      <c r="D15" s="38"/>
      <c r="E15" s="38"/>
      <c r="F15" s="38"/>
      <c r="G15" s="38"/>
      <c r="H15" s="38"/>
      <c r="I15" s="225"/>
      <c r="J15" s="105"/>
    </row>
    <row r="16" spans="1:18" x14ac:dyDescent="0.2">
      <c r="A16" s="118" t="s">
        <v>156</v>
      </c>
      <c r="B16" s="38">
        <v>0</v>
      </c>
      <c r="C16" s="38">
        <v>1863</v>
      </c>
      <c r="D16" s="38">
        <v>0</v>
      </c>
      <c r="E16" s="38">
        <v>1698</v>
      </c>
      <c r="F16" s="38">
        <v>0</v>
      </c>
      <c r="G16" s="38">
        <v>1880</v>
      </c>
      <c r="H16" s="38"/>
      <c r="I16" s="225">
        <f t="shared" ref="I16:I36" si="4">G16-E16</f>
        <v>182</v>
      </c>
      <c r="J16" s="105"/>
    </row>
    <row r="17" spans="1:10" x14ac:dyDescent="0.2">
      <c r="A17" s="118" t="s">
        <v>157</v>
      </c>
      <c r="B17" s="38"/>
      <c r="C17" s="38">
        <v>0</v>
      </c>
      <c r="D17" s="38"/>
      <c r="E17" s="38">
        <v>0</v>
      </c>
      <c r="F17" s="38"/>
      <c r="G17" s="38">
        <v>0</v>
      </c>
      <c r="H17" s="38"/>
      <c r="I17" s="225">
        <f t="shared" si="4"/>
        <v>0</v>
      </c>
      <c r="J17" s="105"/>
    </row>
    <row r="18" spans="1:10" x14ac:dyDescent="0.2">
      <c r="A18" s="118" t="s">
        <v>158</v>
      </c>
      <c r="B18" s="38"/>
      <c r="C18" s="38">
        <v>427</v>
      </c>
      <c r="D18" s="38"/>
      <c r="E18" s="38">
        <v>320</v>
      </c>
      <c r="F18" s="38"/>
      <c r="G18" s="38">
        <v>320</v>
      </c>
      <c r="H18" s="38"/>
      <c r="I18" s="225">
        <f t="shared" si="4"/>
        <v>0</v>
      </c>
      <c r="J18" s="105"/>
    </row>
    <row r="19" spans="1:10" x14ac:dyDescent="0.2">
      <c r="A19" s="188" t="s">
        <v>239</v>
      </c>
      <c r="B19" s="38"/>
      <c r="C19" s="38">
        <v>893</v>
      </c>
      <c r="D19" s="38"/>
      <c r="E19" s="38">
        <v>85</v>
      </c>
      <c r="F19" s="38"/>
      <c r="G19" s="38">
        <v>67</v>
      </c>
      <c r="H19" s="38"/>
      <c r="I19" s="225">
        <f t="shared" si="4"/>
        <v>-18</v>
      </c>
      <c r="J19" s="105"/>
    </row>
    <row r="20" spans="1:10" x14ac:dyDescent="0.2">
      <c r="A20" s="118" t="s">
        <v>159</v>
      </c>
      <c r="B20" s="38"/>
      <c r="C20" s="38">
        <v>3096</v>
      </c>
      <c r="D20" s="38"/>
      <c r="E20" s="38">
        <v>4003</v>
      </c>
      <c r="F20" s="38"/>
      <c r="G20" s="38">
        <v>3207</v>
      </c>
      <c r="H20" s="38"/>
      <c r="I20" s="225">
        <f t="shared" si="4"/>
        <v>-796</v>
      </c>
      <c r="J20" s="105"/>
    </row>
    <row r="21" spans="1:10" x14ac:dyDescent="0.2">
      <c r="A21" s="118" t="s">
        <v>160</v>
      </c>
      <c r="B21" s="38"/>
      <c r="C21" s="38">
        <v>119</v>
      </c>
      <c r="D21" s="38"/>
      <c r="E21" s="38">
        <v>109</v>
      </c>
      <c r="F21" s="38"/>
      <c r="G21" s="38">
        <v>109</v>
      </c>
      <c r="H21" s="38"/>
      <c r="I21" s="225">
        <f t="shared" si="4"/>
        <v>0</v>
      </c>
      <c r="J21" s="105"/>
    </row>
    <row r="22" spans="1:10" x14ac:dyDescent="0.2">
      <c r="A22" s="118" t="s">
        <v>161</v>
      </c>
      <c r="B22" s="38"/>
      <c r="C22" s="38">
        <v>271</v>
      </c>
      <c r="D22" s="38"/>
      <c r="E22" s="38">
        <v>337</v>
      </c>
      <c r="F22" s="38"/>
      <c r="G22" s="38">
        <v>337</v>
      </c>
      <c r="H22" s="38"/>
      <c r="I22" s="225">
        <f t="shared" si="4"/>
        <v>0</v>
      </c>
      <c r="J22" s="105"/>
    </row>
    <row r="23" spans="1:10" x14ac:dyDescent="0.2">
      <c r="A23" s="118" t="s">
        <v>162</v>
      </c>
      <c r="B23" s="38"/>
      <c r="C23" s="38">
        <v>0</v>
      </c>
      <c r="D23" s="38"/>
      <c r="E23" s="38">
        <v>5</v>
      </c>
      <c r="F23" s="38"/>
      <c r="G23" s="38">
        <v>5</v>
      </c>
      <c r="H23" s="38"/>
      <c r="I23" s="225">
        <f t="shared" si="4"/>
        <v>0</v>
      </c>
      <c r="J23" s="105"/>
    </row>
    <row r="24" spans="1:10" x14ac:dyDescent="0.2">
      <c r="A24" s="118" t="s">
        <v>163</v>
      </c>
      <c r="B24" s="38"/>
      <c r="C24" s="38">
        <v>2012</v>
      </c>
      <c r="D24" s="38"/>
      <c r="E24" s="38">
        <v>960</v>
      </c>
      <c r="F24" s="38"/>
      <c r="G24" s="38">
        <v>960</v>
      </c>
      <c r="H24" s="38"/>
      <c r="I24" s="225">
        <f t="shared" si="4"/>
        <v>0</v>
      </c>
      <c r="J24" s="105"/>
    </row>
    <row r="25" spans="1:10" x14ac:dyDescent="0.2">
      <c r="A25" s="118" t="s">
        <v>164</v>
      </c>
      <c r="B25" s="38"/>
      <c r="C25" s="38">
        <v>2635</v>
      </c>
      <c r="D25" s="38"/>
      <c r="E25" s="38">
        <v>223</v>
      </c>
      <c r="F25" s="38"/>
      <c r="G25" s="38">
        <v>806</v>
      </c>
      <c r="H25" s="38"/>
      <c r="I25" s="225">
        <f t="shared" si="4"/>
        <v>583</v>
      </c>
      <c r="J25" s="105"/>
    </row>
    <row r="26" spans="1:10" x14ac:dyDescent="0.2">
      <c r="A26" s="118" t="s">
        <v>165</v>
      </c>
      <c r="B26" s="38"/>
      <c r="C26" s="38">
        <v>701</v>
      </c>
      <c r="D26" s="38"/>
      <c r="E26" s="38">
        <v>576</v>
      </c>
      <c r="F26" s="38"/>
      <c r="G26" s="38">
        <v>576</v>
      </c>
      <c r="H26" s="38"/>
      <c r="I26" s="225">
        <f t="shared" si="4"/>
        <v>0</v>
      </c>
      <c r="J26" s="105"/>
    </row>
    <row r="27" spans="1:10" x14ac:dyDescent="0.2">
      <c r="A27" s="118" t="s">
        <v>166</v>
      </c>
      <c r="B27" s="38"/>
      <c r="C27" s="38">
        <v>8</v>
      </c>
      <c r="D27" s="38"/>
      <c r="E27" s="38">
        <v>8</v>
      </c>
      <c r="F27" s="38"/>
      <c r="G27" s="38">
        <v>8</v>
      </c>
      <c r="H27" s="38"/>
      <c r="I27" s="225">
        <f t="shared" si="4"/>
        <v>0</v>
      </c>
      <c r="J27" s="105"/>
    </row>
    <row r="28" spans="1:10" x14ac:dyDescent="0.2">
      <c r="A28" s="118" t="s">
        <v>167</v>
      </c>
      <c r="B28" s="38"/>
      <c r="C28" s="38">
        <v>0</v>
      </c>
      <c r="D28" s="38"/>
      <c r="E28" s="38">
        <v>0</v>
      </c>
      <c r="F28" s="38"/>
      <c r="G28" s="38">
        <v>0</v>
      </c>
      <c r="H28" s="38"/>
      <c r="I28" s="225">
        <f t="shared" si="4"/>
        <v>0</v>
      </c>
      <c r="J28" s="105"/>
    </row>
    <row r="29" spans="1:10" x14ac:dyDescent="0.2">
      <c r="A29" s="118" t="s">
        <v>97</v>
      </c>
      <c r="B29" s="38"/>
      <c r="C29" s="38">
        <v>6</v>
      </c>
      <c r="D29" s="38"/>
      <c r="E29" s="38">
        <v>6</v>
      </c>
      <c r="F29" s="38"/>
      <c r="G29" s="38">
        <v>6</v>
      </c>
      <c r="H29" s="38"/>
      <c r="I29" s="225">
        <f t="shared" si="4"/>
        <v>0</v>
      </c>
      <c r="J29" s="105"/>
    </row>
    <row r="30" spans="1:10" x14ac:dyDescent="0.2">
      <c r="A30" s="118" t="s">
        <v>168</v>
      </c>
      <c r="B30" s="38"/>
      <c r="C30" s="38">
        <v>66</v>
      </c>
      <c r="D30" s="38"/>
      <c r="E30" s="38">
        <v>50</v>
      </c>
      <c r="F30" s="38"/>
      <c r="G30" s="38">
        <v>50</v>
      </c>
      <c r="H30" s="38"/>
      <c r="I30" s="225">
        <f t="shared" si="4"/>
        <v>0</v>
      </c>
      <c r="J30" s="105"/>
    </row>
    <row r="31" spans="1:10" x14ac:dyDescent="0.2">
      <c r="A31" s="118" t="s">
        <v>169</v>
      </c>
      <c r="B31" s="38"/>
      <c r="C31" s="38">
        <v>0</v>
      </c>
      <c r="D31" s="38"/>
      <c r="E31" s="38">
        <v>0</v>
      </c>
      <c r="F31" s="38"/>
      <c r="G31" s="38">
        <v>0</v>
      </c>
      <c r="H31" s="38"/>
      <c r="I31" s="225">
        <f t="shared" si="4"/>
        <v>0</v>
      </c>
      <c r="J31" s="105"/>
    </row>
    <row r="32" spans="1:10" x14ac:dyDescent="0.2">
      <c r="A32" s="118" t="s">
        <v>170</v>
      </c>
      <c r="B32" s="38"/>
      <c r="C32" s="38">
        <v>94</v>
      </c>
      <c r="D32" s="38"/>
      <c r="E32" s="38">
        <v>120</v>
      </c>
      <c r="F32" s="38"/>
      <c r="G32" s="38">
        <v>120</v>
      </c>
      <c r="H32" s="38"/>
      <c r="I32" s="225">
        <f t="shared" si="4"/>
        <v>0</v>
      </c>
      <c r="J32" s="105"/>
    </row>
    <row r="33" spans="1:12" x14ac:dyDescent="0.2">
      <c r="A33" s="118" t="s">
        <v>171</v>
      </c>
      <c r="B33" s="38"/>
      <c r="C33" s="38">
        <v>239</v>
      </c>
      <c r="D33" s="38"/>
      <c r="E33" s="38">
        <v>200</v>
      </c>
      <c r="F33" s="38"/>
      <c r="G33" s="38">
        <v>200</v>
      </c>
      <c r="H33" s="38"/>
      <c r="I33" s="225">
        <f t="shared" si="4"/>
        <v>0</v>
      </c>
      <c r="J33" s="105"/>
    </row>
    <row r="34" spans="1:12" x14ac:dyDescent="0.2">
      <c r="A34" s="118" t="s">
        <v>172</v>
      </c>
      <c r="B34" s="38"/>
      <c r="C34" s="38">
        <v>42</v>
      </c>
      <c r="D34" s="38"/>
      <c r="E34" s="38">
        <v>0</v>
      </c>
      <c r="F34" s="38"/>
      <c r="G34" s="38">
        <v>0</v>
      </c>
      <c r="H34" s="38"/>
      <c r="I34" s="225">
        <f t="shared" si="4"/>
        <v>0</v>
      </c>
      <c r="J34" s="105"/>
    </row>
    <row r="35" spans="1:12" x14ac:dyDescent="0.2">
      <c r="A35" s="118" t="s">
        <v>173</v>
      </c>
      <c r="B35" s="38"/>
      <c r="C35" s="38">
        <v>10188</v>
      </c>
      <c r="D35" s="38"/>
      <c r="E35" s="38">
        <v>14791</v>
      </c>
      <c r="F35" s="38"/>
      <c r="G35" s="38">
        <v>14791</v>
      </c>
      <c r="H35" s="38"/>
      <c r="I35" s="225">
        <f t="shared" si="4"/>
        <v>0</v>
      </c>
      <c r="J35" s="105"/>
    </row>
    <row r="36" spans="1:12" x14ac:dyDescent="0.2">
      <c r="A36" s="118" t="s">
        <v>174</v>
      </c>
      <c r="B36" s="38"/>
      <c r="C36" s="38">
        <v>0</v>
      </c>
      <c r="D36" s="38"/>
      <c r="E36" s="38">
        <v>0</v>
      </c>
      <c r="F36" s="38"/>
      <c r="G36" s="38">
        <v>0</v>
      </c>
      <c r="H36" s="38"/>
      <c r="I36" s="225">
        <f t="shared" si="4"/>
        <v>0</v>
      </c>
      <c r="J36" s="105"/>
    </row>
    <row r="37" spans="1:12" ht="15" x14ac:dyDescent="0.25">
      <c r="A37" s="121" t="s">
        <v>175</v>
      </c>
      <c r="B37" s="139"/>
      <c r="C37" s="316">
        <f>SUM(C14:C36)</f>
        <v>28686</v>
      </c>
      <c r="D37" s="139"/>
      <c r="E37" s="139">
        <f>SUM(E14:E36)</f>
        <v>29936</v>
      </c>
      <c r="F37" s="139"/>
      <c r="G37" s="139">
        <f>SUM(G14:G36)</f>
        <v>29844</v>
      </c>
      <c r="H37" s="139"/>
      <c r="I37" s="142">
        <f>SUM(I14:I36)</f>
        <v>-92</v>
      </c>
      <c r="J37" s="105"/>
      <c r="L37" s="103"/>
    </row>
    <row r="38" spans="1:12" x14ac:dyDescent="0.2">
      <c r="A38" s="188" t="s">
        <v>240</v>
      </c>
      <c r="B38" s="38"/>
      <c r="C38" s="38">
        <v>0</v>
      </c>
      <c r="D38" s="38"/>
      <c r="E38" s="38">
        <v>0</v>
      </c>
      <c r="F38" s="38"/>
      <c r="G38" s="38">
        <v>0</v>
      </c>
      <c r="H38" s="38"/>
      <c r="I38" s="225">
        <f>G38-E38</f>
        <v>0</v>
      </c>
      <c r="J38" s="105"/>
      <c r="L38" s="103"/>
    </row>
    <row r="39" spans="1:12" x14ac:dyDescent="0.2">
      <c r="A39" s="277" t="s">
        <v>266</v>
      </c>
      <c r="B39" s="38"/>
      <c r="C39" s="38">
        <v>0</v>
      </c>
      <c r="D39" s="38"/>
      <c r="E39" s="38">
        <v>0</v>
      </c>
      <c r="F39" s="38"/>
      <c r="G39" s="38">
        <v>0</v>
      </c>
      <c r="H39" s="38"/>
      <c r="I39" s="225">
        <f t="shared" ref="I39:I42" si="5">G39-E39</f>
        <v>0</v>
      </c>
      <c r="J39" s="105"/>
      <c r="L39" s="103"/>
    </row>
    <row r="40" spans="1:12" x14ac:dyDescent="0.2">
      <c r="A40" s="277" t="s">
        <v>267</v>
      </c>
      <c r="B40" s="38"/>
      <c r="C40" s="38">
        <v>0</v>
      </c>
      <c r="D40" s="38"/>
      <c r="E40" s="38">
        <v>0</v>
      </c>
      <c r="F40" s="38"/>
      <c r="G40" s="38">
        <v>0</v>
      </c>
      <c r="H40" s="38"/>
      <c r="I40" s="225">
        <f t="shared" si="5"/>
        <v>0</v>
      </c>
      <c r="J40" s="105"/>
      <c r="L40" s="103"/>
    </row>
    <row r="41" spans="1:12" x14ac:dyDescent="0.2">
      <c r="A41" s="118" t="s">
        <v>176</v>
      </c>
      <c r="B41" s="38"/>
      <c r="C41" s="38">
        <v>0</v>
      </c>
      <c r="D41" s="38"/>
      <c r="E41" s="38">
        <v>0</v>
      </c>
      <c r="F41" s="38"/>
      <c r="G41" s="38">
        <v>0</v>
      </c>
      <c r="H41" s="38"/>
      <c r="I41" s="225">
        <f t="shared" si="5"/>
        <v>0</v>
      </c>
      <c r="J41" s="105"/>
      <c r="L41" s="103"/>
    </row>
    <row r="42" spans="1:12" x14ac:dyDescent="0.2">
      <c r="A42" s="212" t="s">
        <v>256</v>
      </c>
      <c r="B42" s="38"/>
      <c r="C42" s="317">
        <v>1068</v>
      </c>
      <c r="D42" s="38"/>
      <c r="E42" s="38">
        <v>0</v>
      </c>
      <c r="F42" s="38"/>
      <c r="G42" s="38">
        <v>0</v>
      </c>
      <c r="H42" s="38"/>
      <c r="I42" s="225">
        <f t="shared" si="5"/>
        <v>0</v>
      </c>
      <c r="J42" s="105"/>
      <c r="L42" s="103"/>
    </row>
    <row r="43" spans="1:12" ht="15.75" thickBot="1" x14ac:dyDescent="0.3">
      <c r="A43" s="122" t="s">
        <v>177</v>
      </c>
      <c r="B43" s="320">
        <v>67</v>
      </c>
      <c r="C43" s="266">
        <f>SUM(C37:C42)</f>
        <v>29754</v>
      </c>
      <c r="D43" s="266">
        <f t="shared" ref="D43:I43" si="6">SUM(D37:D42)</f>
        <v>0</v>
      </c>
      <c r="E43" s="266">
        <f t="shared" si="6"/>
        <v>29936</v>
      </c>
      <c r="F43" s="266">
        <f t="shared" si="6"/>
        <v>0</v>
      </c>
      <c r="G43" s="266">
        <f t="shared" si="6"/>
        <v>29844</v>
      </c>
      <c r="H43" s="266">
        <f t="shared" si="6"/>
        <v>0</v>
      </c>
      <c r="I43" s="267">
        <f t="shared" si="6"/>
        <v>-92</v>
      </c>
      <c r="J43" s="105"/>
      <c r="L43" s="103"/>
    </row>
    <row r="44" spans="1:12" x14ac:dyDescent="0.2">
      <c r="A44" s="124" t="s">
        <v>35</v>
      </c>
      <c r="B44" s="268"/>
      <c r="C44" s="268"/>
      <c r="D44" s="268"/>
      <c r="E44" s="268"/>
      <c r="F44" s="268"/>
      <c r="G44" s="268"/>
      <c r="H44" s="268"/>
      <c r="I44" s="269"/>
      <c r="J44" s="105"/>
    </row>
    <row r="45" spans="1:12" x14ac:dyDescent="0.2">
      <c r="A45" s="118" t="s">
        <v>178</v>
      </c>
      <c r="B45" s="317">
        <v>67</v>
      </c>
      <c r="C45" s="38"/>
      <c r="D45" s="38">
        <v>0</v>
      </c>
      <c r="E45" s="38"/>
      <c r="F45" s="38">
        <v>0</v>
      </c>
      <c r="G45" s="38"/>
      <c r="H45" s="38">
        <f>F45-D45</f>
        <v>0</v>
      </c>
      <c r="I45" s="225"/>
      <c r="J45" s="105"/>
    </row>
    <row r="46" spans="1:12" x14ac:dyDescent="0.2">
      <c r="A46" s="118"/>
      <c r="B46" s="38"/>
      <c r="C46" s="38"/>
      <c r="D46" s="38"/>
      <c r="E46" s="38"/>
      <c r="F46" s="38"/>
      <c r="G46" s="38"/>
      <c r="H46" s="38"/>
      <c r="I46" s="225"/>
      <c r="J46" s="105"/>
    </row>
    <row r="47" spans="1:12" x14ac:dyDescent="0.2">
      <c r="A47" s="118" t="s">
        <v>179</v>
      </c>
      <c r="B47" s="38"/>
      <c r="C47" s="38">
        <v>0</v>
      </c>
      <c r="D47" s="38"/>
      <c r="E47" s="38">
        <v>0</v>
      </c>
      <c r="F47" s="38"/>
      <c r="G47" s="38">
        <v>0</v>
      </c>
      <c r="H47" s="38"/>
      <c r="I47" s="225">
        <f t="shared" ref="I47:I48" si="7">G47-E47</f>
        <v>0</v>
      </c>
      <c r="J47" s="105"/>
    </row>
    <row r="48" spans="1:12" ht="15" thickBot="1" x14ac:dyDescent="0.25">
      <c r="A48" s="123" t="s">
        <v>180</v>
      </c>
      <c r="B48" s="270"/>
      <c r="C48" s="270">
        <v>0</v>
      </c>
      <c r="D48" s="270"/>
      <c r="E48" s="270">
        <v>0</v>
      </c>
      <c r="F48" s="270"/>
      <c r="G48" s="270">
        <v>0</v>
      </c>
      <c r="H48" s="270"/>
      <c r="I48" s="271">
        <f t="shared" si="7"/>
        <v>0</v>
      </c>
      <c r="J48" s="105"/>
    </row>
    <row r="49" spans="1:12" x14ac:dyDescent="0.2">
      <c r="A49" s="414"/>
      <c r="B49" s="415"/>
      <c r="C49" s="415"/>
      <c r="D49" s="415"/>
      <c r="E49" s="415"/>
      <c r="F49" s="415"/>
      <c r="G49" s="415"/>
      <c r="H49" s="415"/>
      <c r="I49" s="416"/>
      <c r="J49" s="105"/>
      <c r="L49" s="103"/>
    </row>
    <row r="50" spans="1:12" ht="15.75" customHeight="1" thickBot="1" x14ac:dyDescent="0.25">
      <c r="A50" s="417" t="s">
        <v>277</v>
      </c>
      <c r="B50" s="418"/>
      <c r="C50" s="418"/>
      <c r="D50" s="418"/>
      <c r="E50" s="418"/>
      <c r="F50" s="418"/>
      <c r="G50" s="418"/>
      <c r="H50" s="418"/>
      <c r="I50" s="419"/>
    </row>
  </sheetData>
  <mergeCells count="12">
    <mergeCell ref="A49:I49"/>
    <mergeCell ref="A50:I50"/>
    <mergeCell ref="A6:A7"/>
    <mergeCell ref="B6:C6"/>
    <mergeCell ref="D6:E6"/>
    <mergeCell ref="F6:G6"/>
    <mergeCell ref="H6:I6"/>
    <mergeCell ref="A1:I1"/>
    <mergeCell ref="A2:I2"/>
    <mergeCell ref="A3:I3"/>
    <mergeCell ref="A4:I4"/>
    <mergeCell ref="A5:I5"/>
  </mergeCells>
  <pageMargins left="0.7" right="0.7" top="0.75" bottom="0.75" header="0.3" footer="0.3"/>
  <pageSetup scale="69" fitToHeight="9999" orientation="landscape" r:id="rId1"/>
  <headerFooter>
    <oddHeader>&amp;L&amp;"Arial,Bold"&amp;12L. Summary of Requirements by Object Class</oddHeader>
    <oddFooter>&amp;C&amp;"Arial,Regular"Exhibit L - Summary of Requirements by Object Class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1"/>
  <sheetViews>
    <sheetView view="pageBreakPreview" zoomScale="90" zoomScaleNormal="100" zoomScaleSheetLayoutView="90" workbookViewId="0">
      <selection activeCell="A29" sqref="A29"/>
    </sheetView>
  </sheetViews>
  <sheetFormatPr defaultRowHeight="14.25" x14ac:dyDescent="0.2"/>
  <cols>
    <col min="1" max="1" width="113.5703125" style="1" customWidth="1"/>
    <col min="2" max="3" width="14.5703125" style="2" customWidth="1"/>
    <col min="4" max="4" width="14.5703125" style="3" customWidth="1"/>
    <col min="5" max="5" width="11.5703125" style="7" bestFit="1" customWidth="1"/>
    <col min="6" max="6" width="4.85546875" style="1" customWidth="1"/>
    <col min="7" max="7" width="140.28515625" style="1" customWidth="1"/>
    <col min="8" max="16384" width="9.140625" style="1"/>
  </cols>
  <sheetData>
    <row r="1" spans="1:7" ht="18" x14ac:dyDescent="0.25">
      <c r="A1" s="334" t="s">
        <v>0</v>
      </c>
      <c r="B1" s="334"/>
      <c r="C1" s="334"/>
      <c r="D1" s="334"/>
      <c r="G1" s="191"/>
    </row>
    <row r="2" spans="1:7" ht="15" x14ac:dyDescent="0.2">
      <c r="A2" s="335" t="s">
        <v>270</v>
      </c>
      <c r="B2" s="335"/>
      <c r="C2" s="335"/>
      <c r="D2" s="335"/>
      <c r="G2" s="192"/>
    </row>
    <row r="3" spans="1:7" x14ac:dyDescent="0.2">
      <c r="A3" s="336" t="s">
        <v>1</v>
      </c>
      <c r="B3" s="336"/>
      <c r="C3" s="336"/>
      <c r="D3" s="336"/>
      <c r="G3" s="192"/>
    </row>
    <row r="4" spans="1:7" x14ac:dyDescent="0.2">
      <c r="A4" s="337" t="s">
        <v>2</v>
      </c>
      <c r="B4" s="337"/>
      <c r="C4" s="337"/>
      <c r="D4" s="337"/>
      <c r="G4" s="192"/>
    </row>
    <row r="5" spans="1:7" ht="15" thickBot="1" x14ac:dyDescent="0.25">
      <c r="G5" s="203"/>
    </row>
    <row r="6" spans="1:7" ht="15" x14ac:dyDescent="0.25">
      <c r="B6" s="331" t="s">
        <v>3</v>
      </c>
      <c r="C6" s="332"/>
      <c r="D6" s="333"/>
    </row>
    <row r="7" spans="1:7" ht="15.75" thickBot="1" x14ac:dyDescent="0.25">
      <c r="B7" s="4" t="s">
        <v>4</v>
      </c>
      <c r="C7" s="5" t="s">
        <v>216</v>
      </c>
      <c r="D7" s="6" t="s">
        <v>5</v>
      </c>
      <c r="G7" s="194"/>
    </row>
    <row r="8" spans="1:7" ht="17.25" x14ac:dyDescent="0.25">
      <c r="A8" s="154" t="s">
        <v>273</v>
      </c>
      <c r="B8" s="296">
        <v>77</v>
      </c>
      <c r="C8" s="297">
        <v>67</v>
      </c>
      <c r="D8" s="298">
        <v>29754</v>
      </c>
      <c r="G8" s="195"/>
    </row>
    <row r="9" spans="1:7" ht="15" x14ac:dyDescent="0.25">
      <c r="A9" s="153"/>
      <c r="B9" s="213"/>
      <c r="C9" s="214"/>
      <c r="D9" s="216"/>
      <c r="G9" s="196"/>
    </row>
    <row r="10" spans="1:7" ht="15" x14ac:dyDescent="0.25">
      <c r="A10" s="137" t="s">
        <v>7</v>
      </c>
      <c r="B10" s="305">
        <v>77</v>
      </c>
      <c r="C10" s="306">
        <v>69</v>
      </c>
      <c r="D10" s="307">
        <v>29754</v>
      </c>
      <c r="G10" s="195"/>
    </row>
    <row r="11" spans="1:7" ht="15" x14ac:dyDescent="0.25">
      <c r="A11" s="275" t="s">
        <v>263</v>
      </c>
      <c r="B11" s="272"/>
      <c r="C11" s="273"/>
      <c r="D11" s="274">
        <v>182</v>
      </c>
      <c r="G11" s="195"/>
    </row>
    <row r="12" spans="1:7" ht="15" x14ac:dyDescent="0.25">
      <c r="A12" s="141" t="s">
        <v>293</v>
      </c>
      <c r="B12" s="295">
        <v>77</v>
      </c>
      <c r="C12" s="230">
        <v>69</v>
      </c>
      <c r="D12" s="300">
        <f>D8+D11</f>
        <v>29936</v>
      </c>
      <c r="G12" s="196"/>
    </row>
    <row r="13" spans="1:7" ht="15" x14ac:dyDescent="0.25">
      <c r="A13" s="141"/>
      <c r="B13" s="138"/>
      <c r="C13" s="139"/>
      <c r="D13" s="142"/>
      <c r="G13" s="195"/>
    </row>
    <row r="14" spans="1:7" ht="15" x14ac:dyDescent="0.25">
      <c r="A14" s="143" t="s">
        <v>8</v>
      </c>
      <c r="B14" s="138"/>
      <c r="C14" s="139"/>
      <c r="D14" s="142"/>
      <c r="G14" s="195"/>
    </row>
    <row r="15" spans="1:7" ht="15" x14ac:dyDescent="0.25">
      <c r="A15" s="276" t="s">
        <v>264</v>
      </c>
      <c r="B15" s="313">
        <v>0</v>
      </c>
      <c r="C15" s="314">
        <v>0</v>
      </c>
      <c r="D15" s="315">
        <v>-182</v>
      </c>
      <c r="G15" s="196"/>
    </row>
    <row r="16" spans="1:7" ht="15" x14ac:dyDescent="0.25">
      <c r="A16" s="147" t="s">
        <v>260</v>
      </c>
      <c r="B16" s="308">
        <f>SUM(B15:B15)</f>
        <v>0</v>
      </c>
      <c r="C16" s="306">
        <f>SUM(C15:C15)</f>
        <v>0</v>
      </c>
      <c r="D16" s="309">
        <f>SUM(D15:D15)</f>
        <v>-182</v>
      </c>
      <c r="G16" s="195"/>
    </row>
    <row r="17" spans="1:7" ht="15" x14ac:dyDescent="0.25">
      <c r="A17" s="143" t="s">
        <v>212</v>
      </c>
      <c r="B17" s="138"/>
      <c r="C17" s="139"/>
      <c r="D17" s="142"/>
      <c r="G17" s="196"/>
    </row>
    <row r="18" spans="1:7" ht="15" x14ac:dyDescent="0.25">
      <c r="A18" s="146" t="s">
        <v>9</v>
      </c>
      <c r="B18" s="138"/>
      <c r="C18" s="139"/>
      <c r="D18" s="142"/>
      <c r="G18" s="195"/>
    </row>
    <row r="19" spans="1:7" x14ac:dyDescent="0.2">
      <c r="A19" s="286" t="s">
        <v>291</v>
      </c>
      <c r="B19" s="144">
        <v>0</v>
      </c>
      <c r="C19" s="145">
        <v>0</v>
      </c>
      <c r="D19" s="140">
        <v>41</v>
      </c>
      <c r="G19" s="195"/>
    </row>
    <row r="20" spans="1:7" x14ac:dyDescent="0.2">
      <c r="A20" s="286" t="s">
        <v>272</v>
      </c>
      <c r="B20" s="144">
        <v>0</v>
      </c>
      <c r="C20" s="145">
        <v>0</v>
      </c>
      <c r="D20" s="140">
        <v>-29</v>
      </c>
      <c r="G20" s="195"/>
    </row>
    <row r="21" spans="1:7" ht="15" x14ac:dyDescent="0.25">
      <c r="A21" s="146" t="s">
        <v>10</v>
      </c>
      <c r="B21" s="144">
        <v>0</v>
      </c>
      <c r="C21" s="145">
        <v>0</v>
      </c>
      <c r="D21" s="140">
        <v>87</v>
      </c>
      <c r="G21" s="196"/>
    </row>
    <row r="22" spans="1:7" ht="15" x14ac:dyDescent="0.25">
      <c r="A22" s="146" t="s">
        <v>11</v>
      </c>
      <c r="B22" s="144">
        <v>0</v>
      </c>
      <c r="C22" s="145">
        <v>0</v>
      </c>
      <c r="D22" s="140">
        <v>-9</v>
      </c>
      <c r="G22" s="196"/>
    </row>
    <row r="23" spans="1:7" ht="15" x14ac:dyDescent="0.25">
      <c r="A23" s="147" t="s">
        <v>213</v>
      </c>
      <c r="B23" s="138">
        <f>SUM(B19:B22)</f>
        <v>0</v>
      </c>
      <c r="C23" s="139">
        <f>SUM(C19:C22)</f>
        <v>0</v>
      </c>
      <c r="D23" s="142">
        <f>SUM(D19:D22)</f>
        <v>90</v>
      </c>
      <c r="G23" s="196"/>
    </row>
    <row r="24" spans="1:7" ht="15" x14ac:dyDescent="0.25">
      <c r="A24" s="141" t="s">
        <v>214</v>
      </c>
      <c r="B24" s="220">
        <f>B23+B16</f>
        <v>0</v>
      </c>
      <c r="C24" s="42">
        <f>C23+C16</f>
        <v>0</v>
      </c>
      <c r="D24" s="43">
        <f>D23+D16</f>
        <v>-92</v>
      </c>
      <c r="G24" s="196"/>
    </row>
    <row r="25" spans="1:7" ht="15" x14ac:dyDescent="0.25">
      <c r="A25" s="148" t="s">
        <v>15</v>
      </c>
      <c r="B25" s="218">
        <f>B12+B24</f>
        <v>77</v>
      </c>
      <c r="C25" s="214">
        <f>C12+C24</f>
        <v>69</v>
      </c>
      <c r="D25" s="219">
        <f>D12+D24</f>
        <v>29844</v>
      </c>
      <c r="G25" s="196"/>
    </row>
    <row r="26" spans="1:7" ht="15" x14ac:dyDescent="0.25">
      <c r="A26" s="141" t="s">
        <v>22</v>
      </c>
      <c r="B26" s="217">
        <v>0</v>
      </c>
      <c r="C26" s="42">
        <v>0</v>
      </c>
      <c r="D26" s="221">
        <v>0</v>
      </c>
      <c r="G26" s="196"/>
    </row>
    <row r="27" spans="1:7" ht="15" x14ac:dyDescent="0.25">
      <c r="A27" s="149" t="s">
        <v>23</v>
      </c>
      <c r="B27" s="213">
        <f>B25+B26</f>
        <v>77</v>
      </c>
      <c r="C27" s="214">
        <f>C25+C26</f>
        <v>69</v>
      </c>
      <c r="D27" s="215">
        <f>D25+D26</f>
        <v>29844</v>
      </c>
      <c r="G27" s="196"/>
    </row>
    <row r="28" spans="1:7" s="8" customFormat="1" ht="15" x14ac:dyDescent="0.25">
      <c r="A28" s="177" t="s">
        <v>296</v>
      </c>
      <c r="B28" s="174">
        <f>SUM(B27:B27)</f>
        <v>77</v>
      </c>
      <c r="C28" s="175">
        <f>SUM(C27:C27)</f>
        <v>69</v>
      </c>
      <c r="D28" s="176">
        <f>SUM(D27:D27)</f>
        <v>29844</v>
      </c>
      <c r="E28" s="7"/>
      <c r="G28" s="196"/>
    </row>
    <row r="29" spans="1:7" ht="15.75" thickBot="1" x14ac:dyDescent="0.3">
      <c r="A29" s="287" t="s">
        <v>274</v>
      </c>
      <c r="B29" s="150">
        <f>B27-B12</f>
        <v>0</v>
      </c>
      <c r="C29" s="151">
        <f>C27-C12</f>
        <v>0</v>
      </c>
      <c r="D29" s="152">
        <f>D27-D10</f>
        <v>90</v>
      </c>
      <c r="G29" s="196"/>
    </row>
    <row r="30" spans="1:7" x14ac:dyDescent="0.2">
      <c r="A30" s="7"/>
      <c r="G30" s="204"/>
    </row>
    <row r="31" spans="1:7" ht="16.5" x14ac:dyDescent="0.2">
      <c r="A31" s="330" t="s">
        <v>275</v>
      </c>
      <c r="B31" s="330"/>
      <c r="C31" s="330"/>
      <c r="D31" s="330"/>
    </row>
  </sheetData>
  <mergeCells count="6">
    <mergeCell ref="A31:D31"/>
    <mergeCell ref="B6:D6"/>
    <mergeCell ref="A1:D1"/>
    <mergeCell ref="A2:D2"/>
    <mergeCell ref="A3:D3"/>
    <mergeCell ref="A4:D4"/>
  </mergeCells>
  <pageMargins left="0.7" right="0.7" top="0.75" bottom="0.75" header="0.3" footer="0.3"/>
  <pageSetup scale="77" fitToHeight="9999" orientation="landscape" r:id="rId1"/>
  <headerFooter>
    <oddHeader>&amp;L&amp;"Arial,Bold"&amp;12B. Summary of Requirements</oddHeader>
    <oddFooter>&amp;C&amp;"Arial,Regular"Exhibit B - Summary of Requirements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8"/>
  <sheetViews>
    <sheetView view="pageBreakPreview" zoomScale="80" zoomScaleNormal="100" zoomScaleSheetLayoutView="80" workbookViewId="0">
      <selection activeCell="A13" sqref="A13:XFD13"/>
    </sheetView>
  </sheetViews>
  <sheetFormatPr defaultRowHeight="14.25" x14ac:dyDescent="0.2"/>
  <cols>
    <col min="1" max="1" width="37.140625" style="12" customWidth="1"/>
    <col min="2" max="3" width="8.28515625" style="12" customWidth="1"/>
    <col min="4" max="4" width="12.7109375" style="12" customWidth="1"/>
    <col min="5" max="6" width="8.28515625" style="12" customWidth="1"/>
    <col min="7" max="7" width="12.7109375" style="12" customWidth="1"/>
    <col min="8" max="9" width="8.28515625" style="12" customWidth="1"/>
    <col min="10" max="10" width="12.7109375" style="12" customWidth="1"/>
    <col min="11" max="12" width="8.28515625" style="12" customWidth="1"/>
    <col min="13" max="13" width="12.7109375" style="12" customWidth="1"/>
    <col min="14" max="14" width="14" style="7" bestFit="1" customWidth="1"/>
    <col min="15" max="15" width="4.5703125" style="12" customWidth="1"/>
    <col min="16" max="16" width="116.7109375" style="12" customWidth="1"/>
    <col min="17" max="18" width="8.28515625" style="12" customWidth="1"/>
    <col min="19" max="19" width="12.7109375" style="12" customWidth="1"/>
    <col min="20" max="21" width="8.28515625" style="12" customWidth="1"/>
    <col min="22" max="22" width="12.7109375" style="12" customWidth="1"/>
    <col min="23" max="16384" width="9.140625" style="12"/>
  </cols>
  <sheetData>
    <row r="1" spans="1:22" ht="18" x14ac:dyDescent="0.25">
      <c r="A1" s="334" t="s">
        <v>0</v>
      </c>
      <c r="B1" s="334"/>
      <c r="C1" s="334"/>
      <c r="D1" s="334"/>
      <c r="E1" s="334"/>
      <c r="F1" s="334"/>
      <c r="G1" s="334"/>
      <c r="H1" s="334"/>
      <c r="I1" s="334"/>
      <c r="J1" s="334"/>
      <c r="K1" s="334"/>
      <c r="L1" s="334"/>
      <c r="M1" s="334"/>
      <c r="N1" s="105"/>
      <c r="O1" s="9"/>
      <c r="P1" s="191"/>
      <c r="Q1" s="9"/>
      <c r="R1" s="9"/>
      <c r="S1" s="9"/>
      <c r="T1" s="9"/>
      <c r="U1" s="9"/>
      <c r="V1" s="9"/>
    </row>
    <row r="2" spans="1:22" ht="15" x14ac:dyDescent="0.2">
      <c r="A2" s="335" t="s">
        <v>271</v>
      </c>
      <c r="B2" s="335"/>
      <c r="C2" s="335"/>
      <c r="D2" s="335"/>
      <c r="E2" s="335"/>
      <c r="F2" s="335"/>
      <c r="G2" s="335"/>
      <c r="H2" s="335"/>
      <c r="I2" s="335"/>
      <c r="J2" s="335"/>
      <c r="K2" s="335"/>
      <c r="L2" s="335"/>
      <c r="M2" s="335"/>
      <c r="N2" s="105"/>
      <c r="O2" s="10"/>
      <c r="P2" s="192"/>
      <c r="Q2" s="10"/>
      <c r="R2" s="10"/>
      <c r="S2" s="10"/>
      <c r="T2" s="10"/>
      <c r="U2" s="10"/>
      <c r="V2" s="10"/>
    </row>
    <row r="3" spans="1:22" x14ac:dyDescent="0.2">
      <c r="A3" s="340" t="s">
        <v>1</v>
      </c>
      <c r="B3" s="340"/>
      <c r="C3" s="340"/>
      <c r="D3" s="340"/>
      <c r="E3" s="340"/>
      <c r="F3" s="340"/>
      <c r="G3" s="340"/>
      <c r="H3" s="340"/>
      <c r="I3" s="340"/>
      <c r="J3" s="340"/>
      <c r="K3" s="340"/>
      <c r="L3" s="340"/>
      <c r="M3" s="340"/>
      <c r="N3" s="105"/>
      <c r="O3" s="13"/>
      <c r="P3" s="192"/>
      <c r="Q3" s="13"/>
      <c r="R3" s="13"/>
      <c r="S3" s="13"/>
      <c r="T3" s="13"/>
      <c r="U3" s="13"/>
      <c r="V3" s="13"/>
    </row>
    <row r="4" spans="1:22" x14ac:dyDescent="0.2">
      <c r="A4" s="337" t="s">
        <v>2</v>
      </c>
      <c r="B4" s="337"/>
      <c r="C4" s="337"/>
      <c r="D4" s="337"/>
      <c r="E4" s="337"/>
      <c r="F4" s="337"/>
      <c r="G4" s="337"/>
      <c r="H4" s="337"/>
      <c r="I4" s="337"/>
      <c r="J4" s="337"/>
      <c r="K4" s="337"/>
      <c r="L4" s="337"/>
      <c r="M4" s="337"/>
      <c r="N4" s="105"/>
      <c r="O4" s="11"/>
      <c r="P4" s="192"/>
      <c r="Q4" s="11"/>
      <c r="R4" s="11"/>
      <c r="S4" s="11"/>
      <c r="T4" s="11"/>
      <c r="U4" s="11"/>
      <c r="V4" s="11"/>
    </row>
    <row r="5" spans="1:22" ht="15.75" thickBot="1" x14ac:dyDescent="0.3">
      <c r="A5" s="337"/>
      <c r="B5" s="337"/>
      <c r="C5" s="337"/>
      <c r="D5" s="337"/>
      <c r="E5" s="337"/>
      <c r="F5" s="337"/>
      <c r="G5" s="337"/>
      <c r="H5" s="337"/>
      <c r="I5" s="337"/>
      <c r="J5" s="337"/>
      <c r="K5" s="337"/>
      <c r="L5" s="337"/>
      <c r="M5" s="337"/>
      <c r="N5" s="105"/>
      <c r="O5" s="11"/>
      <c r="P5" s="193"/>
      <c r="Q5" s="11"/>
      <c r="R5" s="11"/>
      <c r="S5" s="11"/>
      <c r="T5" s="11"/>
      <c r="U5" s="11"/>
      <c r="V5" s="11"/>
    </row>
    <row r="6" spans="1:22" ht="15" thickBot="1" x14ac:dyDescent="0.25">
      <c r="A6" s="337"/>
      <c r="B6" s="337"/>
      <c r="C6" s="337"/>
      <c r="D6" s="337"/>
      <c r="E6" s="337"/>
      <c r="F6" s="337"/>
      <c r="G6" s="337"/>
      <c r="H6" s="337"/>
      <c r="I6" s="337"/>
      <c r="J6" s="337"/>
      <c r="K6" s="337"/>
      <c r="L6" s="337"/>
      <c r="M6" s="337"/>
      <c r="N6" s="105"/>
      <c r="O6" s="11"/>
      <c r="P6" s="11"/>
      <c r="Q6" s="11"/>
      <c r="R6" s="11"/>
      <c r="S6" s="11"/>
      <c r="T6" s="11"/>
      <c r="U6" s="11"/>
      <c r="V6" s="11"/>
    </row>
    <row r="7" spans="1:22" ht="45.75" customHeight="1" x14ac:dyDescent="0.2">
      <c r="A7" s="338" t="s">
        <v>223</v>
      </c>
      <c r="B7" s="341" t="s">
        <v>215</v>
      </c>
      <c r="C7" s="341"/>
      <c r="D7" s="341"/>
      <c r="E7" s="341" t="s">
        <v>7</v>
      </c>
      <c r="F7" s="341"/>
      <c r="G7" s="341"/>
      <c r="H7" s="341" t="s">
        <v>262</v>
      </c>
      <c r="I7" s="341"/>
      <c r="J7" s="341"/>
      <c r="K7" s="341" t="s">
        <v>15</v>
      </c>
      <c r="L7" s="341"/>
      <c r="M7" s="342"/>
      <c r="N7" s="105"/>
      <c r="P7" s="190"/>
    </row>
    <row r="8" spans="1:22" ht="28.5" x14ac:dyDescent="0.25">
      <c r="A8" s="339"/>
      <c r="B8" s="14" t="s">
        <v>4</v>
      </c>
      <c r="C8" s="178" t="s">
        <v>217</v>
      </c>
      <c r="D8" s="14" t="s">
        <v>5</v>
      </c>
      <c r="E8" s="14" t="s">
        <v>4</v>
      </c>
      <c r="F8" s="178" t="s">
        <v>254</v>
      </c>
      <c r="G8" s="14" t="s">
        <v>5</v>
      </c>
      <c r="H8" s="14" t="s">
        <v>4</v>
      </c>
      <c r="I8" s="14" t="s">
        <v>254</v>
      </c>
      <c r="J8" s="14" t="s">
        <v>5</v>
      </c>
      <c r="K8" s="14" t="s">
        <v>4</v>
      </c>
      <c r="L8" s="14" t="s">
        <v>254</v>
      </c>
      <c r="M8" s="15" t="s">
        <v>5</v>
      </c>
      <c r="N8" s="105"/>
      <c r="P8" s="28"/>
    </row>
    <row r="9" spans="1:22" x14ac:dyDescent="0.2">
      <c r="A9" s="285" t="s">
        <v>271</v>
      </c>
      <c r="B9" s="223">
        <v>77</v>
      </c>
      <c r="C9" s="223">
        <v>67</v>
      </c>
      <c r="D9" s="223">
        <v>29754</v>
      </c>
      <c r="E9" s="223">
        <v>77</v>
      </c>
      <c r="F9" s="223">
        <v>69</v>
      </c>
      <c r="G9" s="223">
        <v>29936</v>
      </c>
      <c r="H9" s="223">
        <v>0</v>
      </c>
      <c r="I9" s="223">
        <v>0</v>
      </c>
      <c r="J9" s="223">
        <v>-92</v>
      </c>
      <c r="K9" s="223">
        <f>E9+H9</f>
        <v>77</v>
      </c>
      <c r="L9" s="223">
        <f t="shared" ref="L9:M12" si="0">F9+I9</f>
        <v>69</v>
      </c>
      <c r="M9" s="224">
        <f t="shared" si="0"/>
        <v>29844</v>
      </c>
      <c r="N9" s="105"/>
      <c r="P9" s="29"/>
    </row>
    <row r="10" spans="1:22" ht="15" x14ac:dyDescent="0.25">
      <c r="A10" s="17" t="s">
        <v>220</v>
      </c>
      <c r="B10" s="228">
        <f t="shared" ref="B10:M10" si="1">SUM(B9:B9)</f>
        <v>77</v>
      </c>
      <c r="C10" s="228">
        <f t="shared" si="1"/>
        <v>67</v>
      </c>
      <c r="D10" s="228">
        <f t="shared" si="1"/>
        <v>29754</v>
      </c>
      <c r="E10" s="228">
        <f t="shared" si="1"/>
        <v>77</v>
      </c>
      <c r="F10" s="228">
        <f t="shared" si="1"/>
        <v>69</v>
      </c>
      <c r="G10" s="228">
        <f t="shared" si="1"/>
        <v>29936</v>
      </c>
      <c r="H10" s="228">
        <f t="shared" si="1"/>
        <v>0</v>
      </c>
      <c r="I10" s="228">
        <f t="shared" si="1"/>
        <v>0</v>
      </c>
      <c r="J10" s="228">
        <f t="shared" si="1"/>
        <v>-92</v>
      </c>
      <c r="K10" s="228">
        <f t="shared" si="1"/>
        <v>77</v>
      </c>
      <c r="L10" s="228">
        <f t="shared" si="1"/>
        <v>69</v>
      </c>
      <c r="M10" s="229">
        <f t="shared" si="1"/>
        <v>29844</v>
      </c>
      <c r="N10" s="105"/>
      <c r="P10" s="8"/>
    </row>
    <row r="11" spans="1:22" ht="15" x14ac:dyDescent="0.25">
      <c r="A11" s="161" t="s">
        <v>219</v>
      </c>
      <c r="B11" s="230"/>
      <c r="C11" s="230"/>
      <c r="D11" s="231">
        <v>0</v>
      </c>
      <c r="E11" s="230"/>
      <c r="F11" s="230"/>
      <c r="G11" s="231">
        <v>0</v>
      </c>
      <c r="H11" s="230"/>
      <c r="I11" s="230"/>
      <c r="J11" s="231">
        <v>0</v>
      </c>
      <c r="K11" s="230"/>
      <c r="L11" s="230"/>
      <c r="M11" s="232">
        <f t="shared" si="0"/>
        <v>0</v>
      </c>
      <c r="N11" s="105"/>
      <c r="P11" s="8"/>
    </row>
    <row r="12" spans="1:22" ht="15" x14ac:dyDescent="0.25">
      <c r="A12" s="209" t="s">
        <v>255</v>
      </c>
      <c r="B12" s="42"/>
      <c r="C12" s="42"/>
      <c r="D12" s="233">
        <f>SUM(D10:D11)</f>
        <v>29754</v>
      </c>
      <c r="E12" s="42"/>
      <c r="F12" s="42"/>
      <c r="G12" s="233">
        <f>SUM(G10:G11)</f>
        <v>29936</v>
      </c>
      <c r="H12" s="42"/>
      <c r="I12" s="42"/>
      <c r="J12" s="233">
        <f>SUM(J10:J11)</f>
        <v>-92</v>
      </c>
      <c r="K12" s="42"/>
      <c r="L12" s="42"/>
      <c r="M12" s="234">
        <f t="shared" si="0"/>
        <v>29844</v>
      </c>
      <c r="N12" s="105"/>
      <c r="P12" s="8"/>
    </row>
    <row r="13" spans="1:22" hidden="1" x14ac:dyDescent="0.2">
      <c r="A13" s="179" t="s">
        <v>35</v>
      </c>
      <c r="B13" s="235"/>
      <c r="C13" s="235">
        <v>0</v>
      </c>
      <c r="D13" s="235"/>
      <c r="E13" s="235"/>
      <c r="F13" s="235">
        <v>0</v>
      </c>
      <c r="G13" s="235"/>
      <c r="H13" s="235"/>
      <c r="I13" s="235">
        <v>0</v>
      </c>
      <c r="J13" s="235"/>
      <c r="K13" s="235"/>
      <c r="L13" s="235">
        <f t="shared" ref="L13:L14" si="2">F13+I13</f>
        <v>0</v>
      </c>
      <c r="M13" s="236"/>
      <c r="N13" s="105"/>
      <c r="P13" s="190"/>
    </row>
    <row r="14" spans="1:22" x14ac:dyDescent="0.2">
      <c r="A14" s="180" t="s">
        <v>221</v>
      </c>
      <c r="B14" s="38"/>
      <c r="C14" s="38">
        <f>C10+C13</f>
        <v>67</v>
      </c>
      <c r="D14" s="38"/>
      <c r="E14" s="38"/>
      <c r="F14" s="38">
        <f>F10+F13</f>
        <v>69</v>
      </c>
      <c r="G14" s="38"/>
      <c r="H14" s="38"/>
      <c r="I14" s="38">
        <f>I10+I13</f>
        <v>0</v>
      </c>
      <c r="J14" s="38"/>
      <c r="K14" s="38"/>
      <c r="L14" s="38">
        <f t="shared" si="2"/>
        <v>69</v>
      </c>
      <c r="M14" s="225"/>
      <c r="N14" s="105"/>
      <c r="P14" s="190"/>
    </row>
    <row r="15" spans="1:22" hidden="1" x14ac:dyDescent="0.2">
      <c r="A15" s="21"/>
      <c r="B15" s="38"/>
      <c r="C15" s="38"/>
      <c r="D15" s="38"/>
      <c r="E15" s="38"/>
      <c r="F15" s="38"/>
      <c r="G15" s="38"/>
      <c r="H15" s="38"/>
      <c r="I15" s="38"/>
      <c r="J15" s="38"/>
      <c r="K15" s="38"/>
      <c r="L15" s="38"/>
      <c r="M15" s="225"/>
      <c r="N15" s="105"/>
      <c r="P15" s="29"/>
    </row>
    <row r="16" spans="1:22" hidden="1" x14ac:dyDescent="0.2">
      <c r="A16" s="21" t="s">
        <v>36</v>
      </c>
      <c r="B16" s="38"/>
      <c r="C16" s="38"/>
      <c r="D16" s="38"/>
      <c r="E16" s="38"/>
      <c r="F16" s="38"/>
      <c r="G16" s="38"/>
      <c r="H16" s="38"/>
      <c r="I16" s="38"/>
      <c r="J16" s="38"/>
      <c r="K16" s="38"/>
      <c r="L16" s="38"/>
      <c r="M16" s="225"/>
      <c r="N16" s="105"/>
      <c r="P16" s="29"/>
    </row>
    <row r="17" spans="1:16" hidden="1" x14ac:dyDescent="0.2">
      <c r="A17" s="24" t="s">
        <v>37</v>
      </c>
      <c r="B17" s="38"/>
      <c r="C17" s="38">
        <v>0</v>
      </c>
      <c r="D17" s="38"/>
      <c r="E17" s="38"/>
      <c r="F17" s="38">
        <v>0</v>
      </c>
      <c r="G17" s="38"/>
      <c r="H17" s="38"/>
      <c r="I17" s="38">
        <v>0</v>
      </c>
      <c r="J17" s="38"/>
      <c r="K17" s="38"/>
      <c r="L17" s="38">
        <f t="shared" ref="L17:L19" si="3">F17+I17</f>
        <v>0</v>
      </c>
      <c r="M17" s="225"/>
      <c r="N17" s="105"/>
      <c r="P17" s="29"/>
    </row>
    <row r="18" spans="1:16" x14ac:dyDescent="0.2">
      <c r="A18" s="25" t="s">
        <v>38</v>
      </c>
      <c r="B18" s="237"/>
      <c r="C18" s="237">
        <v>0</v>
      </c>
      <c r="D18" s="237"/>
      <c r="E18" s="237"/>
      <c r="F18" s="237">
        <v>0</v>
      </c>
      <c r="G18" s="237"/>
      <c r="H18" s="237"/>
      <c r="I18" s="237">
        <v>0</v>
      </c>
      <c r="J18" s="237"/>
      <c r="K18" s="237"/>
      <c r="L18" s="237">
        <f t="shared" si="3"/>
        <v>0</v>
      </c>
      <c r="M18" s="238"/>
      <c r="N18" s="105"/>
      <c r="P18" s="29"/>
    </row>
    <row r="19" spans="1:16" ht="15" thickBot="1" x14ac:dyDescent="0.25">
      <c r="A19" s="181" t="s">
        <v>222</v>
      </c>
      <c r="B19" s="239"/>
      <c r="C19" s="239">
        <f>C14+C17+C18</f>
        <v>67</v>
      </c>
      <c r="D19" s="239"/>
      <c r="E19" s="239"/>
      <c r="F19" s="239">
        <f>F14+F17+F18</f>
        <v>69</v>
      </c>
      <c r="G19" s="239"/>
      <c r="H19" s="239"/>
      <c r="I19" s="239">
        <f>I14+I17+I18</f>
        <v>0</v>
      </c>
      <c r="J19" s="239"/>
      <c r="K19" s="239"/>
      <c r="L19" s="239">
        <f t="shared" si="3"/>
        <v>69</v>
      </c>
      <c r="M19" s="240"/>
      <c r="N19" s="105"/>
      <c r="P19" s="29"/>
    </row>
    <row r="20" spans="1:16" ht="15" thickBot="1" x14ac:dyDescent="0.25">
      <c r="N20" s="105"/>
      <c r="P20" s="29"/>
    </row>
    <row r="21" spans="1:16" ht="15" x14ac:dyDescent="0.2">
      <c r="A21" s="338" t="s">
        <v>223</v>
      </c>
      <c r="B21" s="341" t="s">
        <v>27</v>
      </c>
      <c r="C21" s="341"/>
      <c r="D21" s="341"/>
      <c r="E21" s="341" t="s">
        <v>28</v>
      </c>
      <c r="F21" s="341"/>
      <c r="G21" s="341"/>
      <c r="H21" s="341" t="s">
        <v>29</v>
      </c>
      <c r="I21" s="341"/>
      <c r="J21" s="342"/>
      <c r="N21" s="105"/>
    </row>
    <row r="22" spans="1:16" ht="28.5" x14ac:dyDescent="0.2">
      <c r="A22" s="339"/>
      <c r="B22" s="14" t="s">
        <v>4</v>
      </c>
      <c r="C22" s="14" t="s">
        <v>254</v>
      </c>
      <c r="D22" s="14" t="s">
        <v>5</v>
      </c>
      <c r="E22" s="14" t="s">
        <v>4</v>
      </c>
      <c r="F22" s="14" t="s">
        <v>254</v>
      </c>
      <c r="G22" s="14" t="s">
        <v>5</v>
      </c>
      <c r="H22" s="14" t="s">
        <v>4</v>
      </c>
      <c r="I22" s="14" t="s">
        <v>254</v>
      </c>
      <c r="J22" s="15" t="s">
        <v>5</v>
      </c>
      <c r="N22" s="105"/>
    </row>
    <row r="23" spans="1:16" x14ac:dyDescent="0.2">
      <c r="A23" s="18" t="str">
        <f>A9</f>
        <v xml:space="preserve">INTERPOL WASHINGTON </v>
      </c>
      <c r="B23" s="223">
        <v>0</v>
      </c>
      <c r="C23" s="223">
        <v>0</v>
      </c>
      <c r="D23" s="223">
        <v>0</v>
      </c>
      <c r="E23" s="223">
        <v>0</v>
      </c>
      <c r="F23" s="223">
        <v>0</v>
      </c>
      <c r="G23" s="223">
        <v>0</v>
      </c>
      <c r="H23" s="223">
        <f>K9+B23+E23</f>
        <v>77</v>
      </c>
      <c r="I23" s="223">
        <f>L9+C23+F23</f>
        <v>69</v>
      </c>
      <c r="J23" s="224">
        <f>M9+D23+G23</f>
        <v>29844</v>
      </c>
      <c r="N23" s="105"/>
    </row>
    <row r="24" spans="1:16" hidden="1" x14ac:dyDescent="0.2">
      <c r="A24" s="21" t="e">
        <f>#REF!</f>
        <v>#REF!</v>
      </c>
      <c r="B24" s="38">
        <v>0</v>
      </c>
      <c r="C24" s="38">
        <v>0</v>
      </c>
      <c r="D24" s="38">
        <v>0</v>
      </c>
      <c r="E24" s="38">
        <v>0</v>
      </c>
      <c r="F24" s="38">
        <v>0</v>
      </c>
      <c r="G24" s="38">
        <v>0</v>
      </c>
      <c r="H24" s="38" t="e">
        <f>#REF!+B24+E24</f>
        <v>#REF!</v>
      </c>
      <c r="I24" s="38" t="e">
        <f>#REF!+C24+F24</f>
        <v>#REF!</v>
      </c>
      <c r="J24" s="225" t="e">
        <f>#REF!+D24+G24</f>
        <v>#REF!</v>
      </c>
      <c r="N24" s="105"/>
    </row>
    <row r="25" spans="1:16" hidden="1" x14ac:dyDescent="0.2">
      <c r="A25" s="21" t="e">
        <f>#REF!</f>
        <v>#REF!</v>
      </c>
      <c r="B25" s="38">
        <v>0</v>
      </c>
      <c r="C25" s="38">
        <v>0</v>
      </c>
      <c r="D25" s="38">
        <v>0</v>
      </c>
      <c r="E25" s="38">
        <v>0</v>
      </c>
      <c r="F25" s="38">
        <v>0</v>
      </c>
      <c r="G25" s="38">
        <v>0</v>
      </c>
      <c r="H25" s="38" t="e">
        <f>#REF!+B25+E25</f>
        <v>#REF!</v>
      </c>
      <c r="I25" s="38" t="e">
        <f>#REF!+C25+F25</f>
        <v>#REF!</v>
      </c>
      <c r="J25" s="225" t="e">
        <f>#REF!+D25+G25</f>
        <v>#REF!</v>
      </c>
      <c r="N25" s="105"/>
    </row>
    <row r="26" spans="1:16" hidden="1" x14ac:dyDescent="0.2">
      <c r="A26" s="155" t="e">
        <f>#REF!</f>
        <v>#REF!</v>
      </c>
      <c r="B26" s="241">
        <v>0</v>
      </c>
      <c r="C26" s="241">
        <v>0</v>
      </c>
      <c r="D26" s="241">
        <v>0</v>
      </c>
      <c r="E26" s="241">
        <v>0</v>
      </c>
      <c r="F26" s="241">
        <v>0</v>
      </c>
      <c r="G26" s="241">
        <v>0</v>
      </c>
      <c r="H26" s="241" t="e">
        <f>#REF!+B26+E26</f>
        <v>#REF!</v>
      </c>
      <c r="I26" s="241" t="e">
        <f>#REF!+C26+F26</f>
        <v>#REF!</v>
      </c>
      <c r="J26" s="242" t="e">
        <f>#REF!+D26+G26</f>
        <v>#REF!</v>
      </c>
      <c r="N26" s="105"/>
    </row>
    <row r="27" spans="1:16" ht="15" x14ac:dyDescent="0.25">
      <c r="A27" s="17" t="s">
        <v>220</v>
      </c>
      <c r="B27" s="228">
        <f t="shared" ref="B27:G27" si="4">SUM(B23:B26)</f>
        <v>0</v>
      </c>
      <c r="C27" s="228">
        <f t="shared" si="4"/>
        <v>0</v>
      </c>
      <c r="D27" s="228">
        <f t="shared" si="4"/>
        <v>0</v>
      </c>
      <c r="E27" s="228">
        <f t="shared" si="4"/>
        <v>0</v>
      </c>
      <c r="F27" s="228">
        <f t="shared" si="4"/>
        <v>0</v>
      </c>
      <c r="G27" s="228">
        <f t="shared" si="4"/>
        <v>0</v>
      </c>
      <c r="H27" s="228">
        <f>SUM(H23)</f>
        <v>77</v>
      </c>
      <c r="I27" s="228">
        <f t="shared" ref="I27:J27" si="5">SUM(I23)</f>
        <v>69</v>
      </c>
      <c r="J27" s="229">
        <f t="shared" si="5"/>
        <v>29844</v>
      </c>
      <c r="N27" s="105"/>
    </row>
    <row r="28" spans="1:16" ht="15" hidden="1" x14ac:dyDescent="0.25">
      <c r="A28" s="161" t="s">
        <v>219</v>
      </c>
      <c r="B28" s="230"/>
      <c r="C28" s="230"/>
      <c r="D28" s="231">
        <v>0</v>
      </c>
      <c r="E28" s="230"/>
      <c r="F28" s="230"/>
      <c r="G28" s="231">
        <v>0</v>
      </c>
      <c r="H28" s="230"/>
      <c r="I28" s="230"/>
      <c r="J28" s="232">
        <f>M11+D28+G28</f>
        <v>0</v>
      </c>
      <c r="N28" s="105"/>
    </row>
    <row r="29" spans="1:16" ht="15" x14ac:dyDescent="0.25">
      <c r="A29" s="209" t="s">
        <v>255</v>
      </c>
      <c r="B29" s="42"/>
      <c r="C29" s="42"/>
      <c r="D29" s="233">
        <f>SUM(D27:D28)</f>
        <v>0</v>
      </c>
      <c r="E29" s="42"/>
      <c r="F29" s="42"/>
      <c r="G29" s="233">
        <f>SUM(G27:G28)</f>
        <v>0</v>
      </c>
      <c r="H29" s="42"/>
      <c r="I29" s="42"/>
      <c r="J29" s="234">
        <f>M12+D29+G29</f>
        <v>29844</v>
      </c>
      <c r="N29" s="105"/>
    </row>
    <row r="30" spans="1:16" hidden="1" x14ac:dyDescent="0.2">
      <c r="A30" s="160" t="s">
        <v>35</v>
      </c>
      <c r="B30" s="235"/>
      <c r="C30" s="235">
        <v>0</v>
      </c>
      <c r="D30" s="235"/>
      <c r="E30" s="235"/>
      <c r="F30" s="235">
        <v>0</v>
      </c>
      <c r="G30" s="235"/>
      <c r="H30" s="235"/>
      <c r="I30" s="235">
        <f t="shared" ref="I30:I36" si="6">L13+C30+F30</f>
        <v>0</v>
      </c>
      <c r="J30" s="236"/>
      <c r="N30" s="105"/>
    </row>
    <row r="31" spans="1:16" x14ac:dyDescent="0.2">
      <c r="A31" s="21" t="s">
        <v>221</v>
      </c>
      <c r="B31" s="38"/>
      <c r="C31" s="38">
        <f>C27+C30</f>
        <v>0</v>
      </c>
      <c r="D31" s="38"/>
      <c r="E31" s="38"/>
      <c r="F31" s="38">
        <f>F27+F30</f>
        <v>0</v>
      </c>
      <c r="G31" s="38"/>
      <c r="H31" s="38"/>
      <c r="I31" s="38">
        <f t="shared" si="6"/>
        <v>69</v>
      </c>
      <c r="J31" s="225"/>
      <c r="N31" s="105"/>
    </row>
    <row r="32" spans="1:16" hidden="1" x14ac:dyDescent="0.2">
      <c r="A32" s="21"/>
      <c r="B32" s="38"/>
      <c r="C32" s="38"/>
      <c r="D32" s="38"/>
      <c r="E32" s="38"/>
      <c r="F32" s="38"/>
      <c r="G32" s="38"/>
      <c r="H32" s="38"/>
      <c r="I32" s="38">
        <f t="shared" si="6"/>
        <v>0</v>
      </c>
      <c r="J32" s="225"/>
      <c r="N32" s="105"/>
    </row>
    <row r="33" spans="1:14" hidden="1" x14ac:dyDescent="0.2">
      <c r="A33" s="21" t="s">
        <v>36</v>
      </c>
      <c r="B33" s="38"/>
      <c r="C33" s="38"/>
      <c r="D33" s="38"/>
      <c r="E33" s="38"/>
      <c r="F33" s="38"/>
      <c r="G33" s="38"/>
      <c r="H33" s="38"/>
      <c r="I33" s="38">
        <f t="shared" si="6"/>
        <v>0</v>
      </c>
      <c r="J33" s="225"/>
      <c r="N33" s="105"/>
    </row>
    <row r="34" spans="1:14" hidden="1" x14ac:dyDescent="0.2">
      <c r="A34" s="24" t="s">
        <v>37</v>
      </c>
      <c r="B34" s="38"/>
      <c r="C34" s="38">
        <v>0</v>
      </c>
      <c r="D34" s="38"/>
      <c r="E34" s="38"/>
      <c r="F34" s="38">
        <v>0</v>
      </c>
      <c r="G34" s="38"/>
      <c r="H34" s="38"/>
      <c r="I34" s="38">
        <f t="shared" si="6"/>
        <v>0</v>
      </c>
      <c r="J34" s="225"/>
      <c r="N34" s="105"/>
    </row>
    <row r="35" spans="1:14" hidden="1" x14ac:dyDescent="0.2">
      <c r="A35" s="25" t="s">
        <v>38</v>
      </c>
      <c r="B35" s="237"/>
      <c r="C35" s="237">
        <v>0</v>
      </c>
      <c r="D35" s="237"/>
      <c r="E35" s="237"/>
      <c r="F35" s="237">
        <v>0</v>
      </c>
      <c r="G35" s="237"/>
      <c r="H35" s="237"/>
      <c r="I35" s="237">
        <f t="shared" si="6"/>
        <v>0</v>
      </c>
      <c r="J35" s="238"/>
      <c r="N35" s="105"/>
    </row>
    <row r="36" spans="1:14" ht="15" thickBot="1" x14ac:dyDescent="0.25">
      <c r="A36" s="26" t="s">
        <v>222</v>
      </c>
      <c r="B36" s="239"/>
      <c r="C36" s="239">
        <f>C31+C34+C35</f>
        <v>0</v>
      </c>
      <c r="D36" s="239"/>
      <c r="E36" s="239"/>
      <c r="F36" s="239">
        <f>F31+F34+F35</f>
        <v>0</v>
      </c>
      <c r="G36" s="239"/>
      <c r="H36" s="239"/>
      <c r="I36" s="239">
        <f t="shared" si="6"/>
        <v>69</v>
      </c>
      <c r="J36" s="240"/>
      <c r="N36" s="105"/>
    </row>
    <row r="37" spans="1:14" x14ac:dyDescent="0.2">
      <c r="N37" s="105"/>
    </row>
    <row r="38" spans="1:14" x14ac:dyDescent="0.2">
      <c r="A38" s="59" t="s">
        <v>278</v>
      </c>
    </row>
  </sheetData>
  <mergeCells count="15">
    <mergeCell ref="A5:M5"/>
    <mergeCell ref="A6:M6"/>
    <mergeCell ref="A21:A22"/>
    <mergeCell ref="A1:M1"/>
    <mergeCell ref="A2:M2"/>
    <mergeCell ref="A3:M3"/>
    <mergeCell ref="A4:M4"/>
    <mergeCell ref="A7:A8"/>
    <mergeCell ref="B7:D7"/>
    <mergeCell ref="E7:G7"/>
    <mergeCell ref="H7:J7"/>
    <mergeCell ref="K7:M7"/>
    <mergeCell ref="B21:D21"/>
    <mergeCell ref="E21:G21"/>
    <mergeCell ref="H21:J21"/>
  </mergeCells>
  <pageMargins left="0.7" right="0.7" top="0.75" bottom="0.75" header="0.3" footer="0.3"/>
  <pageSetup scale="79" fitToHeight="9999" orientation="landscape" r:id="rId1"/>
  <headerFooter>
    <oddHeader>&amp;L&amp;"Arial,Bold"&amp;12B. Summary of Requirements</oddHeader>
    <oddFooter>&amp;C&amp;"Arial,Regular"Exhibit B - Summary of Requirements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8"/>
  <sheetViews>
    <sheetView view="pageBreakPreview" zoomScale="80" zoomScaleNormal="100" zoomScaleSheetLayoutView="80" workbookViewId="0">
      <selection activeCell="O2" sqref="O2:Q36"/>
    </sheetView>
  </sheetViews>
  <sheetFormatPr defaultRowHeight="14.25" x14ac:dyDescent="0.2"/>
  <cols>
    <col min="1" max="1" width="37.140625" style="12" customWidth="1"/>
    <col min="2" max="2" width="17" style="12" customWidth="1"/>
    <col min="3" max="5" width="8.7109375" style="12" customWidth="1"/>
    <col min="6" max="6" width="12.7109375" style="12" customWidth="1"/>
    <col min="7" max="9" width="8.7109375" style="12" customWidth="1"/>
    <col min="10" max="10" width="12.7109375" style="12" customWidth="1"/>
    <col min="11" max="13" width="8.7109375" style="12" customWidth="1"/>
    <col min="14" max="14" width="12.7109375" style="12" customWidth="1"/>
    <col min="15" max="15" width="14" style="7" bestFit="1" customWidth="1"/>
    <col min="16" max="16" width="4.5703125" style="12" customWidth="1"/>
    <col min="17" max="17" width="122.85546875" style="12" customWidth="1"/>
    <col min="18" max="19" width="8.28515625" style="12" customWidth="1"/>
    <col min="20" max="20" width="12.7109375" style="12" customWidth="1"/>
    <col min="21" max="22" width="8.28515625" style="12" customWidth="1"/>
    <col min="23" max="23" width="12.7109375" style="12" customWidth="1"/>
    <col min="24" max="16384" width="9.140625" style="12"/>
  </cols>
  <sheetData>
    <row r="1" spans="1:23" ht="18" x14ac:dyDescent="0.25">
      <c r="A1" s="334" t="s">
        <v>40</v>
      </c>
      <c r="B1" s="334"/>
      <c r="C1" s="334"/>
      <c r="D1" s="334"/>
      <c r="E1" s="334"/>
      <c r="F1" s="334"/>
      <c r="G1" s="334"/>
      <c r="H1" s="334"/>
      <c r="I1" s="334"/>
      <c r="J1" s="334"/>
      <c r="K1" s="334"/>
      <c r="L1" s="334"/>
      <c r="M1" s="334"/>
      <c r="N1" s="334"/>
      <c r="O1" s="105" t="s">
        <v>24</v>
      </c>
      <c r="P1" s="9"/>
      <c r="Q1" s="197" t="s">
        <v>26</v>
      </c>
      <c r="R1" s="9"/>
      <c r="S1" s="9"/>
      <c r="T1" s="9"/>
      <c r="U1" s="9"/>
      <c r="V1" s="9"/>
      <c r="W1" s="9"/>
    </row>
    <row r="2" spans="1:23" ht="15" x14ac:dyDescent="0.2">
      <c r="A2" s="335" t="s">
        <v>271</v>
      </c>
      <c r="B2" s="335"/>
      <c r="C2" s="335"/>
      <c r="D2" s="335"/>
      <c r="E2" s="335"/>
      <c r="F2" s="335"/>
      <c r="G2" s="335"/>
      <c r="H2" s="335"/>
      <c r="I2" s="335"/>
      <c r="J2" s="335"/>
      <c r="K2" s="335"/>
      <c r="L2" s="335"/>
      <c r="M2" s="335"/>
      <c r="N2" s="335"/>
      <c r="O2" s="105"/>
      <c r="P2" s="10"/>
      <c r="Q2" s="198"/>
      <c r="R2" s="10"/>
      <c r="S2" s="10"/>
      <c r="T2" s="10"/>
      <c r="U2" s="10"/>
      <c r="V2" s="10"/>
      <c r="W2" s="10"/>
    </row>
    <row r="3" spans="1:23" x14ac:dyDescent="0.2">
      <c r="A3" s="347" t="s">
        <v>1</v>
      </c>
      <c r="B3" s="347"/>
      <c r="C3" s="347"/>
      <c r="D3" s="347"/>
      <c r="E3" s="347"/>
      <c r="F3" s="347"/>
      <c r="G3" s="347"/>
      <c r="H3" s="347"/>
      <c r="I3" s="347"/>
      <c r="J3" s="347"/>
      <c r="K3" s="347"/>
      <c r="L3" s="347"/>
      <c r="M3" s="347"/>
      <c r="N3" s="347"/>
      <c r="O3" s="105"/>
      <c r="P3" s="13"/>
      <c r="Q3" s="199"/>
      <c r="R3" s="13"/>
      <c r="S3" s="13"/>
      <c r="T3" s="13"/>
      <c r="U3" s="13"/>
      <c r="V3" s="13"/>
      <c r="W3" s="13"/>
    </row>
    <row r="4" spans="1:23" ht="15" thickBot="1" x14ac:dyDescent="0.25">
      <c r="A4" s="337" t="s">
        <v>2</v>
      </c>
      <c r="B4" s="337"/>
      <c r="C4" s="337"/>
      <c r="D4" s="337"/>
      <c r="E4" s="337"/>
      <c r="F4" s="337"/>
      <c r="G4" s="337"/>
      <c r="H4" s="337"/>
      <c r="I4" s="337"/>
      <c r="J4" s="337"/>
      <c r="K4" s="337"/>
      <c r="L4" s="337"/>
      <c r="M4" s="337"/>
      <c r="N4" s="337"/>
      <c r="O4" s="105"/>
      <c r="P4" s="11"/>
      <c r="Q4" s="200"/>
      <c r="R4" s="11"/>
      <c r="S4" s="11"/>
      <c r="T4" s="11"/>
      <c r="U4" s="11"/>
      <c r="V4" s="11"/>
      <c r="W4" s="11"/>
    </row>
    <row r="5" spans="1:23" ht="15" thickBot="1" x14ac:dyDescent="0.25">
      <c r="A5" s="343"/>
      <c r="B5" s="343"/>
      <c r="C5" s="343"/>
      <c r="D5" s="343"/>
      <c r="E5" s="343"/>
      <c r="F5" s="343"/>
      <c r="G5" s="343"/>
      <c r="H5" s="343"/>
      <c r="I5" s="343"/>
      <c r="J5" s="343"/>
      <c r="K5" s="344"/>
      <c r="L5" s="344"/>
      <c r="M5" s="344"/>
      <c r="N5" s="344"/>
      <c r="O5" s="105"/>
      <c r="P5" s="11"/>
      <c r="Q5" s="201"/>
      <c r="R5" s="11"/>
      <c r="S5" s="11"/>
      <c r="T5" s="11"/>
      <c r="U5" s="11"/>
      <c r="V5" s="11"/>
      <c r="W5" s="11"/>
    </row>
    <row r="6" spans="1:23" s="29" customFormat="1" ht="33.75" customHeight="1" x14ac:dyDescent="0.2">
      <c r="A6" s="338" t="s">
        <v>41</v>
      </c>
      <c r="B6" s="345" t="s">
        <v>224</v>
      </c>
      <c r="C6" s="341" t="s">
        <v>30</v>
      </c>
      <c r="D6" s="341"/>
      <c r="E6" s="341"/>
      <c r="F6" s="341"/>
      <c r="G6" s="341" t="s">
        <v>31</v>
      </c>
      <c r="H6" s="341"/>
      <c r="I6" s="341"/>
      <c r="J6" s="342"/>
      <c r="K6" s="109"/>
      <c r="L6" s="109"/>
      <c r="M6" s="109"/>
      <c r="N6" s="182"/>
      <c r="O6" s="105"/>
    </row>
    <row r="7" spans="1:23" s="29" customFormat="1" ht="28.5" x14ac:dyDescent="0.2">
      <c r="A7" s="339"/>
      <c r="B7" s="346"/>
      <c r="C7" s="27" t="s">
        <v>4</v>
      </c>
      <c r="D7" s="27" t="s">
        <v>49</v>
      </c>
      <c r="E7" s="27" t="s">
        <v>254</v>
      </c>
      <c r="F7" s="27" t="s">
        <v>5</v>
      </c>
      <c r="G7" s="27" t="s">
        <v>4</v>
      </c>
      <c r="H7" s="27" t="s">
        <v>49</v>
      </c>
      <c r="I7" s="27" t="s">
        <v>254</v>
      </c>
      <c r="J7" s="37" t="s">
        <v>5</v>
      </c>
      <c r="K7" s="126"/>
      <c r="L7" s="126"/>
      <c r="M7" s="126"/>
      <c r="N7" s="182"/>
      <c r="O7" s="105"/>
    </row>
    <row r="8" spans="1:23" s="29" customFormat="1" x14ac:dyDescent="0.2">
      <c r="A8" s="32" t="s">
        <v>16</v>
      </c>
      <c r="B8" s="248"/>
      <c r="C8" s="243">
        <v>0</v>
      </c>
      <c r="D8" s="243">
        <v>0</v>
      </c>
      <c r="E8" s="243">
        <v>0</v>
      </c>
      <c r="F8" s="243">
        <v>0</v>
      </c>
      <c r="G8" s="243">
        <v>0</v>
      </c>
      <c r="H8" s="243">
        <v>0</v>
      </c>
      <c r="I8" s="243">
        <v>0</v>
      </c>
      <c r="J8" s="244">
        <v>0</v>
      </c>
      <c r="K8" s="127"/>
      <c r="L8" s="127"/>
      <c r="M8" s="127"/>
      <c r="N8" s="127"/>
      <c r="O8" s="105"/>
      <c r="Q8" s="36"/>
    </row>
    <row r="9" spans="1:23" s="29" customFormat="1" x14ac:dyDescent="0.2">
      <c r="A9" s="33" t="s">
        <v>17</v>
      </c>
      <c r="B9" s="249"/>
      <c r="C9" s="40">
        <v>0</v>
      </c>
      <c r="D9" s="40">
        <v>0</v>
      </c>
      <c r="E9" s="40">
        <v>0</v>
      </c>
      <c r="F9" s="40">
        <v>0</v>
      </c>
      <c r="G9" s="40">
        <v>0</v>
      </c>
      <c r="H9" s="40">
        <v>0</v>
      </c>
      <c r="I9" s="40">
        <v>0</v>
      </c>
      <c r="J9" s="41">
        <v>0</v>
      </c>
      <c r="K9" s="127"/>
      <c r="L9" s="127"/>
      <c r="M9" s="127"/>
      <c r="N9" s="127"/>
      <c r="O9" s="105"/>
    </row>
    <row r="10" spans="1:23" s="29" customFormat="1" x14ac:dyDescent="0.2">
      <c r="A10" s="33" t="s">
        <v>18</v>
      </c>
      <c r="B10" s="249"/>
      <c r="C10" s="40">
        <v>0</v>
      </c>
      <c r="D10" s="40">
        <v>0</v>
      </c>
      <c r="E10" s="40">
        <v>0</v>
      </c>
      <c r="F10" s="40">
        <v>0</v>
      </c>
      <c r="G10" s="40">
        <v>0</v>
      </c>
      <c r="H10" s="40">
        <v>0</v>
      </c>
      <c r="I10" s="40">
        <v>0</v>
      </c>
      <c r="J10" s="41">
        <v>0</v>
      </c>
      <c r="K10" s="127"/>
      <c r="L10" s="127"/>
      <c r="M10" s="127"/>
      <c r="N10" s="127"/>
      <c r="O10" s="105"/>
    </row>
    <row r="11" spans="1:23" s="29" customFormat="1" x14ac:dyDescent="0.2">
      <c r="A11" s="34" t="s">
        <v>42</v>
      </c>
      <c r="B11" s="250"/>
      <c r="C11" s="245">
        <v>0</v>
      </c>
      <c r="D11" s="245">
        <v>0</v>
      </c>
      <c r="E11" s="245">
        <v>0</v>
      </c>
      <c r="F11" s="245">
        <v>0</v>
      </c>
      <c r="G11" s="245">
        <v>0</v>
      </c>
      <c r="H11" s="245">
        <v>0</v>
      </c>
      <c r="I11" s="245">
        <v>0</v>
      </c>
      <c r="J11" s="246">
        <v>0</v>
      </c>
      <c r="K11" s="127"/>
      <c r="L11" s="127"/>
      <c r="M11" s="127"/>
      <c r="N11" s="127"/>
      <c r="O11" s="105"/>
    </row>
    <row r="12" spans="1:23" s="29" customFormat="1" ht="15.75" thickBot="1" x14ac:dyDescent="0.3">
      <c r="A12" s="30" t="s">
        <v>47</v>
      </c>
      <c r="B12" s="31"/>
      <c r="C12" s="50">
        <f>SUM(C8:C11)</f>
        <v>0</v>
      </c>
      <c r="D12" s="50">
        <f>SUM(D8:D11)</f>
        <v>0</v>
      </c>
      <c r="E12" s="50">
        <f t="shared" ref="E12:F12" si="0">SUM(E8:E11)</f>
        <v>0</v>
      </c>
      <c r="F12" s="50">
        <f t="shared" si="0"/>
        <v>0</v>
      </c>
      <c r="G12" s="50">
        <f>SUM(G8:G11)</f>
        <v>0</v>
      </c>
      <c r="H12" s="50">
        <f>SUM(H8:H11)</f>
        <v>0</v>
      </c>
      <c r="I12" s="50">
        <f t="shared" ref="I12:J12" si="1">SUM(I8:I11)</f>
        <v>0</v>
      </c>
      <c r="J12" s="247">
        <f t="shared" si="1"/>
        <v>0</v>
      </c>
      <c r="K12" s="128"/>
      <c r="L12" s="128"/>
      <c r="M12" s="128"/>
      <c r="N12" s="128"/>
      <c r="O12" s="105"/>
      <c r="Q12" s="8"/>
    </row>
    <row r="13" spans="1:23" s="29" customFormat="1" ht="15" thickBot="1" x14ac:dyDescent="0.25">
      <c r="O13" s="105"/>
    </row>
    <row r="14" spans="1:23" s="29" customFormat="1" ht="33.75" customHeight="1" x14ac:dyDescent="0.2">
      <c r="A14" s="338" t="s">
        <v>41</v>
      </c>
      <c r="B14" s="345" t="s">
        <v>224</v>
      </c>
      <c r="C14" s="341" t="s">
        <v>32</v>
      </c>
      <c r="D14" s="341"/>
      <c r="E14" s="341"/>
      <c r="F14" s="341"/>
      <c r="G14" s="341" t="s">
        <v>33</v>
      </c>
      <c r="H14" s="341"/>
      <c r="I14" s="341"/>
      <c r="J14" s="341"/>
      <c r="K14" s="341" t="s">
        <v>43</v>
      </c>
      <c r="L14" s="341"/>
      <c r="M14" s="341"/>
      <c r="N14" s="341"/>
      <c r="O14" s="105"/>
    </row>
    <row r="15" spans="1:23" s="29" customFormat="1" ht="28.5" x14ac:dyDescent="0.2">
      <c r="A15" s="339"/>
      <c r="B15" s="346"/>
      <c r="C15" s="27" t="s">
        <v>4</v>
      </c>
      <c r="D15" s="27" t="s">
        <v>49</v>
      </c>
      <c r="E15" s="27" t="s">
        <v>254</v>
      </c>
      <c r="F15" s="27" t="s">
        <v>5</v>
      </c>
      <c r="G15" s="27" t="s">
        <v>4</v>
      </c>
      <c r="H15" s="27" t="s">
        <v>49</v>
      </c>
      <c r="I15" s="27" t="s">
        <v>254</v>
      </c>
      <c r="J15" s="27" t="s">
        <v>5</v>
      </c>
      <c r="K15" s="27" t="s">
        <v>4</v>
      </c>
      <c r="L15" s="27" t="s">
        <v>49</v>
      </c>
      <c r="M15" s="27" t="s">
        <v>254</v>
      </c>
      <c r="N15" s="27" t="s">
        <v>5</v>
      </c>
      <c r="O15" s="105"/>
    </row>
    <row r="16" spans="1:23" s="29" customFormat="1" ht="15" x14ac:dyDescent="0.25">
      <c r="A16" s="32" t="s">
        <v>16</v>
      </c>
      <c r="B16" s="251"/>
      <c r="C16" s="243">
        <v>0</v>
      </c>
      <c r="D16" s="243">
        <v>0</v>
      </c>
      <c r="E16" s="243">
        <v>0</v>
      </c>
      <c r="F16" s="243">
        <v>0</v>
      </c>
      <c r="G16" s="243">
        <v>0</v>
      </c>
      <c r="H16" s="243">
        <v>0</v>
      </c>
      <c r="I16" s="243">
        <v>0</v>
      </c>
      <c r="J16" s="243">
        <v>0</v>
      </c>
      <c r="K16" s="243">
        <f>C8+G8+C16+G16</f>
        <v>0</v>
      </c>
      <c r="L16" s="243">
        <f>D8+H8+D16+H16</f>
        <v>0</v>
      </c>
      <c r="M16" s="243">
        <f>E8+I8+E16+I16</f>
        <v>0</v>
      </c>
      <c r="N16" s="243">
        <f t="shared" ref="N16" si="2">F8+J8+F16+J16</f>
        <v>0</v>
      </c>
      <c r="O16" s="105"/>
      <c r="Q16" s="8"/>
    </row>
    <row r="17" spans="1:17" s="29" customFormat="1" ht="15" x14ac:dyDescent="0.25">
      <c r="A17" s="33" t="s">
        <v>17</v>
      </c>
      <c r="B17" s="249"/>
      <c r="C17" s="40">
        <v>0</v>
      </c>
      <c r="D17" s="40">
        <v>0</v>
      </c>
      <c r="E17" s="40">
        <v>0</v>
      </c>
      <c r="F17" s="40">
        <v>0</v>
      </c>
      <c r="G17" s="40">
        <v>0</v>
      </c>
      <c r="H17" s="40">
        <v>0</v>
      </c>
      <c r="I17" s="40">
        <v>0</v>
      </c>
      <c r="J17" s="40">
        <v>0</v>
      </c>
      <c r="K17" s="40">
        <f t="shared" ref="K17:M17" si="3">C9+G9+C17+G17</f>
        <v>0</v>
      </c>
      <c r="L17" s="40">
        <f t="shared" si="3"/>
        <v>0</v>
      </c>
      <c r="M17" s="40">
        <f t="shared" si="3"/>
        <v>0</v>
      </c>
      <c r="N17" s="40">
        <f t="shared" ref="N17:N19" si="4">F9+J9+F17+J17</f>
        <v>0</v>
      </c>
      <c r="O17" s="105"/>
      <c r="Q17" s="8"/>
    </row>
    <row r="18" spans="1:17" s="29" customFormat="1" x14ac:dyDescent="0.2">
      <c r="A18" s="33" t="s">
        <v>18</v>
      </c>
      <c r="B18" s="249"/>
      <c r="C18" s="40">
        <v>0</v>
      </c>
      <c r="D18" s="40">
        <v>0</v>
      </c>
      <c r="E18" s="40">
        <v>0</v>
      </c>
      <c r="F18" s="40">
        <v>0</v>
      </c>
      <c r="G18" s="40">
        <v>0</v>
      </c>
      <c r="H18" s="40">
        <v>0</v>
      </c>
      <c r="I18" s="40">
        <v>0</v>
      </c>
      <c r="J18" s="40">
        <v>0</v>
      </c>
      <c r="K18" s="40">
        <f t="shared" ref="K18:M18" si="5">C10+G10+C18+G18</f>
        <v>0</v>
      </c>
      <c r="L18" s="40">
        <f t="shared" si="5"/>
        <v>0</v>
      </c>
      <c r="M18" s="40">
        <f t="shared" si="5"/>
        <v>0</v>
      </c>
      <c r="N18" s="40">
        <f t="shared" si="4"/>
        <v>0</v>
      </c>
      <c r="O18" s="105"/>
    </row>
    <row r="19" spans="1:17" s="29" customFormat="1" x14ac:dyDescent="0.2">
      <c r="A19" s="34" t="s">
        <v>42</v>
      </c>
      <c r="B19" s="250"/>
      <c r="C19" s="245">
        <v>0</v>
      </c>
      <c r="D19" s="245">
        <v>0</v>
      </c>
      <c r="E19" s="245">
        <v>0</v>
      </c>
      <c r="F19" s="245">
        <v>0</v>
      </c>
      <c r="G19" s="245">
        <v>0</v>
      </c>
      <c r="H19" s="245">
        <v>0</v>
      </c>
      <c r="I19" s="245">
        <v>0</v>
      </c>
      <c r="J19" s="245">
        <v>0</v>
      </c>
      <c r="K19" s="245">
        <f t="shared" ref="K19:M19" si="6">C11+G11+C19+G19</f>
        <v>0</v>
      </c>
      <c r="L19" s="245">
        <f t="shared" si="6"/>
        <v>0</v>
      </c>
      <c r="M19" s="245">
        <f t="shared" si="6"/>
        <v>0</v>
      </c>
      <c r="N19" s="245">
        <f t="shared" si="4"/>
        <v>0</v>
      </c>
      <c r="O19" s="105"/>
    </row>
    <row r="20" spans="1:17" s="29" customFormat="1" ht="15.75" thickBot="1" x14ac:dyDescent="0.3">
      <c r="A20" s="30" t="s">
        <v>47</v>
      </c>
      <c r="B20" s="31"/>
      <c r="C20" s="50">
        <f>SUM(C16:C19)</f>
        <v>0</v>
      </c>
      <c r="D20" s="50">
        <f>SUM(D16:D19)</f>
        <v>0</v>
      </c>
      <c r="E20" s="50">
        <f t="shared" ref="E20:F20" si="7">SUM(E16:E19)</f>
        <v>0</v>
      </c>
      <c r="F20" s="50">
        <f t="shared" si="7"/>
        <v>0</v>
      </c>
      <c r="G20" s="50">
        <f>SUM(G16:G19)</f>
        <v>0</v>
      </c>
      <c r="H20" s="50">
        <f>SUM(H16:H19)</f>
        <v>0</v>
      </c>
      <c r="I20" s="50">
        <f t="shared" ref="I20:J20" si="8">SUM(I16:I19)</f>
        <v>0</v>
      </c>
      <c r="J20" s="50">
        <f t="shared" si="8"/>
        <v>0</v>
      </c>
      <c r="K20" s="50">
        <f>SUM(K16:K19)</f>
        <v>0</v>
      </c>
      <c r="L20" s="50">
        <f t="shared" ref="L20:N20" si="9">SUM(L16:L19)</f>
        <v>0</v>
      </c>
      <c r="M20" s="50">
        <f t="shared" si="9"/>
        <v>0</v>
      </c>
      <c r="N20" s="50">
        <f t="shared" si="9"/>
        <v>0</v>
      </c>
      <c r="O20" s="105"/>
      <c r="Q20" s="8"/>
    </row>
    <row r="21" spans="1:17" s="29" customFormat="1" ht="15" thickBot="1" x14ac:dyDescent="0.25">
      <c r="O21" s="105"/>
    </row>
    <row r="22" spans="1:17" s="29" customFormat="1" ht="33.75" customHeight="1" x14ac:dyDescent="0.2">
      <c r="A22" s="338" t="s">
        <v>45</v>
      </c>
      <c r="B22" s="345" t="s">
        <v>224</v>
      </c>
      <c r="C22" s="341" t="s">
        <v>30</v>
      </c>
      <c r="D22" s="341"/>
      <c r="E22" s="341"/>
      <c r="F22" s="341"/>
      <c r="G22" s="341" t="s">
        <v>31</v>
      </c>
      <c r="H22" s="341"/>
      <c r="I22" s="341"/>
      <c r="J22" s="342"/>
      <c r="K22" s="109"/>
      <c r="L22" s="109"/>
      <c r="M22" s="109"/>
      <c r="N22" s="182"/>
      <c r="O22" s="105"/>
    </row>
    <row r="23" spans="1:17" s="29" customFormat="1" ht="28.5" x14ac:dyDescent="0.2">
      <c r="A23" s="339"/>
      <c r="B23" s="346"/>
      <c r="C23" s="27" t="s">
        <v>4</v>
      </c>
      <c r="D23" s="27" t="s">
        <v>49</v>
      </c>
      <c r="E23" s="27" t="s">
        <v>254</v>
      </c>
      <c r="F23" s="27" t="s">
        <v>5</v>
      </c>
      <c r="G23" s="27" t="s">
        <v>4</v>
      </c>
      <c r="H23" s="27" t="s">
        <v>49</v>
      </c>
      <c r="I23" s="27" t="s">
        <v>254</v>
      </c>
      <c r="J23" s="37" t="s">
        <v>5</v>
      </c>
      <c r="K23" s="126"/>
      <c r="L23" s="126"/>
      <c r="M23" s="126"/>
      <c r="N23" s="182"/>
      <c r="O23" s="105"/>
    </row>
    <row r="24" spans="1:17" s="29" customFormat="1" x14ac:dyDescent="0.2">
      <c r="A24" s="32" t="s">
        <v>19</v>
      </c>
      <c r="B24" s="248"/>
      <c r="C24" s="243">
        <v>0</v>
      </c>
      <c r="D24" s="243">
        <v>0</v>
      </c>
      <c r="E24" s="243">
        <v>0</v>
      </c>
      <c r="F24" s="243">
        <v>0</v>
      </c>
      <c r="G24" s="243">
        <v>0</v>
      </c>
      <c r="H24" s="243">
        <v>0</v>
      </c>
      <c r="I24" s="243">
        <v>0</v>
      </c>
      <c r="J24" s="244">
        <v>0</v>
      </c>
      <c r="K24" s="127"/>
      <c r="L24" s="127"/>
      <c r="M24" s="127"/>
      <c r="N24" s="127"/>
      <c r="O24" s="105"/>
    </row>
    <row r="25" spans="1:17" s="29" customFormat="1" x14ac:dyDescent="0.2">
      <c r="A25" s="33" t="s">
        <v>20</v>
      </c>
      <c r="B25" s="249"/>
      <c r="C25" s="40">
        <v>0</v>
      </c>
      <c r="D25" s="40">
        <v>0</v>
      </c>
      <c r="E25" s="40">
        <v>0</v>
      </c>
      <c r="F25" s="40">
        <v>0</v>
      </c>
      <c r="G25" s="40">
        <v>0</v>
      </c>
      <c r="H25" s="40">
        <v>0</v>
      </c>
      <c r="I25" s="40">
        <v>0</v>
      </c>
      <c r="J25" s="41">
        <v>0</v>
      </c>
      <c r="K25" s="127"/>
      <c r="L25" s="127"/>
      <c r="M25" s="127"/>
      <c r="N25" s="127"/>
      <c r="O25" s="105"/>
    </row>
    <row r="26" spans="1:17" s="29" customFormat="1" x14ac:dyDescent="0.2">
      <c r="A26" s="33" t="s">
        <v>21</v>
      </c>
      <c r="B26" s="249"/>
      <c r="C26" s="40">
        <v>0</v>
      </c>
      <c r="D26" s="40">
        <v>0</v>
      </c>
      <c r="E26" s="40">
        <v>0</v>
      </c>
      <c r="F26" s="40">
        <v>0</v>
      </c>
      <c r="G26" s="40">
        <v>0</v>
      </c>
      <c r="H26" s="40">
        <v>0</v>
      </c>
      <c r="I26" s="40">
        <v>0</v>
      </c>
      <c r="J26" s="41">
        <v>0</v>
      </c>
      <c r="K26" s="127"/>
      <c r="L26" s="127"/>
      <c r="M26" s="127"/>
      <c r="N26" s="127"/>
      <c r="O26" s="105"/>
    </row>
    <row r="27" spans="1:17" s="29" customFormat="1" x14ac:dyDescent="0.2">
      <c r="A27" s="34" t="s">
        <v>46</v>
      </c>
      <c r="B27" s="250"/>
      <c r="C27" s="245">
        <v>0</v>
      </c>
      <c r="D27" s="245">
        <v>0</v>
      </c>
      <c r="E27" s="245">
        <v>0</v>
      </c>
      <c r="F27" s="245">
        <v>0</v>
      </c>
      <c r="G27" s="245">
        <v>0</v>
      </c>
      <c r="H27" s="245">
        <v>0</v>
      </c>
      <c r="I27" s="245">
        <v>0</v>
      </c>
      <c r="J27" s="246">
        <v>0</v>
      </c>
      <c r="K27" s="127"/>
      <c r="L27" s="127"/>
      <c r="M27" s="127"/>
      <c r="N27" s="127"/>
      <c r="O27" s="105"/>
    </row>
    <row r="28" spans="1:17" s="29" customFormat="1" ht="15.75" thickBot="1" x14ac:dyDescent="0.3">
      <c r="A28" s="30" t="s">
        <v>48</v>
      </c>
      <c r="B28" s="31"/>
      <c r="C28" s="50">
        <f>SUM(C24:C27)</f>
        <v>0</v>
      </c>
      <c r="D28" s="50">
        <f>SUM(D24:D27)</f>
        <v>0</v>
      </c>
      <c r="E28" s="50">
        <f t="shared" ref="E28:F28" si="10">SUM(E24:E27)</f>
        <v>0</v>
      </c>
      <c r="F28" s="50">
        <f t="shared" si="10"/>
        <v>0</v>
      </c>
      <c r="G28" s="50">
        <f>SUM(G24:G27)</f>
        <v>0</v>
      </c>
      <c r="H28" s="50">
        <f>SUM(H24:H27)</f>
        <v>0</v>
      </c>
      <c r="I28" s="50">
        <f t="shared" ref="I28:J28" si="11">SUM(I24:I27)</f>
        <v>0</v>
      </c>
      <c r="J28" s="247">
        <f t="shared" si="11"/>
        <v>0</v>
      </c>
      <c r="K28" s="128"/>
      <c r="L28" s="128"/>
      <c r="M28" s="128"/>
      <c r="N28" s="128"/>
      <c r="O28" s="105"/>
      <c r="Q28" s="8"/>
    </row>
    <row r="29" spans="1:17" s="29" customFormat="1" ht="15" thickBot="1" x14ac:dyDescent="0.25">
      <c r="O29" s="105"/>
    </row>
    <row r="30" spans="1:17" s="29" customFormat="1" ht="33.75" customHeight="1" x14ac:dyDescent="0.2">
      <c r="A30" s="338" t="s">
        <v>45</v>
      </c>
      <c r="B30" s="345" t="s">
        <v>224</v>
      </c>
      <c r="C30" s="341" t="s">
        <v>32</v>
      </c>
      <c r="D30" s="341"/>
      <c r="E30" s="341"/>
      <c r="F30" s="341"/>
      <c r="G30" s="341" t="s">
        <v>33</v>
      </c>
      <c r="H30" s="341"/>
      <c r="I30" s="341"/>
      <c r="J30" s="341"/>
      <c r="K30" s="341" t="s">
        <v>44</v>
      </c>
      <c r="L30" s="341"/>
      <c r="M30" s="341"/>
      <c r="N30" s="341"/>
      <c r="O30" s="105"/>
    </row>
    <row r="31" spans="1:17" s="29" customFormat="1" ht="28.5" x14ac:dyDescent="0.2">
      <c r="A31" s="339"/>
      <c r="B31" s="346"/>
      <c r="C31" s="27" t="s">
        <v>4</v>
      </c>
      <c r="D31" s="27" t="s">
        <v>49</v>
      </c>
      <c r="E31" s="27" t="s">
        <v>254</v>
      </c>
      <c r="F31" s="27" t="s">
        <v>5</v>
      </c>
      <c r="G31" s="27" t="s">
        <v>4</v>
      </c>
      <c r="H31" s="27" t="s">
        <v>49</v>
      </c>
      <c r="I31" s="27" t="s">
        <v>254</v>
      </c>
      <c r="J31" s="27" t="s">
        <v>5</v>
      </c>
      <c r="K31" s="27" t="s">
        <v>4</v>
      </c>
      <c r="L31" s="27" t="s">
        <v>49</v>
      </c>
      <c r="M31" s="27" t="s">
        <v>254</v>
      </c>
      <c r="N31" s="27" t="s">
        <v>5</v>
      </c>
      <c r="O31" s="105"/>
    </row>
    <row r="32" spans="1:17" s="29" customFormat="1" ht="15" x14ac:dyDescent="0.25">
      <c r="A32" s="32" t="s">
        <v>19</v>
      </c>
      <c r="B32" s="248"/>
      <c r="C32" s="243">
        <v>0</v>
      </c>
      <c r="D32" s="243">
        <v>0</v>
      </c>
      <c r="E32" s="243">
        <v>0</v>
      </c>
      <c r="F32" s="243">
        <v>0</v>
      </c>
      <c r="G32" s="243">
        <v>0</v>
      </c>
      <c r="H32" s="243">
        <v>0</v>
      </c>
      <c r="I32" s="243">
        <v>0</v>
      </c>
      <c r="J32" s="243">
        <v>0</v>
      </c>
      <c r="K32" s="243">
        <f>C24+G24+C32+G32</f>
        <v>0</v>
      </c>
      <c r="L32" s="243">
        <f>D24+H24+D32+H32</f>
        <v>0</v>
      </c>
      <c r="M32" s="243">
        <f>E24+I24+E32+I32</f>
        <v>0</v>
      </c>
      <c r="N32" s="243">
        <f t="shared" ref="N32:N35" si="12">F24+J24+F32+J32</f>
        <v>0</v>
      </c>
      <c r="O32" s="105"/>
      <c r="Q32" s="8"/>
    </row>
    <row r="33" spans="1:17" s="29" customFormat="1" ht="15" x14ac:dyDescent="0.25">
      <c r="A33" s="33" t="s">
        <v>20</v>
      </c>
      <c r="B33" s="249"/>
      <c r="C33" s="40">
        <v>0</v>
      </c>
      <c r="D33" s="40">
        <v>0</v>
      </c>
      <c r="E33" s="40">
        <v>0</v>
      </c>
      <c r="F33" s="40">
        <v>0</v>
      </c>
      <c r="G33" s="40">
        <v>0</v>
      </c>
      <c r="H33" s="40">
        <v>0</v>
      </c>
      <c r="I33" s="40">
        <v>0</v>
      </c>
      <c r="J33" s="40">
        <v>0</v>
      </c>
      <c r="K33" s="40">
        <f t="shared" ref="K33:K35" si="13">C25+G25+C33+G33</f>
        <v>0</v>
      </c>
      <c r="L33" s="40">
        <f t="shared" ref="L33:L35" si="14">D25+H25+D33+H33</f>
        <v>0</v>
      </c>
      <c r="M33" s="40">
        <f t="shared" ref="M33:M35" si="15">E25+I25+E33+I33</f>
        <v>0</v>
      </c>
      <c r="N33" s="40">
        <f t="shared" si="12"/>
        <v>0</v>
      </c>
      <c r="O33" s="105"/>
      <c r="Q33" s="8"/>
    </row>
    <row r="34" spans="1:17" s="29" customFormat="1" x14ac:dyDescent="0.2">
      <c r="A34" s="33" t="s">
        <v>21</v>
      </c>
      <c r="B34" s="249"/>
      <c r="C34" s="40">
        <v>0</v>
      </c>
      <c r="D34" s="40">
        <v>0</v>
      </c>
      <c r="E34" s="40">
        <v>0</v>
      </c>
      <c r="F34" s="40">
        <v>0</v>
      </c>
      <c r="G34" s="40">
        <v>0</v>
      </c>
      <c r="H34" s="40">
        <v>0</v>
      </c>
      <c r="I34" s="40">
        <v>0</v>
      </c>
      <c r="J34" s="40">
        <v>0</v>
      </c>
      <c r="K34" s="40">
        <f t="shared" si="13"/>
        <v>0</v>
      </c>
      <c r="L34" s="40">
        <f t="shared" si="14"/>
        <v>0</v>
      </c>
      <c r="M34" s="40">
        <f t="shared" si="15"/>
        <v>0</v>
      </c>
      <c r="N34" s="40">
        <f t="shared" si="12"/>
        <v>0</v>
      </c>
      <c r="O34" s="105"/>
    </row>
    <row r="35" spans="1:17" s="29" customFormat="1" x14ac:dyDescent="0.2">
      <c r="A35" s="34" t="s">
        <v>46</v>
      </c>
      <c r="B35" s="250"/>
      <c r="C35" s="245">
        <v>0</v>
      </c>
      <c r="D35" s="245">
        <v>0</v>
      </c>
      <c r="E35" s="245">
        <v>0</v>
      </c>
      <c r="F35" s="245">
        <v>0</v>
      </c>
      <c r="G35" s="245">
        <v>0</v>
      </c>
      <c r="H35" s="245">
        <v>0</v>
      </c>
      <c r="I35" s="245">
        <v>0</v>
      </c>
      <c r="J35" s="245">
        <v>0</v>
      </c>
      <c r="K35" s="245">
        <f t="shared" si="13"/>
        <v>0</v>
      </c>
      <c r="L35" s="245">
        <f t="shared" si="14"/>
        <v>0</v>
      </c>
      <c r="M35" s="245">
        <f t="shared" si="15"/>
        <v>0</v>
      </c>
      <c r="N35" s="245">
        <f t="shared" si="12"/>
        <v>0</v>
      </c>
      <c r="O35" s="105"/>
    </row>
    <row r="36" spans="1:17" s="29" customFormat="1" ht="15.75" thickBot="1" x14ac:dyDescent="0.3">
      <c r="A36" s="30" t="s">
        <v>48</v>
      </c>
      <c r="B36" s="31"/>
      <c r="C36" s="50">
        <f>SUM(C32:C35)</f>
        <v>0</v>
      </c>
      <c r="D36" s="50">
        <f>SUM(D32:D35)</f>
        <v>0</v>
      </c>
      <c r="E36" s="50">
        <f t="shared" ref="E36:F36" si="16">SUM(E32:E35)</f>
        <v>0</v>
      </c>
      <c r="F36" s="50">
        <f t="shared" si="16"/>
        <v>0</v>
      </c>
      <c r="G36" s="50">
        <f>SUM(G32:G35)</f>
        <v>0</v>
      </c>
      <c r="H36" s="50">
        <f>SUM(H32:H35)</f>
        <v>0</v>
      </c>
      <c r="I36" s="50">
        <f t="shared" ref="I36:J36" si="17">SUM(I32:I35)</f>
        <v>0</v>
      </c>
      <c r="J36" s="50">
        <f t="shared" si="17"/>
        <v>0</v>
      </c>
      <c r="K36" s="50">
        <f>SUM(K32:K35)</f>
        <v>0</v>
      </c>
      <c r="L36" s="50">
        <f t="shared" ref="L36" si="18">SUM(L32:L35)</f>
        <v>0</v>
      </c>
      <c r="M36" s="50">
        <f t="shared" ref="M36" si="19">SUM(M32:M35)</f>
        <v>0</v>
      </c>
      <c r="N36" s="50">
        <f t="shared" ref="N36" si="20">SUM(N32:N35)</f>
        <v>0</v>
      </c>
      <c r="O36" s="7"/>
      <c r="Q36" s="8"/>
    </row>
    <row r="38" spans="1:17" x14ac:dyDescent="0.2">
      <c r="B38" s="35"/>
    </row>
  </sheetData>
  <mergeCells count="23">
    <mergeCell ref="A1:N1"/>
    <mergeCell ref="A2:N2"/>
    <mergeCell ref="A3:N3"/>
    <mergeCell ref="C22:F22"/>
    <mergeCell ref="B6:B7"/>
    <mergeCell ref="G6:J6"/>
    <mergeCell ref="A6:A7"/>
    <mergeCell ref="C6:F6"/>
    <mergeCell ref="A4:N4"/>
    <mergeCell ref="A14:A15"/>
    <mergeCell ref="B14:B15"/>
    <mergeCell ref="C14:F14"/>
    <mergeCell ref="G14:J14"/>
    <mergeCell ref="B22:B23"/>
    <mergeCell ref="G22:J22"/>
    <mergeCell ref="A22:A23"/>
    <mergeCell ref="A5:N5"/>
    <mergeCell ref="K14:N14"/>
    <mergeCell ref="A30:A31"/>
    <mergeCell ref="B30:B31"/>
    <mergeCell ref="C30:F30"/>
    <mergeCell ref="G30:J30"/>
    <mergeCell ref="K30:N30"/>
  </mergeCells>
  <pageMargins left="0.7" right="0.7" top="0.75" bottom="0.75" header="0.3" footer="0.3"/>
  <pageSetup scale="71" fitToHeight="9999" orientation="landscape" r:id="rId1"/>
  <headerFooter>
    <oddHeader>&amp;L&amp;"Arial,Bold"&amp;12C. Program Changes by Decision Unit</oddHeader>
    <oddFooter>&amp;C&amp;"Arial,Regular"Exhibit C - Program Changes by Decision Unit</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3"/>
  <sheetViews>
    <sheetView view="pageBreakPreview" zoomScale="80" zoomScaleNormal="100" zoomScaleSheetLayoutView="80" workbookViewId="0">
      <selection activeCell="B39" sqref="B39"/>
    </sheetView>
  </sheetViews>
  <sheetFormatPr defaultRowHeight="14.25" x14ac:dyDescent="0.2"/>
  <cols>
    <col min="1" max="1" width="37.140625" style="12" customWidth="1"/>
    <col min="2" max="2" width="17" style="12" customWidth="1"/>
    <col min="3" max="5" width="8.7109375" style="12" customWidth="1"/>
    <col min="6" max="6" width="12.7109375" style="12" customWidth="1"/>
    <col min="7" max="9" width="8.7109375" style="12" customWidth="1"/>
    <col min="10" max="10" width="12.7109375" style="12" customWidth="1"/>
    <col min="11" max="13" width="8.7109375" style="12" customWidth="1"/>
    <col min="14" max="14" width="12.7109375" style="12" customWidth="1"/>
    <col min="15" max="15" width="14" style="7" bestFit="1" customWidth="1"/>
    <col min="16" max="16" width="4.5703125" style="12" customWidth="1"/>
    <col min="17" max="17" width="122.85546875" style="12" customWidth="1"/>
    <col min="18" max="19" width="8.28515625" style="12" customWidth="1"/>
    <col min="20" max="20" width="12.7109375" style="12" customWidth="1"/>
    <col min="21" max="22" width="8.28515625" style="12" customWidth="1"/>
    <col min="23" max="23" width="12.7109375" style="12" customWidth="1"/>
    <col min="24" max="16384" width="9.140625" style="12"/>
  </cols>
  <sheetData>
    <row r="1" spans="1:23" ht="18" x14ac:dyDescent="0.25">
      <c r="A1" s="334" t="s">
        <v>40</v>
      </c>
      <c r="B1" s="334"/>
      <c r="C1" s="334"/>
      <c r="D1" s="334"/>
      <c r="E1" s="334"/>
      <c r="F1" s="334"/>
      <c r="G1" s="334"/>
      <c r="H1" s="334"/>
      <c r="I1" s="334"/>
      <c r="J1" s="334"/>
      <c r="K1" s="334"/>
      <c r="L1" s="334"/>
      <c r="M1" s="334"/>
      <c r="N1" s="334"/>
      <c r="O1" s="105" t="s">
        <v>24</v>
      </c>
      <c r="P1" s="9"/>
      <c r="Q1" s="197" t="s">
        <v>26</v>
      </c>
      <c r="R1" s="9"/>
      <c r="S1" s="9"/>
      <c r="T1" s="9"/>
      <c r="U1" s="9"/>
      <c r="V1" s="9"/>
      <c r="W1" s="9"/>
    </row>
    <row r="2" spans="1:23" ht="15" x14ac:dyDescent="0.2">
      <c r="A2" s="335" t="s">
        <v>271</v>
      </c>
      <c r="B2" s="335"/>
      <c r="C2" s="335"/>
      <c r="D2" s="335"/>
      <c r="E2" s="335"/>
      <c r="F2" s="335"/>
      <c r="G2" s="335"/>
      <c r="H2" s="335"/>
      <c r="I2" s="335"/>
      <c r="J2" s="335"/>
      <c r="K2" s="335"/>
      <c r="L2" s="335"/>
      <c r="M2" s="335"/>
      <c r="N2" s="335"/>
      <c r="O2" s="105" t="s">
        <v>24</v>
      </c>
      <c r="P2" s="10"/>
      <c r="Q2" s="198" t="s">
        <v>50</v>
      </c>
      <c r="R2" s="10"/>
      <c r="S2" s="10"/>
      <c r="T2" s="10"/>
      <c r="U2" s="10"/>
      <c r="V2" s="10"/>
      <c r="W2" s="10"/>
    </row>
    <row r="3" spans="1:23" ht="15" x14ac:dyDescent="0.25">
      <c r="A3" s="347" t="s">
        <v>1</v>
      </c>
      <c r="B3" s="347"/>
      <c r="C3" s="347"/>
      <c r="D3" s="347"/>
      <c r="E3" s="347"/>
      <c r="F3" s="347"/>
      <c r="G3" s="347"/>
      <c r="H3" s="347"/>
      <c r="I3" s="347"/>
      <c r="J3" s="347"/>
      <c r="K3" s="347"/>
      <c r="L3" s="347"/>
      <c r="M3" s="347"/>
      <c r="N3" s="347"/>
      <c r="O3" s="105" t="s">
        <v>24</v>
      </c>
      <c r="P3" s="13"/>
      <c r="Q3" s="199" t="s">
        <v>243</v>
      </c>
      <c r="R3" s="13"/>
      <c r="S3" s="13"/>
      <c r="T3" s="13"/>
      <c r="U3" s="13"/>
      <c r="V3" s="13"/>
      <c r="W3" s="13"/>
    </row>
    <row r="4" spans="1:23" ht="15" thickBot="1" x14ac:dyDescent="0.25">
      <c r="A4" s="337" t="s">
        <v>2</v>
      </c>
      <c r="B4" s="337"/>
      <c r="C4" s="337"/>
      <c r="D4" s="337"/>
      <c r="E4" s="337"/>
      <c r="F4" s="337"/>
      <c r="G4" s="337"/>
      <c r="H4" s="337"/>
      <c r="I4" s="337"/>
      <c r="J4" s="337"/>
      <c r="K4" s="337"/>
      <c r="L4" s="337"/>
      <c r="M4" s="337"/>
      <c r="N4" s="337"/>
      <c r="O4" s="105" t="s">
        <v>24</v>
      </c>
      <c r="P4" s="11"/>
      <c r="Q4" s="200"/>
      <c r="R4" s="11"/>
      <c r="S4" s="11"/>
      <c r="T4" s="11"/>
      <c r="U4" s="11"/>
      <c r="V4" s="11"/>
      <c r="W4" s="11"/>
    </row>
    <row r="5" spans="1:23" x14ac:dyDescent="0.2">
      <c r="A5" s="337"/>
      <c r="B5" s="337"/>
      <c r="C5" s="337"/>
      <c r="D5" s="337"/>
      <c r="E5" s="337"/>
      <c r="F5" s="337"/>
      <c r="G5" s="337"/>
      <c r="H5" s="337"/>
      <c r="I5" s="337"/>
      <c r="J5" s="337"/>
      <c r="K5" s="337"/>
      <c r="L5" s="337"/>
      <c r="M5" s="337"/>
      <c r="N5" s="337"/>
      <c r="O5" s="105" t="s">
        <v>24</v>
      </c>
      <c r="P5" s="11"/>
      <c r="Q5" s="202"/>
      <c r="R5" s="11"/>
      <c r="S5" s="11"/>
      <c r="T5" s="11"/>
      <c r="U5" s="11"/>
      <c r="V5" s="11"/>
      <c r="W5" s="11"/>
    </row>
    <row r="6" spans="1:23" s="29" customFormat="1" ht="15" thickBot="1" x14ac:dyDescent="0.25">
      <c r="O6" s="105" t="s">
        <v>24</v>
      </c>
      <c r="Q6" s="29" t="s">
        <v>52</v>
      </c>
    </row>
    <row r="7" spans="1:23" s="29" customFormat="1" ht="33.75" customHeight="1" x14ac:dyDescent="0.2">
      <c r="A7" s="338" t="s">
        <v>41</v>
      </c>
      <c r="B7" s="345" t="s">
        <v>224</v>
      </c>
      <c r="C7" s="341" t="s">
        <v>30</v>
      </c>
      <c r="D7" s="341"/>
      <c r="E7" s="341"/>
      <c r="F7" s="341"/>
      <c r="G7" s="341" t="s">
        <v>31</v>
      </c>
      <c r="H7" s="341"/>
      <c r="I7" s="341"/>
      <c r="J7" s="341"/>
      <c r="K7" s="341" t="s">
        <v>43</v>
      </c>
      <c r="L7" s="341"/>
      <c r="M7" s="341"/>
      <c r="N7" s="341"/>
      <c r="O7" s="105" t="s">
        <v>24</v>
      </c>
    </row>
    <row r="8" spans="1:23" s="29" customFormat="1" ht="28.5" x14ac:dyDescent="0.2">
      <c r="A8" s="339"/>
      <c r="B8" s="346"/>
      <c r="C8" s="27" t="s">
        <v>4</v>
      </c>
      <c r="D8" s="27" t="s">
        <v>49</v>
      </c>
      <c r="E8" s="27" t="s">
        <v>254</v>
      </c>
      <c r="F8" s="27" t="s">
        <v>5</v>
      </c>
      <c r="G8" s="27" t="s">
        <v>4</v>
      </c>
      <c r="H8" s="27" t="s">
        <v>49</v>
      </c>
      <c r="I8" s="27" t="s">
        <v>254</v>
      </c>
      <c r="J8" s="27" t="s">
        <v>5</v>
      </c>
      <c r="K8" s="27" t="s">
        <v>4</v>
      </c>
      <c r="L8" s="27" t="s">
        <v>49</v>
      </c>
      <c r="M8" s="27" t="s">
        <v>254</v>
      </c>
      <c r="N8" s="27" t="s">
        <v>5</v>
      </c>
      <c r="O8" s="105" t="s">
        <v>24</v>
      </c>
    </row>
    <row r="9" spans="1:23" s="29" customFormat="1" ht="15" x14ac:dyDescent="0.25">
      <c r="A9" s="32" t="s">
        <v>16</v>
      </c>
      <c r="B9" s="248"/>
      <c r="C9" s="243">
        <v>0</v>
      </c>
      <c r="D9" s="243">
        <v>0</v>
      </c>
      <c r="E9" s="243">
        <v>0</v>
      </c>
      <c r="F9" s="243">
        <v>0</v>
      </c>
      <c r="G9" s="243">
        <v>0</v>
      </c>
      <c r="H9" s="243">
        <v>0</v>
      </c>
      <c r="I9" s="243">
        <v>0</v>
      </c>
      <c r="J9" s="243">
        <v>0</v>
      </c>
      <c r="K9" s="243">
        <f>C9+G9</f>
        <v>0</v>
      </c>
      <c r="L9" s="243">
        <f t="shared" ref="L9:N9" si="0">D9+H9</f>
        <v>0</v>
      </c>
      <c r="M9" s="243">
        <f t="shared" si="0"/>
        <v>0</v>
      </c>
      <c r="N9" s="243">
        <f t="shared" si="0"/>
        <v>0</v>
      </c>
      <c r="O9" s="105" t="s">
        <v>24</v>
      </c>
      <c r="Q9" s="8" t="s">
        <v>225</v>
      </c>
    </row>
    <row r="10" spans="1:23" s="29" customFormat="1" ht="15" x14ac:dyDescent="0.25">
      <c r="A10" s="33" t="s">
        <v>17</v>
      </c>
      <c r="B10" s="249"/>
      <c r="C10" s="40">
        <v>0</v>
      </c>
      <c r="D10" s="40">
        <v>0</v>
      </c>
      <c r="E10" s="40">
        <v>0</v>
      </c>
      <c r="F10" s="40">
        <v>0</v>
      </c>
      <c r="G10" s="40">
        <v>0</v>
      </c>
      <c r="H10" s="40">
        <v>0</v>
      </c>
      <c r="I10" s="40">
        <v>0</v>
      </c>
      <c r="J10" s="40">
        <v>0</v>
      </c>
      <c r="K10" s="40">
        <f t="shared" ref="K10:K12" si="1">C10+G10</f>
        <v>0</v>
      </c>
      <c r="L10" s="40">
        <f t="shared" ref="L10:L12" si="2">D10+H10</f>
        <v>0</v>
      </c>
      <c r="M10" s="40">
        <f t="shared" ref="M10:M12" si="3">E10+I10</f>
        <v>0</v>
      </c>
      <c r="N10" s="40">
        <f t="shared" ref="N10:N12" si="4">F10+J10</f>
        <v>0</v>
      </c>
      <c r="O10" s="105" t="s">
        <v>24</v>
      </c>
      <c r="Q10" s="8" t="s">
        <v>51</v>
      </c>
    </row>
    <row r="11" spans="1:23" s="29" customFormat="1" x14ac:dyDescent="0.2">
      <c r="A11" s="33" t="s">
        <v>18</v>
      </c>
      <c r="B11" s="249"/>
      <c r="C11" s="40">
        <v>0</v>
      </c>
      <c r="D11" s="40">
        <v>0</v>
      </c>
      <c r="E11" s="40">
        <v>0</v>
      </c>
      <c r="F11" s="40">
        <v>0</v>
      </c>
      <c r="G11" s="40">
        <v>0</v>
      </c>
      <c r="H11" s="40">
        <v>0</v>
      </c>
      <c r="I11" s="40">
        <v>0</v>
      </c>
      <c r="J11" s="40">
        <v>0</v>
      </c>
      <c r="K11" s="40">
        <f t="shared" si="1"/>
        <v>0</v>
      </c>
      <c r="L11" s="40">
        <f t="shared" si="2"/>
        <v>0</v>
      </c>
      <c r="M11" s="40">
        <f t="shared" si="3"/>
        <v>0</v>
      </c>
      <c r="N11" s="40">
        <f t="shared" si="4"/>
        <v>0</v>
      </c>
      <c r="O11" s="105" t="s">
        <v>24</v>
      </c>
    </row>
    <row r="12" spans="1:23" s="29" customFormat="1" x14ac:dyDescent="0.2">
      <c r="A12" s="34" t="s">
        <v>42</v>
      </c>
      <c r="B12" s="250"/>
      <c r="C12" s="245">
        <v>0</v>
      </c>
      <c r="D12" s="245">
        <v>0</v>
      </c>
      <c r="E12" s="245">
        <v>0</v>
      </c>
      <c r="F12" s="245">
        <v>0</v>
      </c>
      <c r="G12" s="245">
        <v>0</v>
      </c>
      <c r="H12" s="245">
        <v>0</v>
      </c>
      <c r="I12" s="245">
        <v>0</v>
      </c>
      <c r="J12" s="245">
        <v>0</v>
      </c>
      <c r="K12" s="245">
        <f t="shared" si="1"/>
        <v>0</v>
      </c>
      <c r="L12" s="245">
        <f t="shared" si="2"/>
        <v>0</v>
      </c>
      <c r="M12" s="245">
        <f t="shared" si="3"/>
        <v>0</v>
      </c>
      <c r="N12" s="245">
        <f t="shared" si="4"/>
        <v>0</v>
      </c>
      <c r="O12" s="105" t="s">
        <v>24</v>
      </c>
    </row>
    <row r="13" spans="1:23" s="29" customFormat="1" ht="15.75" thickBot="1" x14ac:dyDescent="0.3">
      <c r="A13" s="30" t="s">
        <v>47</v>
      </c>
      <c r="B13" s="31"/>
      <c r="C13" s="50">
        <f>SUM(C9:C12)</f>
        <v>0</v>
      </c>
      <c r="D13" s="50">
        <f>SUM(D9:D12)</f>
        <v>0</v>
      </c>
      <c r="E13" s="50">
        <f t="shared" ref="E13:F13" si="5">SUM(E9:E12)</f>
        <v>0</v>
      </c>
      <c r="F13" s="50">
        <f t="shared" si="5"/>
        <v>0</v>
      </c>
      <c r="G13" s="50">
        <f>SUM(G9:G12)</f>
        <v>0</v>
      </c>
      <c r="H13" s="50">
        <f>SUM(H9:H12)</f>
        <v>0</v>
      </c>
      <c r="I13" s="50">
        <f t="shared" ref="I13:J13" si="6">SUM(I9:I12)</f>
        <v>0</v>
      </c>
      <c r="J13" s="50">
        <f t="shared" si="6"/>
        <v>0</v>
      </c>
      <c r="K13" s="50">
        <f>SUM(K9:K12)</f>
        <v>0</v>
      </c>
      <c r="L13" s="50">
        <f t="shared" ref="L13:N13" si="7">SUM(L9:L12)</f>
        <v>0</v>
      </c>
      <c r="M13" s="50">
        <f t="shared" si="7"/>
        <v>0</v>
      </c>
      <c r="N13" s="50">
        <f t="shared" si="7"/>
        <v>0</v>
      </c>
      <c r="O13" s="105" t="s">
        <v>24</v>
      </c>
      <c r="Q13" s="8"/>
    </row>
    <row r="14" spans="1:23" s="29" customFormat="1" ht="15" thickBot="1" x14ac:dyDescent="0.25">
      <c r="O14" s="105" t="s">
        <v>24</v>
      </c>
    </row>
    <row r="15" spans="1:23" s="29" customFormat="1" ht="33.75" customHeight="1" x14ac:dyDescent="0.2">
      <c r="A15" s="338" t="s">
        <v>45</v>
      </c>
      <c r="B15" s="345" t="s">
        <v>224</v>
      </c>
      <c r="C15" s="341" t="s">
        <v>30</v>
      </c>
      <c r="D15" s="341"/>
      <c r="E15" s="341"/>
      <c r="F15" s="341"/>
      <c r="G15" s="341" t="s">
        <v>31</v>
      </c>
      <c r="H15" s="341"/>
      <c r="I15" s="341"/>
      <c r="J15" s="341"/>
      <c r="K15" s="341" t="s">
        <v>44</v>
      </c>
      <c r="L15" s="341"/>
      <c r="M15" s="341"/>
      <c r="N15" s="341"/>
      <c r="O15" s="105" t="s">
        <v>24</v>
      </c>
    </row>
    <row r="16" spans="1:23" s="29" customFormat="1" ht="28.5" x14ac:dyDescent="0.2">
      <c r="A16" s="339"/>
      <c r="B16" s="346"/>
      <c r="C16" s="27" t="s">
        <v>4</v>
      </c>
      <c r="D16" s="27" t="s">
        <v>49</v>
      </c>
      <c r="E16" s="27" t="s">
        <v>254</v>
      </c>
      <c r="F16" s="27" t="s">
        <v>5</v>
      </c>
      <c r="G16" s="27" t="s">
        <v>4</v>
      </c>
      <c r="H16" s="27" t="s">
        <v>49</v>
      </c>
      <c r="I16" s="27" t="s">
        <v>254</v>
      </c>
      <c r="J16" s="27" t="s">
        <v>5</v>
      </c>
      <c r="K16" s="27" t="s">
        <v>4</v>
      </c>
      <c r="L16" s="27" t="s">
        <v>49</v>
      </c>
      <c r="M16" s="27" t="s">
        <v>254</v>
      </c>
      <c r="N16" s="27" t="s">
        <v>5</v>
      </c>
      <c r="O16" s="105" t="s">
        <v>24</v>
      </c>
    </row>
    <row r="17" spans="1:17" s="29" customFormat="1" ht="15" x14ac:dyDescent="0.25">
      <c r="A17" s="32" t="s">
        <v>19</v>
      </c>
      <c r="B17" s="248"/>
      <c r="C17" s="243">
        <v>0</v>
      </c>
      <c r="D17" s="243">
        <v>0</v>
      </c>
      <c r="E17" s="243">
        <v>0</v>
      </c>
      <c r="F17" s="243">
        <v>0</v>
      </c>
      <c r="G17" s="243">
        <v>0</v>
      </c>
      <c r="H17" s="243">
        <v>0</v>
      </c>
      <c r="I17" s="243">
        <v>0</v>
      </c>
      <c r="J17" s="243">
        <v>0</v>
      </c>
      <c r="K17" s="243">
        <f t="shared" ref="K17:K20" si="8">C17+G17</f>
        <v>0</v>
      </c>
      <c r="L17" s="243">
        <f t="shared" ref="L17:L20" si="9">D17+H17</f>
        <v>0</v>
      </c>
      <c r="M17" s="243">
        <f t="shared" ref="M17:M20" si="10">E17+I17</f>
        <v>0</v>
      </c>
      <c r="N17" s="243">
        <f t="shared" ref="N17:N20" si="11">F17+J17</f>
        <v>0</v>
      </c>
      <c r="O17" s="105" t="s">
        <v>24</v>
      </c>
      <c r="Q17" s="8" t="s">
        <v>211</v>
      </c>
    </row>
    <row r="18" spans="1:17" s="29" customFormat="1" ht="15" x14ac:dyDescent="0.25">
      <c r="A18" s="33" t="s">
        <v>20</v>
      </c>
      <c r="B18" s="249"/>
      <c r="C18" s="40">
        <v>0</v>
      </c>
      <c r="D18" s="40">
        <v>0</v>
      </c>
      <c r="E18" s="40">
        <v>0</v>
      </c>
      <c r="F18" s="40">
        <v>0</v>
      </c>
      <c r="G18" s="40">
        <v>0</v>
      </c>
      <c r="H18" s="40">
        <v>0</v>
      </c>
      <c r="I18" s="40">
        <v>0</v>
      </c>
      <c r="J18" s="40">
        <v>0</v>
      </c>
      <c r="K18" s="40">
        <f t="shared" si="8"/>
        <v>0</v>
      </c>
      <c r="L18" s="40">
        <f t="shared" si="9"/>
        <v>0</v>
      </c>
      <c r="M18" s="40">
        <f t="shared" si="10"/>
        <v>0</v>
      </c>
      <c r="N18" s="40">
        <f t="shared" si="11"/>
        <v>0</v>
      </c>
      <c r="O18" s="105" t="s">
        <v>24</v>
      </c>
      <c r="Q18" s="8" t="s">
        <v>51</v>
      </c>
    </row>
    <row r="19" spans="1:17" s="29" customFormat="1" x14ac:dyDescent="0.2">
      <c r="A19" s="33" t="s">
        <v>21</v>
      </c>
      <c r="B19" s="249"/>
      <c r="C19" s="40">
        <v>0</v>
      </c>
      <c r="D19" s="40">
        <v>0</v>
      </c>
      <c r="E19" s="40">
        <v>0</v>
      </c>
      <c r="F19" s="40">
        <v>0</v>
      </c>
      <c r="G19" s="40">
        <v>0</v>
      </c>
      <c r="H19" s="40">
        <v>0</v>
      </c>
      <c r="I19" s="40">
        <v>0</v>
      </c>
      <c r="J19" s="40">
        <v>0</v>
      </c>
      <c r="K19" s="40">
        <f t="shared" si="8"/>
        <v>0</v>
      </c>
      <c r="L19" s="40">
        <f t="shared" si="9"/>
        <v>0</v>
      </c>
      <c r="M19" s="40">
        <f t="shared" si="10"/>
        <v>0</v>
      </c>
      <c r="N19" s="40">
        <f t="shared" si="11"/>
        <v>0</v>
      </c>
      <c r="O19" s="105" t="s">
        <v>24</v>
      </c>
    </row>
    <row r="20" spans="1:17" s="29" customFormat="1" x14ac:dyDescent="0.2">
      <c r="A20" s="34" t="s">
        <v>46</v>
      </c>
      <c r="B20" s="250"/>
      <c r="C20" s="245">
        <v>0</v>
      </c>
      <c r="D20" s="245">
        <v>0</v>
      </c>
      <c r="E20" s="245">
        <v>0</v>
      </c>
      <c r="F20" s="245">
        <v>0</v>
      </c>
      <c r="G20" s="245">
        <v>0</v>
      </c>
      <c r="H20" s="245">
        <v>0</v>
      </c>
      <c r="I20" s="245">
        <v>0</v>
      </c>
      <c r="J20" s="245">
        <v>0</v>
      </c>
      <c r="K20" s="245">
        <f t="shared" si="8"/>
        <v>0</v>
      </c>
      <c r="L20" s="245">
        <f t="shared" si="9"/>
        <v>0</v>
      </c>
      <c r="M20" s="245">
        <f t="shared" si="10"/>
        <v>0</v>
      </c>
      <c r="N20" s="245">
        <f t="shared" si="11"/>
        <v>0</v>
      </c>
      <c r="O20" s="105" t="s">
        <v>24</v>
      </c>
    </row>
    <row r="21" spans="1:17" s="29" customFormat="1" ht="15.75" thickBot="1" x14ac:dyDescent="0.3">
      <c r="A21" s="30" t="s">
        <v>48</v>
      </c>
      <c r="B21" s="31"/>
      <c r="C21" s="50">
        <f>SUM(C17:C20)</f>
        <v>0</v>
      </c>
      <c r="D21" s="50">
        <f>SUM(D17:D20)</f>
        <v>0</v>
      </c>
      <c r="E21" s="50">
        <f t="shared" ref="E21:F21" si="12">SUM(E17:E20)</f>
        <v>0</v>
      </c>
      <c r="F21" s="50">
        <f t="shared" si="12"/>
        <v>0</v>
      </c>
      <c r="G21" s="50">
        <f>SUM(G17:G20)</f>
        <v>0</v>
      </c>
      <c r="H21" s="50">
        <f>SUM(H17:H20)</f>
        <v>0</v>
      </c>
      <c r="I21" s="50">
        <f t="shared" ref="I21:J21" si="13">SUM(I17:I20)</f>
        <v>0</v>
      </c>
      <c r="J21" s="50">
        <f t="shared" si="13"/>
        <v>0</v>
      </c>
      <c r="K21" s="50">
        <f>SUM(K17:K20)</f>
        <v>0</v>
      </c>
      <c r="L21" s="50">
        <f t="shared" ref="L21:N21" si="14">SUM(L17:L20)</f>
        <v>0</v>
      </c>
      <c r="M21" s="50">
        <f t="shared" si="14"/>
        <v>0</v>
      </c>
      <c r="N21" s="50">
        <f t="shared" si="14"/>
        <v>0</v>
      </c>
      <c r="O21" s="105" t="s">
        <v>24</v>
      </c>
      <c r="Q21" s="8"/>
    </row>
    <row r="22" spans="1:17" x14ac:dyDescent="0.2">
      <c r="O22" s="7" t="s">
        <v>25</v>
      </c>
    </row>
    <row r="23" spans="1:17" x14ac:dyDescent="0.2">
      <c r="B23" s="35"/>
    </row>
  </sheetData>
  <mergeCells count="15">
    <mergeCell ref="A1:N1"/>
    <mergeCell ref="A2:N2"/>
    <mergeCell ref="A3:N3"/>
    <mergeCell ref="A4:N4"/>
    <mergeCell ref="A5:N5"/>
    <mergeCell ref="K7:N7"/>
    <mergeCell ref="A15:A16"/>
    <mergeCell ref="B15:B16"/>
    <mergeCell ref="C15:F15"/>
    <mergeCell ref="G15:J15"/>
    <mergeCell ref="K15:N15"/>
    <mergeCell ref="A7:A8"/>
    <mergeCell ref="B7:B8"/>
    <mergeCell ref="C7:F7"/>
    <mergeCell ref="G7:J7"/>
  </mergeCells>
  <pageMargins left="0.7" right="0.7" top="0.75" bottom="0.75" header="0.3" footer="0.3"/>
  <pageSetup scale="71" fitToHeight="9999" orientation="landscape" r:id="rId1"/>
  <headerFooter>
    <oddHeader>&amp;L&amp;"Arial,Bold"&amp;12C. Program Increases/Offsets by Decision Unit</oddHeader>
    <oddFooter>&amp;C&amp;"Arial,Regular"Exhibit C - Program Increases/Offsets by Decision Unit</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1"/>
  <sheetViews>
    <sheetView view="pageBreakPreview" zoomScale="80" zoomScaleNormal="100" zoomScaleSheetLayoutView="80" workbookViewId="0">
      <selection activeCell="M47" sqref="M47"/>
    </sheetView>
  </sheetViews>
  <sheetFormatPr defaultRowHeight="14.25" x14ac:dyDescent="0.2"/>
  <cols>
    <col min="1" max="1" width="7.42578125" style="12" bestFit="1" customWidth="1"/>
    <col min="2" max="2" width="58.140625" style="12" customWidth="1"/>
    <col min="3" max="3" width="8.7109375" style="12" customWidth="1"/>
    <col min="4" max="4" width="12.7109375" style="12" customWidth="1"/>
    <col min="5" max="5" width="8.7109375" style="12" customWidth="1"/>
    <col min="6" max="6" width="12.7109375" style="12" customWidth="1"/>
    <col min="7" max="7" width="8.7109375" style="12" customWidth="1"/>
    <col min="8" max="8" width="12.7109375" style="12" customWidth="1"/>
    <col min="9" max="9" width="8.7109375" style="12" customWidth="1"/>
    <col min="10" max="10" width="12.7109375" style="12" customWidth="1"/>
    <col min="11" max="11" width="8.7109375" style="12" customWidth="1"/>
    <col min="12" max="12" width="12.7109375" style="12" customWidth="1"/>
    <col min="13" max="13" width="8.7109375" style="12" customWidth="1"/>
    <col min="14" max="14" width="12.7109375" style="12" customWidth="1"/>
    <col min="15" max="15" width="14" style="7" bestFit="1" customWidth="1"/>
    <col min="16" max="16" width="4.5703125" style="12" customWidth="1"/>
    <col min="17" max="17" width="122.85546875" style="12" customWidth="1"/>
    <col min="18" max="19" width="8.28515625" style="12" customWidth="1"/>
    <col min="20" max="20" width="12.7109375" style="12" customWidth="1"/>
    <col min="21" max="22" width="8.28515625" style="12" customWidth="1"/>
    <col min="23" max="23" width="12.7109375" style="12" customWidth="1"/>
    <col min="24" max="16384" width="9.140625" style="12"/>
  </cols>
  <sheetData>
    <row r="1" spans="1:23" ht="18" x14ac:dyDescent="0.25">
      <c r="A1" s="334" t="s">
        <v>53</v>
      </c>
      <c r="B1" s="334"/>
      <c r="C1" s="334"/>
      <c r="D1" s="334"/>
      <c r="E1" s="334"/>
      <c r="F1" s="334"/>
      <c r="G1" s="334"/>
      <c r="H1" s="334"/>
      <c r="I1" s="334"/>
      <c r="J1" s="334"/>
      <c r="K1" s="334"/>
      <c r="L1" s="334"/>
      <c r="M1" s="334"/>
      <c r="N1" s="334"/>
      <c r="O1" s="105"/>
      <c r="P1" s="9"/>
      <c r="Q1" s="191"/>
      <c r="R1" s="9"/>
      <c r="S1" s="9"/>
      <c r="T1" s="9"/>
      <c r="U1" s="9"/>
      <c r="V1" s="9"/>
      <c r="W1" s="9"/>
    </row>
    <row r="2" spans="1:23" ht="15" x14ac:dyDescent="0.2">
      <c r="A2" s="335" t="s">
        <v>271</v>
      </c>
      <c r="B2" s="335"/>
      <c r="C2" s="335"/>
      <c r="D2" s="335"/>
      <c r="E2" s="335"/>
      <c r="F2" s="335"/>
      <c r="G2" s="335"/>
      <c r="H2" s="335"/>
      <c r="I2" s="335"/>
      <c r="J2" s="335"/>
      <c r="K2" s="335"/>
      <c r="L2" s="335"/>
      <c r="M2" s="335"/>
      <c r="N2" s="335"/>
      <c r="O2" s="105"/>
      <c r="P2" s="10"/>
      <c r="Q2" s="192"/>
      <c r="R2" s="10"/>
      <c r="S2" s="10"/>
      <c r="T2" s="10"/>
      <c r="U2" s="10"/>
      <c r="V2" s="10"/>
      <c r="W2" s="10"/>
    </row>
    <row r="3" spans="1:23" x14ac:dyDescent="0.2">
      <c r="A3" s="347" t="s">
        <v>1</v>
      </c>
      <c r="B3" s="347"/>
      <c r="C3" s="347"/>
      <c r="D3" s="347"/>
      <c r="E3" s="347"/>
      <c r="F3" s="347"/>
      <c r="G3" s="347"/>
      <c r="H3" s="347"/>
      <c r="I3" s="347"/>
      <c r="J3" s="347"/>
      <c r="K3" s="347"/>
      <c r="L3" s="347"/>
      <c r="M3" s="347"/>
      <c r="N3" s="347"/>
      <c r="O3" s="105"/>
      <c r="P3" s="13"/>
      <c r="Q3" s="192"/>
      <c r="R3" s="13"/>
      <c r="S3" s="13"/>
      <c r="T3" s="13"/>
      <c r="U3" s="13"/>
      <c r="V3" s="13"/>
      <c r="W3" s="13"/>
    </row>
    <row r="4" spans="1:23" x14ac:dyDescent="0.2">
      <c r="A4" s="337" t="s">
        <v>2</v>
      </c>
      <c r="B4" s="337"/>
      <c r="C4" s="337"/>
      <c r="D4" s="337"/>
      <c r="E4" s="337"/>
      <c r="F4" s="337"/>
      <c r="G4" s="337"/>
      <c r="H4" s="337"/>
      <c r="I4" s="337"/>
      <c r="J4" s="337"/>
      <c r="K4" s="337"/>
      <c r="L4" s="337"/>
      <c r="M4" s="337"/>
      <c r="N4" s="337"/>
      <c r="O4" s="105"/>
      <c r="P4" s="11"/>
      <c r="Q4" s="192"/>
      <c r="R4" s="11"/>
      <c r="S4" s="11"/>
      <c r="T4" s="11"/>
      <c r="U4" s="11"/>
      <c r="V4" s="11"/>
      <c r="W4" s="11"/>
    </row>
    <row r="5" spans="1:23" ht="15.75" thickBot="1" x14ac:dyDescent="0.3">
      <c r="A5" s="340"/>
      <c r="B5" s="340"/>
      <c r="C5" s="340"/>
      <c r="D5" s="340"/>
      <c r="E5" s="340"/>
      <c r="F5" s="340"/>
      <c r="G5" s="340"/>
      <c r="H5" s="340"/>
      <c r="I5" s="340"/>
      <c r="J5" s="340"/>
      <c r="K5" s="340"/>
      <c r="L5" s="340"/>
      <c r="M5" s="340"/>
      <c r="N5" s="340"/>
      <c r="O5" s="105"/>
      <c r="P5" s="11"/>
      <c r="Q5" s="193"/>
      <c r="R5" s="11"/>
      <c r="S5" s="11"/>
      <c r="T5" s="11"/>
      <c r="U5" s="11"/>
      <c r="V5" s="11"/>
      <c r="W5" s="11"/>
    </row>
    <row r="6" spans="1:23" ht="15" thickBot="1" x14ac:dyDescent="0.25">
      <c r="A6" s="353"/>
      <c r="B6" s="353"/>
      <c r="C6" s="353"/>
      <c r="D6" s="353"/>
      <c r="E6" s="353"/>
      <c r="F6" s="353"/>
      <c r="G6" s="353"/>
      <c r="H6" s="353"/>
      <c r="I6" s="353"/>
      <c r="J6" s="353"/>
      <c r="K6" s="353"/>
      <c r="L6" s="353"/>
      <c r="M6" s="353"/>
      <c r="N6" s="353"/>
      <c r="O6" s="105"/>
      <c r="P6" s="11"/>
      <c r="Q6" s="51"/>
      <c r="R6" s="11"/>
      <c r="S6" s="11"/>
      <c r="T6" s="11"/>
      <c r="U6" s="11"/>
      <c r="V6" s="11"/>
      <c r="W6" s="11"/>
    </row>
    <row r="7" spans="1:23" s="29" customFormat="1" ht="33.75" customHeight="1" x14ac:dyDescent="0.2">
      <c r="A7" s="349" t="s">
        <v>54</v>
      </c>
      <c r="B7" s="350"/>
      <c r="C7" s="341" t="s">
        <v>226</v>
      </c>
      <c r="D7" s="341"/>
      <c r="E7" s="341" t="s">
        <v>7</v>
      </c>
      <c r="F7" s="341"/>
      <c r="G7" s="341" t="s">
        <v>15</v>
      </c>
      <c r="H7" s="341"/>
      <c r="I7" s="341" t="s">
        <v>27</v>
      </c>
      <c r="J7" s="341"/>
      <c r="K7" s="341" t="s">
        <v>28</v>
      </c>
      <c r="L7" s="341"/>
      <c r="M7" s="341" t="s">
        <v>23</v>
      </c>
      <c r="N7" s="342"/>
      <c r="O7" s="105"/>
      <c r="Q7" s="204"/>
    </row>
    <row r="8" spans="1:23" s="29" customFormat="1" ht="42.75" x14ac:dyDescent="0.2">
      <c r="A8" s="351"/>
      <c r="B8" s="352"/>
      <c r="C8" s="27" t="s">
        <v>57</v>
      </c>
      <c r="D8" s="183" t="s">
        <v>55</v>
      </c>
      <c r="E8" s="27" t="s">
        <v>57</v>
      </c>
      <c r="F8" s="183" t="s">
        <v>55</v>
      </c>
      <c r="G8" s="27" t="s">
        <v>57</v>
      </c>
      <c r="H8" s="27" t="s">
        <v>55</v>
      </c>
      <c r="I8" s="27" t="s">
        <v>57</v>
      </c>
      <c r="J8" s="27" t="s">
        <v>55</v>
      </c>
      <c r="K8" s="27" t="s">
        <v>57</v>
      </c>
      <c r="L8" s="27" t="s">
        <v>55</v>
      </c>
      <c r="M8" s="27" t="s">
        <v>57</v>
      </c>
      <c r="N8" s="37" t="s">
        <v>55</v>
      </c>
      <c r="O8" s="105"/>
    </row>
    <row r="9" spans="1:23" ht="45" hidden="1" x14ac:dyDescent="0.2">
      <c r="A9" s="45" t="s">
        <v>58</v>
      </c>
      <c r="B9" s="52" t="s">
        <v>62</v>
      </c>
      <c r="C9" s="19"/>
      <c r="D9" s="19"/>
      <c r="E9" s="19"/>
      <c r="F9" s="19"/>
      <c r="G9" s="19"/>
      <c r="H9" s="19"/>
      <c r="I9" s="19"/>
      <c r="J9" s="19"/>
      <c r="K9" s="19"/>
      <c r="L9" s="19"/>
      <c r="M9" s="19"/>
      <c r="N9" s="20"/>
      <c r="O9" s="105"/>
      <c r="Q9" s="29"/>
    </row>
    <row r="10" spans="1:23" ht="28.5" hidden="1" x14ac:dyDescent="0.2">
      <c r="A10" s="46">
        <v>1.1000000000000001</v>
      </c>
      <c r="B10" s="53" t="s">
        <v>59</v>
      </c>
      <c r="C10" s="38">
        <v>0</v>
      </c>
      <c r="D10" s="39">
        <v>0</v>
      </c>
      <c r="E10" s="38">
        <v>0</v>
      </c>
      <c r="F10" s="38">
        <v>0</v>
      </c>
      <c r="G10" s="38">
        <v>0</v>
      </c>
      <c r="H10" s="38">
        <v>0</v>
      </c>
      <c r="I10" s="38">
        <v>0</v>
      </c>
      <c r="J10" s="38">
        <v>0</v>
      </c>
      <c r="K10" s="38">
        <v>0</v>
      </c>
      <c r="L10" s="38">
        <v>0</v>
      </c>
      <c r="M10" s="40">
        <f>G10+I10+K10</f>
        <v>0</v>
      </c>
      <c r="N10" s="41">
        <f t="shared" ref="N10:N12" si="0">H10+J10+L10</f>
        <v>0</v>
      </c>
      <c r="O10" s="105"/>
    </row>
    <row r="11" spans="1:23" hidden="1" x14ac:dyDescent="0.2">
      <c r="A11" s="46">
        <v>1.2</v>
      </c>
      <c r="B11" s="54" t="s">
        <v>60</v>
      </c>
      <c r="C11" s="38">
        <v>0</v>
      </c>
      <c r="D11" s="38">
        <v>0</v>
      </c>
      <c r="E11" s="38">
        <v>0</v>
      </c>
      <c r="F11" s="38">
        <v>0</v>
      </c>
      <c r="G11" s="38">
        <v>0</v>
      </c>
      <c r="H11" s="38">
        <v>0</v>
      </c>
      <c r="I11" s="38">
        <v>0</v>
      </c>
      <c r="J11" s="38">
        <v>0</v>
      </c>
      <c r="K11" s="38">
        <v>0</v>
      </c>
      <c r="L11" s="38">
        <v>0</v>
      </c>
      <c r="M11" s="40">
        <f t="shared" ref="M11:M12" si="1">G11+I11+K11</f>
        <v>0</v>
      </c>
      <c r="N11" s="41">
        <f t="shared" si="0"/>
        <v>0</v>
      </c>
      <c r="O11" s="105"/>
    </row>
    <row r="12" spans="1:23" hidden="1" x14ac:dyDescent="0.2">
      <c r="A12" s="46">
        <v>1.3</v>
      </c>
      <c r="B12" s="54" t="s">
        <v>61</v>
      </c>
      <c r="C12" s="38">
        <v>0</v>
      </c>
      <c r="D12" s="38">
        <v>0</v>
      </c>
      <c r="E12" s="38">
        <v>0</v>
      </c>
      <c r="F12" s="38">
        <v>0</v>
      </c>
      <c r="G12" s="38">
        <v>0</v>
      </c>
      <c r="H12" s="38">
        <v>0</v>
      </c>
      <c r="I12" s="38">
        <v>0</v>
      </c>
      <c r="J12" s="38">
        <v>0</v>
      </c>
      <c r="K12" s="38">
        <v>0</v>
      </c>
      <c r="L12" s="38">
        <v>0</v>
      </c>
      <c r="M12" s="40">
        <f t="shared" si="1"/>
        <v>0</v>
      </c>
      <c r="N12" s="41">
        <f t="shared" si="0"/>
        <v>0</v>
      </c>
      <c r="O12" s="105"/>
      <c r="Q12" s="29"/>
    </row>
    <row r="13" spans="1:23" ht="15" hidden="1" x14ac:dyDescent="0.25">
      <c r="A13" s="47"/>
      <c r="B13" s="55" t="s">
        <v>66</v>
      </c>
      <c r="C13" s="42">
        <f>SUM(C10:C12)</f>
        <v>0</v>
      </c>
      <c r="D13" s="42">
        <f t="shared" ref="D13:N13" si="2">SUM(D10:D12)</f>
        <v>0</v>
      </c>
      <c r="E13" s="42">
        <f t="shared" si="2"/>
        <v>0</v>
      </c>
      <c r="F13" s="42">
        <f t="shared" si="2"/>
        <v>0</v>
      </c>
      <c r="G13" s="42">
        <f t="shared" si="2"/>
        <v>0</v>
      </c>
      <c r="H13" s="42">
        <f t="shared" si="2"/>
        <v>0</v>
      </c>
      <c r="I13" s="42">
        <f t="shared" si="2"/>
        <v>0</v>
      </c>
      <c r="J13" s="42">
        <f t="shared" si="2"/>
        <v>0</v>
      </c>
      <c r="K13" s="42">
        <f t="shared" si="2"/>
        <v>0</v>
      </c>
      <c r="L13" s="42">
        <f t="shared" si="2"/>
        <v>0</v>
      </c>
      <c r="M13" s="42">
        <f t="shared" si="2"/>
        <v>0</v>
      </c>
      <c r="N13" s="43">
        <f t="shared" si="2"/>
        <v>0</v>
      </c>
      <c r="O13" s="105"/>
      <c r="Q13" s="29"/>
    </row>
    <row r="14" spans="1:23" ht="30" x14ac:dyDescent="0.2">
      <c r="A14" s="45" t="s">
        <v>63</v>
      </c>
      <c r="B14" s="52" t="s">
        <v>64</v>
      </c>
      <c r="C14" s="19"/>
      <c r="D14" s="19"/>
      <c r="E14" s="19"/>
      <c r="F14" s="19"/>
      <c r="G14" s="19"/>
      <c r="H14" s="19"/>
      <c r="I14" s="19"/>
      <c r="J14" s="19"/>
      <c r="K14" s="19"/>
      <c r="L14" s="19"/>
      <c r="M14" s="19"/>
      <c r="N14" s="20"/>
      <c r="O14" s="105"/>
      <c r="Q14" s="29"/>
    </row>
    <row r="15" spans="1:23" ht="28.5" x14ac:dyDescent="0.2">
      <c r="A15" s="46">
        <v>2.1</v>
      </c>
      <c r="B15" s="53" t="s">
        <v>67</v>
      </c>
      <c r="C15" s="290">
        <v>53</v>
      </c>
      <c r="D15" s="38">
        <v>26145</v>
      </c>
      <c r="E15" s="38">
        <v>57</v>
      </c>
      <c r="F15" s="38">
        <v>26305</v>
      </c>
      <c r="G15" s="38">
        <v>57</v>
      </c>
      <c r="H15" s="38">
        <v>26224</v>
      </c>
      <c r="I15" s="38">
        <v>0</v>
      </c>
      <c r="J15" s="38">
        <v>0</v>
      </c>
      <c r="K15" s="38">
        <v>0</v>
      </c>
      <c r="L15" s="38">
        <v>0</v>
      </c>
      <c r="M15" s="40">
        <f>G15+I15+K15</f>
        <v>57</v>
      </c>
      <c r="N15" s="41">
        <f t="shared" ref="N15" si="3">H15+J15+L15</f>
        <v>26224</v>
      </c>
      <c r="O15" s="105"/>
      <c r="Q15" s="29"/>
    </row>
    <row r="16" spans="1:23" ht="28.5" x14ac:dyDescent="0.2">
      <c r="A16" s="46">
        <v>2.2000000000000002</v>
      </c>
      <c r="B16" s="53" t="s">
        <v>68</v>
      </c>
      <c r="C16" s="38">
        <v>14</v>
      </c>
      <c r="D16" s="38">
        <v>3609</v>
      </c>
      <c r="E16" s="38">
        <v>12</v>
      </c>
      <c r="F16" s="38">
        <v>3631</v>
      </c>
      <c r="G16" s="38">
        <v>12</v>
      </c>
      <c r="H16" s="38">
        <v>3620</v>
      </c>
      <c r="I16" s="38">
        <v>0</v>
      </c>
      <c r="J16" s="38">
        <v>0</v>
      </c>
      <c r="K16" s="38">
        <v>0</v>
      </c>
      <c r="L16" s="38">
        <v>0</v>
      </c>
      <c r="M16" s="40">
        <f t="shared" ref="M16:M20" si="4">G16+I16+K16</f>
        <v>12</v>
      </c>
      <c r="N16" s="41">
        <f t="shared" ref="N16:N20" si="5">H16+J16+L16</f>
        <v>3620</v>
      </c>
      <c r="O16" s="105"/>
      <c r="Q16" s="29"/>
    </row>
    <row r="17" spans="1:17" hidden="1" x14ac:dyDescent="0.2">
      <c r="A17" s="46">
        <v>2.2999999999999998</v>
      </c>
      <c r="B17" s="54" t="s">
        <v>69</v>
      </c>
      <c r="C17" s="38">
        <v>0</v>
      </c>
      <c r="D17" s="38">
        <v>0</v>
      </c>
      <c r="E17" s="38">
        <v>0</v>
      </c>
      <c r="F17" s="38">
        <v>0</v>
      </c>
      <c r="G17" s="38">
        <v>0</v>
      </c>
      <c r="H17" s="38">
        <v>0</v>
      </c>
      <c r="I17" s="38">
        <v>0</v>
      </c>
      <c r="J17" s="38">
        <v>0</v>
      </c>
      <c r="K17" s="38">
        <v>0</v>
      </c>
      <c r="L17" s="38">
        <v>0</v>
      </c>
      <c r="M17" s="40">
        <f t="shared" si="4"/>
        <v>0</v>
      </c>
      <c r="N17" s="41">
        <f t="shared" si="5"/>
        <v>0</v>
      </c>
      <c r="O17" s="105"/>
      <c r="Q17" s="29"/>
    </row>
    <row r="18" spans="1:17" ht="28.5" hidden="1" x14ac:dyDescent="0.2">
      <c r="A18" s="46">
        <v>2.4</v>
      </c>
      <c r="B18" s="53" t="s">
        <v>70</v>
      </c>
      <c r="C18" s="38">
        <v>0</v>
      </c>
      <c r="D18" s="38">
        <v>0</v>
      </c>
      <c r="E18" s="38">
        <v>0</v>
      </c>
      <c r="F18" s="38">
        <v>0</v>
      </c>
      <c r="G18" s="38">
        <v>0</v>
      </c>
      <c r="H18" s="38">
        <v>0</v>
      </c>
      <c r="I18" s="38">
        <v>0</v>
      </c>
      <c r="J18" s="38">
        <v>0</v>
      </c>
      <c r="K18" s="38">
        <v>0</v>
      </c>
      <c r="L18" s="38">
        <v>0</v>
      </c>
      <c r="M18" s="40">
        <f t="shared" si="4"/>
        <v>0</v>
      </c>
      <c r="N18" s="41">
        <f t="shared" si="5"/>
        <v>0</v>
      </c>
      <c r="O18" s="105"/>
      <c r="Q18" s="29"/>
    </row>
    <row r="19" spans="1:17" hidden="1" x14ac:dyDescent="0.2">
      <c r="A19" s="46">
        <v>2.5</v>
      </c>
      <c r="B19" s="54" t="s">
        <v>71</v>
      </c>
      <c r="C19" s="38">
        <v>0</v>
      </c>
      <c r="D19" s="38">
        <v>0</v>
      </c>
      <c r="E19" s="38">
        <v>0</v>
      </c>
      <c r="F19" s="38">
        <v>0</v>
      </c>
      <c r="G19" s="38">
        <v>0</v>
      </c>
      <c r="H19" s="38">
        <v>0</v>
      </c>
      <c r="I19" s="38">
        <v>0</v>
      </c>
      <c r="J19" s="38">
        <v>0</v>
      </c>
      <c r="K19" s="38">
        <v>0</v>
      </c>
      <c r="L19" s="38">
        <v>0</v>
      </c>
      <c r="M19" s="40">
        <f t="shared" si="4"/>
        <v>0</v>
      </c>
      <c r="N19" s="41">
        <f t="shared" si="5"/>
        <v>0</v>
      </c>
      <c r="O19" s="105"/>
    </row>
    <row r="20" spans="1:17" hidden="1" x14ac:dyDescent="0.2">
      <c r="A20" s="46">
        <v>2.6</v>
      </c>
      <c r="B20" s="54" t="s">
        <v>72</v>
      </c>
      <c r="C20" s="38">
        <v>0</v>
      </c>
      <c r="D20" s="38">
        <v>0</v>
      </c>
      <c r="E20" s="38">
        <v>0</v>
      </c>
      <c r="F20" s="38">
        <v>0</v>
      </c>
      <c r="G20" s="38">
        <v>0</v>
      </c>
      <c r="H20" s="38">
        <v>0</v>
      </c>
      <c r="I20" s="38">
        <v>0</v>
      </c>
      <c r="J20" s="38">
        <v>0</v>
      </c>
      <c r="K20" s="38">
        <v>0</v>
      </c>
      <c r="L20" s="38">
        <v>0</v>
      </c>
      <c r="M20" s="40">
        <f t="shared" si="4"/>
        <v>0</v>
      </c>
      <c r="N20" s="41">
        <f t="shared" si="5"/>
        <v>0</v>
      </c>
      <c r="O20" s="105"/>
    </row>
    <row r="21" spans="1:17" ht="15" x14ac:dyDescent="0.25">
      <c r="A21" s="47"/>
      <c r="B21" s="55" t="s">
        <v>65</v>
      </c>
      <c r="C21" s="42">
        <f t="shared" ref="C21:M21" si="6">SUM(C15:C20)</f>
        <v>67</v>
      </c>
      <c r="D21" s="42">
        <f t="shared" si="6"/>
        <v>29754</v>
      </c>
      <c r="E21" s="42">
        <f t="shared" si="6"/>
        <v>69</v>
      </c>
      <c r="F21" s="42">
        <f t="shared" si="6"/>
        <v>29936</v>
      </c>
      <c r="G21" s="42">
        <f t="shared" si="6"/>
        <v>69</v>
      </c>
      <c r="H21" s="42">
        <f t="shared" si="6"/>
        <v>29844</v>
      </c>
      <c r="I21" s="42">
        <f t="shared" si="6"/>
        <v>0</v>
      </c>
      <c r="J21" s="42">
        <f t="shared" si="6"/>
        <v>0</v>
      </c>
      <c r="K21" s="42">
        <f t="shared" si="6"/>
        <v>0</v>
      </c>
      <c r="L21" s="42">
        <f t="shared" si="6"/>
        <v>0</v>
      </c>
      <c r="M21" s="42">
        <f t="shared" si="6"/>
        <v>69</v>
      </c>
      <c r="N21" s="43">
        <f>SUM(N15:N20)</f>
        <v>29844</v>
      </c>
      <c r="O21" s="105"/>
      <c r="Q21" s="29"/>
    </row>
    <row r="22" spans="1:17" ht="45" hidden="1" x14ac:dyDescent="0.2">
      <c r="A22" s="45" t="s">
        <v>73</v>
      </c>
      <c r="B22" s="52" t="s">
        <v>74</v>
      </c>
      <c r="C22" s="19"/>
      <c r="D22" s="19"/>
      <c r="E22" s="19"/>
      <c r="F22" s="19"/>
      <c r="G22" s="19"/>
      <c r="H22" s="19"/>
      <c r="I22" s="19"/>
      <c r="J22" s="19"/>
      <c r="K22" s="19"/>
      <c r="L22" s="19"/>
      <c r="M22" s="19"/>
      <c r="N22" s="20"/>
      <c r="O22" s="105"/>
      <c r="Q22" s="29"/>
    </row>
    <row r="23" spans="1:17" ht="42.75" hidden="1" x14ac:dyDescent="0.2">
      <c r="A23" s="46">
        <v>3.1</v>
      </c>
      <c r="B23" s="205" t="s">
        <v>246</v>
      </c>
      <c r="C23" s="38">
        <v>0</v>
      </c>
      <c r="D23" s="38">
        <v>0</v>
      </c>
      <c r="E23" s="38">
        <v>0</v>
      </c>
      <c r="F23" s="38">
        <v>0</v>
      </c>
      <c r="G23" s="38">
        <v>0</v>
      </c>
      <c r="H23" s="38">
        <v>0</v>
      </c>
      <c r="I23" s="38">
        <v>0</v>
      </c>
      <c r="J23" s="38">
        <v>0</v>
      </c>
      <c r="K23" s="38">
        <v>0</v>
      </c>
      <c r="L23" s="38">
        <v>0</v>
      </c>
      <c r="M23" s="40">
        <f t="shared" ref="M23:M26" si="7">G23+I23+K23</f>
        <v>0</v>
      </c>
      <c r="N23" s="41">
        <f t="shared" ref="N23:N26" si="8">H23+J23+L23</f>
        <v>0</v>
      </c>
      <c r="O23" s="105"/>
      <c r="Q23" s="29"/>
    </row>
    <row r="24" spans="1:17" ht="57" hidden="1" x14ac:dyDescent="0.2">
      <c r="A24" s="46">
        <v>3.2</v>
      </c>
      <c r="B24" s="205" t="s">
        <v>247</v>
      </c>
      <c r="C24" s="38">
        <v>0</v>
      </c>
      <c r="D24" s="38">
        <v>0</v>
      </c>
      <c r="E24" s="38">
        <v>0</v>
      </c>
      <c r="F24" s="38">
        <v>0</v>
      </c>
      <c r="G24" s="38">
        <v>0</v>
      </c>
      <c r="H24" s="38">
        <v>0</v>
      </c>
      <c r="I24" s="38">
        <v>0</v>
      </c>
      <c r="J24" s="38">
        <v>0</v>
      </c>
      <c r="K24" s="38">
        <v>0</v>
      </c>
      <c r="L24" s="38">
        <v>0</v>
      </c>
      <c r="M24" s="40">
        <f t="shared" si="7"/>
        <v>0</v>
      </c>
      <c r="N24" s="41">
        <f t="shared" si="8"/>
        <v>0</v>
      </c>
      <c r="O24" s="105"/>
      <c r="Q24" s="29"/>
    </row>
    <row r="25" spans="1:17" ht="42.75" hidden="1" x14ac:dyDescent="0.2">
      <c r="A25" s="46">
        <v>3.3</v>
      </c>
      <c r="B25" s="53" t="s">
        <v>77</v>
      </c>
      <c r="C25" s="38">
        <v>0</v>
      </c>
      <c r="D25" s="38">
        <v>0</v>
      </c>
      <c r="E25" s="38">
        <v>0</v>
      </c>
      <c r="F25" s="38">
        <v>0</v>
      </c>
      <c r="G25" s="38">
        <v>0</v>
      </c>
      <c r="H25" s="38">
        <v>0</v>
      </c>
      <c r="I25" s="38">
        <v>0</v>
      </c>
      <c r="J25" s="38">
        <v>0</v>
      </c>
      <c r="K25" s="38">
        <v>0</v>
      </c>
      <c r="L25" s="38">
        <v>0</v>
      </c>
      <c r="M25" s="40">
        <f t="shared" si="7"/>
        <v>0</v>
      </c>
      <c r="N25" s="41">
        <f t="shared" si="8"/>
        <v>0</v>
      </c>
      <c r="O25" s="105"/>
      <c r="Q25" s="29"/>
    </row>
    <row r="26" spans="1:17" ht="28.5" hidden="1" x14ac:dyDescent="0.2">
      <c r="A26" s="46">
        <v>3.4</v>
      </c>
      <c r="B26" s="53" t="s">
        <v>78</v>
      </c>
      <c r="C26" s="38">
        <v>0</v>
      </c>
      <c r="D26" s="38">
        <v>0</v>
      </c>
      <c r="E26" s="38">
        <v>0</v>
      </c>
      <c r="F26" s="38">
        <v>0</v>
      </c>
      <c r="G26" s="38">
        <v>0</v>
      </c>
      <c r="H26" s="38">
        <v>0</v>
      </c>
      <c r="I26" s="38">
        <v>0</v>
      </c>
      <c r="J26" s="38">
        <v>0</v>
      </c>
      <c r="K26" s="38">
        <v>0</v>
      </c>
      <c r="L26" s="38">
        <v>0</v>
      </c>
      <c r="M26" s="40">
        <f t="shared" si="7"/>
        <v>0</v>
      </c>
      <c r="N26" s="41">
        <f t="shared" si="8"/>
        <v>0</v>
      </c>
      <c r="O26" s="105"/>
      <c r="Q26" s="29"/>
    </row>
    <row r="27" spans="1:17" ht="15" x14ac:dyDescent="0.25">
      <c r="A27" s="47"/>
      <c r="B27" s="44" t="s">
        <v>75</v>
      </c>
      <c r="C27" s="42">
        <f>SUM(C23:C26)</f>
        <v>0</v>
      </c>
      <c r="D27" s="42">
        <f t="shared" ref="D27:N27" si="9">SUM(D23:D26)</f>
        <v>0</v>
      </c>
      <c r="E27" s="42">
        <f t="shared" si="9"/>
        <v>0</v>
      </c>
      <c r="F27" s="42">
        <f t="shared" si="9"/>
        <v>0</v>
      </c>
      <c r="G27" s="42">
        <f t="shared" si="9"/>
        <v>0</v>
      </c>
      <c r="H27" s="42">
        <f t="shared" si="9"/>
        <v>0</v>
      </c>
      <c r="I27" s="42">
        <f t="shared" si="9"/>
        <v>0</v>
      </c>
      <c r="J27" s="42">
        <f t="shared" si="9"/>
        <v>0</v>
      </c>
      <c r="K27" s="42">
        <f t="shared" si="9"/>
        <v>0</v>
      </c>
      <c r="L27" s="42">
        <f t="shared" si="9"/>
        <v>0</v>
      </c>
      <c r="M27" s="42">
        <f t="shared" si="9"/>
        <v>0</v>
      </c>
      <c r="N27" s="43">
        <f t="shared" si="9"/>
        <v>0</v>
      </c>
      <c r="O27" s="105"/>
      <c r="Q27" s="29"/>
    </row>
    <row r="28" spans="1:17" ht="15.75" thickBot="1" x14ac:dyDescent="0.3">
      <c r="A28" s="48"/>
      <c r="B28" s="49" t="s">
        <v>76</v>
      </c>
      <c r="C28" s="50">
        <f>C27+C21+C13</f>
        <v>67</v>
      </c>
      <c r="D28" s="50">
        <f t="shared" ref="D28:N28" si="10">D27+D21+D13</f>
        <v>29754</v>
      </c>
      <c r="E28" s="50">
        <f t="shared" si="10"/>
        <v>69</v>
      </c>
      <c r="F28" s="50">
        <f t="shared" si="10"/>
        <v>29936</v>
      </c>
      <c r="G28" s="50">
        <f t="shared" si="10"/>
        <v>69</v>
      </c>
      <c r="H28" s="50">
        <f t="shared" si="10"/>
        <v>29844</v>
      </c>
      <c r="I28" s="50">
        <f t="shared" si="10"/>
        <v>0</v>
      </c>
      <c r="J28" s="50">
        <f t="shared" si="10"/>
        <v>0</v>
      </c>
      <c r="K28" s="50">
        <f t="shared" si="10"/>
        <v>0</v>
      </c>
      <c r="L28" s="50">
        <f t="shared" si="10"/>
        <v>0</v>
      </c>
      <c r="M28" s="50">
        <f t="shared" si="10"/>
        <v>69</v>
      </c>
      <c r="N28" s="247">
        <f t="shared" si="10"/>
        <v>29844</v>
      </c>
      <c r="O28" s="105"/>
      <c r="Q28" s="8"/>
    </row>
    <row r="29" spans="1:17" x14ac:dyDescent="0.2">
      <c r="O29" s="105"/>
    </row>
    <row r="30" spans="1:17" ht="15" x14ac:dyDescent="0.2">
      <c r="A30" s="348" t="s">
        <v>227</v>
      </c>
      <c r="B30" s="348"/>
      <c r="C30" s="348"/>
      <c r="D30" s="348"/>
      <c r="E30" s="348"/>
      <c r="F30" s="348"/>
      <c r="G30" s="348"/>
      <c r="H30" s="348"/>
      <c r="I30" s="348"/>
      <c r="J30" s="348"/>
      <c r="K30" s="348"/>
      <c r="L30" s="348"/>
      <c r="M30" s="348"/>
      <c r="N30" s="348"/>
      <c r="O30" s="105"/>
    </row>
    <row r="31" spans="1:17" x14ac:dyDescent="0.2">
      <c r="A31" s="102" t="s">
        <v>276</v>
      </c>
      <c r="O31" s="105"/>
    </row>
  </sheetData>
  <mergeCells count="14">
    <mergeCell ref="A30:N30"/>
    <mergeCell ref="M7:N7"/>
    <mergeCell ref="A7:B8"/>
    <mergeCell ref="A1:N1"/>
    <mergeCell ref="A2:N2"/>
    <mergeCell ref="A3:N3"/>
    <mergeCell ref="A4:N4"/>
    <mergeCell ref="A5:N5"/>
    <mergeCell ref="A6:N6"/>
    <mergeCell ref="C7:D7"/>
    <mergeCell ref="E7:F7"/>
    <mergeCell ref="G7:H7"/>
    <mergeCell ref="I7:J7"/>
    <mergeCell ref="K7:L7"/>
  </mergeCells>
  <pageMargins left="0.7" right="0.7" top="0.75" bottom="0.75" header="0.3" footer="0.3"/>
  <pageSetup scale="62" fitToHeight="9999" orientation="landscape" r:id="rId1"/>
  <headerFooter>
    <oddHeader>&amp;L&amp;"Arial,Bold"&amp;12D. Resources by DOJ Strategic Goal and Strategic Objective</oddHeader>
    <oddFooter>&amp;C&amp;"Arial,Regular"Exhibit D - Resources by DOJ Strategic Goal and Strategic Objective</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9"/>
  <sheetViews>
    <sheetView view="pageBreakPreview" zoomScaleNormal="100" zoomScaleSheetLayoutView="100" workbookViewId="0">
      <pane xSplit="4" ySplit="6" topLeftCell="F7" activePane="bottomRight" state="frozen"/>
      <selection activeCell="B39" sqref="B39"/>
      <selection pane="topRight" activeCell="B39" sqref="B39"/>
      <selection pane="bottomLeft" activeCell="B39" sqref="B39"/>
      <selection pane="bottomRight" activeCell="C19" sqref="C19"/>
    </sheetView>
  </sheetViews>
  <sheetFormatPr defaultRowHeight="14.25" x14ac:dyDescent="0.2"/>
  <cols>
    <col min="1" max="1" width="3.7109375" style="12" customWidth="1"/>
    <col min="2" max="2" width="71.140625" style="12" customWidth="1"/>
    <col min="3" max="4" width="14.7109375" style="12" customWidth="1"/>
    <col min="5" max="6" width="8.7109375" style="12" customWidth="1"/>
    <col min="7" max="7" width="12.7109375" style="12" customWidth="1"/>
    <col min="8" max="8" width="14" style="65" bestFit="1" customWidth="1"/>
    <col min="9" max="9" width="4.5703125" style="12" customWidth="1"/>
    <col min="10" max="10" width="122.85546875" style="102" customWidth="1"/>
    <col min="11" max="12" width="8.28515625" style="12" customWidth="1"/>
    <col min="13" max="13" width="12.7109375" style="12" customWidth="1"/>
    <col min="14" max="15" width="8.28515625" style="12" customWidth="1"/>
    <col min="16" max="16" width="12.7109375" style="12" customWidth="1"/>
    <col min="17" max="16384" width="9.140625" style="12"/>
  </cols>
  <sheetData>
    <row r="1" spans="1:16" ht="18" x14ac:dyDescent="0.25">
      <c r="A1" s="374" t="s">
        <v>228</v>
      </c>
      <c r="B1" s="374"/>
      <c r="C1" s="374"/>
      <c r="D1" s="374"/>
      <c r="E1" s="374"/>
      <c r="F1" s="374"/>
      <c r="G1" s="374"/>
      <c r="H1" s="58"/>
      <c r="I1" s="9"/>
      <c r="J1" s="191"/>
      <c r="K1" s="9"/>
      <c r="L1" s="9"/>
      <c r="M1" s="9"/>
      <c r="N1" s="9"/>
      <c r="O1" s="9"/>
      <c r="P1" s="9"/>
    </row>
    <row r="2" spans="1:16" ht="15" x14ac:dyDescent="0.2">
      <c r="A2" s="337" t="s">
        <v>271</v>
      </c>
      <c r="B2" s="337"/>
      <c r="C2" s="337"/>
      <c r="D2" s="337"/>
      <c r="E2" s="337"/>
      <c r="F2" s="337"/>
      <c r="G2" s="337"/>
      <c r="H2" s="58"/>
      <c r="I2" s="10"/>
      <c r="J2" s="192"/>
      <c r="K2" s="10"/>
      <c r="L2" s="10"/>
      <c r="M2" s="10"/>
      <c r="N2" s="10"/>
      <c r="O2" s="10"/>
      <c r="P2" s="10"/>
    </row>
    <row r="3" spans="1:16" x14ac:dyDescent="0.2">
      <c r="A3" s="375" t="s">
        <v>1</v>
      </c>
      <c r="B3" s="375"/>
      <c r="C3" s="375"/>
      <c r="D3" s="375"/>
      <c r="E3" s="375"/>
      <c r="F3" s="375"/>
      <c r="G3" s="375"/>
      <c r="H3" s="58"/>
      <c r="I3" s="13"/>
      <c r="J3" s="192"/>
      <c r="K3" s="13"/>
      <c r="L3" s="13"/>
      <c r="M3" s="13"/>
      <c r="N3" s="13"/>
      <c r="O3" s="13"/>
      <c r="P3" s="13"/>
    </row>
    <row r="4" spans="1:16" x14ac:dyDescent="0.2">
      <c r="A4" s="376" t="s">
        <v>2</v>
      </c>
      <c r="B4" s="376"/>
      <c r="C4" s="376"/>
      <c r="D4" s="376"/>
      <c r="E4" s="376"/>
      <c r="F4" s="376"/>
      <c r="G4" s="376"/>
      <c r="H4" s="58"/>
      <c r="I4" s="11"/>
      <c r="J4" s="192"/>
      <c r="K4" s="11"/>
      <c r="L4" s="11"/>
      <c r="M4" s="11"/>
      <c r="N4" s="11"/>
      <c r="O4" s="11"/>
      <c r="P4" s="11"/>
    </row>
    <row r="5" spans="1:16" ht="15" thickBot="1" x14ac:dyDescent="0.25">
      <c r="A5" s="382"/>
      <c r="B5" s="382"/>
      <c r="C5" s="382"/>
      <c r="D5" s="382"/>
      <c r="E5" s="353"/>
      <c r="F5" s="353"/>
      <c r="G5" s="353"/>
      <c r="H5" s="58"/>
      <c r="I5" s="11"/>
      <c r="J5" s="203"/>
      <c r="K5" s="11"/>
      <c r="L5" s="11"/>
      <c r="M5" s="11"/>
      <c r="N5" s="11"/>
      <c r="O5" s="11"/>
      <c r="P5" s="11"/>
    </row>
    <row r="6" spans="1:16" s="59" customFormat="1" ht="29.25" customHeight="1" thickBot="1" x14ac:dyDescent="0.25">
      <c r="A6" s="57"/>
      <c r="B6" s="57"/>
      <c r="C6" s="57"/>
      <c r="D6" s="57"/>
      <c r="E6" s="93" t="s">
        <v>4</v>
      </c>
      <c r="F6" s="67" t="s">
        <v>216</v>
      </c>
      <c r="G6" s="66" t="s">
        <v>5</v>
      </c>
      <c r="H6" s="58"/>
      <c r="J6" s="103"/>
    </row>
    <row r="7" spans="1:16" s="59" customFormat="1" ht="12.75" x14ac:dyDescent="0.2">
      <c r="A7" s="60"/>
      <c r="B7" s="379" t="s">
        <v>8</v>
      </c>
      <c r="C7" s="379"/>
      <c r="D7" s="379"/>
      <c r="E7" s="68"/>
      <c r="F7" s="68"/>
      <c r="G7" s="94"/>
      <c r="H7" s="58"/>
      <c r="J7" s="102"/>
    </row>
    <row r="8" spans="1:16" s="59" customFormat="1" ht="12.75" customHeight="1" x14ac:dyDescent="0.2">
      <c r="A8" s="61">
        <v>1</v>
      </c>
      <c r="B8" s="364" t="s">
        <v>279</v>
      </c>
      <c r="C8" s="364"/>
      <c r="D8" s="365"/>
      <c r="E8" s="69">
        <v>0</v>
      </c>
      <c r="F8" s="69">
        <v>0</v>
      </c>
      <c r="G8" s="95">
        <v>-182</v>
      </c>
      <c r="H8" s="58"/>
      <c r="J8" s="102"/>
    </row>
    <row r="9" spans="1:16" s="59" customFormat="1" ht="12.75" customHeight="1" x14ac:dyDescent="0.2">
      <c r="A9" s="61"/>
      <c r="B9" s="366"/>
      <c r="C9" s="366"/>
      <c r="D9" s="367"/>
      <c r="E9" s="69"/>
      <c r="F9" s="69"/>
      <c r="G9" s="95"/>
      <c r="H9" s="58"/>
      <c r="J9" s="102"/>
    </row>
    <row r="10" spans="1:16" s="59" customFormat="1" ht="12.75" hidden="1" customHeight="1" x14ac:dyDescent="0.2">
      <c r="A10" s="61">
        <v>2</v>
      </c>
      <c r="B10" s="371" t="s">
        <v>81</v>
      </c>
      <c r="C10" s="371"/>
      <c r="D10" s="381"/>
      <c r="E10" s="69">
        <v>0</v>
      </c>
      <c r="F10" s="69">
        <v>0</v>
      </c>
      <c r="G10" s="95">
        <v>0</v>
      </c>
      <c r="H10" s="58"/>
      <c r="J10" s="102"/>
    </row>
    <row r="11" spans="1:16" s="59" customFormat="1" ht="12.75" x14ac:dyDescent="0.2">
      <c r="A11" s="63"/>
      <c r="B11" s="356" t="s">
        <v>79</v>
      </c>
      <c r="C11" s="356"/>
      <c r="D11" s="356"/>
      <c r="E11" s="70">
        <f>SUM(E8:E10)</f>
        <v>0</v>
      </c>
      <c r="F11" s="70">
        <f>SUM(F8:F10)</f>
        <v>0</v>
      </c>
      <c r="G11" s="96">
        <f>SUM(G8:G10)</f>
        <v>-182</v>
      </c>
      <c r="H11" s="58"/>
      <c r="J11" s="103"/>
    </row>
    <row r="12" spans="1:16" s="59" customFormat="1" ht="12.75" x14ac:dyDescent="0.2">
      <c r="A12" s="64"/>
      <c r="B12" s="380" t="s">
        <v>80</v>
      </c>
      <c r="C12" s="380"/>
      <c r="D12" s="380"/>
      <c r="E12" s="69">
        <v>0</v>
      </c>
      <c r="F12" s="69"/>
      <c r="G12" s="95"/>
      <c r="H12" s="58"/>
      <c r="J12" s="102"/>
    </row>
    <row r="13" spans="1:16" s="59" customFormat="1" ht="26.25" customHeight="1" x14ac:dyDescent="0.2">
      <c r="A13" s="61">
        <v>1</v>
      </c>
      <c r="B13" s="371" t="s">
        <v>289</v>
      </c>
      <c r="C13" s="371"/>
      <c r="D13" s="371"/>
      <c r="E13" s="69">
        <v>0</v>
      </c>
      <c r="F13" s="69">
        <v>0</v>
      </c>
      <c r="G13" s="95">
        <v>41</v>
      </c>
      <c r="H13" s="58"/>
      <c r="J13" s="102"/>
    </row>
    <row r="14" spans="1:16" s="59" customFormat="1" ht="12.75" x14ac:dyDescent="0.2">
      <c r="A14" s="61">
        <v>2</v>
      </c>
      <c r="B14" s="371" t="s">
        <v>290</v>
      </c>
      <c r="C14" s="371"/>
      <c r="D14" s="381"/>
      <c r="E14" s="69">
        <v>0</v>
      </c>
      <c r="F14" s="69">
        <v>0</v>
      </c>
      <c r="G14" s="95">
        <v>-29</v>
      </c>
      <c r="H14" s="58"/>
      <c r="J14" s="102"/>
    </row>
    <row r="15" spans="1:16" s="59" customFormat="1" ht="12.75" x14ac:dyDescent="0.2">
      <c r="A15" s="63"/>
      <c r="B15" s="356" t="s">
        <v>82</v>
      </c>
      <c r="C15" s="356"/>
      <c r="D15" s="378"/>
      <c r="E15" s="70">
        <f>SUM(E13:E14)</f>
        <v>0</v>
      </c>
      <c r="F15" s="70">
        <f>SUM(F13:F14)</f>
        <v>0</v>
      </c>
      <c r="G15" s="96">
        <f>SUM(G13:G14)</f>
        <v>12</v>
      </c>
      <c r="H15" s="58"/>
      <c r="J15" s="103"/>
    </row>
    <row r="16" spans="1:16" s="59" customFormat="1" ht="12.75" x14ac:dyDescent="0.2">
      <c r="A16" s="74"/>
      <c r="B16" s="377" t="s">
        <v>10</v>
      </c>
      <c r="C16" s="377"/>
      <c r="D16" s="377"/>
      <c r="E16" s="71"/>
      <c r="F16" s="71"/>
      <c r="G16" s="97"/>
      <c r="H16" s="58"/>
      <c r="J16" s="102"/>
    </row>
    <row r="17" spans="1:10" s="59" customFormat="1" ht="12.75" x14ac:dyDescent="0.2">
      <c r="A17" s="280">
        <v>1</v>
      </c>
      <c r="B17" s="364" t="s">
        <v>297</v>
      </c>
      <c r="C17" s="372"/>
      <c r="D17" s="373"/>
      <c r="E17" s="281"/>
      <c r="F17" s="281"/>
      <c r="G17" s="282"/>
      <c r="H17" s="58"/>
      <c r="J17" s="102"/>
    </row>
    <row r="18" spans="1:10" s="59" customFormat="1" ht="30.75" customHeight="1" x14ac:dyDescent="0.2">
      <c r="A18" s="280"/>
      <c r="B18" s="366"/>
      <c r="C18" s="366"/>
      <c r="D18" s="367"/>
      <c r="E18" s="281"/>
      <c r="F18" s="281"/>
      <c r="G18" s="282">
        <v>62</v>
      </c>
      <c r="H18" s="58"/>
      <c r="J18" s="102"/>
    </row>
    <row r="19" spans="1:10" s="59" customFormat="1" ht="65.25" customHeight="1" x14ac:dyDescent="0.2">
      <c r="A19" s="280">
        <v>2</v>
      </c>
      <c r="B19" s="288" t="s">
        <v>299</v>
      </c>
      <c r="C19" s="283"/>
      <c r="D19" s="284"/>
      <c r="E19" s="281"/>
      <c r="F19" s="281"/>
      <c r="G19" s="282">
        <v>11</v>
      </c>
      <c r="H19" s="58"/>
      <c r="J19" s="102"/>
    </row>
    <row r="20" spans="1:10" s="59" customFormat="1" ht="75" hidden="1" customHeight="1" x14ac:dyDescent="0.2">
      <c r="A20" s="86"/>
      <c r="B20" s="362"/>
      <c r="C20" s="362"/>
      <c r="D20" s="363"/>
      <c r="E20" s="69">
        <v>0</v>
      </c>
      <c r="F20" s="69">
        <v>0</v>
      </c>
      <c r="G20" s="95">
        <f>D39</f>
        <v>0</v>
      </c>
      <c r="H20" s="58"/>
      <c r="J20" s="102"/>
    </row>
    <row r="21" spans="1:10" s="59" customFormat="1" ht="36" hidden="1" x14ac:dyDescent="0.2">
      <c r="A21" s="83"/>
      <c r="B21" s="75"/>
      <c r="C21" s="84" t="s">
        <v>230</v>
      </c>
      <c r="D21" s="85" t="s">
        <v>83</v>
      </c>
      <c r="E21" s="76"/>
      <c r="F21" s="76"/>
      <c r="G21" s="98"/>
      <c r="H21" s="58"/>
      <c r="J21" s="102"/>
    </row>
    <row r="22" spans="1:10" s="59" customFormat="1" ht="12.75" hidden="1" x14ac:dyDescent="0.2">
      <c r="A22" s="83"/>
      <c r="B22" s="77" t="s">
        <v>84</v>
      </c>
      <c r="C22" s="72">
        <v>0</v>
      </c>
      <c r="D22" s="72">
        <v>0</v>
      </c>
      <c r="E22" s="69"/>
      <c r="F22" s="69"/>
      <c r="G22" s="95"/>
      <c r="H22" s="58"/>
      <c r="J22" s="102"/>
    </row>
    <row r="23" spans="1:10" s="59" customFormat="1" ht="12.75" hidden="1" x14ac:dyDescent="0.2">
      <c r="A23" s="83"/>
      <c r="B23" s="77" t="s">
        <v>85</v>
      </c>
      <c r="C23" s="73">
        <v>0</v>
      </c>
      <c r="D23" s="73">
        <v>0</v>
      </c>
      <c r="E23" s="69"/>
      <c r="F23" s="69"/>
      <c r="G23" s="95"/>
      <c r="H23" s="58"/>
      <c r="J23" s="102"/>
    </row>
    <row r="24" spans="1:10" s="59" customFormat="1" ht="12.75" hidden="1" x14ac:dyDescent="0.2">
      <c r="A24" s="83"/>
      <c r="B24" s="77" t="s">
        <v>86</v>
      </c>
      <c r="C24" s="62">
        <f>SUM(C22:C23)</f>
        <v>0</v>
      </c>
      <c r="D24" s="62">
        <f>SUM(D22:D23)</f>
        <v>0</v>
      </c>
      <c r="E24" s="69"/>
      <c r="F24" s="69"/>
      <c r="G24" s="95"/>
      <c r="H24" s="58"/>
      <c r="J24" s="102"/>
    </row>
    <row r="25" spans="1:10" s="59" customFormat="1" ht="12.75" hidden="1" x14ac:dyDescent="0.2">
      <c r="A25" s="83"/>
      <c r="B25" s="77" t="s">
        <v>87</v>
      </c>
      <c r="C25" s="73"/>
      <c r="D25" s="73">
        <v>0</v>
      </c>
      <c r="E25" s="69"/>
      <c r="F25" s="69"/>
      <c r="G25" s="95"/>
      <c r="H25" s="58"/>
      <c r="J25" s="102"/>
    </row>
    <row r="26" spans="1:10" s="59" customFormat="1" ht="12.75" hidden="1" x14ac:dyDescent="0.2">
      <c r="A26" s="83"/>
      <c r="B26" s="78" t="s">
        <v>88</v>
      </c>
      <c r="C26" s="79">
        <f>SUM(C24:C25)</f>
        <v>0</v>
      </c>
      <c r="D26" s="79">
        <f>SUM(D24:D25)</f>
        <v>0</v>
      </c>
      <c r="E26" s="80"/>
      <c r="F26" s="80"/>
      <c r="G26" s="99"/>
      <c r="H26" s="58"/>
      <c r="J26" s="103"/>
    </row>
    <row r="27" spans="1:10" hidden="1" x14ac:dyDescent="0.2">
      <c r="A27" s="83"/>
      <c r="B27" s="77" t="s">
        <v>89</v>
      </c>
      <c r="C27" s="62"/>
      <c r="D27" s="62">
        <v>0</v>
      </c>
      <c r="E27" s="22"/>
      <c r="F27" s="22"/>
      <c r="G27" s="23"/>
      <c r="H27" s="58"/>
    </row>
    <row r="28" spans="1:10" hidden="1" x14ac:dyDescent="0.2">
      <c r="A28" s="89"/>
      <c r="B28" s="77" t="s">
        <v>90</v>
      </c>
      <c r="C28" s="62"/>
      <c r="D28" s="62">
        <v>0</v>
      </c>
      <c r="E28" s="22"/>
      <c r="F28" s="22"/>
      <c r="G28" s="23"/>
      <c r="H28" s="58"/>
    </row>
    <row r="29" spans="1:10" hidden="1" x14ac:dyDescent="0.2">
      <c r="A29" s="89"/>
      <c r="B29" s="77" t="s">
        <v>91</v>
      </c>
      <c r="C29" s="62"/>
      <c r="D29" s="62">
        <v>0</v>
      </c>
      <c r="E29" s="22"/>
      <c r="F29" s="22"/>
      <c r="G29" s="23"/>
      <c r="H29" s="58"/>
    </row>
    <row r="30" spans="1:10" hidden="1" x14ac:dyDescent="0.2">
      <c r="A30" s="89"/>
      <c r="B30" s="77" t="s">
        <v>92</v>
      </c>
      <c r="C30" s="62"/>
      <c r="D30" s="62">
        <v>0</v>
      </c>
      <c r="E30" s="22"/>
      <c r="F30" s="22"/>
      <c r="G30" s="23"/>
      <c r="H30" s="58"/>
    </row>
    <row r="31" spans="1:10" hidden="1" x14ac:dyDescent="0.2">
      <c r="A31" s="89"/>
      <c r="B31" s="77" t="s">
        <v>93</v>
      </c>
      <c r="C31" s="81"/>
      <c r="D31" s="79">
        <f>SUM(D32:D35)</f>
        <v>0</v>
      </c>
      <c r="E31" s="22"/>
      <c r="F31" s="22"/>
      <c r="G31" s="23"/>
      <c r="H31" s="58"/>
    </row>
    <row r="32" spans="1:10" hidden="1" x14ac:dyDescent="0.2">
      <c r="A32" s="89"/>
      <c r="B32" s="82" t="s">
        <v>94</v>
      </c>
      <c r="C32" s="62"/>
      <c r="D32" s="62">
        <v>0</v>
      </c>
      <c r="E32" s="22"/>
      <c r="F32" s="22"/>
      <c r="G32" s="23"/>
      <c r="H32" s="58"/>
    </row>
    <row r="33" spans="1:10" hidden="1" x14ac:dyDescent="0.2">
      <c r="A33" s="89"/>
      <c r="B33" s="82" t="s">
        <v>95</v>
      </c>
      <c r="C33" s="62"/>
      <c r="D33" s="62">
        <v>0</v>
      </c>
      <c r="E33" s="22"/>
      <c r="F33" s="22"/>
      <c r="G33" s="23"/>
      <c r="H33" s="58"/>
    </row>
    <row r="34" spans="1:10" hidden="1" x14ac:dyDescent="0.2">
      <c r="A34" s="89"/>
      <c r="B34" s="82" t="s">
        <v>96</v>
      </c>
      <c r="C34" s="62"/>
      <c r="D34" s="62">
        <v>0</v>
      </c>
      <c r="E34" s="22"/>
      <c r="F34" s="22"/>
      <c r="G34" s="23"/>
      <c r="H34" s="58"/>
    </row>
    <row r="35" spans="1:10" hidden="1" x14ac:dyDescent="0.2">
      <c r="A35" s="89"/>
      <c r="B35" s="82" t="s">
        <v>97</v>
      </c>
      <c r="C35" s="62"/>
      <c r="D35" s="62">
        <v>0</v>
      </c>
      <c r="E35" s="22"/>
      <c r="F35" s="22"/>
      <c r="G35" s="23"/>
      <c r="H35" s="58"/>
    </row>
    <row r="36" spans="1:10" hidden="1" x14ac:dyDescent="0.2">
      <c r="A36" s="89"/>
      <c r="B36" s="77" t="s">
        <v>98</v>
      </c>
      <c r="C36" s="62"/>
      <c r="D36" s="62">
        <v>0</v>
      </c>
      <c r="E36" s="22"/>
      <c r="F36" s="22"/>
      <c r="G36" s="23"/>
      <c r="H36" s="58"/>
    </row>
    <row r="37" spans="1:10" hidden="1" x14ac:dyDescent="0.2">
      <c r="A37" s="89"/>
      <c r="B37" s="77" t="s">
        <v>99</v>
      </c>
      <c r="C37" s="62"/>
      <c r="D37" s="62">
        <v>0</v>
      </c>
      <c r="E37" s="22"/>
      <c r="F37" s="22"/>
      <c r="G37" s="23"/>
      <c r="H37" s="58"/>
    </row>
    <row r="38" spans="1:10" s="59" customFormat="1" ht="12.75" hidden="1" x14ac:dyDescent="0.2">
      <c r="A38" s="60"/>
      <c r="B38" s="78" t="s">
        <v>100</v>
      </c>
      <c r="C38" s="79"/>
      <c r="D38" s="79">
        <f>SUM(D28:D31,D36:D37)</f>
        <v>0</v>
      </c>
      <c r="E38" s="80"/>
      <c r="F38" s="80"/>
      <c r="G38" s="99"/>
      <c r="H38" s="58"/>
      <c r="J38" s="103"/>
    </row>
    <row r="39" spans="1:10" s="59" customFormat="1" ht="12.75" hidden="1" x14ac:dyDescent="0.2">
      <c r="A39" s="60"/>
      <c r="B39" s="88" t="s">
        <v>231</v>
      </c>
      <c r="C39" s="79">
        <f>C26</f>
        <v>0</v>
      </c>
      <c r="D39" s="79">
        <f>D38+D26</f>
        <v>0</v>
      </c>
      <c r="E39" s="80"/>
      <c r="F39" s="80"/>
      <c r="G39" s="99"/>
      <c r="H39" s="58"/>
      <c r="J39" s="103"/>
    </row>
    <row r="40" spans="1:10" s="59" customFormat="1" ht="48.75" hidden="1" customHeight="1" x14ac:dyDescent="0.2">
      <c r="A40" s="61">
        <v>3</v>
      </c>
      <c r="B40" s="361" t="s">
        <v>101</v>
      </c>
      <c r="C40" s="361"/>
      <c r="D40" s="370"/>
      <c r="E40" s="80"/>
      <c r="F40" s="80"/>
      <c r="G40" s="95">
        <v>0</v>
      </c>
      <c r="H40" s="58"/>
      <c r="J40" s="102"/>
    </row>
    <row r="41" spans="1:10" s="59" customFormat="1" ht="36.75" hidden="1" customHeight="1" x14ac:dyDescent="0.2">
      <c r="A41" s="61">
        <v>4</v>
      </c>
      <c r="B41" s="371" t="s">
        <v>236</v>
      </c>
      <c r="C41" s="359"/>
      <c r="D41" s="360"/>
      <c r="E41" s="80"/>
      <c r="F41" s="80"/>
      <c r="G41" s="95">
        <v>0</v>
      </c>
      <c r="H41" s="58"/>
      <c r="J41" s="102"/>
    </row>
    <row r="42" spans="1:10" s="59" customFormat="1" ht="38.25" hidden="1" customHeight="1" x14ac:dyDescent="0.2">
      <c r="A42" s="61">
        <v>5</v>
      </c>
      <c r="B42" s="361" t="s">
        <v>102</v>
      </c>
      <c r="C42" s="362"/>
      <c r="D42" s="363"/>
      <c r="E42" s="80"/>
      <c r="F42" s="80"/>
      <c r="G42" s="95">
        <v>0</v>
      </c>
      <c r="H42" s="58"/>
      <c r="J42" s="102"/>
    </row>
    <row r="43" spans="1:10" s="59" customFormat="1" ht="63" customHeight="1" x14ac:dyDescent="0.2">
      <c r="A43" s="61">
        <v>4</v>
      </c>
      <c r="B43" s="361" t="s">
        <v>298</v>
      </c>
      <c r="C43" s="362"/>
      <c r="D43" s="363"/>
      <c r="E43" s="80" t="s">
        <v>103</v>
      </c>
      <c r="F43" s="80"/>
      <c r="G43" s="95">
        <v>14</v>
      </c>
      <c r="H43" s="58"/>
      <c r="J43" s="102"/>
    </row>
    <row r="44" spans="1:10" s="59" customFormat="1" ht="12.75" x14ac:dyDescent="0.2">
      <c r="A44" s="63"/>
      <c r="B44" s="356" t="s">
        <v>104</v>
      </c>
      <c r="C44" s="356"/>
      <c r="D44" s="356"/>
      <c r="E44" s="70">
        <f>SUM(E18:E43)</f>
        <v>0</v>
      </c>
      <c r="F44" s="70">
        <f>SUM(F18:F43)</f>
        <v>0</v>
      </c>
      <c r="G44" s="96">
        <f>SUM(G18:G43)</f>
        <v>87</v>
      </c>
      <c r="H44" s="58"/>
      <c r="J44" s="103"/>
    </row>
    <row r="45" spans="1:10" s="59" customFormat="1" ht="12.75" x14ac:dyDescent="0.2">
      <c r="A45" s="90"/>
      <c r="B45" s="368" t="s">
        <v>11</v>
      </c>
      <c r="C45" s="368"/>
      <c r="D45" s="369"/>
      <c r="E45" s="87"/>
      <c r="F45" s="87"/>
      <c r="G45" s="100"/>
      <c r="H45" s="58"/>
      <c r="J45" s="102"/>
    </row>
    <row r="46" spans="1:10" s="59" customFormat="1" ht="76.5" customHeight="1" x14ac:dyDescent="0.2">
      <c r="A46" s="61">
        <v>1</v>
      </c>
      <c r="B46" s="361" t="s">
        <v>294</v>
      </c>
      <c r="C46" s="362"/>
      <c r="D46" s="363"/>
      <c r="E46" s="80"/>
      <c r="F46" s="80"/>
      <c r="G46" s="95">
        <v>8</v>
      </c>
      <c r="H46" s="58"/>
      <c r="J46" s="102"/>
    </row>
    <row r="47" spans="1:10" s="59" customFormat="1" ht="39" customHeight="1" x14ac:dyDescent="0.2">
      <c r="A47" s="61">
        <v>2</v>
      </c>
      <c r="B47" s="361" t="s">
        <v>295</v>
      </c>
      <c r="C47" s="362"/>
      <c r="D47" s="363"/>
      <c r="E47" s="80"/>
      <c r="F47" s="80"/>
      <c r="G47" s="95">
        <v>-17</v>
      </c>
      <c r="H47" s="58"/>
      <c r="J47" s="102"/>
    </row>
    <row r="48" spans="1:10" s="59" customFormat="1" ht="37.5" hidden="1" customHeight="1" x14ac:dyDescent="0.2">
      <c r="A48" s="61">
        <v>3</v>
      </c>
      <c r="B48" s="361" t="s">
        <v>105</v>
      </c>
      <c r="C48" s="362"/>
      <c r="D48" s="363"/>
      <c r="E48" s="80"/>
      <c r="F48" s="80"/>
      <c r="G48" s="95">
        <v>0</v>
      </c>
      <c r="H48" s="58"/>
      <c r="J48" s="102"/>
    </row>
    <row r="49" spans="1:10" s="59" customFormat="1" ht="12.75" x14ac:dyDescent="0.2">
      <c r="A49" s="63"/>
      <c r="B49" s="356" t="s">
        <v>106</v>
      </c>
      <c r="C49" s="356"/>
      <c r="D49" s="356"/>
      <c r="E49" s="70">
        <f t="shared" ref="E49:F49" si="0">SUM(E46:E48)</f>
        <v>0</v>
      </c>
      <c r="F49" s="70">
        <f t="shared" si="0"/>
        <v>0</v>
      </c>
      <c r="G49" s="96">
        <f>SUM(G46:G48)</f>
        <v>-9</v>
      </c>
      <c r="H49" s="58"/>
      <c r="J49" s="103"/>
    </row>
    <row r="50" spans="1:10" s="59" customFormat="1" ht="12.75" hidden="1" x14ac:dyDescent="0.2">
      <c r="A50" s="61"/>
      <c r="B50" s="357" t="s">
        <v>12</v>
      </c>
      <c r="C50" s="357"/>
      <c r="D50" s="358"/>
      <c r="E50" s="80"/>
      <c r="F50" s="80"/>
      <c r="G50" s="95">
        <v>0</v>
      </c>
      <c r="H50" s="58"/>
      <c r="J50" s="102"/>
    </row>
    <row r="51" spans="1:10" s="59" customFormat="1" ht="75.75" hidden="1" customHeight="1" x14ac:dyDescent="0.2">
      <c r="A51" s="61">
        <v>1</v>
      </c>
      <c r="B51" s="361" t="s">
        <v>245</v>
      </c>
      <c r="C51" s="362"/>
      <c r="D51" s="363"/>
      <c r="E51" s="80"/>
      <c r="F51" s="80"/>
      <c r="G51" s="95"/>
      <c r="H51" s="58"/>
      <c r="J51" s="102"/>
    </row>
    <row r="52" spans="1:10" s="59" customFormat="1" ht="12.75" hidden="1" x14ac:dyDescent="0.2">
      <c r="A52" s="61">
        <v>2</v>
      </c>
      <c r="B52" s="359"/>
      <c r="C52" s="359"/>
      <c r="D52" s="360"/>
      <c r="E52" s="80"/>
      <c r="F52" s="80"/>
      <c r="G52" s="95">
        <v>0</v>
      </c>
      <c r="H52" s="58"/>
      <c r="J52" s="102"/>
    </row>
    <row r="53" spans="1:10" s="59" customFormat="1" ht="12.75" hidden="1" x14ac:dyDescent="0.2">
      <c r="A53" s="63"/>
      <c r="B53" s="356" t="s">
        <v>107</v>
      </c>
      <c r="C53" s="356"/>
      <c r="D53" s="356"/>
      <c r="E53" s="70">
        <f>SUM(E50:E52)</f>
        <v>0</v>
      </c>
      <c r="F53" s="70">
        <f t="shared" ref="F53:G53" si="1">SUM(F50:F52)</f>
        <v>0</v>
      </c>
      <c r="G53" s="96">
        <f t="shared" si="1"/>
        <v>0</v>
      </c>
      <c r="H53" s="58"/>
      <c r="J53" s="103"/>
    </row>
    <row r="54" spans="1:10" s="59" customFormat="1" ht="12.75" hidden="1" x14ac:dyDescent="0.2">
      <c r="A54" s="61"/>
      <c r="B54" s="357" t="s">
        <v>13</v>
      </c>
      <c r="C54" s="357"/>
      <c r="D54" s="358"/>
      <c r="E54" s="80"/>
      <c r="F54" s="80"/>
      <c r="G54" s="95"/>
      <c r="H54" s="58"/>
      <c r="J54" s="102"/>
    </row>
    <row r="55" spans="1:10" s="59" customFormat="1" ht="51" hidden="1" customHeight="1" x14ac:dyDescent="0.2">
      <c r="A55" s="61">
        <v>1</v>
      </c>
      <c r="B55" s="361" t="s">
        <v>110</v>
      </c>
      <c r="C55" s="362"/>
      <c r="D55" s="363"/>
      <c r="E55" s="80"/>
      <c r="F55" s="80"/>
      <c r="G55" s="95">
        <v>0</v>
      </c>
      <c r="H55" s="58"/>
      <c r="J55" s="102"/>
    </row>
    <row r="56" spans="1:10" s="59" customFormat="1" ht="48.75" hidden="1" customHeight="1" x14ac:dyDescent="0.2">
      <c r="A56" s="61">
        <v>2</v>
      </c>
      <c r="B56" s="361" t="s">
        <v>232</v>
      </c>
      <c r="C56" s="362"/>
      <c r="D56" s="363"/>
      <c r="E56" s="80"/>
      <c r="F56" s="80"/>
      <c r="G56" s="95">
        <v>0</v>
      </c>
      <c r="H56" s="58"/>
      <c r="J56" s="102"/>
    </row>
    <row r="57" spans="1:10" s="59" customFormat="1" ht="43.5" hidden="1" customHeight="1" x14ac:dyDescent="0.2">
      <c r="A57" s="61">
        <v>3</v>
      </c>
      <c r="B57" s="361" t="s">
        <v>108</v>
      </c>
      <c r="C57" s="362"/>
      <c r="D57" s="363"/>
      <c r="E57" s="80"/>
      <c r="F57" s="80"/>
      <c r="G57" s="95">
        <v>0</v>
      </c>
      <c r="H57" s="58"/>
      <c r="J57" s="102"/>
    </row>
    <row r="58" spans="1:10" s="59" customFormat="1" ht="63" hidden="1" customHeight="1" x14ac:dyDescent="0.2">
      <c r="A58" s="61">
        <v>4</v>
      </c>
      <c r="B58" s="361" t="s">
        <v>109</v>
      </c>
      <c r="C58" s="362"/>
      <c r="D58" s="363"/>
      <c r="E58" s="80"/>
      <c r="F58" s="80"/>
      <c r="G58" s="95">
        <v>0</v>
      </c>
      <c r="H58" s="58"/>
      <c r="J58" s="102"/>
    </row>
    <row r="59" spans="1:10" s="59" customFormat="1" ht="149.25" hidden="1" customHeight="1" x14ac:dyDescent="0.2">
      <c r="A59" s="61">
        <v>5</v>
      </c>
      <c r="B59" s="361" t="s">
        <v>261</v>
      </c>
      <c r="C59" s="362"/>
      <c r="D59" s="363"/>
      <c r="E59" s="80"/>
      <c r="F59" s="80"/>
      <c r="G59" s="95">
        <v>0</v>
      </c>
      <c r="H59" s="58"/>
      <c r="J59" s="102"/>
    </row>
    <row r="60" spans="1:10" s="59" customFormat="1" ht="12.75" hidden="1" x14ac:dyDescent="0.2">
      <c r="A60" s="63"/>
      <c r="B60" s="356" t="s">
        <v>111</v>
      </c>
      <c r="C60" s="356"/>
      <c r="D60" s="356"/>
      <c r="E60" s="70">
        <f t="shared" ref="E60:F60" si="2">SUM(E55:E59)</f>
        <v>0</v>
      </c>
      <c r="F60" s="70">
        <f t="shared" si="2"/>
        <v>0</v>
      </c>
      <c r="G60" s="96">
        <f>SUM(G55:G59)</f>
        <v>0</v>
      </c>
      <c r="H60" s="58"/>
      <c r="J60" s="103"/>
    </row>
    <row r="61" spans="1:10" s="59" customFormat="1" ht="12.75" hidden="1" x14ac:dyDescent="0.2">
      <c r="A61" s="61"/>
      <c r="B61" s="357" t="s">
        <v>14</v>
      </c>
      <c r="C61" s="357"/>
      <c r="D61" s="358"/>
      <c r="E61" s="80"/>
      <c r="F61" s="80"/>
      <c r="G61" s="95"/>
      <c r="H61" s="58"/>
      <c r="J61" s="102"/>
    </row>
    <row r="62" spans="1:10" s="59" customFormat="1" ht="12.75" hidden="1" x14ac:dyDescent="0.2">
      <c r="A62" s="61">
        <v>1</v>
      </c>
      <c r="B62" s="359"/>
      <c r="C62" s="359"/>
      <c r="D62" s="360"/>
      <c r="E62" s="69">
        <v>0</v>
      </c>
      <c r="F62" s="69">
        <v>0</v>
      </c>
      <c r="G62" s="95">
        <v>0</v>
      </c>
      <c r="H62" s="58"/>
      <c r="J62" s="102"/>
    </row>
    <row r="63" spans="1:10" s="59" customFormat="1" ht="12.75" hidden="1" x14ac:dyDescent="0.2">
      <c r="A63" s="61">
        <v>2</v>
      </c>
      <c r="B63" s="359"/>
      <c r="C63" s="359"/>
      <c r="D63" s="360"/>
      <c r="E63" s="69">
        <v>0</v>
      </c>
      <c r="F63" s="69">
        <v>0</v>
      </c>
      <c r="G63" s="95">
        <v>0</v>
      </c>
      <c r="H63" s="58"/>
      <c r="J63" s="102"/>
    </row>
    <row r="64" spans="1:10" s="59" customFormat="1" ht="12.75" hidden="1" x14ac:dyDescent="0.2">
      <c r="A64" s="63"/>
      <c r="B64" s="356" t="s">
        <v>112</v>
      </c>
      <c r="C64" s="356"/>
      <c r="D64" s="356"/>
      <c r="E64" s="70">
        <f>SUM(E62:E63)</f>
        <v>0</v>
      </c>
      <c r="F64" s="70">
        <f t="shared" ref="F64:G64" si="3">SUM(F62:F63)</f>
        <v>0</v>
      </c>
      <c r="G64" s="96">
        <f t="shared" si="3"/>
        <v>0</v>
      </c>
      <c r="H64" s="58"/>
      <c r="J64" s="103"/>
    </row>
    <row r="65" spans="1:10" s="59" customFormat="1" ht="12.75" hidden="1" x14ac:dyDescent="0.2">
      <c r="A65" s="61"/>
      <c r="B65" s="357" t="s">
        <v>259</v>
      </c>
      <c r="C65" s="357"/>
      <c r="D65" s="358"/>
      <c r="E65" s="80"/>
      <c r="F65" s="80"/>
      <c r="G65" s="95"/>
      <c r="H65" s="58"/>
      <c r="J65" s="102"/>
    </row>
    <row r="66" spans="1:10" s="59" customFormat="1" ht="12.75" hidden="1" x14ac:dyDescent="0.2">
      <c r="A66" s="61">
        <v>1</v>
      </c>
      <c r="B66" s="359"/>
      <c r="C66" s="359"/>
      <c r="D66" s="360"/>
      <c r="E66" s="69">
        <v>0</v>
      </c>
      <c r="F66" s="69">
        <v>0</v>
      </c>
      <c r="G66" s="95">
        <f>D38</f>
        <v>0</v>
      </c>
      <c r="H66" s="58"/>
      <c r="J66" s="102"/>
    </row>
    <row r="67" spans="1:10" s="59" customFormat="1" ht="12.75" hidden="1" x14ac:dyDescent="0.2">
      <c r="A67" s="61">
        <v>2</v>
      </c>
      <c r="B67" s="359"/>
      <c r="C67" s="359"/>
      <c r="D67" s="360"/>
      <c r="E67" s="69">
        <v>0</v>
      </c>
      <c r="F67" s="69">
        <v>0</v>
      </c>
      <c r="G67" s="95">
        <f>D39</f>
        <v>0</v>
      </c>
      <c r="H67" s="58"/>
      <c r="J67" s="102"/>
    </row>
    <row r="68" spans="1:10" s="59" customFormat="1" ht="12.75" hidden="1" x14ac:dyDescent="0.2">
      <c r="A68" s="63"/>
      <c r="B68" s="356" t="s">
        <v>113</v>
      </c>
      <c r="C68" s="356"/>
      <c r="D68" s="356"/>
      <c r="E68" s="70">
        <f>SUM(E66:E67)</f>
        <v>0</v>
      </c>
      <c r="F68" s="70">
        <f t="shared" ref="F68:G68" si="4">SUM(F66:F67)</f>
        <v>0</v>
      </c>
      <c r="G68" s="96">
        <f t="shared" si="4"/>
        <v>0</v>
      </c>
      <c r="H68" s="58"/>
      <c r="J68" s="103"/>
    </row>
    <row r="69" spans="1:10" ht="15" thickBot="1" x14ac:dyDescent="0.25">
      <c r="A69" s="91"/>
      <c r="B69" s="354" t="s">
        <v>229</v>
      </c>
      <c r="C69" s="354"/>
      <c r="D69" s="355"/>
      <c r="E69" s="92">
        <f>E68+E64+E60+E53+E49+E44+E15+E11</f>
        <v>0</v>
      </c>
      <c r="F69" s="92">
        <f>F68+F64+F60+F53+F49+F44+F15+F11</f>
        <v>0</v>
      </c>
      <c r="G69" s="101">
        <f>G68+G64+G60+G53+G49+G44+G15+G11</f>
        <v>-92</v>
      </c>
      <c r="H69" s="58"/>
      <c r="J69" s="103"/>
    </row>
  </sheetData>
  <mergeCells count="46">
    <mergeCell ref="A1:G1"/>
    <mergeCell ref="A2:G2"/>
    <mergeCell ref="A3:G3"/>
    <mergeCell ref="A4:G4"/>
    <mergeCell ref="B16:D16"/>
    <mergeCell ref="B15:D15"/>
    <mergeCell ref="B7:D7"/>
    <mergeCell ref="B12:D12"/>
    <mergeCell ref="B10:D10"/>
    <mergeCell ref="B11:D11"/>
    <mergeCell ref="B13:D13"/>
    <mergeCell ref="B14:D14"/>
    <mergeCell ref="A5:G5"/>
    <mergeCell ref="B8:D9"/>
    <mergeCell ref="B43:D43"/>
    <mergeCell ref="B44:D44"/>
    <mergeCell ref="B45:D45"/>
    <mergeCell ref="B46:D46"/>
    <mergeCell ref="B20:D20"/>
    <mergeCell ref="B40:D40"/>
    <mergeCell ref="B41:D41"/>
    <mergeCell ref="B42:D42"/>
    <mergeCell ref="B17:D18"/>
    <mergeCell ref="B47:D47"/>
    <mergeCell ref="B48:D48"/>
    <mergeCell ref="B49:D49"/>
    <mergeCell ref="B50:D50"/>
    <mergeCell ref="B51:D51"/>
    <mergeCell ref="B52:D52"/>
    <mergeCell ref="B53:D53"/>
    <mergeCell ref="B54:D54"/>
    <mergeCell ref="B57:D57"/>
    <mergeCell ref="B59:D59"/>
    <mergeCell ref="B56:D56"/>
    <mergeCell ref="B58:D58"/>
    <mergeCell ref="B55:D55"/>
    <mergeCell ref="B69:D69"/>
    <mergeCell ref="B60:D60"/>
    <mergeCell ref="B61:D61"/>
    <mergeCell ref="B62:D62"/>
    <mergeCell ref="B63:D63"/>
    <mergeCell ref="B68:D68"/>
    <mergeCell ref="B64:D64"/>
    <mergeCell ref="B65:D65"/>
    <mergeCell ref="B66:D66"/>
    <mergeCell ref="B67:D67"/>
  </mergeCells>
  <pageMargins left="0.7" right="0.7" top="0.75" bottom="0.75" header="0.3" footer="0.3"/>
  <pageSetup scale="90" fitToHeight="9999" orientation="landscape" r:id="rId1"/>
  <headerFooter>
    <oddHeader>&amp;L&amp;"Arial,Bold"&amp;12E. Justification for Technical and Base Adjustments</oddHeader>
    <oddFooter>&amp;C&amp;"Arial,Regular"Exhibit E - Justification for Technical and Base Adjustments</oddFooter>
  </headerFooter>
  <rowBreaks count="2" manualBreakCount="2">
    <brk id="39" max="6" man="1"/>
    <brk id="53"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1"/>
  <sheetViews>
    <sheetView view="pageBreakPreview" zoomScale="80" zoomScaleNormal="100" zoomScaleSheetLayoutView="80" workbookViewId="0">
      <selection activeCell="N38" sqref="N38"/>
    </sheetView>
  </sheetViews>
  <sheetFormatPr defaultRowHeight="14.25" x14ac:dyDescent="0.2"/>
  <cols>
    <col min="1" max="1" width="37.140625" style="12" customWidth="1"/>
    <col min="2" max="3" width="8.28515625" style="12" customWidth="1"/>
    <col min="4" max="4" width="12.7109375" style="12" customWidth="1"/>
    <col min="5" max="5" width="7.140625" style="12" customWidth="1"/>
    <col min="6" max="6" width="8.7109375" style="12" customWidth="1"/>
    <col min="7" max="7" width="12.7109375" style="12" customWidth="1"/>
    <col min="8" max="9" width="8.28515625" style="12" customWidth="1"/>
    <col min="10" max="12" width="12.7109375" style="12" customWidth="1"/>
    <col min="13" max="14" width="8.28515625" style="12" customWidth="1"/>
    <col min="15" max="15" width="12.7109375" style="12" customWidth="1"/>
    <col min="16" max="16" width="14" style="7" bestFit="1" customWidth="1"/>
    <col min="17" max="17" width="4.5703125" style="12" customWidth="1"/>
    <col min="18" max="18" width="116.7109375" style="12" customWidth="1"/>
    <col min="19" max="20" width="8.28515625" style="12" customWidth="1"/>
    <col min="21" max="21" width="12.7109375" style="12" customWidth="1"/>
    <col min="22" max="23" width="8.28515625" style="12" customWidth="1"/>
    <col min="24" max="24" width="12.7109375" style="12" customWidth="1"/>
    <col min="25" max="16384" width="9.140625" style="12"/>
  </cols>
  <sheetData>
    <row r="1" spans="1:24" ht="18" x14ac:dyDescent="0.25">
      <c r="A1" s="334" t="s">
        <v>114</v>
      </c>
      <c r="B1" s="334"/>
      <c r="C1" s="334"/>
      <c r="D1" s="334"/>
      <c r="E1" s="334"/>
      <c r="F1" s="334"/>
      <c r="G1" s="334"/>
      <c r="H1" s="334"/>
      <c r="I1" s="334"/>
      <c r="J1" s="334"/>
      <c r="K1" s="334"/>
      <c r="L1" s="334"/>
      <c r="M1" s="334"/>
      <c r="N1" s="334"/>
      <c r="O1" s="334"/>
      <c r="P1" s="105"/>
      <c r="Q1" s="9"/>
      <c r="R1" s="191"/>
      <c r="S1" s="9"/>
      <c r="T1" s="9"/>
      <c r="U1" s="9"/>
      <c r="V1" s="9"/>
      <c r="W1" s="9"/>
      <c r="X1" s="9"/>
    </row>
    <row r="2" spans="1:24" ht="15" x14ac:dyDescent="0.2">
      <c r="A2" s="335" t="s">
        <v>271</v>
      </c>
      <c r="B2" s="335"/>
      <c r="C2" s="335"/>
      <c r="D2" s="335"/>
      <c r="E2" s="335"/>
      <c r="F2" s="335"/>
      <c r="G2" s="335"/>
      <c r="H2" s="335"/>
      <c r="I2" s="335"/>
      <c r="J2" s="335"/>
      <c r="K2" s="335"/>
      <c r="L2" s="335"/>
      <c r="M2" s="335"/>
      <c r="N2" s="335"/>
      <c r="O2" s="335"/>
      <c r="P2" s="105"/>
      <c r="Q2" s="10"/>
      <c r="R2" s="192"/>
      <c r="S2" s="10"/>
      <c r="T2" s="10"/>
      <c r="U2" s="10"/>
      <c r="V2" s="10"/>
      <c r="W2" s="10"/>
      <c r="X2" s="10"/>
    </row>
    <row r="3" spans="1:24" x14ac:dyDescent="0.2">
      <c r="A3" s="340" t="s">
        <v>1</v>
      </c>
      <c r="B3" s="340"/>
      <c r="C3" s="340"/>
      <c r="D3" s="340"/>
      <c r="E3" s="340"/>
      <c r="F3" s="340"/>
      <c r="G3" s="340"/>
      <c r="H3" s="340"/>
      <c r="I3" s="340"/>
      <c r="J3" s="340"/>
      <c r="K3" s="340"/>
      <c r="L3" s="340"/>
      <c r="M3" s="340"/>
      <c r="N3" s="340"/>
      <c r="O3" s="340"/>
      <c r="P3" s="105"/>
      <c r="Q3" s="13"/>
      <c r="R3" s="192"/>
      <c r="S3" s="13"/>
      <c r="T3" s="13"/>
      <c r="U3" s="13"/>
      <c r="V3" s="13"/>
      <c r="W3" s="13"/>
      <c r="X3" s="13"/>
    </row>
    <row r="4" spans="1:24" x14ac:dyDescent="0.2">
      <c r="A4" s="337" t="s">
        <v>2</v>
      </c>
      <c r="B4" s="337"/>
      <c r="C4" s="337"/>
      <c r="D4" s="337"/>
      <c r="E4" s="337"/>
      <c r="F4" s="337"/>
      <c r="G4" s="337"/>
      <c r="H4" s="337"/>
      <c r="I4" s="337"/>
      <c r="J4" s="337"/>
      <c r="K4" s="337"/>
      <c r="L4" s="337"/>
      <c r="M4" s="337"/>
      <c r="N4" s="337"/>
      <c r="O4" s="337"/>
      <c r="P4" s="105"/>
      <c r="Q4" s="11"/>
      <c r="R4" s="192"/>
      <c r="S4" s="11"/>
      <c r="T4" s="11"/>
      <c r="U4" s="11"/>
      <c r="V4" s="11"/>
      <c r="W4" s="11"/>
      <c r="X4" s="11"/>
    </row>
    <row r="5" spans="1:24" ht="15.75" thickBot="1" x14ac:dyDescent="0.3">
      <c r="A5" s="11"/>
      <c r="B5" s="11"/>
      <c r="C5" s="11"/>
      <c r="D5" s="11"/>
      <c r="E5" s="11"/>
      <c r="F5" s="11"/>
      <c r="G5" s="11"/>
      <c r="H5" s="11"/>
      <c r="I5" s="11"/>
      <c r="J5" s="11"/>
      <c r="K5" s="11"/>
      <c r="L5" s="11"/>
      <c r="M5" s="11"/>
      <c r="N5" s="11"/>
      <c r="O5" s="11"/>
      <c r="P5" s="105"/>
      <c r="Q5" s="11"/>
      <c r="R5" s="193"/>
      <c r="S5" s="11"/>
      <c r="T5" s="11"/>
      <c r="U5" s="11"/>
      <c r="V5" s="11"/>
      <c r="W5" s="11"/>
      <c r="X5" s="11"/>
    </row>
    <row r="6" spans="1:24" ht="15" thickBot="1" x14ac:dyDescent="0.25">
      <c r="A6" s="104"/>
      <c r="B6" s="104"/>
      <c r="C6" s="104"/>
      <c r="D6" s="104"/>
      <c r="E6" s="104"/>
      <c r="F6" s="104"/>
      <c r="G6" s="104"/>
      <c r="H6" s="104"/>
      <c r="I6" s="104"/>
      <c r="J6" s="104"/>
      <c r="K6" s="104"/>
      <c r="L6" s="104"/>
      <c r="M6" s="104"/>
      <c r="N6" s="104"/>
      <c r="O6" s="104"/>
      <c r="P6" s="105"/>
      <c r="Q6" s="11"/>
      <c r="S6" s="11"/>
      <c r="T6" s="11"/>
      <c r="U6" s="11"/>
      <c r="V6" s="11"/>
      <c r="W6" s="11"/>
      <c r="X6" s="11"/>
    </row>
    <row r="7" spans="1:24" ht="33.75" customHeight="1" x14ac:dyDescent="0.25">
      <c r="A7" s="338" t="s">
        <v>223</v>
      </c>
      <c r="B7" s="341" t="s">
        <v>269</v>
      </c>
      <c r="C7" s="341"/>
      <c r="D7" s="341"/>
      <c r="E7" s="341" t="s">
        <v>219</v>
      </c>
      <c r="F7" s="384"/>
      <c r="G7" s="385"/>
      <c r="H7" s="341" t="s">
        <v>115</v>
      </c>
      <c r="I7" s="341"/>
      <c r="J7" s="341"/>
      <c r="K7" s="189" t="s">
        <v>116</v>
      </c>
      <c r="L7" s="189" t="s">
        <v>233</v>
      </c>
      <c r="M7" s="341" t="s">
        <v>120</v>
      </c>
      <c r="N7" s="341"/>
      <c r="O7" s="342"/>
      <c r="P7" s="105"/>
      <c r="R7" s="8"/>
    </row>
    <row r="8" spans="1:24" ht="28.5" x14ac:dyDescent="0.25">
      <c r="A8" s="339"/>
      <c r="B8" s="14" t="s">
        <v>4</v>
      </c>
      <c r="C8" s="183" t="s">
        <v>217</v>
      </c>
      <c r="D8" s="14" t="s">
        <v>5</v>
      </c>
      <c r="E8" s="14" t="s">
        <v>4</v>
      </c>
      <c r="F8" s="183" t="s">
        <v>217</v>
      </c>
      <c r="G8" s="14" t="s">
        <v>5</v>
      </c>
      <c r="H8" s="14" t="s">
        <v>4</v>
      </c>
      <c r="I8" s="14" t="s">
        <v>217</v>
      </c>
      <c r="J8" s="14" t="s">
        <v>5</v>
      </c>
      <c r="K8" s="27" t="s">
        <v>5</v>
      </c>
      <c r="L8" s="14" t="s">
        <v>5</v>
      </c>
      <c r="M8" s="14" t="s">
        <v>4</v>
      </c>
      <c r="N8" s="14" t="s">
        <v>217</v>
      </c>
      <c r="O8" s="15" t="s">
        <v>5</v>
      </c>
      <c r="P8" s="105"/>
      <c r="R8" s="8"/>
    </row>
    <row r="9" spans="1:24" x14ac:dyDescent="0.2">
      <c r="A9" s="285" t="s">
        <v>271</v>
      </c>
      <c r="B9" s="223">
        <v>77</v>
      </c>
      <c r="C9" s="223">
        <v>67</v>
      </c>
      <c r="D9" s="223">
        <v>29754</v>
      </c>
      <c r="E9" s="223">
        <v>0</v>
      </c>
      <c r="F9" s="223">
        <v>0</v>
      </c>
      <c r="G9" s="223">
        <v>0</v>
      </c>
      <c r="H9" s="223">
        <v>0</v>
      </c>
      <c r="I9" s="223">
        <v>0</v>
      </c>
      <c r="J9" s="223">
        <v>0</v>
      </c>
      <c r="K9" s="223">
        <v>0</v>
      </c>
      <c r="L9" s="223">
        <v>0</v>
      </c>
      <c r="M9" s="223">
        <f t="shared" ref="M9:N12" si="0">B9+H9</f>
        <v>77</v>
      </c>
      <c r="N9" s="223">
        <f t="shared" si="0"/>
        <v>67</v>
      </c>
      <c r="O9" s="224">
        <f>D9+J9+K9+L9+G9</f>
        <v>29754</v>
      </c>
      <c r="P9" s="105"/>
      <c r="R9" s="106"/>
    </row>
    <row r="10" spans="1:24" hidden="1" x14ac:dyDescent="0.2">
      <c r="A10" s="21" t="s">
        <v>31</v>
      </c>
      <c r="B10" s="38">
        <v>0</v>
      </c>
      <c r="C10" s="38">
        <v>0</v>
      </c>
      <c r="D10" s="38">
        <v>0</v>
      </c>
      <c r="E10" s="38">
        <v>0</v>
      </c>
      <c r="F10" s="38">
        <v>0</v>
      </c>
      <c r="G10" s="38">
        <v>0</v>
      </c>
      <c r="H10" s="38">
        <v>0</v>
      </c>
      <c r="I10" s="38">
        <v>0</v>
      </c>
      <c r="J10" s="38">
        <v>0</v>
      </c>
      <c r="K10" s="38">
        <v>0</v>
      </c>
      <c r="L10" s="38">
        <v>0</v>
      </c>
      <c r="M10" s="38">
        <f t="shared" si="0"/>
        <v>0</v>
      </c>
      <c r="N10" s="38">
        <f t="shared" si="0"/>
        <v>0</v>
      </c>
      <c r="O10" s="225">
        <f>D10+J10+K10+L10+G10</f>
        <v>0</v>
      </c>
      <c r="P10" s="105"/>
      <c r="R10" s="278"/>
    </row>
    <row r="11" spans="1:24" hidden="1" x14ac:dyDescent="0.2">
      <c r="A11" s="21" t="s">
        <v>32</v>
      </c>
      <c r="B11" s="38">
        <v>0</v>
      </c>
      <c r="C11" s="38">
        <v>0</v>
      </c>
      <c r="D11" s="38">
        <v>0</v>
      </c>
      <c r="E11" s="38">
        <v>0</v>
      </c>
      <c r="F11" s="38">
        <v>0</v>
      </c>
      <c r="G11" s="38">
        <v>0</v>
      </c>
      <c r="H11" s="38">
        <v>0</v>
      </c>
      <c r="I11" s="38">
        <v>0</v>
      </c>
      <c r="J11" s="38">
        <v>0</v>
      </c>
      <c r="K11" s="38">
        <v>0</v>
      </c>
      <c r="L11" s="38">
        <v>0</v>
      </c>
      <c r="M11" s="38">
        <f t="shared" si="0"/>
        <v>0</v>
      </c>
      <c r="N11" s="38">
        <f t="shared" si="0"/>
        <v>0</v>
      </c>
      <c r="O11" s="225">
        <f>D11+J11+K11+L11+G11</f>
        <v>0</v>
      </c>
      <c r="P11" s="105"/>
      <c r="R11" s="278"/>
    </row>
    <row r="12" spans="1:24" hidden="1" x14ac:dyDescent="0.2">
      <c r="A12" s="16" t="s">
        <v>33</v>
      </c>
      <c r="B12" s="226">
        <v>0</v>
      </c>
      <c r="C12" s="226">
        <v>0</v>
      </c>
      <c r="D12" s="226">
        <v>0</v>
      </c>
      <c r="E12" s="226">
        <v>0</v>
      </c>
      <c r="F12" s="226">
        <v>0</v>
      </c>
      <c r="G12" s="226">
        <v>0</v>
      </c>
      <c r="H12" s="226">
        <v>0</v>
      </c>
      <c r="I12" s="226">
        <v>0</v>
      </c>
      <c r="J12" s="226">
        <v>0</v>
      </c>
      <c r="K12" s="226">
        <v>0</v>
      </c>
      <c r="L12" s="226">
        <v>0</v>
      </c>
      <c r="M12" s="226">
        <f t="shared" si="0"/>
        <v>0</v>
      </c>
      <c r="N12" s="38">
        <f t="shared" si="0"/>
        <v>0</v>
      </c>
      <c r="O12" s="227">
        <f>D12+J12+K12+L12+G12</f>
        <v>0</v>
      </c>
      <c r="P12" s="105"/>
    </row>
    <row r="13" spans="1:24" ht="15" x14ac:dyDescent="0.25">
      <c r="A13" s="17" t="s">
        <v>220</v>
      </c>
      <c r="B13" s="228">
        <f>SUM(B9:B12)</f>
        <v>77</v>
      </c>
      <c r="C13" s="228">
        <f t="shared" ref="C13:O13" si="1">SUM(C9:C12)</f>
        <v>67</v>
      </c>
      <c r="D13" s="228">
        <f t="shared" si="1"/>
        <v>29754</v>
      </c>
      <c r="E13" s="228">
        <f>SUM(E9:E12)</f>
        <v>0</v>
      </c>
      <c r="F13" s="228">
        <f t="shared" ref="F13:G13" si="2">SUM(F9:F12)</f>
        <v>0</v>
      </c>
      <c r="G13" s="228">
        <f t="shared" si="2"/>
        <v>0</v>
      </c>
      <c r="H13" s="228">
        <f t="shared" si="1"/>
        <v>0</v>
      </c>
      <c r="I13" s="228">
        <f t="shared" si="1"/>
        <v>0</v>
      </c>
      <c r="J13" s="228">
        <f t="shared" si="1"/>
        <v>0</v>
      </c>
      <c r="K13" s="228">
        <f>SUM(K9:K12)</f>
        <v>0</v>
      </c>
      <c r="L13" s="228">
        <f>SUM(L9:L12)</f>
        <v>0</v>
      </c>
      <c r="M13" s="228">
        <f t="shared" si="1"/>
        <v>77</v>
      </c>
      <c r="N13" s="228">
        <f t="shared" si="1"/>
        <v>67</v>
      </c>
      <c r="O13" s="229">
        <f t="shared" si="1"/>
        <v>29754</v>
      </c>
      <c r="P13" s="105"/>
      <c r="R13" s="8"/>
    </row>
    <row r="14" spans="1:24" x14ac:dyDescent="0.2">
      <c r="A14" s="160" t="s">
        <v>35</v>
      </c>
      <c r="B14" s="235"/>
      <c r="C14" s="235">
        <v>0</v>
      </c>
      <c r="D14" s="235"/>
      <c r="E14" s="235"/>
      <c r="F14" s="235">
        <v>0</v>
      </c>
      <c r="G14" s="235"/>
      <c r="H14" s="235"/>
      <c r="I14" s="235">
        <v>0</v>
      </c>
      <c r="J14" s="235"/>
      <c r="K14" s="235"/>
      <c r="L14" s="235"/>
      <c r="M14" s="235"/>
      <c r="N14" s="235">
        <f>C14+I14+F14</f>
        <v>0</v>
      </c>
      <c r="O14" s="236"/>
      <c r="P14" s="105"/>
      <c r="R14" s="29"/>
    </row>
    <row r="15" spans="1:24" ht="15" x14ac:dyDescent="0.25">
      <c r="A15" s="184" t="s">
        <v>221</v>
      </c>
      <c r="B15" s="38"/>
      <c r="C15" s="38">
        <f>C13+C14</f>
        <v>67</v>
      </c>
      <c r="D15" s="38"/>
      <c r="E15" s="38"/>
      <c r="F15" s="38">
        <f>F13+F14</f>
        <v>0</v>
      </c>
      <c r="G15" s="38"/>
      <c r="H15" s="38"/>
      <c r="I15" s="38">
        <f>I13+I14</f>
        <v>0</v>
      </c>
      <c r="J15" s="38"/>
      <c r="K15" s="38"/>
      <c r="L15" s="38"/>
      <c r="M15" s="38"/>
      <c r="N15" s="235">
        <f>N13+N14</f>
        <v>67</v>
      </c>
      <c r="O15" s="225"/>
      <c r="P15" s="105"/>
      <c r="R15" s="28"/>
    </row>
    <row r="16" spans="1:24" x14ac:dyDescent="0.2">
      <c r="A16" s="21"/>
      <c r="B16" s="38"/>
      <c r="C16" s="38"/>
      <c r="D16" s="38"/>
      <c r="E16" s="38"/>
      <c r="F16" s="38"/>
      <c r="G16" s="38"/>
      <c r="H16" s="38"/>
      <c r="I16" s="38"/>
      <c r="J16" s="38"/>
      <c r="K16" s="38"/>
      <c r="L16" s="38"/>
      <c r="M16" s="38"/>
      <c r="N16" s="38"/>
      <c r="O16" s="225"/>
      <c r="P16" s="105"/>
      <c r="R16" s="29"/>
    </row>
    <row r="17" spans="1:18" x14ac:dyDescent="0.2">
      <c r="A17" s="21" t="s">
        <v>36</v>
      </c>
      <c r="B17" s="38"/>
      <c r="C17" s="38"/>
      <c r="D17" s="38"/>
      <c r="E17" s="38"/>
      <c r="F17" s="38"/>
      <c r="G17" s="38"/>
      <c r="H17" s="38"/>
      <c r="I17" s="38"/>
      <c r="J17" s="38"/>
      <c r="K17" s="38"/>
      <c r="L17" s="38"/>
      <c r="M17" s="38"/>
      <c r="N17" s="38"/>
      <c r="O17" s="225"/>
      <c r="P17" s="105"/>
      <c r="R17" s="29"/>
    </row>
    <row r="18" spans="1:18" x14ac:dyDescent="0.2">
      <c r="A18" s="24" t="s">
        <v>37</v>
      </c>
      <c r="B18" s="38"/>
      <c r="C18" s="38">
        <v>0</v>
      </c>
      <c r="D18" s="38"/>
      <c r="E18" s="38"/>
      <c r="F18" s="38">
        <v>0</v>
      </c>
      <c r="G18" s="38"/>
      <c r="H18" s="38"/>
      <c r="I18" s="38">
        <v>0</v>
      </c>
      <c r="J18" s="38"/>
      <c r="K18" s="38"/>
      <c r="L18" s="38"/>
      <c r="M18" s="38"/>
      <c r="N18" s="38">
        <f>C18+I18+F18</f>
        <v>0</v>
      </c>
      <c r="O18" s="225"/>
      <c r="P18" s="105"/>
      <c r="R18" s="29"/>
    </row>
    <row r="19" spans="1:18" x14ac:dyDescent="0.2">
      <c r="A19" s="25" t="s">
        <v>38</v>
      </c>
      <c r="B19" s="237"/>
      <c r="C19" s="237">
        <v>0</v>
      </c>
      <c r="D19" s="237"/>
      <c r="E19" s="237"/>
      <c r="F19" s="237">
        <v>0</v>
      </c>
      <c r="G19" s="237"/>
      <c r="H19" s="237"/>
      <c r="I19" s="237">
        <v>0</v>
      </c>
      <c r="J19" s="237"/>
      <c r="K19" s="237"/>
      <c r="L19" s="237"/>
      <c r="M19" s="237"/>
      <c r="N19" s="38">
        <f>C19+I19+F18</f>
        <v>0</v>
      </c>
      <c r="O19" s="238"/>
      <c r="P19" s="105"/>
      <c r="R19" s="29"/>
    </row>
    <row r="20" spans="1:18" ht="15" thickBot="1" x14ac:dyDescent="0.25">
      <c r="A20" s="185" t="s">
        <v>222</v>
      </c>
      <c r="B20" s="239"/>
      <c r="C20" s="239">
        <f>C15+C18+C19</f>
        <v>67</v>
      </c>
      <c r="D20" s="239"/>
      <c r="E20" s="239"/>
      <c r="F20" s="239">
        <f>F15+F18+F19</f>
        <v>0</v>
      </c>
      <c r="G20" s="239"/>
      <c r="H20" s="239"/>
      <c r="I20" s="239">
        <f>I15+I18+I19</f>
        <v>0</v>
      </c>
      <c r="J20" s="239"/>
      <c r="K20" s="239"/>
      <c r="L20" s="239"/>
      <c r="M20" s="239"/>
      <c r="N20" s="239">
        <f>SUM(N15,N18:N19)</f>
        <v>67</v>
      </c>
      <c r="O20" s="240"/>
      <c r="P20" s="105"/>
      <c r="R20" s="29"/>
    </row>
    <row r="21" spans="1:18" x14ac:dyDescent="0.2">
      <c r="P21" s="105"/>
      <c r="R21" s="29"/>
    </row>
    <row r="22" spans="1:18" ht="15" x14ac:dyDescent="0.25">
      <c r="A22" s="8" t="s">
        <v>115</v>
      </c>
      <c r="P22" s="105"/>
    </row>
    <row r="23" spans="1:18" x14ac:dyDescent="0.2">
      <c r="A23" s="383"/>
      <c r="B23" s="383"/>
      <c r="C23" s="383"/>
      <c r="D23" s="383"/>
      <c r="E23" s="383"/>
      <c r="F23" s="383"/>
      <c r="G23" s="383"/>
      <c r="H23" s="383"/>
      <c r="I23" s="383"/>
      <c r="J23" s="383"/>
      <c r="K23" s="383"/>
      <c r="L23" s="383"/>
      <c r="M23" s="383"/>
      <c r="N23" s="383"/>
      <c r="O23" s="383"/>
      <c r="P23" s="105"/>
    </row>
    <row r="24" spans="1:18" x14ac:dyDescent="0.2">
      <c r="A24" s="383"/>
      <c r="B24" s="383"/>
      <c r="C24" s="383"/>
      <c r="D24" s="383"/>
      <c r="E24" s="383"/>
      <c r="F24" s="383"/>
      <c r="G24" s="383"/>
      <c r="H24" s="383"/>
      <c r="I24" s="383"/>
      <c r="J24" s="383"/>
      <c r="K24" s="383"/>
      <c r="L24" s="383"/>
      <c r="M24" s="383"/>
      <c r="N24" s="383"/>
      <c r="O24" s="383"/>
      <c r="P24" s="105"/>
    </row>
    <row r="25" spans="1:18" ht="15" x14ac:dyDescent="0.25">
      <c r="A25" s="8" t="s">
        <v>257</v>
      </c>
      <c r="P25" s="105"/>
    </row>
    <row r="26" spans="1:18" x14ac:dyDescent="0.2">
      <c r="A26" s="383"/>
      <c r="B26" s="383"/>
      <c r="C26" s="383"/>
      <c r="D26" s="383"/>
      <c r="E26" s="383"/>
      <c r="F26" s="383"/>
      <c r="G26" s="383"/>
      <c r="H26" s="383"/>
      <c r="I26" s="383"/>
      <c r="J26" s="383"/>
      <c r="K26" s="383"/>
      <c r="L26" s="383"/>
      <c r="M26" s="383"/>
      <c r="N26" s="383"/>
      <c r="O26" s="383"/>
      <c r="P26" s="105"/>
    </row>
    <row r="27" spans="1:18" x14ac:dyDescent="0.2">
      <c r="A27" s="383"/>
      <c r="B27" s="383"/>
      <c r="C27" s="383"/>
      <c r="D27" s="383"/>
      <c r="E27" s="383"/>
      <c r="F27" s="383"/>
      <c r="G27" s="383"/>
      <c r="H27" s="383"/>
      <c r="I27" s="383"/>
      <c r="J27" s="383"/>
      <c r="K27" s="383"/>
      <c r="L27" s="383"/>
      <c r="M27" s="383"/>
      <c r="N27" s="383"/>
      <c r="O27" s="383"/>
      <c r="P27" s="105"/>
    </row>
    <row r="28" spans="1:18" ht="15" x14ac:dyDescent="0.25">
      <c r="A28" s="8" t="s">
        <v>258</v>
      </c>
      <c r="P28" s="105"/>
    </row>
    <row r="29" spans="1:18" x14ac:dyDescent="0.2">
      <c r="A29" s="383"/>
      <c r="B29" s="383"/>
      <c r="C29" s="383"/>
      <c r="D29" s="383"/>
      <c r="E29" s="383"/>
      <c r="F29" s="383"/>
      <c r="G29" s="383"/>
      <c r="H29" s="383"/>
      <c r="I29" s="383"/>
      <c r="J29" s="383"/>
      <c r="K29" s="383"/>
      <c r="L29" s="383"/>
      <c r="M29" s="383"/>
      <c r="N29" s="383"/>
      <c r="O29" s="383"/>
      <c r="P29" s="105"/>
    </row>
    <row r="30" spans="1:18" x14ac:dyDescent="0.2">
      <c r="A30" s="383"/>
      <c r="B30" s="383"/>
      <c r="C30" s="383"/>
      <c r="D30" s="383"/>
      <c r="E30" s="383"/>
      <c r="F30" s="383"/>
      <c r="G30" s="383"/>
      <c r="H30" s="383"/>
      <c r="I30" s="383"/>
      <c r="J30" s="383"/>
      <c r="K30" s="383"/>
      <c r="L30" s="383"/>
      <c r="M30" s="383"/>
      <c r="N30" s="383"/>
      <c r="O30" s="383"/>
      <c r="P30" s="105"/>
    </row>
    <row r="31" spans="1:18" x14ac:dyDescent="0.2">
      <c r="P31" s="105"/>
    </row>
  </sheetData>
  <mergeCells count="15">
    <mergeCell ref="A7:A8"/>
    <mergeCell ref="B7:D7"/>
    <mergeCell ref="H7:J7"/>
    <mergeCell ref="M7:O7"/>
    <mergeCell ref="A1:O1"/>
    <mergeCell ref="A2:O2"/>
    <mergeCell ref="A3:O3"/>
    <mergeCell ref="A4:O4"/>
    <mergeCell ref="E7:G7"/>
    <mergeCell ref="A30:O30"/>
    <mergeCell ref="A23:O23"/>
    <mergeCell ref="A24:O24"/>
    <mergeCell ref="A26:O26"/>
    <mergeCell ref="A27:O27"/>
    <mergeCell ref="A29:O29"/>
  </mergeCells>
  <pageMargins left="0.7" right="0.7" top="0.75" bottom="0.75" header="0.3" footer="0.3"/>
  <pageSetup scale="68" fitToHeight="9999" orientation="landscape" r:id="rId1"/>
  <headerFooter>
    <oddHeader>&amp;L&amp;"Arial,Bold"&amp;12F. Crosswalk of 2012 Availability</oddHeader>
    <oddFooter>&amp;C&amp;"Arial,Regular"Exhibit F - Crosswalk of 2012 Availability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6"/>
  <sheetViews>
    <sheetView view="pageBreakPreview" zoomScale="80" zoomScaleNormal="100" zoomScaleSheetLayoutView="80" workbookViewId="0">
      <selection activeCell="A25" sqref="A25:M25"/>
    </sheetView>
  </sheetViews>
  <sheetFormatPr defaultRowHeight="14.25" x14ac:dyDescent="0.2"/>
  <cols>
    <col min="1" max="1" width="37.140625" style="12" customWidth="1"/>
    <col min="2" max="3" width="8.28515625" style="12" customWidth="1"/>
    <col min="4" max="4" width="12.7109375" style="12" customWidth="1"/>
    <col min="5" max="5" width="15" style="12" customWidth="1"/>
    <col min="6" max="7" width="8.28515625" style="12" customWidth="1"/>
    <col min="8" max="10" width="12.7109375" style="12" customWidth="1"/>
    <col min="11" max="12" width="8.28515625" style="12" customWidth="1"/>
    <col min="13" max="13" width="12.7109375" style="12" customWidth="1"/>
    <col min="14" max="14" width="14" style="7" bestFit="1" customWidth="1"/>
    <col min="15" max="15" width="4.5703125" style="12" customWidth="1"/>
    <col min="16" max="16" width="116.7109375" style="12" customWidth="1"/>
    <col min="17" max="18" width="8.28515625" style="12" customWidth="1"/>
    <col min="19" max="19" width="12.7109375" style="12" customWidth="1"/>
    <col min="20" max="21" width="8.28515625" style="12" customWidth="1"/>
    <col min="22" max="22" width="12.7109375" style="12" customWidth="1"/>
    <col min="23" max="16384" width="9.140625" style="12"/>
  </cols>
  <sheetData>
    <row r="1" spans="1:22" ht="18" x14ac:dyDescent="0.25">
      <c r="A1" s="334" t="s">
        <v>117</v>
      </c>
      <c r="B1" s="334"/>
      <c r="C1" s="334"/>
      <c r="D1" s="334"/>
      <c r="E1" s="334"/>
      <c r="F1" s="334"/>
      <c r="G1" s="334"/>
      <c r="H1" s="334"/>
      <c r="I1" s="334"/>
      <c r="J1" s="334"/>
      <c r="K1" s="334"/>
      <c r="L1" s="334"/>
      <c r="M1" s="334"/>
      <c r="N1" s="105"/>
      <c r="O1" s="9"/>
      <c r="P1" s="191"/>
      <c r="Q1" s="9"/>
      <c r="R1" s="9"/>
      <c r="S1" s="9"/>
      <c r="T1" s="9"/>
      <c r="U1" s="9"/>
      <c r="V1" s="9"/>
    </row>
    <row r="2" spans="1:22" ht="15" x14ac:dyDescent="0.2">
      <c r="A2" s="335" t="s">
        <v>271</v>
      </c>
      <c r="B2" s="335"/>
      <c r="C2" s="335"/>
      <c r="D2" s="335"/>
      <c r="E2" s="335"/>
      <c r="F2" s="335"/>
      <c r="G2" s="335"/>
      <c r="H2" s="335"/>
      <c r="I2" s="335"/>
      <c r="J2" s="335"/>
      <c r="K2" s="335"/>
      <c r="L2" s="335"/>
      <c r="M2" s="335"/>
      <c r="N2" s="105"/>
      <c r="O2" s="10"/>
      <c r="P2" s="192"/>
      <c r="Q2" s="10"/>
      <c r="R2" s="10"/>
      <c r="S2" s="10"/>
      <c r="T2" s="10"/>
      <c r="U2" s="10"/>
      <c r="V2" s="10"/>
    </row>
    <row r="3" spans="1:22" x14ac:dyDescent="0.2">
      <c r="A3" s="340" t="s">
        <v>1</v>
      </c>
      <c r="B3" s="340"/>
      <c r="C3" s="340"/>
      <c r="D3" s="340"/>
      <c r="E3" s="340"/>
      <c r="F3" s="340"/>
      <c r="G3" s="340"/>
      <c r="H3" s="340"/>
      <c r="I3" s="340"/>
      <c r="J3" s="340"/>
      <c r="K3" s="340"/>
      <c r="L3" s="340"/>
      <c r="M3" s="340"/>
      <c r="N3" s="105"/>
      <c r="O3" s="13"/>
      <c r="P3" s="192"/>
      <c r="Q3" s="13"/>
      <c r="R3" s="13"/>
      <c r="S3" s="13"/>
      <c r="T3" s="13"/>
      <c r="U3" s="13"/>
      <c r="V3" s="13"/>
    </row>
    <row r="4" spans="1:22" x14ac:dyDescent="0.2">
      <c r="A4" s="337" t="s">
        <v>2</v>
      </c>
      <c r="B4" s="337"/>
      <c r="C4" s="337"/>
      <c r="D4" s="337"/>
      <c r="E4" s="337"/>
      <c r="F4" s="337"/>
      <c r="G4" s="337"/>
      <c r="H4" s="337"/>
      <c r="I4" s="337"/>
      <c r="J4" s="337"/>
      <c r="K4" s="337"/>
      <c r="L4" s="337"/>
      <c r="M4" s="337"/>
      <c r="N4" s="105"/>
      <c r="O4" s="11"/>
      <c r="P4" s="192"/>
      <c r="Q4" s="11"/>
      <c r="R4" s="11"/>
      <c r="S4" s="11"/>
      <c r="T4" s="11"/>
      <c r="U4" s="11"/>
      <c r="V4" s="11"/>
    </row>
    <row r="5" spans="1:22" ht="15.75" thickBot="1" x14ac:dyDescent="0.3">
      <c r="A5" s="11"/>
      <c r="B5" s="11"/>
      <c r="C5" s="11"/>
      <c r="D5" s="11"/>
      <c r="E5" s="11"/>
      <c r="F5" s="11"/>
      <c r="G5" s="11"/>
      <c r="H5" s="11"/>
      <c r="I5" s="11"/>
      <c r="J5" s="11"/>
      <c r="K5" s="11"/>
      <c r="L5" s="11"/>
      <c r="M5" s="11"/>
      <c r="N5" s="105"/>
      <c r="O5" s="11"/>
      <c r="P5" s="193"/>
      <c r="Q5" s="11"/>
      <c r="R5" s="11"/>
      <c r="S5" s="11"/>
      <c r="T5" s="11"/>
      <c r="U5" s="11"/>
      <c r="V5" s="11"/>
    </row>
    <row r="6" spans="1:22" ht="15" thickBot="1" x14ac:dyDescent="0.25">
      <c r="A6" s="104"/>
      <c r="B6" s="104"/>
      <c r="C6" s="104"/>
      <c r="D6" s="104"/>
      <c r="E6" s="104"/>
      <c r="F6" s="104"/>
      <c r="G6" s="104"/>
      <c r="H6" s="104"/>
      <c r="I6" s="104"/>
      <c r="J6" s="104"/>
      <c r="K6" s="104"/>
      <c r="L6" s="104"/>
      <c r="M6" s="104"/>
      <c r="N6" s="105"/>
      <c r="O6" s="11"/>
      <c r="P6" s="11"/>
      <c r="Q6" s="11"/>
      <c r="R6" s="11"/>
      <c r="S6" s="11"/>
      <c r="T6" s="11"/>
      <c r="U6" s="11"/>
      <c r="V6" s="11"/>
    </row>
    <row r="7" spans="1:22" ht="33.75" customHeight="1" x14ac:dyDescent="0.25">
      <c r="A7" s="338" t="s">
        <v>223</v>
      </c>
      <c r="B7" s="341" t="s">
        <v>280</v>
      </c>
      <c r="C7" s="341"/>
      <c r="D7" s="341"/>
      <c r="E7" s="156" t="s">
        <v>281</v>
      </c>
      <c r="F7" s="341" t="s">
        <v>115</v>
      </c>
      <c r="G7" s="341"/>
      <c r="H7" s="341"/>
      <c r="I7" s="189" t="s">
        <v>116</v>
      </c>
      <c r="J7" s="156" t="s">
        <v>233</v>
      </c>
      <c r="K7" s="341" t="s">
        <v>118</v>
      </c>
      <c r="L7" s="341"/>
      <c r="M7" s="342"/>
      <c r="N7" s="105"/>
      <c r="P7" s="8"/>
    </row>
    <row r="8" spans="1:22" ht="28.5" x14ac:dyDescent="0.25">
      <c r="A8" s="339"/>
      <c r="B8" s="14" t="s">
        <v>4</v>
      </c>
      <c r="C8" s="27" t="s">
        <v>218</v>
      </c>
      <c r="D8" s="14" t="s">
        <v>5</v>
      </c>
      <c r="E8" s="27" t="s">
        <v>5</v>
      </c>
      <c r="F8" s="14" t="s">
        <v>4</v>
      </c>
      <c r="G8" s="14" t="s">
        <v>218</v>
      </c>
      <c r="H8" s="14" t="s">
        <v>5</v>
      </c>
      <c r="I8" s="27" t="s">
        <v>5</v>
      </c>
      <c r="J8" s="14" t="s">
        <v>5</v>
      </c>
      <c r="K8" s="14" t="s">
        <v>4</v>
      </c>
      <c r="L8" s="14" t="s">
        <v>218</v>
      </c>
      <c r="M8" s="15" t="s">
        <v>5</v>
      </c>
      <c r="N8" s="105"/>
      <c r="P8" s="8"/>
    </row>
    <row r="9" spans="1:22" x14ac:dyDescent="0.2">
      <c r="A9" s="285" t="s">
        <v>271</v>
      </c>
      <c r="B9" s="223">
        <v>77</v>
      </c>
      <c r="C9" s="318">
        <v>69</v>
      </c>
      <c r="D9" s="223">
        <v>29936</v>
      </c>
      <c r="E9" s="223"/>
      <c r="F9" s="223">
        <v>0</v>
      </c>
      <c r="G9" s="223">
        <v>0</v>
      </c>
      <c r="H9" s="223">
        <v>0</v>
      </c>
      <c r="I9" s="223">
        <v>0</v>
      </c>
      <c r="J9" s="223">
        <v>0</v>
      </c>
      <c r="K9" s="223">
        <f>B9+F9</f>
        <v>77</v>
      </c>
      <c r="L9" s="223">
        <f>C9+G9</f>
        <v>69</v>
      </c>
      <c r="M9" s="224">
        <f>D9+E9+H9+I9+J9</f>
        <v>29936</v>
      </c>
      <c r="N9" s="105"/>
      <c r="P9" s="106"/>
    </row>
    <row r="10" spans="1:22" ht="14.25" hidden="1" customHeight="1" x14ac:dyDescent="0.2">
      <c r="A10" s="21" t="s">
        <v>31</v>
      </c>
      <c r="B10" s="38">
        <v>0</v>
      </c>
      <c r="C10" s="317">
        <v>0</v>
      </c>
      <c r="D10" s="38">
        <v>0</v>
      </c>
      <c r="E10" s="223"/>
      <c r="F10" s="38">
        <v>0</v>
      </c>
      <c r="G10" s="38">
        <v>0</v>
      </c>
      <c r="H10" s="38">
        <v>0</v>
      </c>
      <c r="I10" s="38">
        <v>0</v>
      </c>
      <c r="J10" s="38">
        <v>0</v>
      </c>
      <c r="K10" s="38">
        <f t="shared" ref="K10:K12" si="0">B10+F10</f>
        <v>0</v>
      </c>
      <c r="L10" s="38">
        <f t="shared" ref="L10:L12" si="1">C10+G10</f>
        <v>0</v>
      </c>
      <c r="M10" s="225">
        <f t="shared" ref="M10:M12" si="2">D10+E10+H10+I10+J10</f>
        <v>0</v>
      </c>
      <c r="N10" s="105"/>
      <c r="P10" s="106"/>
    </row>
    <row r="11" spans="1:22" ht="14.25" hidden="1" customHeight="1" x14ac:dyDescent="0.2">
      <c r="A11" s="21" t="s">
        <v>32</v>
      </c>
      <c r="B11" s="38">
        <v>0</v>
      </c>
      <c r="C11" s="317">
        <v>0</v>
      </c>
      <c r="D11" s="38">
        <v>0</v>
      </c>
      <c r="E11" s="223"/>
      <c r="F11" s="38">
        <v>0</v>
      </c>
      <c r="G11" s="38">
        <v>0</v>
      </c>
      <c r="H11" s="38">
        <v>0</v>
      </c>
      <c r="I11" s="38">
        <v>0</v>
      </c>
      <c r="J11" s="38">
        <v>0</v>
      </c>
      <c r="K11" s="38">
        <f t="shared" si="0"/>
        <v>0</v>
      </c>
      <c r="L11" s="38">
        <f t="shared" si="1"/>
        <v>0</v>
      </c>
      <c r="M11" s="225">
        <f t="shared" si="2"/>
        <v>0</v>
      </c>
      <c r="N11" s="105"/>
      <c r="P11" s="106"/>
    </row>
    <row r="12" spans="1:22" ht="14.25" hidden="1" customHeight="1" x14ac:dyDescent="0.2">
      <c r="A12" s="16" t="s">
        <v>33</v>
      </c>
      <c r="B12" s="226">
        <v>0</v>
      </c>
      <c r="C12" s="323">
        <v>0</v>
      </c>
      <c r="D12" s="226">
        <v>0</v>
      </c>
      <c r="E12" s="223"/>
      <c r="F12" s="226">
        <v>0</v>
      </c>
      <c r="G12" s="226">
        <v>0</v>
      </c>
      <c r="H12" s="226">
        <v>0</v>
      </c>
      <c r="I12" s="226">
        <v>0</v>
      </c>
      <c r="J12" s="226">
        <v>0</v>
      </c>
      <c r="K12" s="226">
        <f t="shared" si="0"/>
        <v>0</v>
      </c>
      <c r="L12" s="226">
        <f t="shared" si="1"/>
        <v>0</v>
      </c>
      <c r="M12" s="227">
        <f t="shared" si="2"/>
        <v>0</v>
      </c>
      <c r="N12" s="105"/>
    </row>
    <row r="13" spans="1:22" ht="15" x14ac:dyDescent="0.25">
      <c r="A13" s="17" t="s">
        <v>220</v>
      </c>
      <c r="B13" s="228">
        <f>SUM(B9:B12)</f>
        <v>77</v>
      </c>
      <c r="C13" s="324">
        <f t="shared" ref="C13:M13" si="3">SUM(C9:C12)</f>
        <v>69</v>
      </c>
      <c r="D13" s="228">
        <f t="shared" si="3"/>
        <v>29936</v>
      </c>
      <c r="E13" s="326"/>
      <c r="F13" s="228">
        <f t="shared" si="3"/>
        <v>0</v>
      </c>
      <c r="G13" s="228">
        <f t="shared" si="3"/>
        <v>0</v>
      </c>
      <c r="H13" s="228">
        <f t="shared" si="3"/>
        <v>0</v>
      </c>
      <c r="I13" s="228">
        <f>SUM(I9:I12)</f>
        <v>0</v>
      </c>
      <c r="J13" s="228">
        <f>SUM(J9:J12)</f>
        <v>0</v>
      </c>
      <c r="K13" s="228">
        <f t="shared" si="3"/>
        <v>77</v>
      </c>
      <c r="L13" s="228">
        <f t="shared" si="3"/>
        <v>69</v>
      </c>
      <c r="M13" s="229">
        <f t="shared" si="3"/>
        <v>29936</v>
      </c>
      <c r="N13" s="105"/>
      <c r="P13" s="8"/>
    </row>
    <row r="14" spans="1:22" hidden="1" x14ac:dyDescent="0.2">
      <c r="A14" s="210" t="s">
        <v>219</v>
      </c>
      <c r="B14" s="223"/>
      <c r="C14" s="299"/>
      <c r="D14" s="223">
        <v>0</v>
      </c>
      <c r="E14" s="223"/>
      <c r="F14" s="223"/>
      <c r="G14" s="223"/>
      <c r="H14" s="223"/>
      <c r="I14" s="223"/>
      <c r="J14" s="223"/>
      <c r="K14" s="223"/>
      <c r="L14" s="223"/>
      <c r="M14" s="224">
        <f>D14+E14+H14+I14+J14</f>
        <v>0</v>
      </c>
      <c r="N14" s="105"/>
      <c r="P14" s="29"/>
    </row>
    <row r="15" spans="1:22" ht="15" x14ac:dyDescent="0.25">
      <c r="A15" s="211" t="s">
        <v>255</v>
      </c>
      <c r="B15" s="241"/>
      <c r="C15" s="312"/>
      <c r="D15" s="241">
        <f>SUM(D13:D14)</f>
        <v>29936</v>
      </c>
      <c r="E15" s="241"/>
      <c r="F15" s="241"/>
      <c r="G15" s="241"/>
      <c r="H15" s="241"/>
      <c r="I15" s="241"/>
      <c r="J15" s="241"/>
      <c r="K15" s="241"/>
      <c r="L15" s="241"/>
      <c r="M15" s="242">
        <f>SUM(M13:M14)</f>
        <v>29936</v>
      </c>
      <c r="N15" s="105"/>
      <c r="P15" s="28"/>
    </row>
    <row r="16" spans="1:22" x14ac:dyDescent="0.2">
      <c r="A16" s="160" t="s">
        <v>35</v>
      </c>
      <c r="B16" s="235"/>
      <c r="C16" s="325">
        <v>0</v>
      </c>
      <c r="D16" s="235"/>
      <c r="E16" s="235"/>
      <c r="F16" s="235"/>
      <c r="G16" s="235">
        <v>0</v>
      </c>
      <c r="H16" s="235"/>
      <c r="I16" s="235">
        <v>0</v>
      </c>
      <c r="J16" s="235"/>
      <c r="K16" s="235"/>
      <c r="L16" s="235">
        <f t="shared" ref="L16" si="4">C16+G16</f>
        <v>0</v>
      </c>
      <c r="M16" s="236"/>
      <c r="N16" s="105"/>
      <c r="P16" s="29"/>
    </row>
    <row r="17" spans="1:16" x14ac:dyDescent="0.2">
      <c r="A17" s="184" t="s">
        <v>221</v>
      </c>
      <c r="B17" s="38"/>
      <c r="C17" s="317">
        <f>C13+C16</f>
        <v>69</v>
      </c>
      <c r="D17" s="38"/>
      <c r="E17" s="38"/>
      <c r="F17" s="38"/>
      <c r="G17" s="38">
        <f>G13+G16</f>
        <v>0</v>
      </c>
      <c r="H17" s="38"/>
      <c r="I17" s="38">
        <f>I13+I16</f>
        <v>0</v>
      </c>
      <c r="J17" s="38"/>
      <c r="K17" s="38"/>
      <c r="L17" s="38">
        <f>L13+L16</f>
        <v>69</v>
      </c>
      <c r="M17" s="225"/>
      <c r="N17" s="105"/>
      <c r="P17" s="29"/>
    </row>
    <row r="18" spans="1:16" x14ac:dyDescent="0.2">
      <c r="A18" s="21"/>
      <c r="B18" s="38"/>
      <c r="C18" s="38"/>
      <c r="D18" s="38"/>
      <c r="E18" s="38"/>
      <c r="F18" s="38"/>
      <c r="G18" s="38"/>
      <c r="H18" s="38"/>
      <c r="I18" s="38"/>
      <c r="J18" s="38"/>
      <c r="K18" s="38"/>
      <c r="L18" s="38"/>
      <c r="M18" s="225"/>
      <c r="N18" s="105"/>
      <c r="P18" s="29"/>
    </row>
    <row r="19" spans="1:16" x14ac:dyDescent="0.2">
      <c r="A19" s="21" t="s">
        <v>36</v>
      </c>
      <c r="B19" s="38"/>
      <c r="C19" s="38"/>
      <c r="D19" s="38"/>
      <c r="E19" s="38"/>
      <c r="F19" s="38"/>
      <c r="G19" s="38"/>
      <c r="H19" s="38"/>
      <c r="I19" s="38"/>
      <c r="J19" s="38"/>
      <c r="K19" s="38"/>
      <c r="L19" s="38"/>
      <c r="M19" s="225"/>
      <c r="N19" s="105"/>
      <c r="P19" s="29"/>
    </row>
    <row r="20" spans="1:16" x14ac:dyDescent="0.2">
      <c r="A20" s="24" t="s">
        <v>37</v>
      </c>
      <c r="B20" s="38"/>
      <c r="C20" s="38">
        <v>0</v>
      </c>
      <c r="D20" s="38"/>
      <c r="E20" s="38"/>
      <c r="F20" s="38"/>
      <c r="G20" s="38">
        <v>0</v>
      </c>
      <c r="H20" s="38"/>
      <c r="I20" s="38">
        <v>0</v>
      </c>
      <c r="J20" s="38"/>
      <c r="K20" s="38"/>
      <c r="L20" s="38">
        <f t="shared" ref="L20:L21" si="5">C20+G20</f>
        <v>0</v>
      </c>
      <c r="M20" s="225"/>
      <c r="N20" s="105"/>
      <c r="P20" s="29"/>
    </row>
    <row r="21" spans="1:16" x14ac:dyDescent="0.2">
      <c r="A21" s="25" t="s">
        <v>38</v>
      </c>
      <c r="B21" s="237"/>
      <c r="C21" s="237">
        <v>0</v>
      </c>
      <c r="D21" s="237"/>
      <c r="E21" s="237"/>
      <c r="F21" s="237"/>
      <c r="G21" s="237">
        <v>0</v>
      </c>
      <c r="H21" s="237"/>
      <c r="I21" s="237">
        <v>0</v>
      </c>
      <c r="J21" s="237"/>
      <c r="K21" s="237"/>
      <c r="L21" s="237">
        <f t="shared" si="5"/>
        <v>0</v>
      </c>
      <c r="M21" s="238"/>
      <c r="N21" s="105"/>
      <c r="P21" s="29"/>
    </row>
    <row r="22" spans="1:16" ht="15" thickBot="1" x14ac:dyDescent="0.25">
      <c r="A22" s="185" t="s">
        <v>222</v>
      </c>
      <c r="B22" s="239"/>
      <c r="C22" s="239">
        <f>C17+C20+C21</f>
        <v>69</v>
      </c>
      <c r="D22" s="239"/>
      <c r="E22" s="239"/>
      <c r="F22" s="239"/>
      <c r="G22" s="239">
        <f>G17+G20+G21</f>
        <v>0</v>
      </c>
      <c r="H22" s="239"/>
      <c r="I22" s="239">
        <f>I17+I20+I21</f>
        <v>0</v>
      </c>
      <c r="J22" s="239"/>
      <c r="K22" s="239"/>
      <c r="L22" s="239">
        <f>SUM(L17,L20:L21)</f>
        <v>69</v>
      </c>
      <c r="M22" s="240"/>
      <c r="N22" s="105"/>
      <c r="P22" s="29"/>
    </row>
    <row r="23" spans="1:16" x14ac:dyDescent="0.2">
      <c r="N23" s="105"/>
      <c r="P23" s="29"/>
    </row>
    <row r="24" spans="1:16" ht="15" hidden="1" x14ac:dyDescent="0.25">
      <c r="A24" s="8"/>
      <c r="N24" s="105"/>
    </row>
    <row r="25" spans="1:16" x14ac:dyDescent="0.2">
      <c r="A25" s="386" t="s">
        <v>276</v>
      </c>
      <c r="B25" s="386"/>
      <c r="C25" s="386"/>
      <c r="D25" s="386"/>
      <c r="E25" s="386"/>
      <c r="F25" s="386"/>
      <c r="G25" s="386"/>
      <c r="H25" s="386"/>
      <c r="I25" s="386"/>
      <c r="J25" s="386"/>
      <c r="K25" s="386"/>
      <c r="L25" s="386"/>
      <c r="M25" s="386"/>
      <c r="N25" s="105"/>
    </row>
    <row r="26" spans="1:16" x14ac:dyDescent="0.2">
      <c r="A26" s="289"/>
      <c r="B26" s="289"/>
      <c r="C26" s="289"/>
      <c r="D26" s="289"/>
      <c r="E26" s="289"/>
      <c r="F26" s="289"/>
      <c r="G26" s="289"/>
      <c r="H26" s="289"/>
      <c r="I26" s="289"/>
      <c r="J26" s="289"/>
      <c r="K26" s="289"/>
      <c r="L26" s="289"/>
      <c r="M26" s="289"/>
      <c r="N26" s="105"/>
    </row>
    <row r="27" spans="1:16" x14ac:dyDescent="0.2">
      <c r="A27" s="289"/>
      <c r="B27" s="289"/>
      <c r="C27" s="289"/>
      <c r="D27" s="289"/>
      <c r="E27" s="289"/>
      <c r="F27" s="289"/>
      <c r="G27" s="289"/>
      <c r="H27" s="289"/>
      <c r="I27" s="289"/>
      <c r="J27" s="289"/>
      <c r="K27" s="289"/>
      <c r="L27" s="289"/>
      <c r="M27" s="289"/>
      <c r="N27" s="105"/>
    </row>
    <row r="28" spans="1:16" ht="15" x14ac:dyDescent="0.25">
      <c r="A28" s="8" t="s">
        <v>115</v>
      </c>
      <c r="B28" s="289"/>
      <c r="C28" s="289"/>
      <c r="D28" s="289"/>
      <c r="E28" s="289"/>
      <c r="F28" s="289"/>
      <c r="G28" s="289"/>
      <c r="H28" s="289"/>
      <c r="I28" s="289"/>
      <c r="J28" s="289"/>
      <c r="K28" s="289"/>
      <c r="L28" s="289"/>
      <c r="M28" s="289"/>
      <c r="N28" s="105"/>
    </row>
    <row r="29" spans="1:16" x14ac:dyDescent="0.2">
      <c r="A29" s="289"/>
      <c r="B29" s="289"/>
      <c r="C29" s="289"/>
      <c r="D29" s="289"/>
      <c r="E29" s="289"/>
      <c r="F29" s="289"/>
      <c r="G29" s="289"/>
      <c r="H29" s="289"/>
      <c r="I29" s="289"/>
      <c r="J29" s="289"/>
      <c r="K29" s="289"/>
      <c r="L29" s="289"/>
      <c r="M29" s="289"/>
      <c r="N29" s="105"/>
    </row>
    <row r="30" spans="1:16" x14ac:dyDescent="0.2">
      <c r="A30" s="383"/>
      <c r="B30" s="383"/>
      <c r="C30" s="383"/>
      <c r="D30" s="383"/>
      <c r="E30" s="383"/>
      <c r="F30" s="383"/>
      <c r="G30" s="383"/>
      <c r="H30" s="383"/>
      <c r="I30" s="383"/>
      <c r="J30" s="383"/>
      <c r="K30" s="383"/>
      <c r="L30" s="383"/>
      <c r="M30" s="383"/>
      <c r="N30" s="105"/>
    </row>
    <row r="31" spans="1:16" ht="15" x14ac:dyDescent="0.25">
      <c r="A31" s="8" t="s">
        <v>257</v>
      </c>
      <c r="N31" s="105"/>
    </row>
    <row r="32" spans="1:16" x14ac:dyDescent="0.2">
      <c r="A32" s="383"/>
      <c r="B32" s="383"/>
      <c r="C32" s="383"/>
      <c r="D32" s="383"/>
      <c r="E32" s="383"/>
      <c r="F32" s="383"/>
      <c r="G32" s="383"/>
      <c r="H32" s="383"/>
      <c r="I32" s="383"/>
      <c r="J32" s="383"/>
      <c r="K32" s="383"/>
      <c r="L32" s="383"/>
      <c r="M32" s="383"/>
      <c r="N32" s="105"/>
    </row>
    <row r="33" spans="1:14" x14ac:dyDescent="0.2">
      <c r="A33" s="383"/>
      <c r="B33" s="383"/>
      <c r="C33" s="383"/>
      <c r="D33" s="383"/>
      <c r="E33" s="383"/>
      <c r="F33" s="383"/>
      <c r="G33" s="383"/>
      <c r="H33" s="383"/>
      <c r="I33" s="383"/>
      <c r="J33" s="383"/>
      <c r="K33" s="383"/>
      <c r="L33" s="383"/>
      <c r="M33" s="383"/>
      <c r="N33" s="105"/>
    </row>
    <row r="34" spans="1:14" ht="15" x14ac:dyDescent="0.25">
      <c r="A34" s="8" t="s">
        <v>258</v>
      </c>
      <c r="N34" s="105"/>
    </row>
    <row r="35" spans="1:14" x14ac:dyDescent="0.2">
      <c r="A35" s="383"/>
      <c r="B35" s="383"/>
      <c r="C35" s="383"/>
      <c r="D35" s="383"/>
      <c r="E35" s="383"/>
      <c r="F35" s="383"/>
      <c r="G35" s="383"/>
      <c r="H35" s="383"/>
      <c r="I35" s="383"/>
      <c r="J35" s="383"/>
      <c r="K35" s="383"/>
      <c r="L35" s="383"/>
      <c r="M35" s="383"/>
      <c r="N35" s="105"/>
    </row>
    <row r="36" spans="1:14" x14ac:dyDescent="0.2">
      <c r="A36" s="383"/>
      <c r="B36" s="383"/>
      <c r="C36" s="383"/>
      <c r="D36" s="383"/>
      <c r="E36" s="383"/>
      <c r="F36" s="383"/>
      <c r="G36" s="383"/>
      <c r="H36" s="383"/>
      <c r="I36" s="383"/>
      <c r="J36" s="383"/>
      <c r="K36" s="383"/>
      <c r="L36" s="383"/>
      <c r="M36" s="383"/>
      <c r="N36" s="105"/>
    </row>
  </sheetData>
  <mergeCells count="14">
    <mergeCell ref="A1:M1"/>
    <mergeCell ref="A2:M2"/>
    <mergeCell ref="A3:M3"/>
    <mergeCell ref="A4:M4"/>
    <mergeCell ref="A7:A8"/>
    <mergeCell ref="B7:D7"/>
    <mergeCell ref="F7:H7"/>
    <mergeCell ref="K7:M7"/>
    <mergeCell ref="A36:M36"/>
    <mergeCell ref="A25:M25"/>
    <mergeCell ref="A30:M30"/>
    <mergeCell ref="A32:M32"/>
    <mergeCell ref="A33:M33"/>
    <mergeCell ref="A35:M35"/>
  </mergeCells>
  <pageMargins left="0.7" right="0.7" top="0.75" bottom="0.75" header="0.3" footer="0.3"/>
  <pageSetup scale="73" fitToHeight="9999" orientation="landscape" r:id="rId1"/>
  <headerFooter>
    <oddHeader>&amp;L&amp;"Arial,Bold"&amp;12G. Crosswalk of 2013 Availability</oddHeader>
    <oddFooter>&amp;C&amp;"Arial,Regular"Exhibit G - Crosswalk of 2013 Availability</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16</vt:i4>
      </vt:variant>
    </vt:vector>
  </HeadingPairs>
  <TitlesOfParts>
    <vt:vector size="30" baseType="lpstr">
      <vt:lpstr>A. Organizational Chart</vt:lpstr>
      <vt:lpstr>B. Summ of Req.</vt:lpstr>
      <vt:lpstr>B. Summ of Req. by DU</vt:lpstr>
      <vt:lpstr>C. Program Changes by DU</vt:lpstr>
      <vt:lpstr>C. Program Changes by DU (2)</vt:lpstr>
      <vt:lpstr>D. Strategic Goals &amp; Objectives</vt:lpstr>
      <vt:lpstr>E. ATB Justification</vt:lpstr>
      <vt:lpstr>F. 2012 Crosswalk</vt:lpstr>
      <vt:lpstr>G. 2013 Crosswalk</vt:lpstr>
      <vt:lpstr>H. Reimbursable Resources</vt:lpstr>
      <vt:lpstr>I. Permanent Positions</vt:lpstr>
      <vt:lpstr>J. Financial Analysis</vt:lpstr>
      <vt:lpstr>K. Summary by Grade</vt:lpstr>
      <vt:lpstr>L. Summary by OC</vt:lpstr>
      <vt:lpstr>'A. Organizational Chart'!Print_Area</vt:lpstr>
      <vt:lpstr>'B. Summ of Req.'!Print_Area</vt:lpstr>
      <vt:lpstr>'B. Summ of Req. by DU'!Print_Area</vt:lpstr>
      <vt:lpstr>'C. Program Changes by DU'!Print_Area</vt:lpstr>
      <vt:lpstr>'C. Program Changes by DU (2)'!Print_Area</vt:lpstr>
      <vt:lpstr>'D. Strategic Goals &amp; Objectives'!Print_Area</vt:lpstr>
      <vt:lpstr>'E. ATB Justification'!Print_Area</vt:lpstr>
      <vt:lpstr>'F. 2012 Crosswalk'!Print_Area</vt:lpstr>
      <vt:lpstr>'G. 2013 Crosswalk'!Print_Area</vt:lpstr>
      <vt:lpstr>'H. Reimbursable Resources'!Print_Area</vt:lpstr>
      <vt:lpstr>'I. Permanent Positions'!Print_Area</vt:lpstr>
      <vt:lpstr>'J. Financial Analysis'!Print_Area</vt:lpstr>
      <vt:lpstr>'K. Summary by Grade'!Print_Area</vt:lpstr>
      <vt:lpstr>'L. Summary by OC'!Print_Area</vt:lpstr>
      <vt:lpstr>'E. ATB Justification'!Print_Titles</vt:lpstr>
      <vt:lpstr>'J. Financial Analysis'!Print_Titles</vt:lpstr>
    </vt:vector>
  </TitlesOfParts>
  <Company>JMD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tphan</dc:creator>
  <cp:lastModifiedBy>Anderson, Nakia</cp:lastModifiedBy>
  <cp:lastPrinted>2013-03-15T23:09:49Z</cp:lastPrinted>
  <dcterms:created xsi:type="dcterms:W3CDTF">2012-12-06T16:08:32Z</dcterms:created>
  <dcterms:modified xsi:type="dcterms:W3CDTF">2013-03-27T14:41:51Z</dcterms:modified>
</cp:coreProperties>
</file>