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25" windowWidth="15600" windowHeight="11865" tabRatio="806" firstSheet="5" activeTab="6"/>
  </bookViews>
  <sheets>
    <sheet name="A. Organization Chart" sheetId="23" r:id="rId1"/>
    <sheet name="B. Summ of Req." sheetId="1" r:id="rId2"/>
    <sheet name="B. Summ of Req. by DU" sheetId="22" r:id="rId3"/>
    <sheet name="C. Program Changes by DU" sheetId="5" r:id="rId4"/>
    <sheet name="D. Strategic Goals &amp; Objectives" sheetId="8" r:id="rId5"/>
    <sheet name="E. ATB Justification" sheetId="9" r:id="rId6"/>
    <sheet name="F. 2012 Crosswalk" sheetId="10" r:id="rId7"/>
    <sheet name="G. 2013 Crosswalk" sheetId="11" r:id="rId8"/>
    <sheet name="H. Reimbursable Resources" sheetId="12" r:id="rId9"/>
    <sheet name="I. Permanent Positions" sheetId="13" r:id="rId10"/>
    <sheet name="J. Financial Analysis" sheetId="16" r:id="rId11"/>
    <sheet name="K. Summary by Grade" sheetId="18" r:id="rId12"/>
    <sheet name="L. Summary by OC" sheetId="14" r:id="rId13"/>
    <sheet name="M.Additional req info" sheetId="24" r:id="rId14"/>
  </sheets>
  <externalReferences>
    <externalReference r:id="rId15"/>
  </externalReferences>
  <definedNames>
    <definedName name="_11POS_BY_CAT" localSheetId="0">#REF!</definedName>
    <definedName name="_11POS_BY_CAT" localSheetId="13">#REF!</definedName>
    <definedName name="_11POS_BY_CAT">#REF!</definedName>
    <definedName name="_1ATTORNEY_SUPP">#REF!</definedName>
    <definedName name="_2ATTORNEY_SUPP" localSheetId="13">#REF!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 localSheetId="13">#REF!</definedName>
    <definedName name="_7GA_ROLLUP">#REF!</definedName>
    <definedName name="_9POS_BY_CAT" localSheetId="0">#REF!</definedName>
    <definedName name="_9POS_BY_CAT">#REF!</definedName>
    <definedName name="DL" localSheetId="0">#REF!</definedName>
    <definedName name="DL" localSheetId="13">#REF!</definedName>
    <definedName name="DL">#REF!</definedName>
    <definedName name="EXECSUPP" localSheetId="0">#REF!</definedName>
    <definedName name="EXECSUPP" localSheetId="13">#REF!</definedName>
    <definedName name="EXECSUPP">#REF!</definedName>
    <definedName name="FY0711.1" localSheetId="13">#REF!</definedName>
    <definedName name="FY0711.1">#REF!</definedName>
    <definedName name="FY0711.5" localSheetId="13">#REF!</definedName>
    <definedName name="FY0711.5">#REF!</definedName>
    <definedName name="FY0712.1" localSheetId="13">#REF!</definedName>
    <definedName name="FY0712.1">#REF!</definedName>
    <definedName name="FY0721.0" localSheetId="13">#REF!</definedName>
    <definedName name="FY0721.0">#REF!</definedName>
    <definedName name="FY0722.0" localSheetId="13">#REF!</definedName>
    <definedName name="FY0722.0">#REF!</definedName>
    <definedName name="FY0723.1" localSheetId="13">#REF!</definedName>
    <definedName name="FY0723.1">#REF!</definedName>
    <definedName name="FY0723.2" localSheetId="13">#REF!</definedName>
    <definedName name="FY0723.2">#REF!</definedName>
    <definedName name="FY0723.3" localSheetId="13">#REF!</definedName>
    <definedName name="FY0723.3">#REF!</definedName>
    <definedName name="FY0724.0" localSheetId="13">#REF!</definedName>
    <definedName name="FY0724.0">#REF!</definedName>
    <definedName name="FY0725.2" localSheetId="13">#REF!</definedName>
    <definedName name="FY0725.2">#REF!</definedName>
    <definedName name="FY0725.3" localSheetId="13">#REF!</definedName>
    <definedName name="FY0725.3">#REF!</definedName>
    <definedName name="FY0725.6" localSheetId="13">#REF!</definedName>
    <definedName name="FY0725.6">#REF!</definedName>
    <definedName name="FY0726.0" localSheetId="13">#REF!</definedName>
    <definedName name="FY0726.0">#REF!</definedName>
    <definedName name="FY0731.0" localSheetId="13">#REF!</definedName>
    <definedName name="FY0731.0">#REF!</definedName>
    <definedName name="FY0732.0" localSheetId="13">#REF!</definedName>
    <definedName name="FY0732.0">#REF!</definedName>
    <definedName name="FY07Ling" localSheetId="13">#REF!</definedName>
    <definedName name="FY07Ling">#REF!</definedName>
    <definedName name="FY07Mult" localSheetId="13">#REF!</definedName>
    <definedName name="FY07Mult">#REF!</definedName>
    <definedName name="FY07PEPI" localSheetId="13">#REF!</definedName>
    <definedName name="FY07PEPI">#REF!</definedName>
    <definedName name="FY07Tot" localSheetId="13">#REF!</definedName>
    <definedName name="FY07Tot">#REF!</definedName>
    <definedName name="FY07Train" localSheetId="13">#REF!</definedName>
    <definedName name="FY07Train">#REF!</definedName>
    <definedName name="FY0811.1" localSheetId="13">#REF!</definedName>
    <definedName name="FY0811.1">#REF!</definedName>
    <definedName name="FY0811.5" localSheetId="13">#REF!</definedName>
    <definedName name="FY0811.5">#REF!</definedName>
    <definedName name="FY0812.1" localSheetId="13">#REF!</definedName>
    <definedName name="FY0812.1">#REF!</definedName>
    <definedName name="FY0821.0" localSheetId="13">#REF!</definedName>
    <definedName name="FY0821.0">#REF!</definedName>
    <definedName name="FY0822.0" localSheetId="13">#REF!</definedName>
    <definedName name="FY0822.0">#REF!</definedName>
    <definedName name="FY0823.1" localSheetId="13">#REF!</definedName>
    <definedName name="FY0823.1">#REF!</definedName>
    <definedName name="FY0823.2" localSheetId="13">#REF!</definedName>
    <definedName name="FY0823.2">#REF!</definedName>
    <definedName name="FY0823.3" localSheetId="13">#REF!</definedName>
    <definedName name="FY0823.3">#REF!</definedName>
    <definedName name="FY0824.0" localSheetId="13">#REF!</definedName>
    <definedName name="FY0824.0">#REF!</definedName>
    <definedName name="FY0825.2" localSheetId="13">#REF!</definedName>
    <definedName name="FY0825.2">#REF!</definedName>
    <definedName name="FY0825.3" localSheetId="13">#REF!</definedName>
    <definedName name="FY0825.3">#REF!</definedName>
    <definedName name="FY0825.6" localSheetId="13">#REF!</definedName>
    <definedName name="FY0825.6">#REF!</definedName>
    <definedName name="FY0826.0" localSheetId="13">#REF!</definedName>
    <definedName name="FY0826.0">#REF!</definedName>
    <definedName name="FY0831.0" localSheetId="13">#REF!</definedName>
    <definedName name="FY0831.0">#REF!</definedName>
    <definedName name="FY0832.0" localSheetId="13">#REF!</definedName>
    <definedName name="FY0832.0">#REF!</definedName>
    <definedName name="FY08Ling" localSheetId="13">#REF!</definedName>
    <definedName name="FY08Ling">#REF!</definedName>
    <definedName name="FY08Mult" localSheetId="13">#REF!</definedName>
    <definedName name="FY08Mult">#REF!</definedName>
    <definedName name="FY08PEPI" localSheetId="13">#REF!</definedName>
    <definedName name="FY08PEPI">#REF!</definedName>
    <definedName name="FY08Tot" localSheetId="13">#REF!</definedName>
    <definedName name="FY08Tot">#REF!</definedName>
    <definedName name="FY08Train" localSheetId="13">#REF!</definedName>
    <definedName name="FY08Train">#REF!</definedName>
    <definedName name="FY0911.1" localSheetId="13">#REF!</definedName>
    <definedName name="FY0911.1">#REF!</definedName>
    <definedName name="FY0911.5" localSheetId="13">#REF!</definedName>
    <definedName name="FY0911.5">#REF!</definedName>
    <definedName name="FY0912.1" localSheetId="13">#REF!</definedName>
    <definedName name="FY0912.1">#REF!</definedName>
    <definedName name="FY0921.0" localSheetId="13">#REF!</definedName>
    <definedName name="FY0921.0">#REF!</definedName>
    <definedName name="FY0922.0" localSheetId="13">#REF!</definedName>
    <definedName name="FY0922.0">#REF!</definedName>
    <definedName name="FY0923.1" localSheetId="13">#REF!</definedName>
    <definedName name="FY0923.1">#REF!</definedName>
    <definedName name="FY0923.2" localSheetId="13">#REF!</definedName>
    <definedName name="FY0923.2">#REF!</definedName>
    <definedName name="FY0923.3" localSheetId="13">#REF!</definedName>
    <definedName name="FY0923.3">#REF!</definedName>
    <definedName name="FY0924.0" localSheetId="13">#REF!</definedName>
    <definedName name="FY0924.0">#REF!</definedName>
    <definedName name="FY0925.2" localSheetId="13">#REF!</definedName>
    <definedName name="FY0925.2">#REF!</definedName>
    <definedName name="FY0925.3" localSheetId="13">#REF!</definedName>
    <definedName name="FY0925.3">#REF!</definedName>
    <definedName name="FY0925.6" localSheetId="13">#REF!</definedName>
    <definedName name="FY0925.6">#REF!</definedName>
    <definedName name="FY0926.0" localSheetId="13">#REF!</definedName>
    <definedName name="FY0926.0">#REF!</definedName>
    <definedName name="FY0931.0" localSheetId="13">#REF!</definedName>
    <definedName name="FY0931.0">#REF!</definedName>
    <definedName name="FY0932.0" localSheetId="13">#REF!</definedName>
    <definedName name="FY0932.0">#REF!</definedName>
    <definedName name="FY09Ling" localSheetId="13">#REF!</definedName>
    <definedName name="FY09Ling">#REF!</definedName>
    <definedName name="FY09Mult" localSheetId="13">#REF!</definedName>
    <definedName name="FY09Mult">#REF!</definedName>
    <definedName name="FY09PEPI" localSheetId="13">#REF!</definedName>
    <definedName name="FY09PEPI">#REF!</definedName>
    <definedName name="FY09Tot" localSheetId="13">#REF!</definedName>
    <definedName name="FY09Tot">#REF!</definedName>
    <definedName name="FY09Train" localSheetId="13">#REF!</definedName>
    <definedName name="FY09Train">#REF!</definedName>
    <definedName name="INTEL" localSheetId="0">#REF!</definedName>
    <definedName name="INTEL" localSheetId="13">#REF!</definedName>
    <definedName name="INTEL">#REF!</definedName>
    <definedName name="JMD" localSheetId="0">#REF!</definedName>
    <definedName name="JMD" localSheetId="13">#REF!</definedName>
    <definedName name="JMD">#REF!</definedName>
    <definedName name="PART" localSheetId="0">#REF!</definedName>
    <definedName name="PART" localSheetId="13">#REF!</definedName>
    <definedName name="PART">#REF!</definedName>
    <definedName name="_xlnm.Print_Area" localSheetId="0">'A. Organization Chart'!$A$1:$M$29</definedName>
    <definedName name="_xlnm.Print_Area" localSheetId="1">'B. Summ of Req.'!$A$1:$D$55</definedName>
    <definedName name="_xlnm.Print_Area" localSheetId="2">'B. Summ of Req. by DU'!$A$1:$M$41</definedName>
    <definedName name="_xlnm.Print_Area" localSheetId="3">'C. Program Changes by DU'!$A$1:$J$36</definedName>
    <definedName name="_xlnm.Print_Area" localSheetId="4">'D. Strategic Goals &amp; Objectives'!$A$1:$N$32</definedName>
    <definedName name="_xlnm.Print_Area" localSheetId="5">'E. ATB Justification'!$A$1:$G$71</definedName>
    <definedName name="_xlnm.Print_Area" localSheetId="6">'F. 2012 Crosswalk'!$A$1:$O$29</definedName>
    <definedName name="_xlnm.Print_Area" localSheetId="7">'G. 2013 Crosswalk'!$A$1:$M$30</definedName>
    <definedName name="_xlnm.Print_Area" localSheetId="8">'H. Reimbursable Resources'!$A$1:$M$30</definedName>
    <definedName name="_xlnm.Print_Area" localSheetId="9">'I. Permanent Positions'!$A$1:$J$30</definedName>
    <definedName name="_xlnm.Print_Area" localSheetId="10">'J. Financial Analysis'!$A$1:$G$73</definedName>
    <definedName name="_xlnm.Print_Area" localSheetId="11">'K. Summary by Grade'!$A$1:$I$25</definedName>
    <definedName name="_xlnm.Print_Area" localSheetId="12">'L. Summary by OC'!$A$1:$I$48</definedName>
    <definedName name="_xlnm.Print_Area" localSheetId="13">'M.Additional req info'!$A$1:$T$27</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 localSheetId="13">#REF!</definedName>
    <definedName name="REIMPRO">#REF!</definedName>
    <definedName name="REIMSOR" localSheetId="0">#REF!</definedName>
    <definedName name="REIMSOR" localSheetId="13">#REF!</definedName>
    <definedName name="REIMSOR">#REF!</definedName>
    <definedName name="Test" localSheetId="0">#REF!</definedName>
    <definedName name="Test">#REF!</definedName>
    <definedName name="Z_44316D61_1C0D_4B40_9B5A_24E5313E978C_.wvu.PrintArea" localSheetId="0" hidden="1">'A. Organization Chart'!$A$1:$N$29</definedName>
    <definedName name="Z_4EA38A75_8EB8_46AA_BC9C_474E6F1DDD05_.wvu.PrintArea" localSheetId="13" hidden="1">'M.Additional req info'!$A$1:$T$8</definedName>
    <definedName name="Z_6BF0FA4D_68CA_453A_BF24_B3C53C829D19_.wvu.PrintArea" localSheetId="0" hidden="1">'A. Organization Chart'!$A$1:$N$29</definedName>
    <definedName name="Z_BE8B1767_05BA_42F9_981E_5B8BF6005D89_.wvu.PrintArea" localSheetId="0" hidden="1">'A. Organization Chart'!$A$1:$N$29</definedName>
  </definedNames>
  <calcPr calcId="145621"/>
</workbook>
</file>

<file path=xl/calcChain.xml><?xml version="1.0" encoding="utf-8"?>
<calcChain xmlns="http://schemas.openxmlformats.org/spreadsheetml/2006/main">
  <c r="D53" i="1" l="1"/>
  <c r="D34" i="1" l="1"/>
  <c r="C48" i="1" l="1"/>
  <c r="G10" i="14" l="1"/>
  <c r="G21" i="14"/>
  <c r="G22" i="18" l="1"/>
  <c r="E22" i="18"/>
  <c r="G26" i="14" l="1"/>
  <c r="I36" i="22" l="1"/>
  <c r="I35" i="22"/>
  <c r="F34" i="22"/>
  <c r="F39" i="22" s="1"/>
  <c r="J31" i="22"/>
  <c r="G30" i="22"/>
  <c r="G32" i="22" s="1"/>
  <c r="F30" i="22"/>
  <c r="E30" i="22"/>
  <c r="D30" i="22"/>
  <c r="D32" i="22" s="1"/>
  <c r="C30" i="22"/>
  <c r="C34" i="22" s="1"/>
  <c r="C39" i="22" s="1"/>
  <c r="B30" i="22"/>
  <c r="A29" i="22"/>
  <c r="J28" i="22"/>
  <c r="H28" i="22"/>
  <c r="A28" i="22"/>
  <c r="A27" i="22"/>
  <c r="A26" i="22"/>
  <c r="L21" i="22"/>
  <c r="I38" i="22" s="1"/>
  <c r="L20" i="22"/>
  <c r="I37" i="22" s="1"/>
  <c r="L16" i="22"/>
  <c r="I33" i="22" s="1"/>
  <c r="M14" i="22"/>
  <c r="J13" i="22"/>
  <c r="J15" i="22" s="1"/>
  <c r="I13" i="22"/>
  <c r="I17" i="22" s="1"/>
  <c r="I22" i="22" s="1"/>
  <c r="H13" i="22"/>
  <c r="G13" i="22"/>
  <c r="G15" i="22" s="1"/>
  <c r="F13" i="22"/>
  <c r="F17" i="22" s="1"/>
  <c r="F22" i="22" s="1"/>
  <c r="E13" i="22"/>
  <c r="D13" i="22"/>
  <c r="D15" i="22" s="1"/>
  <c r="C13" i="22"/>
  <c r="C17" i="22" s="1"/>
  <c r="C22" i="22" s="1"/>
  <c r="B13" i="22"/>
  <c r="M12" i="22"/>
  <c r="J29" i="22" s="1"/>
  <c r="L12" i="22"/>
  <c r="I29" i="22" s="1"/>
  <c r="K12" i="22"/>
  <c r="H29" i="22" s="1"/>
  <c r="M11" i="22"/>
  <c r="L11" i="22"/>
  <c r="I28" i="22" s="1"/>
  <c r="K11" i="22"/>
  <c r="M10" i="22"/>
  <c r="J27" i="22" s="1"/>
  <c r="L10" i="22"/>
  <c r="I27" i="22" s="1"/>
  <c r="K10" i="22"/>
  <c r="H27" i="22" s="1"/>
  <c r="M9" i="22"/>
  <c r="J26" i="22" s="1"/>
  <c r="L9" i="22"/>
  <c r="I26" i="22" s="1"/>
  <c r="K9" i="22"/>
  <c r="H26" i="22" s="1"/>
  <c r="M15" i="22" l="1"/>
  <c r="J30" i="22"/>
  <c r="I30" i="22"/>
  <c r="J32" i="22"/>
  <c r="L22" i="22"/>
  <c r="I39" i="22" s="1"/>
  <c r="H30" i="22"/>
  <c r="K13" i="22"/>
  <c r="M13" i="22"/>
  <c r="L17" i="22"/>
  <c r="I34" i="22" s="1"/>
  <c r="L13" i="22"/>
  <c r="J21" i="12" l="1"/>
  <c r="K9" i="12"/>
  <c r="L9" i="12"/>
  <c r="M9" i="12"/>
  <c r="F21" i="12"/>
  <c r="M19" i="12"/>
  <c r="L19" i="12"/>
  <c r="K19" i="12"/>
  <c r="B19" i="12"/>
  <c r="C21" i="12"/>
  <c r="G9" i="14" l="1"/>
  <c r="G30" i="14"/>
  <c r="G18" i="14"/>
  <c r="C16" i="14"/>
  <c r="G16" i="14"/>
  <c r="E16" i="14"/>
  <c r="G23" i="18" l="1"/>
  <c r="E23" i="18"/>
  <c r="G42" i="9" l="1"/>
  <c r="I26" i="13" l="1"/>
  <c r="B9" i="12" l="1"/>
  <c r="B10" i="12"/>
  <c r="B11" i="12"/>
  <c r="B12" i="12"/>
  <c r="B13" i="12"/>
  <c r="B14" i="12"/>
  <c r="B15" i="12"/>
  <c r="B16" i="12"/>
  <c r="B17" i="12"/>
  <c r="B18" i="12"/>
  <c r="B20" i="12"/>
  <c r="M16" i="12"/>
  <c r="L16" i="12"/>
  <c r="K16" i="12"/>
  <c r="M15" i="12"/>
  <c r="L15" i="12"/>
  <c r="K15" i="12"/>
  <c r="M14" i="12"/>
  <c r="L14" i="12"/>
  <c r="K14" i="12"/>
  <c r="M13" i="12"/>
  <c r="L13" i="12"/>
  <c r="K13" i="12"/>
  <c r="M12" i="12"/>
  <c r="L12" i="12"/>
  <c r="K12" i="12"/>
  <c r="M11" i="12"/>
  <c r="L11" i="12"/>
  <c r="K11" i="12"/>
  <c r="M10" i="12"/>
  <c r="L10" i="12"/>
  <c r="K10" i="12"/>
  <c r="A44" i="1"/>
  <c r="B48" i="1"/>
  <c r="C49" i="1"/>
  <c r="D48" i="1"/>
  <c r="B49" i="1"/>
  <c r="D49" i="1"/>
  <c r="A39" i="1"/>
  <c r="B42" i="1"/>
  <c r="C42" i="1"/>
  <c r="D42" i="1"/>
  <c r="A2" i="14" l="1"/>
  <c r="A2" i="18"/>
  <c r="A2" i="16"/>
  <c r="A2" i="13"/>
  <c r="A2" i="12"/>
  <c r="A2" i="11"/>
  <c r="A2" i="10"/>
  <c r="A2" i="9"/>
  <c r="A2" i="8"/>
  <c r="A2" i="5"/>
  <c r="F42" i="9" l="1"/>
  <c r="E42" i="9"/>
  <c r="N19" i="10" l="1"/>
  <c r="N18" i="10"/>
  <c r="N14" i="10"/>
  <c r="O12" i="10"/>
  <c r="O11" i="10"/>
  <c r="O10" i="10"/>
  <c r="O9" i="10"/>
  <c r="G13" i="10"/>
  <c r="F13" i="10"/>
  <c r="F15" i="10" s="1"/>
  <c r="F20" i="10" s="1"/>
  <c r="E13" i="10"/>
  <c r="L21" i="11" l="1"/>
  <c r="L20" i="11"/>
  <c r="L16" i="11"/>
  <c r="L12" i="11"/>
  <c r="L11" i="11"/>
  <c r="L10" i="11"/>
  <c r="K12" i="11"/>
  <c r="K11" i="11"/>
  <c r="K10" i="11"/>
  <c r="N11" i="10" l="1"/>
  <c r="N12" i="10"/>
  <c r="N10" i="10"/>
  <c r="D29" i="9"/>
  <c r="D36" i="9" s="1"/>
  <c r="B10" i="14" l="1"/>
  <c r="B14" i="14" s="1"/>
  <c r="C27" i="8"/>
  <c r="C13" i="8"/>
  <c r="G16" i="5"/>
  <c r="C15" i="1"/>
  <c r="B15" i="1"/>
  <c r="D15" i="1"/>
  <c r="M14" i="11" l="1"/>
  <c r="M12" i="10"/>
  <c r="M11" i="10"/>
  <c r="M10" i="10"/>
  <c r="M9" i="10"/>
  <c r="D21" i="1" l="1"/>
  <c r="D35" i="1" s="1"/>
  <c r="C21" i="1"/>
  <c r="B21" i="1"/>
  <c r="F71" i="9" l="1"/>
  <c r="E71" i="9"/>
  <c r="G71" i="9"/>
  <c r="I32" i="5"/>
  <c r="J35" i="5"/>
  <c r="I35" i="5"/>
  <c r="H35" i="5"/>
  <c r="G35" i="5"/>
  <c r="J34" i="5"/>
  <c r="I34" i="5"/>
  <c r="H34" i="5"/>
  <c r="G34" i="5"/>
  <c r="J33" i="5"/>
  <c r="I33" i="5"/>
  <c r="H33" i="5"/>
  <c r="G33" i="5"/>
  <c r="J32" i="5"/>
  <c r="J36" i="5" s="1"/>
  <c r="H32" i="5"/>
  <c r="G32" i="5"/>
  <c r="J19" i="5"/>
  <c r="I19" i="5"/>
  <c r="H19" i="5"/>
  <c r="G19" i="5"/>
  <c r="J18" i="5"/>
  <c r="I18" i="5"/>
  <c r="H18" i="5"/>
  <c r="G18" i="5"/>
  <c r="J17" i="5"/>
  <c r="I17" i="5"/>
  <c r="H17" i="5"/>
  <c r="G17" i="5"/>
  <c r="I16" i="5"/>
  <c r="I20" i="5" s="1"/>
  <c r="H16" i="5"/>
  <c r="J16" i="5"/>
  <c r="J20" i="5" s="1"/>
  <c r="D36" i="5"/>
  <c r="D28" i="5"/>
  <c r="D20" i="5"/>
  <c r="D12" i="5"/>
  <c r="G20" i="5"/>
  <c r="G36" i="5" l="1"/>
  <c r="H20" i="5"/>
  <c r="H36" i="5"/>
  <c r="I36" i="5"/>
  <c r="I20" i="18"/>
  <c r="H20" i="18"/>
  <c r="I19" i="18"/>
  <c r="H19" i="18"/>
  <c r="I18" i="18"/>
  <c r="H18" i="18"/>
  <c r="I17" i="18"/>
  <c r="H17" i="18"/>
  <c r="I16" i="18"/>
  <c r="H16" i="18"/>
  <c r="I15" i="18"/>
  <c r="H15" i="18"/>
  <c r="I14" i="18"/>
  <c r="H14" i="18"/>
  <c r="I13" i="18"/>
  <c r="H13" i="18"/>
  <c r="I12" i="18"/>
  <c r="H12" i="18"/>
  <c r="I11" i="18"/>
  <c r="H11" i="18"/>
  <c r="I10" i="18"/>
  <c r="H10" i="18"/>
  <c r="G21" i="18"/>
  <c r="F21" i="18"/>
  <c r="E21" i="18"/>
  <c r="D21" i="18"/>
  <c r="C21" i="18"/>
  <c r="B21" i="18"/>
  <c r="I9" i="18"/>
  <c r="H9" i="18"/>
  <c r="G72" i="16"/>
  <c r="G71" i="16"/>
  <c r="G70" i="16"/>
  <c r="G69" i="16"/>
  <c r="G68" i="16"/>
  <c r="G67" i="16"/>
  <c r="G66" i="16"/>
  <c r="G65" i="16"/>
  <c r="G64" i="16"/>
  <c r="G63" i="16"/>
  <c r="G62" i="16"/>
  <c r="G61" i="16"/>
  <c r="G60" i="16"/>
  <c r="G58" i="16"/>
  <c r="E56" i="16"/>
  <c r="E59" i="16" s="1"/>
  <c r="E73" i="16" s="1"/>
  <c r="D56" i="16"/>
  <c r="C56" i="16"/>
  <c r="C57" i="16" s="1"/>
  <c r="C59" i="16" s="1"/>
  <c r="C73" i="16" s="1"/>
  <c r="B56" i="16"/>
  <c r="G55" i="16"/>
  <c r="F55" i="16"/>
  <c r="G54" i="16"/>
  <c r="F54" i="16"/>
  <c r="G53" i="16"/>
  <c r="F53" i="16"/>
  <c r="G52" i="16"/>
  <c r="F52" i="16"/>
  <c r="G51" i="16"/>
  <c r="F51" i="16"/>
  <c r="G50" i="16"/>
  <c r="F50" i="16"/>
  <c r="G49" i="16"/>
  <c r="F49" i="16"/>
  <c r="G48" i="16"/>
  <c r="F48" i="16"/>
  <c r="G47" i="16"/>
  <c r="F47" i="16"/>
  <c r="G46" i="16"/>
  <c r="F46" i="16"/>
  <c r="G45" i="16"/>
  <c r="F45" i="16"/>
  <c r="G44" i="16"/>
  <c r="F44" i="16"/>
  <c r="E21" i="16"/>
  <c r="D21" i="16"/>
  <c r="C21" i="16"/>
  <c r="B21" i="16"/>
  <c r="F56" i="16" l="1"/>
  <c r="G56" i="16"/>
  <c r="I21" i="18"/>
  <c r="H21" i="18"/>
  <c r="D22" i="16"/>
  <c r="D24" i="16" s="1"/>
  <c r="D38" i="16" s="1"/>
  <c r="B57" i="16"/>
  <c r="B59" i="16" s="1"/>
  <c r="B73" i="16" s="1"/>
  <c r="D57" i="16"/>
  <c r="D59" i="16" s="1"/>
  <c r="D73" i="16" s="1"/>
  <c r="B22" i="16"/>
  <c r="C22" i="16"/>
  <c r="C24" i="16" s="1"/>
  <c r="E24" i="16"/>
  <c r="E38" i="16" s="1"/>
  <c r="I48" i="14"/>
  <c r="I47" i="14"/>
  <c r="H45" i="14"/>
  <c r="F57" i="16" l="1"/>
  <c r="C38" i="16"/>
  <c r="G59" i="16"/>
  <c r="G73" i="16" s="1"/>
  <c r="G57" i="16"/>
  <c r="B24" i="16"/>
  <c r="I39" i="14"/>
  <c r="I40" i="14"/>
  <c r="I41" i="14"/>
  <c r="I42" i="14"/>
  <c r="I38" i="14"/>
  <c r="B38" i="16" l="1"/>
  <c r="F59" i="16"/>
  <c r="F73" i="16" s="1"/>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3" i="14" s="1"/>
  <c r="I8" i="14"/>
  <c r="H8" i="14"/>
  <c r="G30" i="13"/>
  <c r="F30" i="13"/>
  <c r="E30" i="13"/>
  <c r="D30" i="13"/>
  <c r="C30" i="13"/>
  <c r="B30" i="13"/>
  <c r="J26" i="13"/>
  <c r="F14" i="14" l="1"/>
  <c r="G14" i="14"/>
  <c r="G37" i="14" s="1"/>
  <c r="G43" i="14" s="1"/>
  <c r="D14" i="14"/>
  <c r="E14" i="14"/>
  <c r="E37" i="14" s="1"/>
  <c r="E43" i="14" s="1"/>
  <c r="I10" i="14"/>
  <c r="I14" i="14" s="1"/>
  <c r="H10" i="14"/>
  <c r="I37" i="14" l="1"/>
  <c r="I43" i="14" s="1"/>
  <c r="H14" i="14"/>
  <c r="H30" i="13"/>
  <c r="J30" i="13"/>
  <c r="I30" i="13" l="1"/>
  <c r="J29" i="12"/>
  <c r="I29" i="12"/>
  <c r="H29" i="12"/>
  <c r="G29" i="12"/>
  <c r="F29" i="12"/>
  <c r="E29" i="12"/>
  <c r="D29" i="12"/>
  <c r="C29" i="12"/>
  <c r="B29" i="12"/>
  <c r="M28" i="12"/>
  <c r="L28" i="12"/>
  <c r="K28" i="12"/>
  <c r="M27" i="12"/>
  <c r="L27" i="12"/>
  <c r="K27" i="12"/>
  <c r="M26" i="12"/>
  <c r="L26" i="12"/>
  <c r="K26" i="12"/>
  <c r="M25" i="12"/>
  <c r="L25" i="12"/>
  <c r="K25" i="12"/>
  <c r="M20" i="12"/>
  <c r="L20" i="12"/>
  <c r="K20" i="12"/>
  <c r="M18" i="12"/>
  <c r="L18" i="12"/>
  <c r="K18" i="12"/>
  <c r="M17" i="12"/>
  <c r="L17" i="12"/>
  <c r="K17" i="12"/>
  <c r="I21" i="12"/>
  <c r="H21" i="12"/>
  <c r="G21" i="12"/>
  <c r="E21" i="12"/>
  <c r="D21" i="12"/>
  <c r="B21" i="12"/>
  <c r="J13" i="11"/>
  <c r="I13" i="11"/>
  <c r="I17" i="11" s="1"/>
  <c r="H13" i="11"/>
  <c r="G13" i="11"/>
  <c r="G17" i="11" s="1"/>
  <c r="G22" i="11" s="1"/>
  <c r="F13" i="11"/>
  <c r="E13" i="11"/>
  <c r="D13" i="11"/>
  <c r="D15" i="11" s="1"/>
  <c r="C13" i="11"/>
  <c r="C17" i="11" s="1"/>
  <c r="C22" i="11" s="1"/>
  <c r="B13" i="11"/>
  <c r="M12" i="11"/>
  <c r="M11" i="11"/>
  <c r="M10" i="11"/>
  <c r="M9" i="11"/>
  <c r="L9" i="11"/>
  <c r="K9" i="11"/>
  <c r="J13" i="10"/>
  <c r="I13" i="10"/>
  <c r="I15" i="10" s="1"/>
  <c r="H13" i="10"/>
  <c r="L13" i="10"/>
  <c r="K13" i="10"/>
  <c r="D13" i="10"/>
  <c r="C13" i="10"/>
  <c r="C15" i="10" s="1"/>
  <c r="C20" i="10" s="1"/>
  <c r="B13" i="10"/>
  <c r="F66" i="9"/>
  <c r="E66" i="9"/>
  <c r="F62" i="9"/>
  <c r="G62" i="9"/>
  <c r="E62" i="9"/>
  <c r="E58" i="9"/>
  <c r="F58" i="9"/>
  <c r="G58" i="9"/>
  <c r="F51" i="9"/>
  <c r="G51" i="9"/>
  <c r="E51" i="9"/>
  <c r="E47" i="9"/>
  <c r="F47" i="9"/>
  <c r="G47" i="9"/>
  <c r="I20" i="10" l="1"/>
  <c r="L13" i="11"/>
  <c r="L17" i="11" s="1"/>
  <c r="L22" i="11" s="1"/>
  <c r="M13" i="11"/>
  <c r="M15" i="11" s="1"/>
  <c r="K13" i="11"/>
  <c r="K29" i="12"/>
  <c r="L29" i="12"/>
  <c r="M29" i="12"/>
  <c r="L21" i="12"/>
  <c r="K21" i="12"/>
  <c r="M21" i="12"/>
  <c r="I22" i="11"/>
  <c r="N13" i="10"/>
  <c r="M13" i="10"/>
  <c r="O13" i="10"/>
  <c r="D22" i="9"/>
  <c r="D24" i="9" s="1"/>
  <c r="C22" i="9"/>
  <c r="C24" i="9" s="1"/>
  <c r="C37" i="9" s="1"/>
  <c r="N20" i="10" l="1"/>
  <c r="N15" i="10"/>
  <c r="G13" i="9"/>
  <c r="F13" i="9"/>
  <c r="E13" i="9"/>
  <c r="G9" i="9"/>
  <c r="F9" i="9"/>
  <c r="E9" i="9"/>
  <c r="L27" i="8"/>
  <c r="K27" i="8"/>
  <c r="J27" i="8"/>
  <c r="I27" i="8"/>
  <c r="H27" i="8"/>
  <c r="G27" i="8"/>
  <c r="F27" i="8"/>
  <c r="E27" i="8"/>
  <c r="D27" i="8"/>
  <c r="N26" i="8"/>
  <c r="M26" i="8"/>
  <c r="N25" i="8"/>
  <c r="M25" i="8"/>
  <c r="N24" i="8"/>
  <c r="M24" i="8"/>
  <c r="N23" i="8"/>
  <c r="N27" i="8" s="1"/>
  <c r="M23" i="8"/>
  <c r="L21" i="8"/>
  <c r="K21" i="8"/>
  <c r="J21" i="8"/>
  <c r="I21" i="8"/>
  <c r="H21" i="8"/>
  <c r="G21" i="8"/>
  <c r="F21" i="8"/>
  <c r="E21" i="8"/>
  <c r="D21" i="8"/>
  <c r="C21" i="8"/>
  <c r="C28" i="8" s="1"/>
  <c r="M16" i="8"/>
  <c r="N16" i="8"/>
  <c r="M17" i="8"/>
  <c r="N17" i="8"/>
  <c r="M18" i="8"/>
  <c r="N18" i="8"/>
  <c r="M19" i="8"/>
  <c r="N19" i="8"/>
  <c r="M20" i="8"/>
  <c r="N20" i="8"/>
  <c r="N15" i="8"/>
  <c r="M15" i="8"/>
  <c r="D13" i="8"/>
  <c r="E13" i="8"/>
  <c r="F13" i="8"/>
  <c r="G13" i="8"/>
  <c r="H13" i="8"/>
  <c r="I13" i="8"/>
  <c r="J13" i="8"/>
  <c r="K13" i="8"/>
  <c r="L13" i="8"/>
  <c r="N12" i="8"/>
  <c r="M12" i="8"/>
  <c r="N11" i="8"/>
  <c r="M11" i="8"/>
  <c r="N10" i="8"/>
  <c r="M10" i="8"/>
  <c r="M21" i="8" l="1"/>
  <c r="M13" i="8"/>
  <c r="N13" i="8"/>
  <c r="M27" i="8"/>
  <c r="D28" i="8"/>
  <c r="H28" i="8"/>
  <c r="L28" i="8"/>
  <c r="E28" i="8"/>
  <c r="I28" i="8"/>
  <c r="F28" i="8"/>
  <c r="J28" i="8"/>
  <c r="N21" i="8"/>
  <c r="G28" i="8"/>
  <c r="K28" i="8"/>
  <c r="F67" i="9"/>
  <c r="E67" i="9"/>
  <c r="F36" i="5"/>
  <c r="E36" i="5"/>
  <c r="C36" i="5"/>
  <c r="F28" i="5"/>
  <c r="E28" i="5"/>
  <c r="C28" i="5"/>
  <c r="F20" i="5"/>
  <c r="E20" i="5"/>
  <c r="C20" i="5"/>
  <c r="F12" i="5"/>
  <c r="E12" i="5"/>
  <c r="C12" i="5"/>
  <c r="C34" i="1"/>
  <c r="C35" i="1" s="1"/>
  <c r="B34" i="1"/>
  <c r="B35" i="1" s="1"/>
  <c r="C10" i="1"/>
  <c r="B10" i="1"/>
  <c r="D10" i="1"/>
  <c r="N28" i="8" l="1"/>
  <c r="M28" i="8"/>
  <c r="C36" i="1"/>
  <c r="C50" i="1" s="1"/>
  <c r="B36" i="1"/>
  <c r="B50" i="1" s="1"/>
  <c r="D36" i="1"/>
  <c r="D50" i="1" s="1"/>
  <c r="D52" i="1" l="1"/>
  <c r="C52" i="1"/>
  <c r="C53" i="1"/>
  <c r="B53" i="1"/>
  <c r="B52" i="1"/>
  <c r="D37" i="9"/>
  <c r="G64" i="9"/>
  <c r="G65" i="9" l="1"/>
  <c r="G66" i="9" s="1"/>
  <c r="G67" i="9" l="1"/>
</calcChain>
</file>

<file path=xl/sharedStrings.xml><?xml version="1.0" encoding="utf-8"?>
<sst xmlns="http://schemas.openxmlformats.org/spreadsheetml/2006/main" count="1153" uniqueCount="328">
  <si>
    <t>Summary of Requirements</t>
  </si>
  <si>
    <t>Salaries and Expenses</t>
  </si>
  <si>
    <t>(Dollars in Thousands)</t>
  </si>
  <si>
    <t>FY 2014 Request</t>
  </si>
  <si>
    <t>Direct Pos.</t>
  </si>
  <si>
    <t>Amount</t>
  </si>
  <si>
    <t>2012 Enacted</t>
  </si>
  <si>
    <t>2013 Continuing Resolution</t>
  </si>
  <si>
    <t>Technical Adjustments</t>
  </si>
  <si>
    <t>[List all - if applicable]</t>
  </si>
  <si>
    <t>Transfers:</t>
  </si>
  <si>
    <t>Pay and Benefits</t>
  </si>
  <si>
    <t>Domestic Rent and Facilities</t>
  </si>
  <si>
    <t>Other Adjustments</t>
  </si>
  <si>
    <t>Foreign Expenses</t>
  </si>
  <si>
    <t>Prison and Detention</t>
  </si>
  <si>
    <t>2014 Current Services</t>
  </si>
  <si>
    <t>Program Changes</t>
  </si>
  <si>
    <t>Increases: [list all]</t>
  </si>
  <si>
    <t>Increase 1</t>
  </si>
  <si>
    <t>Increase 2</t>
  </si>
  <si>
    <t>Increase 3</t>
  </si>
  <si>
    <t>Subtotal, Increases</t>
  </si>
  <si>
    <t>Offset 1</t>
  </si>
  <si>
    <t>Offset 2</t>
  </si>
  <si>
    <t>Offset 3</t>
  </si>
  <si>
    <t>Subtotal, Offsets</t>
  </si>
  <si>
    <t>Total Program Changes</t>
  </si>
  <si>
    <t>2014 Total Request</t>
  </si>
  <si>
    <t>end of line</t>
  </si>
  <si>
    <t>end of sheet</t>
  </si>
  <si>
    <t>2014 Increases</t>
  </si>
  <si>
    <t>2014 Offsets</t>
  </si>
  <si>
    <t>2014 Request</t>
  </si>
  <si>
    <t>Decision Unit 1</t>
  </si>
  <si>
    <t>Decision Unit 2</t>
  </si>
  <si>
    <t>Decision Unit 3</t>
  </si>
  <si>
    <t>Decision Unit 4</t>
  </si>
  <si>
    <t>Total</t>
  </si>
  <si>
    <t>Reimbursable FTE</t>
  </si>
  <si>
    <t>Other FTE:</t>
  </si>
  <si>
    <t>LEAP</t>
  </si>
  <si>
    <t>Overtime</t>
  </si>
  <si>
    <t>Direct FTE</t>
  </si>
  <si>
    <t>FY 2014 Program Increases/Offsets by Decision Unit</t>
  </si>
  <si>
    <t>Program Increases</t>
  </si>
  <si>
    <t>Increase 4</t>
  </si>
  <si>
    <t>Total Increases</t>
  </si>
  <si>
    <t>Total Offsets</t>
  </si>
  <si>
    <t>Program Offsets</t>
  </si>
  <si>
    <t>Offset 4</t>
  </si>
  <si>
    <t>Total Program Increases</t>
  </si>
  <si>
    <t>Total Program Offsets</t>
  </si>
  <si>
    <t>Agt./
Atty.</t>
  </si>
  <si>
    <t>Resources by Department of Justice Strategic Goal/Objective</t>
  </si>
  <si>
    <t>Strategic Goal and Strategic Objective</t>
  </si>
  <si>
    <t>Direct Amount</t>
  </si>
  <si>
    <t>2012 Appropriation Enacted with Balance Rescissions</t>
  </si>
  <si>
    <t>Direct/
Reimb FTE</t>
  </si>
  <si>
    <t>Prosecute those involved in terrorist acts.</t>
  </si>
  <si>
    <t>Combat espionage against the United States.</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</si>
  <si>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</si>
  <si>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</si>
  <si>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</si>
  <si>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</si>
  <si>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</si>
  <si>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</si>
  <si>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</si>
  <si>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</si>
  <si>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</si>
  <si>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</si>
  <si>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</si>
  <si>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</si>
  <si>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</si>
  <si>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</si>
  <si>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</si>
  <si>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</si>
  <si>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Transfers</t>
  </si>
  <si>
    <t>Subtotal, Transfers</t>
  </si>
  <si>
    <t>Annualization Required for 2014</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</si>
  <si>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</si>
  <si>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</si>
  <si>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</si>
  <si>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</si>
  <si>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</si>
  <si>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</si>
  <si>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</si>
  <si>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</si>
  <si>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</si>
  <si>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</si>
  <si>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</si>
  <si>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</si>
  <si>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</si>
  <si>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</si>
  <si>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</si>
  <si>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</si>
  <si>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</si>
  <si>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</si>
  <si>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</si>
  <si>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</si>
  <si>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</si>
  <si>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</si>
  <si>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</si>
  <si>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2013 bill for post invoices and other ICASS costs.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</si>
  <si>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</si>
  <si>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</si>
  <si>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</si>
  <si>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</si>
  <si>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</si>
  <si>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Crosswalk of 2012 Availability</t>
  </si>
  <si>
    <t>Reprogramming/Transfers</t>
  </si>
  <si>
    <t>Crosswalk of 2013 Availability</t>
  </si>
  <si>
    <t>2013 Availability</t>
  </si>
  <si>
    <t>Summary of Reimbursable Resources</t>
  </si>
  <si>
    <t>2012 Actual</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</si>
  <si>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</si>
  <si>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</si>
  <si>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</si>
  <si>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</si>
  <si>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</si>
  <si>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</si>
  <si>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</si>
  <si>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</si>
  <si>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</si>
  <si>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</si>
  <si>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</si>
  <si>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</si>
  <si>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</si>
  <si>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</si>
  <si>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</si>
  <si>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</si>
  <si>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</si>
  <si>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</si>
  <si>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</si>
  <si>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</si>
  <si>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</si>
  <si>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</si>
  <si>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</si>
  <si>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</si>
  <si>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</si>
  <si>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</si>
  <si>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</si>
  <si>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</si>
  <si>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</si>
  <si>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</si>
  <si>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</si>
  <si>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</si>
  <si>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</si>
  <si>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</si>
  <si>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</si>
  <si>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</si>
  <si>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</si>
  <si>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</si>
  <si>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</si>
  <si>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</si>
  <si>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</si>
  <si>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</si>
  <si>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</si>
  <si>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</si>
  <si>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</si>
  <si>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</si>
  <si>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</si>
  <si>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</si>
  <si>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</si>
  <si>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</si>
  <si>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</si>
  <si>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</si>
  <si>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</si>
  <si>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</si>
  <si>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</si>
  <si>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</si>
  <si>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</si>
  <si>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</si>
  <si>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</si>
  <si>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</si>
  <si>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</si>
  <si>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</si>
  <si>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</si>
  <si>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</si>
  <si>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</si>
  <si>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</si>
  <si>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</si>
  <si>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</si>
  <si>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</si>
  <si>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</si>
  <si>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</si>
  <si>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</si>
  <si>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</si>
  <si>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</si>
  <si>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</si>
  <si>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</si>
  <si>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</si>
  <si>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</si>
  <si>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Total, Appropriated Positions</t>
  </si>
  <si>
    <t>Average SES Salary</t>
  </si>
  <si>
    <t>Average GS Salary</t>
  </si>
  <si>
    <t>Average GS Grade</t>
  </si>
  <si>
    <t>Base Adjustments</t>
  </si>
  <si>
    <t>Total 2013 Continuing Resolution (with Balance Rescission and Supplemental)</t>
  </si>
  <si>
    <t>Total Base Adjustments</t>
  </si>
  <si>
    <t>Total Technical and Base Adjustments</t>
  </si>
  <si>
    <t>2014 Total Request (with Balance Rescission)</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</si>
  <si>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</si>
  <si>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</si>
  <si>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</si>
  <si>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</si>
  <si>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</si>
  <si>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</si>
  <si>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</si>
  <si>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</si>
  <si>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</si>
  <si>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</si>
  <si>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</si>
  <si>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t>Justifications for Technical and Base Adjustments</t>
  </si>
  <si>
    <t>TOTAL DIRECT TECHNICAL and BASE ADJUSTMENTS</t>
  </si>
  <si>
    <t>ATB Reimbursable FTE Adjustments</t>
  </si>
  <si>
    <t>Subtotal, Reimbursable FTE Changes</t>
  </si>
  <si>
    <t>ATB Reimbursable FTE Changes</t>
  </si>
  <si>
    <t>2013 Supplemental Appropriation -  Sandy Hurricane Relief</t>
  </si>
  <si>
    <t>2012 New Positions</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</si>
  <si>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</si>
  <si>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</si>
  <si>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Supplemental Appropriation</t>
  </si>
  <si>
    <t>Recoveries/Refunds</t>
  </si>
  <si>
    <t>Obligations by Program Activity</t>
  </si>
  <si>
    <t>Summary of Requirements by Grade</t>
  </si>
  <si>
    <t>FY 2013 Continuing Resolution</t>
  </si>
  <si>
    <t>Total Program Change Requests</t>
  </si>
  <si>
    <t>11.5 Other Personnel Compensation</t>
  </si>
  <si>
    <t>22.0 Transportation of Things</t>
  </si>
  <si>
    <t>Subtract - Unobligated Balance, Start-of-Year</t>
  </si>
  <si>
    <t>Budgetary Resources</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</si>
  <si>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</si>
  <si>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</si>
  <si>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Supplemental Adjustment - Sandy Hurricane Relief</t>
  </si>
  <si>
    <t>Est. FTE</t>
  </si>
  <si>
    <t>Total Direct with Rescission</t>
  </si>
  <si>
    <t>Add - Unobligated End-of-Year, Expiring</t>
  </si>
  <si>
    <t>Non-Personnel Related Decreases</t>
  </si>
  <si>
    <r>
      <t xml:space="preserve">1/ </t>
    </r>
    <r>
      <rPr>
        <sz val="11"/>
        <color theme="1"/>
        <rFont val="Arial"/>
        <family val="2"/>
      </rPr>
      <t>FY 2012 FTE is actual</t>
    </r>
  </si>
  <si>
    <r>
      <t>2012 Enacted</t>
    </r>
    <r>
      <rPr>
        <b/>
        <vertAlign val="superscript"/>
        <sz val="11"/>
        <color theme="1"/>
        <rFont val="Arial"/>
        <family val="2"/>
      </rPr>
      <t xml:space="preserve"> 1/</t>
    </r>
  </si>
  <si>
    <r>
      <t>Total 2012 Enacted (with Balance Rescission)</t>
    </r>
    <r>
      <rPr>
        <b/>
        <vertAlign val="superscript"/>
        <sz val="11"/>
        <color theme="1"/>
        <rFont val="Arial"/>
        <family val="2"/>
      </rPr>
      <t xml:space="preserve"> 1/</t>
    </r>
  </si>
  <si>
    <t>Total Technical Adjustments</t>
  </si>
  <si>
    <r>
      <t>Overseas Capital Security Cost Sharing (CSCS)</t>
    </r>
    <r>
      <rPr>
        <sz val="9"/>
        <color theme="1"/>
        <rFont val="Arial"/>
        <family val="2"/>
      </rPr>
      <t>:
The Department of State (DOS) is in the midst of a multi-year capital security construction program, with a plan to build and maintain new diplomatic and consular compounds that meet security requirements set by the Secure Embassies Construction Act.   As authorized by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FY2000-2004, the program  has been extended annually by OMB and Congress and has also been expanded beyond new embassy construction to include maintenance and renovation costs of the new facilities also.  For the purpose of this program, DOS’s personnel totals for DOJ include current and projected staffing.  The estimated cost to the Department, as provided by DOS, for FY 2014 is $_______.  The XXX currently has XXX positions overseas, and funding of $_______is requested for this account. 
[CRM, USMS, FBI, DEA, ATF only]</t>
    </r>
  </si>
  <si>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</si>
  <si>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</si>
  <si>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</si>
  <si>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</si>
  <si>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</si>
  <si>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</si>
  <si>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</si>
  <si>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</si>
  <si>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Office of the Inspector General</t>
  </si>
  <si>
    <t>Audits, Inspections, Investigations and Reviews</t>
  </si>
  <si>
    <t>*Note: The OIG helps promote accountability, efficiency, and effectiveness through its audits, inspections, investigations, special reviews, and other activities.</t>
  </si>
  <si>
    <t>OIP Transfer</t>
  </si>
  <si>
    <t>PRAO Transfer</t>
  </si>
  <si>
    <t>JCON and JCON S/TS Transfer</t>
  </si>
  <si>
    <t>Council of the Inspector General on Integrity and Efficiency</t>
  </si>
  <si>
    <t xml:space="preserve">Offsets: </t>
  </si>
  <si>
    <t>OIG</t>
  </si>
  <si>
    <t>IT Savings</t>
  </si>
  <si>
    <t>Bureau of Alcohol, Tobacco, Firearms and Explosives</t>
  </si>
  <si>
    <t>Drug Enforcement Administration</t>
  </si>
  <si>
    <t>Federal Bureau of Investigation</t>
  </si>
  <si>
    <t>Offices, Boards, and Divisions</t>
  </si>
  <si>
    <t>Asset Forfeiture Fund</t>
  </si>
  <si>
    <t>Federal Bureau of Prisons</t>
  </si>
  <si>
    <t>Federal Prison Industries</t>
  </si>
  <si>
    <t>Office of Justice Programs</t>
  </si>
  <si>
    <t>United States Marshals Service</t>
  </si>
  <si>
    <t>Working Capital Fund (ITSS)</t>
  </si>
  <si>
    <t>IG Criminal Investigator Academy</t>
  </si>
  <si>
    <t>Operation Research Analyst (1515)</t>
  </si>
  <si>
    <t>EX, $145,700 - $199,700</t>
  </si>
  <si>
    <t>SES, $119,554 - $179,700</t>
  </si>
  <si>
    <t>SL, $119,554 - $179,700</t>
  </si>
  <si>
    <t>GS-15, $123,758 -$155,500</t>
  </si>
  <si>
    <t>GS-14, $105,211 -$136,771</t>
  </si>
  <si>
    <t>GS-13, $89,033 -$115,742</t>
  </si>
  <si>
    <t>GS-12, $74,872 -$97,333</t>
  </si>
  <si>
    <t>GS-11, $62,467 -$81,204</t>
  </si>
  <si>
    <t>GS-10, $56,857 -$73,917</t>
  </si>
  <si>
    <t>GS-9, $51,630 -$67,114</t>
  </si>
  <si>
    <t>GS-8, $46,745 -$60,765</t>
  </si>
  <si>
    <t>GS-7, $42,209 -$54,875</t>
  </si>
  <si>
    <t>Carryover in the amount of $3K in our Global War on Terrorism No Year account (GWOT)</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</si>
  <si>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</si>
  <si>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Name of Budget Account</t>
  </si>
  <si>
    <t>2013 Continuing 
Resolution *</t>
  </si>
  <si>
    <t>*The 2013 Continuing Resolution includes the 0.612% funding provided by the Continuing Appropriations Resolution, 2013 (P.L. 112-175, Section 101(c)).</t>
  </si>
  <si>
    <t>*The 2013 Continuing Resolution includes the 0.612% funding provided by the Continuing Appropriations Resolution, 2013 (P.L. 112-175, Section 101 (c)).</t>
  </si>
  <si>
    <t xml:space="preserve">Program Increase </t>
  </si>
  <si>
    <r>
      <t xml:space="preserve">2014 Pay Raise:
</t>
    </r>
    <r>
      <rPr>
        <sz val="9"/>
        <color theme="1"/>
        <rFont val="Arial"/>
        <family val="2"/>
      </rPr>
      <t>This request provides for a proposed 1 percent pay raise to be effective in January of 2014.  The increase only includes the general pay raise.  The amount request, $______, represents the pay amounts for 3/4 of the fiscal year plus appropriate benefits ($______ for pay and $______ for benefits.)</t>
    </r>
  </si>
  <si>
    <r>
      <rPr>
        <u/>
        <sz val="9"/>
        <color theme="1"/>
        <rFont val="Arial"/>
        <family val="2"/>
      </rPr>
      <t>Employee Compensation Fund:</t>
    </r>
    <r>
      <rPr>
        <sz val="9"/>
        <color theme="1"/>
        <rFont val="Arial"/>
        <family val="2"/>
      </rPr>
      <t xml:space="preserve">
The $(55,000) decrease reflects payments to the Department of Labor for injury benefits paid in the past year under the Federal Employee Compensation Act.  This estimate is based on the first quarter of prior year billing and current year estimates.</t>
    </r>
  </si>
  <si>
    <t>Council of the IGs on Integrity and Efficiency</t>
  </si>
  <si>
    <t>JCON and JCON S/TS:  A transfer of $  $37,000 is included in support of the Department’s Justice Consolidated Office Network (JCON) and JCON S/TS programs which will be moved to the Working Capital Fund and provided as a billable service in FY 2014.</t>
  </si>
  <si>
    <r>
      <t>Annualization of 2013 pay raise.</t>
    </r>
    <r>
      <rPr>
        <sz val="9"/>
        <color theme="1"/>
        <rFont val="Arial"/>
        <family val="2"/>
      </rPr>
      <t xml:space="preserve"> This pay annualization represents first quarter amounts (October through December) of the 2013 pay increase of 0.5 percent included in the 2013 President's Budget.  The amount requested, $73,000, represents the pay amounts for 1/4 of the fiscal year plus appropriate benefits ($49,640 for pay and $18,360 for benefits).</t>
    </r>
  </si>
  <si>
    <t>The OIG transfers for the Office of Information Policy (OIP) and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2014 transfer amounts for OIP $(63,000) and PRAO   $(7,000) are based on the FY 2011 actual costs plus standard inflation per year (the average increase over the past three years) to bridge to FY 2014 amounts.  The amount per component is based on the average percentage of total costs paid by that component since 2007.</t>
  </si>
  <si>
    <t xml:space="preserve">Reimbursable FTE </t>
  </si>
  <si>
    <t>A: Organizational Chart</t>
  </si>
  <si>
    <t>2013 Spring call template</t>
  </si>
  <si>
    <t>2012 template</t>
  </si>
  <si>
    <t>FY 2011 CJ Submission</t>
  </si>
  <si>
    <t xml:space="preserve">2012 Balance Rescission </t>
  </si>
  <si>
    <t xml:space="preserve">2013 Balance Rescission </t>
  </si>
  <si>
    <t>2014 Balance Rescission</t>
  </si>
  <si>
    <t>Note: Excludes Balance Rescission and/or Supplemental Appropriations.</t>
  </si>
  <si>
    <t>*Note: FTE level for FY 2013 shows a decrease from 23 to 21 which represents a planned reduction of reimbursable support.  Reimbursable FTE on Exhibit I &amp; L represent the reimbursable FTE ceiling.</t>
  </si>
  <si>
    <r>
      <t>The Inspector General Reform Act of 2008 (P.L. 110-409) requires that the Department of Justice OIG submit the following information                                                                            </t>
    </r>
    <r>
      <rPr>
        <sz val="16"/>
        <rFont val="Times New Roman"/>
        <family val="1"/>
      </rPr>
      <t xml:space="preserve">        </t>
    </r>
  </si>
  <si>
    <t>The Inspector General of the Department of Justice certifies that the amount requested for training satisfies all OIG training needs for FY 2014.      </t>
  </si>
  <si>
    <t>M.  Additional Required Information for OIG Budget Submissions</t>
  </si>
  <si>
    <t>2012 - 2014 Total Change</t>
  </si>
  <si>
    <t>Reimb. FTE**</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</si>
  <si>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$125,000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</si>
  <si>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decrease of $(494,000) is the FY 2014 estimate total for security services and is compared against the amount estimated last year for FY 2013; cost estimates were developed by  Department of Homeland Security  (DHS).  The costs associated with GSA rent were derived through the use of an automated system, which uses the latest inventory data, including rate changes to be effective in FY 2014 for each building currently occupied by Department of Justice components, as well as the costs of new space to be occupied.  GSA provided data on the rate changes.</t>
    </r>
  </si>
  <si>
    <r>
      <t>Guard Services:</t>
    </r>
    <r>
      <rPr>
        <sz val="9"/>
        <color theme="1"/>
        <rFont val="Arial"/>
        <family val="2"/>
      </rPr>
      <t xml:space="preserve">
This includes DHS Federal Protective Service charges, Justice Protective Service charges and other security services across the country.  The decrease of $(30,000) is the FY 2014 estimated total for security services and is compared against the amount estimated last year for FY 2013; cost estimates were developed by DHS.</t>
    </r>
  </si>
  <si>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$24,000 is required for this account.</t>
    </r>
  </si>
  <si>
    <t xml:space="preserve">Carryover* </t>
  </si>
  <si>
    <r>
      <t xml:space="preserve">*Carryover: </t>
    </r>
    <r>
      <rPr>
        <sz val="11"/>
        <color theme="1"/>
        <rFont val="Arial"/>
        <family val="2"/>
      </rPr>
      <t xml:space="preserve"> $1.1 million for the American Recovery and Reinvestment Act (ARRA) of 2009.  The ARRA funds were available to the OIG for obligation until December 31, 2012.  </t>
    </r>
  </si>
  <si>
    <t xml:space="preserve">Carryover** </t>
  </si>
  <si>
    <r>
      <t>**</t>
    </r>
    <r>
      <rPr>
        <sz val="11"/>
        <color theme="1"/>
        <rFont val="Arial"/>
        <family val="2"/>
      </rPr>
      <t>Carryover in the amount of</t>
    </r>
    <r>
      <rPr>
        <b/>
        <sz val="11"/>
        <color theme="1"/>
        <rFont val="Arial"/>
        <family val="2"/>
      </rPr>
      <t xml:space="preserve">  </t>
    </r>
    <r>
      <rPr>
        <sz val="11"/>
        <color theme="1"/>
        <rFont val="Arial"/>
        <family val="2"/>
      </rPr>
      <t xml:space="preserve">$200K for the American Recovery and Reinvestment Act (ARRA) of 2009 was available to the OIG for obligation until December 31, 2012.  </t>
    </r>
  </si>
  <si>
    <r>
      <t xml:space="preserve">     *the aggregate budget request for the operations of the OIG is $85,845,000;                                                                        </t>
    </r>
    <r>
      <rPr>
        <sz val="16"/>
        <rFont val="Times New Roman"/>
        <family val="1"/>
      </rPr>
      <t xml:space="preserve">        </t>
    </r>
  </si>
  <si>
    <t xml:space="preserve">     *the portion of this amount needed for OIG training is $425,000;</t>
  </si>
  <si>
    <t xml:space="preserve">     *the requested amount includes $468,000 to support the operations of the Council of the Inspectors General on   Integrity and Efficiency (CIGIE).                                                                                       </t>
  </si>
  <si>
    <r>
      <t>related to its requested budget for Fiscal Year 2014:                                                                             </t>
    </r>
    <r>
      <rPr>
        <sz val="16"/>
        <rFont val="Times New Roman"/>
        <family val="1"/>
      </rPr>
      <t xml:space="preserve">        </t>
    </r>
  </si>
  <si>
    <t xml:space="preserve">**The columns will add to a different amount due to rounding.  </t>
  </si>
  <si>
    <r>
      <t>Health Insurance:</t>
    </r>
    <r>
      <rPr>
        <sz val="9"/>
        <color theme="1"/>
        <rFont val="Arial"/>
        <family val="2"/>
      </rPr>
      <t xml:space="preserve">
Effective January 2014, the Office of the Inspector General contribution to Federal employees' health insurance increases by 0.9% percent.  Applied against the 2013 estimate of $2,557,000 the additional amount required is $22,000.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</si>
</sst>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2"/>
      <name val="Arial"/>
      <family val="2"/>
    </font>
    <font>
      <sz val="10"/>
      <name val="Arial"/>
      <family val="2"/>
    </font>
    <font>
      <sz val="9"/>
      <color rgb="FF1F497D"/>
      <name val="Arial"/>
      <family val="2"/>
    </font>
    <font>
      <b/>
      <sz val="16"/>
      <name val="Times New Roman"/>
      <family val="1"/>
    </font>
    <font>
      <sz val="8"/>
      <color indexed="9"/>
      <name val="Arial"/>
      <family val="2"/>
    </font>
    <font>
      <b/>
      <sz val="12"/>
      <name val="Arial"/>
      <family val="2"/>
    </font>
    <font>
      <sz val="10"/>
      <color indexed="9"/>
      <name val="Times New Roman"/>
      <family val="1"/>
    </font>
    <font>
      <b/>
      <u/>
      <sz val="12"/>
      <name val="Times New Roman"/>
      <family val="1"/>
    </font>
    <font>
      <sz val="12"/>
      <name val="Times New Roman"/>
      <family val="1"/>
    </font>
    <font>
      <sz val="8"/>
      <color indexed="9"/>
      <name val="Times New Roman"/>
      <family val="1"/>
    </font>
    <font>
      <b/>
      <sz val="12"/>
      <color indexed="9"/>
      <name val="Arial"/>
      <family val="2"/>
    </font>
    <font>
      <sz val="18"/>
      <name val="Arial"/>
      <family val="2"/>
    </font>
    <font>
      <sz val="16"/>
      <name val="Arial"/>
      <family val="2"/>
    </font>
    <font>
      <sz val="16"/>
      <color indexed="8"/>
      <name val="Times New Roman"/>
      <family val="1"/>
    </font>
    <font>
      <sz val="16"/>
      <name val="Times New Roman"/>
      <family val="1"/>
    </font>
    <font>
      <sz val="10"/>
      <color theme="1"/>
      <name val="Calibri"/>
      <family val="2"/>
      <scheme val="minor"/>
    </font>
  </fonts>
  <fills count="3">
    <fill>
      <patternFill patternType="none"/>
    </fill>
    <fill>
      <patternFill patternType="gray125"/>
    </fill>
    <fill>
      <patternFill patternType="solid">
        <fgColor indexed="9"/>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indexed="64"/>
      </right>
      <top style="hair">
        <color indexed="64"/>
      </top>
      <bottom style="thin">
        <color indexed="64"/>
      </bottom>
      <diagonal/>
    </border>
    <border>
      <left style="medium">
        <color auto="1"/>
      </left>
      <right style="thin">
        <color auto="1"/>
      </right>
      <top/>
      <bottom/>
      <diagonal/>
    </border>
  </borders>
  <cellStyleXfs count="20">
    <xf numFmtId="0" fontId="0" fillId="0" borderId="0"/>
    <xf numFmtId="43" fontId="12" fillId="0" borderId="0" applyFont="0" applyFill="0" applyBorder="0" applyAlignment="0" applyProtection="0"/>
    <xf numFmtId="44" fontId="12" fillId="0" borderId="0" applyFont="0" applyFill="0" applyBorder="0" applyAlignment="0" applyProtection="0"/>
    <xf numFmtId="0" fontId="37"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38" fillId="0" borderId="0"/>
    <xf numFmtId="0" fontId="37"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cellStyleXfs>
  <cellXfs count="477">
    <xf numFmtId="0" fontId="0" fillId="0" borderId="0" xfId="0"/>
    <xf numFmtId="0" fontId="13" fillId="0" borderId="0" xfId="0" applyFont="1"/>
    <xf numFmtId="3" fontId="13" fillId="0" borderId="0" xfId="0" applyNumberFormat="1" applyFont="1"/>
    <xf numFmtId="164" fontId="13" fillId="0" borderId="0" xfId="1" applyNumberFormat="1" applyFont="1"/>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4" xfId="0" applyFont="1" applyBorder="1" applyAlignment="1">
      <alignment horizontal="center" vertical="top" wrapText="1"/>
    </xf>
    <xf numFmtId="0" fontId="11" fillId="0" borderId="10" xfId="0" applyFont="1" applyBorder="1" applyAlignment="1">
      <alignment horizontal="left" indent="3"/>
    </xf>
    <xf numFmtId="0" fontId="17" fillId="0" borderId="16" xfId="0" applyFont="1" applyBorder="1" applyAlignment="1">
      <alignment horizontal="right"/>
    </xf>
    <xf numFmtId="0" fontId="11" fillId="0" borderId="18" xfId="0" applyFont="1" applyBorder="1"/>
    <xf numFmtId="0" fontId="11" fillId="0" borderId="19" xfId="0" applyFont="1" applyBorder="1"/>
    <xf numFmtId="0" fontId="11" fillId="0" borderId="20" xfId="0" applyFont="1" applyBorder="1" applyAlignment="1">
      <alignment horizontal="left" indent="3"/>
    </xf>
    <xf numFmtId="0" fontId="11" fillId="0" borderId="21" xfId="0" applyFont="1" applyBorder="1"/>
    <xf numFmtId="0" fontId="11" fillId="0" borderId="22" xfId="0" applyFont="1" applyBorder="1"/>
    <xf numFmtId="0" fontId="11" fillId="0" borderId="20" xfId="0" applyFont="1" applyBorder="1" applyAlignment="1">
      <alignment horizontal="left" indent="5"/>
    </xf>
    <xf numFmtId="0" fontId="11" fillId="0" borderId="23" xfId="0" applyFont="1" applyBorder="1" applyAlignment="1">
      <alignment horizontal="left" indent="5"/>
    </xf>
    <xf numFmtId="0" fontId="19" fillId="0" borderId="0" xfId="0" applyFont="1" applyAlignment="1"/>
    <xf numFmtId="0" fontId="10" fillId="0" borderId="1" xfId="0" applyFont="1" applyBorder="1" applyAlignment="1">
      <alignment horizontal="center" vertical="top" wrapText="1"/>
    </xf>
    <xf numFmtId="0" fontId="10" fillId="0" borderId="0" xfId="0" applyFont="1"/>
    <xf numFmtId="0" fontId="17" fillId="0" borderId="6" xfId="0" applyFont="1" applyBorder="1" applyAlignment="1">
      <alignment horizontal="right"/>
    </xf>
    <xf numFmtId="0" fontId="17" fillId="0" borderId="32" xfId="0" applyFont="1" applyBorder="1" applyAlignment="1">
      <alignment horizontal="right"/>
    </xf>
    <xf numFmtId="0" fontId="10" fillId="0" borderId="17" xfId="0" applyFont="1" applyBorder="1" applyAlignment="1">
      <alignment horizontal="left" indent="3"/>
    </xf>
    <xf numFmtId="0" fontId="10" fillId="0" borderId="20" xfId="0" applyFont="1" applyBorder="1" applyAlignment="1">
      <alignment horizontal="left" indent="3"/>
    </xf>
    <xf numFmtId="0" fontId="10" fillId="0" borderId="37" xfId="0" applyFont="1" applyBorder="1" applyAlignment="1">
      <alignment horizontal="left" indent="3"/>
    </xf>
    <xf numFmtId="0" fontId="10" fillId="0" borderId="0" xfId="0" applyFont="1" applyAlignment="1">
      <alignment vertical="top" wrapText="1"/>
    </xf>
    <xf numFmtId="0" fontId="10" fillId="0" borderId="14" xfId="0" applyFont="1" applyBorder="1" applyAlignment="1">
      <alignment horizontal="center" vertical="top" wrapText="1"/>
    </xf>
    <xf numFmtId="3" fontId="11" fillId="0" borderId="21" xfId="0" applyNumberFormat="1" applyFont="1" applyBorder="1"/>
    <xf numFmtId="3" fontId="11" fillId="0" borderId="21" xfId="1" applyNumberFormat="1" applyFont="1" applyBorder="1"/>
    <xf numFmtId="3" fontId="10" fillId="0" borderId="21" xfId="0" applyNumberFormat="1" applyFont="1" applyBorder="1"/>
    <xf numFmtId="3" fontId="10" fillId="0" borderId="22" xfId="0" applyNumberFormat="1" applyFont="1" applyBorder="1"/>
    <xf numFmtId="3" fontId="17" fillId="0" borderId="39" xfId="0" applyNumberFormat="1" applyFont="1" applyBorder="1"/>
    <xf numFmtId="3" fontId="17" fillId="0" borderId="40" xfId="0" applyNumberFormat="1" applyFont="1" applyBorder="1"/>
    <xf numFmtId="0" fontId="17" fillId="0" borderId="38" xfId="0" applyFont="1" applyBorder="1" applyAlignment="1">
      <alignment horizontal="right"/>
    </xf>
    <xf numFmtId="0" fontId="17" fillId="0" borderId="46" xfId="0" applyFont="1" applyBorder="1" applyAlignment="1">
      <alignment vertical="top"/>
    </xf>
    <xf numFmtId="0" fontId="11" fillId="0" borderId="47" xfId="0" applyFont="1" applyBorder="1" applyAlignment="1">
      <alignment vertical="top"/>
    </xf>
    <xf numFmtId="0" fontId="11" fillId="0" borderId="48" xfId="0" applyFont="1" applyBorder="1"/>
    <xf numFmtId="0" fontId="11" fillId="0" borderId="49" xfId="0" applyFont="1" applyBorder="1"/>
    <xf numFmtId="0" fontId="17" fillId="0" borderId="32" xfId="0" applyFont="1" applyBorder="1" applyAlignment="1">
      <alignment horizontal="center"/>
    </xf>
    <xf numFmtId="3" fontId="17" fillId="0" borderId="7" xfId="0" applyNumberFormat="1" applyFont="1" applyBorder="1"/>
    <xf numFmtId="0" fontId="14" fillId="0" borderId="0" xfId="0" applyFont="1" applyBorder="1" applyAlignment="1"/>
    <xf numFmtId="0" fontId="17" fillId="0" borderId="30" xfId="0" applyFont="1" applyBorder="1" applyAlignment="1">
      <alignment vertical="top" wrapText="1"/>
    </xf>
    <xf numFmtId="0" fontId="10" fillId="0" borderId="31" xfId="0" applyFont="1" applyBorder="1" applyAlignment="1">
      <alignment vertical="top" wrapText="1"/>
    </xf>
    <xf numFmtId="0" fontId="10" fillId="0" borderId="31" xfId="0" applyFont="1" applyBorder="1" applyAlignment="1">
      <alignment vertical="top"/>
    </xf>
    <xf numFmtId="0" fontId="17" fillId="0" borderId="38" xfId="0" applyFont="1" applyBorder="1" applyAlignment="1">
      <alignment horizontal="right" vertical="top"/>
    </xf>
    <xf numFmtId="0" fontId="14" fillId="0" borderId="0" xfId="0" applyFont="1" applyAlignment="1">
      <alignment horizontal="center"/>
    </xf>
    <xf numFmtId="0" fontId="21" fillId="0" borderId="35" xfId="0" applyFont="1" applyBorder="1" applyAlignment="1">
      <alignment vertical="center" wrapText="1"/>
    </xf>
    <xf numFmtId="0" fontId="24" fillId="0" borderId="0" xfId="0" applyFont="1" applyAlignment="1"/>
    <xf numFmtId="0" fontId="22" fillId="0" borderId="0" xfId="0" applyFont="1"/>
    <xf numFmtId="0" fontId="21" fillId="0" borderId="51" xfId="0" applyFont="1" applyBorder="1" applyAlignment="1">
      <alignment vertical="top"/>
    </xf>
    <xf numFmtId="0" fontId="22" fillId="0" borderId="47" xfId="0" applyFont="1" applyBorder="1" applyAlignment="1">
      <alignment vertical="top"/>
    </xf>
    <xf numFmtId="3" fontId="22" fillId="0" borderId="43" xfId="0" applyNumberFormat="1" applyFont="1" applyBorder="1"/>
    <xf numFmtId="0" fontId="22" fillId="0" borderId="48" xfId="0" applyFont="1" applyBorder="1"/>
    <xf numFmtId="0" fontId="21" fillId="0" borderId="46"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9" xfId="0" applyNumberFormat="1" applyFont="1" applyBorder="1"/>
    <xf numFmtId="3" fontId="22" fillId="0" borderId="18" xfId="0" applyNumberFormat="1" applyFont="1" applyBorder="1"/>
    <xf numFmtId="3" fontId="22" fillId="0" borderId="53" xfId="0" applyNumberFormat="1" applyFont="1" applyBorder="1"/>
    <xf numFmtId="3" fontId="25" fillId="0" borderId="43" xfId="0" applyNumberFormat="1" applyFont="1" applyBorder="1"/>
    <xf numFmtId="0" fontId="22" fillId="0" borderId="46" xfId="0" applyFont="1" applyBorder="1" applyAlignment="1">
      <alignment vertical="top"/>
    </xf>
    <xf numFmtId="0" fontId="21" fillId="0" borderId="43" xfId="0" applyFont="1" applyBorder="1" applyAlignment="1">
      <alignment vertical="top" wrapText="1"/>
    </xf>
    <xf numFmtId="0" fontId="22" fillId="0" borderId="21" xfId="0" applyFont="1" applyBorder="1"/>
    <xf numFmtId="0" fontId="22" fillId="0" borderId="43" xfId="0" applyFont="1" applyBorder="1" applyAlignment="1">
      <alignment horizontal="left" vertical="top" wrapText="1" indent="2"/>
    </xf>
    <xf numFmtId="0" fontId="21" fillId="0" borderId="43" xfId="0" applyFont="1" applyBorder="1" applyAlignment="1">
      <alignment horizontal="right" vertical="top" wrapText="1" indent="2"/>
    </xf>
    <xf numFmtId="3" fontId="21" fillId="0" borderId="43" xfId="0" applyNumberFormat="1" applyFont="1" applyBorder="1"/>
    <xf numFmtId="3" fontId="21" fillId="0" borderId="21" xfId="0" applyNumberFormat="1" applyFont="1" applyBorder="1"/>
    <xf numFmtId="0" fontId="11" fillId="0" borderId="43" xfId="0" applyFont="1" applyBorder="1"/>
    <xf numFmtId="0" fontId="22" fillId="0" borderId="43" xfId="0" applyFont="1" applyBorder="1" applyAlignment="1">
      <alignment horizontal="left" vertical="top" wrapText="1" indent="4"/>
    </xf>
    <xf numFmtId="0" fontId="21" fillId="0" borderId="33" xfId="0" applyFont="1" applyBorder="1" applyAlignment="1">
      <alignment vertical="top"/>
    </xf>
    <xf numFmtId="0" fontId="22" fillId="0" borderId="44" xfId="0" applyFont="1" applyBorder="1" applyAlignment="1">
      <alignment horizontal="center" vertical="top" wrapText="1"/>
    </xf>
    <xf numFmtId="0" fontId="22" fillId="0" borderId="38" xfId="0" applyFont="1" applyBorder="1" applyAlignment="1">
      <alignment horizontal="center" vertical="top" wrapText="1"/>
    </xf>
    <xf numFmtId="0" fontId="22" fillId="0" borderId="33" xfId="0" applyFont="1" applyBorder="1"/>
    <xf numFmtId="0" fontId="22" fillId="0" borderId="55" xfId="0" applyFont="1" applyBorder="1" applyAlignment="1">
      <alignment vertical="top"/>
    </xf>
    <xf numFmtId="3" fontId="21" fillId="0" borderId="54" xfId="0" applyNumberFormat="1" applyFont="1" applyBorder="1"/>
    <xf numFmtId="0" fontId="21" fillId="0" borderId="43" xfId="0" applyFont="1" applyBorder="1" applyAlignment="1">
      <alignment horizontal="center" vertical="top" wrapText="1"/>
    </xf>
    <xf numFmtId="0" fontId="11" fillId="0" borderId="33" xfId="0" applyFont="1" applyBorder="1"/>
    <xf numFmtId="0" fontId="22" fillId="0" borderId="51" xfId="0" applyFont="1" applyBorder="1" applyAlignment="1">
      <alignment vertical="top"/>
    </xf>
    <xf numFmtId="0" fontId="22" fillId="0" borderId="50" xfId="0" applyFont="1" applyBorder="1" applyAlignment="1">
      <alignment vertical="top"/>
    </xf>
    <xf numFmtId="3" fontId="21" fillId="0" borderId="58"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40" xfId="0" applyNumberFormat="1" applyFont="1" applyBorder="1"/>
    <xf numFmtId="3" fontId="22" fillId="0" borderId="19" xfId="0" applyNumberFormat="1" applyFont="1" applyBorder="1"/>
    <xf numFmtId="0" fontId="22" fillId="0" borderId="22" xfId="0" applyFont="1" applyBorder="1"/>
    <xf numFmtId="3" fontId="21" fillId="0" borderId="22" xfId="0" applyNumberFormat="1" applyFont="1" applyBorder="1"/>
    <xf numFmtId="3" fontId="21" fillId="0" borderId="59" xfId="0" applyNumberFormat="1" applyFont="1" applyBorder="1"/>
    <xf numFmtId="3" fontId="21" fillId="0" borderId="60" xfId="0" applyNumberFormat="1" applyFont="1" applyBorder="1"/>
    <xf numFmtId="0" fontId="14" fillId="0" borderId="0" xfId="0" applyFont="1"/>
    <xf numFmtId="0" fontId="14" fillId="0" borderId="35" xfId="0" applyFont="1" applyBorder="1" applyAlignment="1"/>
    <xf numFmtId="0" fontId="18" fillId="0" borderId="0" xfId="0" applyFont="1" applyAlignment="1"/>
    <xf numFmtId="0" fontId="9" fillId="0" borderId="1" xfId="0" applyFont="1" applyBorder="1" applyAlignment="1">
      <alignment horizontal="center" vertical="top" wrapText="1"/>
    </xf>
    <xf numFmtId="0" fontId="17" fillId="0" borderId="0" xfId="0" applyFont="1" applyBorder="1" applyAlignment="1">
      <alignment horizontal="center" vertical="center" wrapText="1"/>
    </xf>
    <xf numFmtId="0" fontId="9" fillId="0" borderId="14" xfId="0" applyFont="1" applyBorder="1" applyAlignment="1">
      <alignment horizontal="center" vertical="top" wrapText="1"/>
    </xf>
    <xf numFmtId="0" fontId="11" fillId="0" borderId="46" xfId="0" applyFont="1" applyBorder="1"/>
    <xf numFmtId="0" fontId="11" fillId="0" borderId="51" xfId="0" applyFont="1" applyBorder="1"/>
    <xf numFmtId="0" fontId="11" fillId="0" borderId="47" xfId="0" applyFont="1" applyBorder="1"/>
    <xf numFmtId="0" fontId="11" fillId="0" borderId="51" xfId="0" applyFont="1" applyBorder="1" applyAlignment="1">
      <alignment horizontal="left" indent="1"/>
    </xf>
    <xf numFmtId="0" fontId="11" fillId="0" borderId="47" xfId="0" applyFont="1" applyBorder="1" applyAlignment="1">
      <alignment horizontal="left" indent="1"/>
    </xf>
    <xf numFmtId="0" fontId="17" fillId="0" borderId="9" xfId="0" applyFont="1" applyBorder="1" applyAlignment="1">
      <alignment horizontal="center"/>
    </xf>
    <xf numFmtId="0" fontId="9" fillId="0" borderId="17" xfId="0" applyFont="1" applyBorder="1" applyAlignment="1">
      <alignment horizontal="left" indent="2"/>
    </xf>
    <xf numFmtId="0" fontId="9" fillId="0" borderId="20" xfId="0" applyFont="1" applyBorder="1" applyAlignment="1">
      <alignment horizontal="left" indent="2"/>
    </xf>
    <xf numFmtId="0" fontId="27"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7" xfId="0" applyFont="1" applyBorder="1" applyAlignment="1">
      <alignment horizontal="center"/>
    </xf>
    <xf numFmtId="0" fontId="9" fillId="0" borderId="67" xfId="0" applyFont="1" applyBorder="1" applyAlignment="1">
      <alignment horizontal="left" wrapText="1" indent="2"/>
    </xf>
    <xf numFmtId="0" fontId="9" fillId="0" borderId="70" xfId="0" applyFont="1" applyBorder="1"/>
    <xf numFmtId="0" fontId="10" fillId="0" borderId="0" xfId="0" applyFont="1" applyBorder="1" applyAlignment="1">
      <alignment horizontal="center" vertical="top" wrapText="1"/>
    </xf>
    <xf numFmtId="0" fontId="10" fillId="0" borderId="0" xfId="0" applyFont="1" applyBorder="1"/>
    <xf numFmtId="0" fontId="17" fillId="0" borderId="0" xfId="0" applyFont="1" applyBorder="1"/>
    <xf numFmtId="0" fontId="17" fillId="0" borderId="0" xfId="0" applyFont="1" applyBorder="1" applyAlignment="1">
      <alignment horizontal="right" indent="1"/>
    </xf>
    <xf numFmtId="0" fontId="11" fillId="0" borderId="0" xfId="0" applyFont="1" applyBorder="1"/>
    <xf numFmtId="0" fontId="9" fillId="0" borderId="18" xfId="0" applyFont="1" applyBorder="1" applyAlignment="1">
      <alignment horizontal="left" indent="1"/>
    </xf>
    <xf numFmtId="0" fontId="9" fillId="0" borderId="54" xfId="0" applyFont="1" applyBorder="1" applyAlignment="1">
      <alignment horizontal="left" indent="1"/>
    </xf>
    <xf numFmtId="0" fontId="9" fillId="0" borderId="39" xfId="0" applyFont="1" applyBorder="1" applyAlignment="1">
      <alignment horizontal="left" indent="1"/>
    </xf>
    <xf numFmtId="0" fontId="9" fillId="0" borderId="54" xfId="0" applyFont="1" applyBorder="1" applyAlignment="1">
      <alignment horizontal="left" indent="3"/>
    </xf>
    <xf numFmtId="0" fontId="9" fillId="0" borderId="15" xfId="0" applyFont="1" applyBorder="1" applyAlignment="1">
      <alignment horizontal="left" indent="1"/>
    </xf>
    <xf numFmtId="0" fontId="17" fillId="0" borderId="1" xfId="0" applyFont="1" applyBorder="1" applyAlignment="1">
      <alignment horizontal="right" indent="1"/>
    </xf>
    <xf numFmtId="0" fontId="17" fillId="0" borderId="76" xfId="0" applyFont="1" applyBorder="1"/>
    <xf numFmtId="3" fontId="17" fillId="0" borderId="20" xfId="0" applyNumberFormat="1" applyFont="1" applyBorder="1"/>
    <xf numFmtId="3" fontId="17" fillId="0" borderId="21" xfId="0" applyNumberFormat="1" applyFont="1" applyBorder="1"/>
    <xf numFmtId="3" fontId="13" fillId="0" borderId="22" xfId="0" applyNumberFormat="1" applyFont="1" applyBorder="1"/>
    <xf numFmtId="0" fontId="17" fillId="0" borderId="77" xfId="0" applyFont="1" applyBorder="1" applyAlignment="1">
      <alignment horizontal="left" indent="1"/>
    </xf>
    <xf numFmtId="3" fontId="17" fillId="0" borderId="22" xfId="0" applyNumberFormat="1" applyFont="1" applyBorder="1"/>
    <xf numFmtId="0" fontId="17" fillId="0" borderId="77" xfId="0" applyFont="1" applyBorder="1"/>
    <xf numFmtId="0" fontId="13" fillId="0" borderId="77" xfId="0" applyFont="1" applyBorder="1" applyAlignment="1">
      <alignment horizontal="left" indent="6"/>
    </xf>
    <xf numFmtId="3" fontId="13" fillId="0" borderId="20" xfId="0" applyNumberFormat="1" applyFont="1" applyBorder="1"/>
    <xf numFmtId="3" fontId="13" fillId="0" borderId="21" xfId="0" applyNumberFormat="1" applyFont="1" applyBorder="1"/>
    <xf numFmtId="0" fontId="13" fillId="0" borderId="77" xfId="0" applyFont="1" applyBorder="1" applyAlignment="1">
      <alignment horizontal="left" indent="3"/>
    </xf>
    <xf numFmtId="0" fontId="17" fillId="0" borderId="77" xfId="0" applyFont="1" applyBorder="1" applyAlignment="1">
      <alignment horizontal="left" indent="3"/>
    </xf>
    <xf numFmtId="0" fontId="17" fillId="0" borderId="75" xfId="0" applyFont="1" applyBorder="1" applyAlignment="1">
      <alignment horizontal="left"/>
    </xf>
    <xf numFmtId="3" fontId="17" fillId="0" borderId="47" xfId="0" applyNumberFormat="1" applyFont="1" applyBorder="1"/>
    <xf numFmtId="3" fontId="17" fillId="0" borderId="79" xfId="0" applyNumberFormat="1" applyFont="1" applyBorder="1"/>
    <xf numFmtId="0" fontId="13" fillId="0" borderId="77" xfId="0" applyFont="1" applyBorder="1" applyAlignment="1">
      <alignment horizontal="left" indent="4"/>
    </xf>
    <xf numFmtId="3" fontId="13" fillId="0" borderId="47" xfId="0" applyNumberFormat="1" applyFont="1" applyBorder="1"/>
    <xf numFmtId="3" fontId="13" fillId="0" borderId="79" xfId="0" applyNumberFormat="1" applyFont="1" applyBorder="1"/>
    <xf numFmtId="0" fontId="17" fillId="0" borderId="77" xfId="0" applyFont="1" applyBorder="1" applyAlignment="1">
      <alignment horizontal="left"/>
    </xf>
    <xf numFmtId="3" fontId="13" fillId="0" borderId="80" xfId="0" applyNumberFormat="1" applyFont="1" applyBorder="1"/>
    <xf numFmtId="3" fontId="13" fillId="0" borderId="66" xfId="0" applyNumberFormat="1" applyFont="1" applyBorder="1"/>
    <xf numFmtId="3" fontId="13" fillId="0" borderId="81" xfId="0" applyNumberFormat="1" applyFont="1" applyBorder="1"/>
    <xf numFmtId="0" fontId="17" fillId="0" borderId="76" xfId="0" applyFont="1" applyBorder="1" applyAlignment="1">
      <alignment horizontal="left" indent="1"/>
    </xf>
    <xf numFmtId="0" fontId="17" fillId="0" borderId="82" xfId="0" applyFont="1" applyBorder="1"/>
    <xf numFmtId="3" fontId="17" fillId="0" borderId="83" xfId="0" applyNumberFormat="1" applyFont="1" applyBorder="1"/>
    <xf numFmtId="3" fontId="17" fillId="0" borderId="69" xfId="0" applyNumberFormat="1" applyFont="1" applyBorder="1"/>
    <xf numFmtId="3" fontId="17" fillId="0" borderId="84" xfId="0" applyNumberFormat="1" applyFont="1" applyBorder="1"/>
    <xf numFmtId="0" fontId="17" fillId="0" borderId="4" xfId="0" applyFont="1" applyBorder="1" applyAlignment="1">
      <alignment horizontal="center" vertical="center" wrapText="1"/>
    </xf>
    <xf numFmtId="0" fontId="11" fillId="0" borderId="71" xfId="0" applyFont="1" applyBorder="1" applyAlignment="1">
      <alignment horizontal="left" indent="3"/>
    </xf>
    <xf numFmtId="0" fontId="8" fillId="0" borderId="87" xfId="0" applyFont="1" applyBorder="1" applyAlignment="1">
      <alignment horizontal="left"/>
    </xf>
    <xf numFmtId="0" fontId="8" fillId="0" borderId="90" xfId="0" applyFont="1" applyBorder="1" applyAlignment="1">
      <alignment horizontal="left"/>
    </xf>
    <xf numFmtId="3" fontId="17" fillId="0" borderId="33" xfId="0" applyNumberFormat="1" applyFont="1" applyBorder="1"/>
    <xf numFmtId="3" fontId="17" fillId="0" borderId="15" xfId="0" applyNumberFormat="1" applyFont="1" applyBorder="1"/>
    <xf numFmtId="3" fontId="17" fillId="0" borderId="96" xfId="0" applyNumberFormat="1" applyFont="1" applyBorder="1"/>
    <xf numFmtId="0" fontId="17" fillId="0" borderId="26" xfId="0" applyFont="1" applyBorder="1" applyAlignment="1">
      <alignment horizontal="left"/>
    </xf>
    <xf numFmtId="0" fontId="17" fillId="0" borderId="0" xfId="0" applyFont="1" applyBorder="1" applyAlignment="1">
      <alignment vertical="center" wrapText="1"/>
    </xf>
    <xf numFmtId="0" fontId="22" fillId="0" borderId="83" xfId="0" applyFont="1" applyBorder="1" applyAlignment="1">
      <alignment vertical="top"/>
    </xf>
    <xf numFmtId="3" fontId="21" fillId="0" borderId="69" xfId="0" applyNumberFormat="1" applyFont="1" applyBorder="1"/>
    <xf numFmtId="3" fontId="22" fillId="0" borderId="68" xfId="0" applyNumberFormat="1" applyFont="1" applyBorder="1"/>
    <xf numFmtId="0" fontId="22" fillId="0" borderId="50" xfId="0" applyFont="1" applyBorder="1"/>
    <xf numFmtId="0" fontId="7" fillId="0" borderId="77" xfId="0" applyFont="1" applyBorder="1" applyAlignment="1">
      <alignment horizontal="left" indent="1"/>
    </xf>
    <xf numFmtId="0" fontId="7" fillId="0" borderId="77" xfId="0" applyFont="1" applyBorder="1" applyAlignment="1">
      <alignment horizontal="left" indent="6"/>
    </xf>
    <xf numFmtId="0" fontId="7" fillId="0" borderId="1" xfId="0" applyFont="1" applyBorder="1" applyAlignment="1">
      <alignment horizontal="center" vertical="top" wrapText="1"/>
    </xf>
    <xf numFmtId="0" fontId="7" fillId="0" borderId="20" xfId="0" applyFont="1" applyBorder="1" applyAlignment="1">
      <alignment horizontal="left" indent="3"/>
    </xf>
    <xf numFmtId="0" fontId="7" fillId="0" borderId="6" xfId="0" applyFont="1" applyBorder="1" applyAlignment="1">
      <alignment horizontal="left" indent="3"/>
    </xf>
    <xf numFmtId="0" fontId="7" fillId="0" borderId="90" xfId="0" applyFont="1" applyBorder="1" applyAlignment="1">
      <alignment horizontal="left"/>
    </xf>
    <xf numFmtId="0" fontId="7" fillId="0" borderId="55" xfId="0" applyFont="1" applyBorder="1"/>
    <xf numFmtId="0" fontId="7" fillId="0" borderId="20" xfId="0" applyFont="1" applyBorder="1" applyAlignment="1">
      <alignment horizontal="left" indent="2"/>
    </xf>
    <xf numFmtId="0" fontId="17" fillId="0" borderId="4" xfId="0" applyFont="1" applyBorder="1" applyAlignment="1">
      <alignment horizontal="center" vertical="center" wrapText="1"/>
    </xf>
    <xf numFmtId="0" fontId="29" fillId="0" borderId="0" xfId="0" applyFont="1" applyBorder="1" applyAlignment="1">
      <alignment horizontal="left" vertical="top"/>
    </xf>
    <xf numFmtId="0" fontId="6" fillId="0" borderId="31" xfId="0" applyFont="1" applyBorder="1" applyAlignment="1">
      <alignment vertical="top" wrapText="1"/>
    </xf>
    <xf numFmtId="0" fontId="6" fillId="0" borderId="54" xfId="0" applyFont="1" applyBorder="1" applyAlignment="1">
      <alignment horizontal="left" indent="1"/>
    </xf>
    <xf numFmtId="0" fontId="5" fillId="0" borderId="77" xfId="0" applyFont="1" applyBorder="1" applyAlignment="1">
      <alignment horizontal="left" indent="6"/>
    </xf>
    <xf numFmtId="0" fontId="7" fillId="0" borderId="99" xfId="0" applyFont="1" applyBorder="1" applyAlignment="1">
      <alignment horizontal="left" indent="1"/>
    </xf>
    <xf numFmtId="0" fontId="7" fillId="0" borderId="10" xfId="0" applyFont="1" applyBorder="1" applyAlignment="1">
      <alignment horizontal="left" indent="1"/>
    </xf>
    <xf numFmtId="0" fontId="5" fillId="0" borderId="20" xfId="0" applyFont="1" applyBorder="1" applyAlignment="1">
      <alignment horizontal="left" indent="2"/>
    </xf>
    <xf numFmtId="0" fontId="4" fillId="0" borderId="77" xfId="0" applyFont="1" applyBorder="1" applyAlignment="1">
      <alignment horizontal="left" indent="3"/>
    </xf>
    <xf numFmtId="3" fontId="17" fillId="0" borderId="51" xfId="0" applyNumberFormat="1" applyFont="1" applyBorder="1"/>
    <xf numFmtId="3" fontId="17" fillId="0" borderId="54" xfId="0" applyNumberFormat="1" applyFont="1" applyBorder="1"/>
    <xf numFmtId="3" fontId="17" fillId="0" borderId="100" xfId="0" applyNumberFormat="1" applyFont="1" applyBorder="1"/>
    <xf numFmtId="3" fontId="13" fillId="0" borderId="100" xfId="0" applyNumberFormat="1" applyFont="1" applyBorder="1"/>
    <xf numFmtId="3" fontId="17" fillId="0" borderId="48" xfId="0" applyNumberFormat="1" applyFont="1" applyBorder="1"/>
    <xf numFmtId="3" fontId="13" fillId="0" borderId="101" xfId="0" applyNumberFormat="1" applyFont="1" applyBorder="1"/>
    <xf numFmtId="3" fontId="17" fillId="0" borderId="71" xfId="0" applyNumberFormat="1" applyFont="1" applyBorder="1"/>
    <xf numFmtId="3" fontId="17" fillId="0" borderId="59" xfId="0" applyNumberFormat="1" applyFont="1" applyBorder="1"/>
    <xf numFmtId="3" fontId="17" fillId="0" borderId="37" xfId="0" applyNumberFormat="1" applyFont="1" applyBorder="1"/>
    <xf numFmtId="3" fontId="17" fillId="0" borderId="101" xfId="0" applyNumberFormat="1" applyFont="1" applyBorder="1"/>
    <xf numFmtId="3" fontId="36" fillId="0" borderId="20" xfId="0" applyNumberFormat="1" applyFont="1" applyBorder="1"/>
    <xf numFmtId="3" fontId="36" fillId="0" borderId="21" xfId="0" applyNumberFormat="1" applyFont="1" applyBorder="1"/>
    <xf numFmtId="3" fontId="36" fillId="0" borderId="22" xfId="0" applyNumberFormat="1" applyFont="1" applyBorder="1"/>
    <xf numFmtId="3" fontId="36" fillId="0" borderId="47" xfId="0" applyNumberFormat="1" applyFont="1" applyBorder="1"/>
    <xf numFmtId="3" fontId="36" fillId="0" borderId="79" xfId="0" applyNumberFormat="1" applyFont="1" applyBorder="1"/>
    <xf numFmtId="0" fontId="3" fillId="0" borderId="1" xfId="0" applyFont="1" applyBorder="1" applyAlignment="1">
      <alignment horizontal="center" vertical="top" wrapText="1"/>
    </xf>
    <xf numFmtId="3" fontId="11" fillId="0" borderId="18" xfId="0" applyNumberFormat="1" applyFont="1" applyBorder="1"/>
    <xf numFmtId="3" fontId="11" fillId="0" borderId="19" xfId="0" applyNumberFormat="1" applyFont="1" applyBorder="1"/>
    <xf numFmtId="3" fontId="11" fillId="0" borderId="22" xfId="0" applyNumberFormat="1" applyFont="1" applyBorder="1"/>
    <xf numFmtId="3" fontId="11" fillId="0" borderId="2" xfId="0" applyNumberFormat="1" applyFont="1" applyBorder="1"/>
    <xf numFmtId="3" fontId="11"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11" fillId="0" borderId="54" xfId="0" applyNumberFormat="1" applyFont="1" applyBorder="1"/>
    <xf numFmtId="3" fontId="11" fillId="0" borderId="59" xfId="0" applyNumberFormat="1" applyFont="1" applyBorder="1"/>
    <xf numFmtId="3" fontId="11" fillId="0" borderId="24" xfId="0" applyNumberFormat="1" applyFont="1" applyBorder="1"/>
    <xf numFmtId="3" fontId="11" fillId="0" borderId="25" xfId="0" applyNumberFormat="1" applyFont="1" applyBorder="1"/>
    <xf numFmtId="3" fontId="11" fillId="0" borderId="7" xfId="0" applyNumberFormat="1" applyFont="1" applyBorder="1"/>
    <xf numFmtId="3" fontId="11" fillId="0" borderId="8" xfId="0" applyNumberFormat="1" applyFont="1" applyBorder="1"/>
    <xf numFmtId="3" fontId="11" fillId="0" borderId="39" xfId="0" applyNumberFormat="1" applyFont="1" applyBorder="1"/>
    <xf numFmtId="3" fontId="11" fillId="0" borderId="40" xfId="0" applyNumberFormat="1" applyFont="1" applyBorder="1"/>
    <xf numFmtId="3" fontId="10" fillId="0" borderId="18" xfId="0" applyNumberFormat="1" applyFont="1" applyBorder="1"/>
    <xf numFmtId="3" fontId="10" fillId="0" borderId="39" xfId="0" applyNumberFormat="1" applyFont="1" applyBorder="1"/>
    <xf numFmtId="3" fontId="17" fillId="0" borderId="8" xfId="0" applyNumberFormat="1" applyFont="1" applyBorder="1"/>
    <xf numFmtId="0" fontId="10" fillId="0" borderId="30" xfId="0" applyFont="1" applyBorder="1" applyAlignment="1">
      <alignment horizontal="center"/>
    </xf>
    <xf numFmtId="0" fontId="10" fillId="0" borderId="31" xfId="0" applyFont="1" applyBorder="1" applyAlignment="1">
      <alignment horizontal="center"/>
    </xf>
    <xf numFmtId="0" fontId="10" fillId="0" borderId="38" xfId="0" applyFont="1" applyBorder="1" applyAlignment="1">
      <alignment horizontal="center"/>
    </xf>
    <xf numFmtId="0" fontId="2" fillId="0" borderId="30" xfId="0" applyFont="1" applyBorder="1" applyAlignment="1">
      <alignment horizontal="center"/>
    </xf>
    <xf numFmtId="3" fontId="10" fillId="0" borderId="54" xfId="0" applyNumberFormat="1" applyFont="1" applyBorder="1"/>
    <xf numFmtId="3" fontId="10" fillId="0" borderId="15" xfId="0" applyNumberFormat="1" applyFont="1" applyBorder="1"/>
    <xf numFmtId="3" fontId="11" fillId="0" borderId="88" xfId="0" applyNumberFormat="1" applyFont="1" applyBorder="1"/>
    <xf numFmtId="3" fontId="11" fillId="0" borderId="89" xfId="0" applyNumberFormat="1" applyFont="1" applyBorder="1"/>
    <xf numFmtId="3" fontId="11" fillId="0" borderId="91" xfId="0" applyNumberFormat="1" applyFont="1" applyBorder="1"/>
    <xf numFmtId="3" fontId="11" fillId="0" borderId="92" xfId="0" applyNumberFormat="1" applyFont="1" applyBorder="1"/>
    <xf numFmtId="3" fontId="17" fillId="0" borderId="88" xfId="2" applyNumberFormat="1" applyFont="1" applyBorder="1"/>
    <xf numFmtId="3" fontId="11" fillId="0" borderId="94" xfId="0" applyNumberFormat="1" applyFont="1" applyBorder="1"/>
    <xf numFmtId="3" fontId="17" fillId="0" borderId="91" xfId="2" applyNumberFormat="1" applyFont="1" applyBorder="1"/>
    <xf numFmtId="3" fontId="11" fillId="0" borderId="95" xfId="0" applyNumberFormat="1" applyFont="1" applyBorder="1"/>
    <xf numFmtId="3" fontId="11" fillId="0" borderId="66" xfId="0" applyNumberFormat="1" applyFont="1" applyBorder="1"/>
    <xf numFmtId="3" fontId="17" fillId="0" borderId="66" xfId="0" applyNumberFormat="1" applyFont="1" applyBorder="1"/>
    <xf numFmtId="3" fontId="11" fillId="0" borderId="93" xfId="0" applyNumberFormat="1" applyFont="1" applyBorder="1"/>
    <xf numFmtId="3" fontId="27" fillId="0" borderId="21" xfId="0" applyNumberFormat="1" applyFont="1" applyBorder="1"/>
    <xf numFmtId="3" fontId="27" fillId="0" borderId="22" xfId="0" applyNumberFormat="1" applyFont="1" applyBorder="1"/>
    <xf numFmtId="3" fontId="17" fillId="0" borderId="58" xfId="0" applyNumberFormat="1" applyFont="1" applyBorder="1"/>
    <xf numFmtId="3" fontId="17" fillId="0" borderId="60" xfId="0" applyNumberFormat="1" applyFont="1" applyBorder="1"/>
    <xf numFmtId="3" fontId="11" fillId="0" borderId="69" xfId="0" applyNumberFormat="1" applyFont="1" applyBorder="1"/>
    <xf numFmtId="3" fontId="11" fillId="0" borderId="68" xfId="0" applyNumberFormat="1" applyFont="1" applyBorder="1"/>
    <xf numFmtId="3" fontId="11" fillId="0" borderId="58" xfId="0" applyNumberFormat="1" applyFont="1" applyBorder="1"/>
    <xf numFmtId="3" fontId="11" fillId="0" borderId="60" xfId="0" applyNumberFormat="1" applyFont="1" applyBorder="1"/>
    <xf numFmtId="3" fontId="17" fillId="0" borderId="55" xfId="0" applyNumberFormat="1" applyFont="1" applyBorder="1"/>
    <xf numFmtId="3" fontId="17" fillId="0" borderId="24" xfId="0" applyNumberFormat="1" applyFont="1" applyBorder="1"/>
    <xf numFmtId="3" fontId="13" fillId="0" borderId="102" xfId="0" applyNumberFormat="1" applyFont="1" applyBorder="1"/>
    <xf numFmtId="0" fontId="2" fillId="0" borderId="77" xfId="0" applyFont="1" applyBorder="1" applyAlignment="1">
      <alignment horizontal="left" indent="1"/>
    </xf>
    <xf numFmtId="0" fontId="2" fillId="0" borderId="77" xfId="0" applyFont="1" applyBorder="1" applyAlignment="1">
      <alignment horizontal="left" indent="6"/>
    </xf>
    <xf numFmtId="0" fontId="1" fillId="0" borderId="20" xfId="0" applyFont="1" applyBorder="1" applyAlignment="1">
      <alignment horizontal="left" indent="2"/>
    </xf>
    <xf numFmtId="0" fontId="1" fillId="0" borderId="0" xfId="0" applyFont="1"/>
    <xf numFmtId="0" fontId="22" fillId="0" borderId="33" xfId="0" applyFont="1" applyBorder="1" applyAlignment="1">
      <alignment vertical="top"/>
    </xf>
    <xf numFmtId="3" fontId="22" fillId="0" borderId="54" xfId="0" applyNumberFormat="1" applyFont="1" applyBorder="1"/>
    <xf numFmtId="3" fontId="22" fillId="0" borderId="59" xfId="0" applyNumberFormat="1" applyFont="1" applyBorder="1"/>
    <xf numFmtId="0" fontId="11" fillId="0" borderId="0" xfId="0" applyFont="1" applyAlignment="1">
      <alignment horizontal="center" wrapText="1"/>
    </xf>
    <xf numFmtId="0" fontId="1" fillId="0" borderId="17" xfId="0" applyFont="1" applyBorder="1" applyAlignment="1">
      <alignment horizontal="left" wrapText="1" indent="3"/>
    </xf>
    <xf numFmtId="3" fontId="17" fillId="0" borderId="0" xfId="0" applyNumberFormat="1" applyFont="1" applyBorder="1"/>
    <xf numFmtId="0" fontId="11" fillId="0" borderId="17" xfId="0" applyFont="1" applyBorder="1" applyAlignment="1">
      <alignment horizontal="left" wrapText="1" indent="3"/>
    </xf>
    <xf numFmtId="3" fontId="11" fillId="0" borderId="0" xfId="0" applyNumberFormat="1" applyFont="1" applyBorder="1"/>
    <xf numFmtId="0" fontId="10" fillId="0" borderId="71" xfId="0" applyFont="1" applyBorder="1" applyAlignment="1">
      <alignment horizontal="left" indent="3"/>
    </xf>
    <xf numFmtId="0" fontId="1" fillId="0" borderId="77" xfId="0" applyFont="1" applyBorder="1" applyAlignment="1">
      <alignment horizontal="left" indent="6"/>
    </xf>
    <xf numFmtId="0" fontId="1" fillId="0" borderId="77" xfId="0" applyFont="1" applyBorder="1" applyAlignment="1">
      <alignment horizontal="left" indent="3"/>
    </xf>
    <xf numFmtId="0" fontId="10" fillId="0" borderId="17" xfId="0" applyFont="1" applyBorder="1" applyAlignment="1">
      <alignment horizontal="left" wrapText="1" indent="3"/>
    </xf>
    <xf numFmtId="0" fontId="1" fillId="0" borderId="30" xfId="0" applyFont="1" applyBorder="1" applyAlignment="1">
      <alignment horizontal="center"/>
    </xf>
    <xf numFmtId="3" fontId="1" fillId="0" borderId="21" xfId="0" applyNumberFormat="1" applyFont="1" applyBorder="1"/>
    <xf numFmtId="0" fontId="0" fillId="0" borderId="41" xfId="0" applyBorder="1" applyAlignment="1"/>
    <xf numFmtId="0" fontId="1" fillId="0" borderId="41" xfId="0" applyFont="1" applyBorder="1" applyAlignment="1">
      <alignment horizontal="left"/>
    </xf>
    <xf numFmtId="0" fontId="10" fillId="0" borderId="23" xfId="0" applyFont="1" applyBorder="1" applyAlignment="1">
      <alignment horizontal="left" indent="3"/>
    </xf>
    <xf numFmtId="0" fontId="1" fillId="0" borderId="37" xfId="0" applyFont="1" applyBorder="1" applyAlignment="1">
      <alignment horizontal="left" indent="3"/>
    </xf>
    <xf numFmtId="3" fontId="1" fillId="0" borderId="22" xfId="0" applyNumberFormat="1" applyFont="1" applyBorder="1"/>
    <xf numFmtId="0" fontId="1" fillId="0" borderId="0" xfId="0" applyFont="1" applyAlignment="1"/>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3" fontId="1" fillId="0" borderId="18" xfId="0" applyNumberFormat="1" applyFont="1" applyBorder="1"/>
    <xf numFmtId="3" fontId="1" fillId="0" borderId="19" xfId="0" applyNumberFormat="1" applyFont="1" applyBorder="1"/>
    <xf numFmtId="0" fontId="1" fillId="0" borderId="20" xfId="0" applyFont="1" applyBorder="1" applyAlignment="1">
      <alignment horizontal="left" indent="3"/>
    </xf>
    <xf numFmtId="0" fontId="1" fillId="0" borderId="10" xfId="0" applyFont="1" applyBorder="1" applyAlignment="1">
      <alignment horizontal="left" indent="3"/>
    </xf>
    <xf numFmtId="3" fontId="1" fillId="0" borderId="2" xfId="0" applyNumberFormat="1" applyFont="1" applyBorder="1"/>
    <xf numFmtId="3" fontId="1" fillId="0" borderId="11" xfId="0" applyNumberFormat="1" applyFont="1" applyBorder="1"/>
    <xf numFmtId="0" fontId="1" fillId="0" borderId="17" xfId="0" applyFont="1" applyBorder="1" applyAlignment="1">
      <alignment horizontal="left" indent="2"/>
    </xf>
    <xf numFmtId="0" fontId="1" fillId="0" borderId="37" xfId="0" applyFont="1" applyBorder="1" applyAlignment="1">
      <alignment horizontal="left" indent="2"/>
    </xf>
    <xf numFmtId="3" fontId="1" fillId="0" borderId="39" xfId="0" applyNumberFormat="1" applyFont="1" applyBorder="1"/>
    <xf numFmtId="3" fontId="1" fillId="0" borderId="40" xfId="0" applyNumberFormat="1" applyFont="1" applyBorder="1"/>
    <xf numFmtId="0" fontId="1" fillId="0" borderId="71" xfId="0" applyFont="1" applyBorder="1" applyAlignment="1">
      <alignment horizontal="left" indent="3"/>
    </xf>
    <xf numFmtId="3" fontId="1" fillId="0" borderId="54" xfId="0" applyNumberFormat="1" applyFont="1" applyBorder="1"/>
    <xf numFmtId="3" fontId="1" fillId="0" borderId="59" xfId="0" applyNumberFormat="1" applyFont="1" applyBorder="1"/>
    <xf numFmtId="0" fontId="1" fillId="0" borderId="20" xfId="0" applyFont="1" applyBorder="1" applyAlignment="1">
      <alignment horizontal="left" indent="5"/>
    </xf>
    <xf numFmtId="0" fontId="1" fillId="0" borderId="23" xfId="0" applyFont="1" applyBorder="1" applyAlignment="1">
      <alignment horizontal="left" indent="5"/>
    </xf>
    <xf numFmtId="3" fontId="1" fillId="0" borderId="24" xfId="0" applyNumberFormat="1" applyFont="1" applyBorder="1"/>
    <xf numFmtId="3" fontId="1" fillId="0" borderId="25" xfId="0" applyNumberFormat="1" applyFont="1" applyBorder="1"/>
    <xf numFmtId="0" fontId="1" fillId="0" borderId="6" xfId="0" applyFont="1" applyBorder="1" applyAlignment="1">
      <alignment horizontal="left" indent="3"/>
    </xf>
    <xf numFmtId="3" fontId="1" fillId="0" borderId="7" xfId="0" applyNumberFormat="1" applyFont="1" applyBorder="1"/>
    <xf numFmtId="3" fontId="1" fillId="0" borderId="8" xfId="0" applyNumberFormat="1" applyFont="1" applyBorder="1"/>
    <xf numFmtId="0" fontId="39" fillId="0" borderId="0" xfId="0" applyFont="1" applyAlignment="1">
      <alignment vertical="center"/>
    </xf>
    <xf numFmtId="0" fontId="21" fillId="0" borderId="0" xfId="0" applyFont="1"/>
    <xf numFmtId="37" fontId="29" fillId="0" borderId="106" xfId="3" applyNumberFormat="1" applyFont="1" applyFill="1" applyBorder="1" applyAlignment="1"/>
    <xf numFmtId="0" fontId="1" fillId="0" borderId="77" xfId="0" applyFont="1" applyBorder="1" applyAlignment="1">
      <alignment horizontal="left" indent="4"/>
    </xf>
    <xf numFmtId="0" fontId="15" fillId="0" borderId="0" xfId="0" applyFont="1" applyBorder="1" applyAlignment="1"/>
    <xf numFmtId="0" fontId="31" fillId="0" borderId="0" xfId="0" applyFont="1" applyBorder="1" applyAlignment="1">
      <alignment horizontal="center"/>
    </xf>
    <xf numFmtId="0" fontId="16" fillId="0" borderId="0" xfId="0" applyFont="1" applyBorder="1" applyAlignment="1"/>
    <xf numFmtId="0" fontId="18" fillId="0" borderId="0" xfId="0" applyFont="1" applyBorder="1"/>
    <xf numFmtId="0" fontId="11" fillId="0" borderId="0" xfId="0" applyFont="1" applyBorder="1" applyAlignment="1"/>
    <xf numFmtId="0" fontId="28" fillId="0" borderId="0" xfId="0" applyFont="1" applyBorder="1"/>
    <xf numFmtId="0" fontId="10" fillId="0" borderId="0" xfId="0" applyFont="1" applyBorder="1" applyAlignment="1">
      <alignment wrapText="1"/>
    </xf>
    <xf numFmtId="0" fontId="1" fillId="0" borderId="0" xfId="0" applyFont="1" applyBorder="1"/>
    <xf numFmtId="0" fontId="17" fillId="0" borderId="0" xfId="0" applyFont="1" applyBorder="1" applyAlignment="1">
      <alignment wrapText="1"/>
    </xf>
    <xf numFmtId="0" fontId="13" fillId="0" borderId="0" xfId="0" applyFont="1" applyBorder="1"/>
    <xf numFmtId="0" fontId="29" fillId="0" borderId="0" xfId="0" applyFont="1" applyBorder="1"/>
    <xf numFmtId="0" fontId="30" fillId="0" borderId="0" xfId="0" applyFont="1" applyBorder="1"/>
    <xf numFmtId="0" fontId="6" fillId="0" borderId="0" xfId="0" applyFont="1" applyBorder="1"/>
    <xf numFmtId="0" fontId="1" fillId="0" borderId="0" xfId="0" applyFont="1" applyBorder="1" applyAlignment="1"/>
    <xf numFmtId="0" fontId="17" fillId="0" borderId="0" xfId="0" applyFont="1" applyBorder="1" applyAlignment="1"/>
    <xf numFmtId="0" fontId="32" fillId="0" borderId="0" xfId="0" applyFont="1" applyBorder="1" applyAlignment="1">
      <alignment horizontal="center"/>
    </xf>
    <xf numFmtId="0" fontId="33" fillId="0" borderId="0" xfId="0" applyFont="1" applyBorder="1" applyAlignment="1"/>
    <xf numFmtId="0" fontId="18" fillId="0" borderId="0" xfId="0" applyFont="1" applyBorder="1" applyAlignment="1"/>
    <xf numFmtId="0" fontId="34" fillId="0" borderId="0" xfId="0" applyFont="1" applyBorder="1" applyAlignment="1"/>
    <xf numFmtId="0" fontId="10" fillId="0" borderId="0" xfId="0" applyFont="1" applyBorder="1" applyAlignment="1">
      <alignment vertical="top"/>
    </xf>
    <xf numFmtId="0" fontId="26" fillId="0" borderId="0" xfId="0" applyFont="1" applyBorder="1"/>
    <xf numFmtId="0" fontId="22" fillId="0" borderId="0" xfId="0" applyFont="1" applyBorder="1"/>
    <xf numFmtId="0" fontId="14" fillId="0" borderId="0" xfId="0" applyFont="1" applyBorder="1"/>
    <xf numFmtId="0" fontId="10" fillId="0" borderId="0" xfId="0" applyFont="1" applyBorder="1" applyAlignment="1">
      <alignment horizontal="left" indent="2"/>
    </xf>
    <xf numFmtId="0" fontId="1" fillId="0" borderId="0" xfId="0" applyFont="1" applyBorder="1" applyAlignment="1">
      <alignment horizontal="left" indent="2"/>
    </xf>
    <xf numFmtId="0" fontId="6" fillId="0" borderId="0" xfId="0" applyFont="1" applyBorder="1" applyAlignment="1">
      <alignment vertical="top"/>
    </xf>
    <xf numFmtId="0" fontId="6" fillId="0" borderId="0" xfId="0" applyFont="1" applyBorder="1" applyAlignment="1">
      <alignment wrapText="1"/>
    </xf>
    <xf numFmtId="0" fontId="14" fillId="0" borderId="0" xfId="0" applyFont="1" applyBorder="1" applyAlignment="1">
      <alignment wrapText="1"/>
    </xf>
    <xf numFmtId="0" fontId="40" fillId="0" borderId="0" xfId="3" applyFont="1"/>
    <xf numFmtId="0" fontId="37" fillId="0" borderId="0" xfId="3"/>
    <xf numFmtId="0" fontId="41" fillId="0" borderId="0" xfId="3" applyFont="1"/>
    <xf numFmtId="0" fontId="42" fillId="0" borderId="0" xfId="3" applyFont="1"/>
    <xf numFmtId="0" fontId="33" fillId="0" borderId="0" xfId="3" applyFont="1"/>
    <xf numFmtId="0" fontId="47" fillId="2" borderId="0" xfId="3" applyFont="1" applyFill="1" applyProtection="1">
      <protection hidden="1"/>
    </xf>
    <xf numFmtId="0" fontId="45" fillId="0" borderId="0" xfId="3" applyFont="1" applyFill="1" applyAlignment="1"/>
    <xf numFmtId="0" fontId="45" fillId="0" borderId="0" xfId="3" applyFont="1" applyFill="1"/>
    <xf numFmtId="0" fontId="46" fillId="0" borderId="0" xfId="3" applyFont="1" applyFill="1"/>
    <xf numFmtId="0" fontId="45" fillId="0" borderId="0" xfId="3" applyFont="1" applyFill="1" applyBorder="1" applyAlignment="1">
      <alignment vertical="top" wrapText="1"/>
    </xf>
    <xf numFmtId="0" fontId="1" fillId="0" borderId="77" xfId="0" applyFont="1" applyBorder="1" applyAlignment="1">
      <alignment horizontal="left" indent="1"/>
    </xf>
    <xf numFmtId="0" fontId="1" fillId="0" borderId="42" xfId="0"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17" fillId="0" borderId="57" xfId="0" applyFont="1" applyBorder="1" applyAlignment="1">
      <alignment horizontal="right"/>
    </xf>
    <xf numFmtId="0" fontId="10" fillId="0" borderId="16" xfId="0" applyFont="1" applyBorder="1" applyAlignment="1">
      <alignment horizontal="center" vertical="top" wrapText="1"/>
    </xf>
    <xf numFmtId="3" fontId="10" fillId="0" borderId="17" xfId="0" applyNumberFormat="1" applyFont="1" applyBorder="1"/>
    <xf numFmtId="3" fontId="10" fillId="0" borderId="19" xfId="0" applyNumberFormat="1" applyFont="1" applyBorder="1"/>
    <xf numFmtId="3" fontId="10" fillId="0" borderId="20" xfId="0" applyNumberFormat="1" applyFont="1" applyBorder="1"/>
    <xf numFmtId="3" fontId="10" fillId="0" borderId="37" xfId="0" applyNumberFormat="1" applyFont="1" applyBorder="1"/>
    <xf numFmtId="3" fontId="10" fillId="0" borderId="40" xfId="0" applyNumberFormat="1" applyFont="1" applyBorder="1"/>
    <xf numFmtId="3" fontId="17" fillId="0" borderId="6" xfId="0" applyNumberFormat="1" applyFont="1" applyBorder="1"/>
    <xf numFmtId="3" fontId="1" fillId="0" borderId="47" xfId="0" applyNumberFormat="1" applyFont="1" applyBorder="1"/>
    <xf numFmtId="3" fontId="1" fillId="0" borderId="79" xfId="0" applyNumberFormat="1" applyFont="1" applyBorder="1"/>
    <xf numFmtId="0" fontId="37" fillId="0" borderId="0" xfId="3" applyFont="1"/>
    <xf numFmtId="0" fontId="48" fillId="0" borderId="0" xfId="3" applyFont="1"/>
    <xf numFmtId="0" fontId="40" fillId="0" borderId="0" xfId="3" applyFont="1" applyBorder="1" applyAlignment="1">
      <alignment horizontal="left"/>
    </xf>
    <xf numFmtId="0" fontId="49" fillId="0" borderId="0" xfId="3" applyFont="1"/>
    <xf numFmtId="0" fontId="50" fillId="0" borderId="0" xfId="3" applyFont="1"/>
    <xf numFmtId="0" fontId="51" fillId="0" borderId="0" xfId="3" applyFont="1"/>
    <xf numFmtId="0" fontId="50" fillId="0" borderId="0" xfId="3" applyFont="1" applyAlignment="1"/>
    <xf numFmtId="0" fontId="17" fillId="0" borderId="80" xfId="0" applyFont="1" applyBorder="1" applyAlignment="1">
      <alignment horizontal="left" indent="2"/>
    </xf>
    <xf numFmtId="0" fontId="17" fillId="0" borderId="9" xfId="0" applyFont="1" applyBorder="1" applyAlignment="1">
      <alignment horizontal="center"/>
    </xf>
    <xf numFmtId="0" fontId="17" fillId="0" borderId="87" xfId="0" applyFont="1" applyBorder="1" applyAlignment="1">
      <alignment horizontal="left" indent="2"/>
    </xf>
    <xf numFmtId="0" fontId="17" fillId="0" borderId="90" xfId="0" applyFont="1" applyBorder="1" applyAlignment="1">
      <alignment horizontal="left" indent="2"/>
    </xf>
    <xf numFmtId="0" fontId="1" fillId="0" borderId="27" xfId="0" applyFont="1" applyBorder="1" applyAlignment="1">
      <alignment horizontal="left"/>
    </xf>
    <xf numFmtId="0" fontId="29" fillId="0" borderId="41" xfId="0" applyFont="1" applyBorder="1" applyAlignment="1">
      <alignment wrapText="1"/>
    </xf>
    <xf numFmtId="0" fontId="14" fillId="0" borderId="1" xfId="0" applyFont="1" applyBorder="1" applyAlignment="1">
      <alignment horizontal="center" vertical="top" wrapText="1"/>
    </xf>
    <xf numFmtId="0" fontId="14" fillId="0" borderId="14" xfId="0" applyFont="1" applyBorder="1" applyAlignment="1">
      <alignment horizontal="center" vertical="top" wrapText="1"/>
    </xf>
    <xf numFmtId="0" fontId="14" fillId="0" borderId="17" xfId="0" applyFont="1" applyBorder="1" applyAlignment="1">
      <alignment horizontal="left" indent="3"/>
    </xf>
    <xf numFmtId="3" fontId="14" fillId="0" borderId="18" xfId="0" applyNumberFormat="1" applyFont="1" applyBorder="1"/>
    <xf numFmtId="3" fontId="14" fillId="0" borderId="19" xfId="0" applyNumberFormat="1" applyFont="1" applyBorder="1"/>
    <xf numFmtId="0" fontId="14" fillId="0" borderId="20" xfId="0" applyFont="1" applyBorder="1" applyAlignment="1">
      <alignment horizontal="left" indent="3"/>
    </xf>
    <xf numFmtId="3" fontId="14" fillId="0" borderId="21" xfId="0" applyNumberFormat="1" applyFont="1" applyBorder="1"/>
    <xf numFmtId="3" fontId="14" fillId="0" borderId="22" xfId="0" applyNumberFormat="1" applyFont="1" applyBorder="1"/>
    <xf numFmtId="0" fontId="14" fillId="0" borderId="37" xfId="0" applyFont="1" applyBorder="1" applyAlignment="1">
      <alignment horizontal="left" indent="3"/>
    </xf>
    <xf numFmtId="3" fontId="14" fillId="0" borderId="39" xfId="0" applyNumberFormat="1" applyFont="1" applyBorder="1"/>
    <xf numFmtId="3" fontId="14" fillId="0" borderId="40" xfId="0" applyNumberFormat="1" applyFont="1" applyBorder="1"/>
    <xf numFmtId="0" fontId="26" fillId="0" borderId="16" xfId="0" applyFont="1" applyBorder="1" applyAlignment="1">
      <alignment horizontal="right"/>
    </xf>
    <xf numFmtId="3" fontId="26" fillId="0" borderId="1" xfId="0" applyNumberFormat="1" applyFont="1" applyBorder="1"/>
    <xf numFmtId="3" fontId="26" fillId="0" borderId="14" xfId="0" applyNumberFormat="1" applyFont="1" applyBorder="1"/>
    <xf numFmtId="0" fontId="43" fillId="0" borderId="0" xfId="3" applyFont="1" applyBorder="1" applyAlignment="1"/>
    <xf numFmtId="0" fontId="37" fillId="0" borderId="0" xfId="3" applyFont="1" applyBorder="1" applyAlignment="1"/>
    <xf numFmtId="0" fontId="44" fillId="0" borderId="0" xfId="3" applyFont="1" applyFill="1" applyBorder="1" applyAlignment="1">
      <alignment horizontal="center" vertical="top"/>
    </xf>
    <xf numFmtId="0" fontId="45" fillId="0" borderId="0" xfId="3" applyFont="1" applyFill="1" applyBorder="1" applyAlignment="1">
      <alignment vertical="top" wrapText="1"/>
    </xf>
    <xf numFmtId="0" fontId="35" fillId="0" borderId="0" xfId="0" applyFont="1" applyAlignment="1">
      <alignment horizontal="left" vertical="top"/>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 fillId="0" borderId="0" xfId="0" applyFont="1" applyAlignment="1">
      <alignment horizontal="center"/>
    </xf>
    <xf numFmtId="0" fontId="14" fillId="0" borderId="35" xfId="0" applyFont="1" applyBorder="1" applyAlignment="1">
      <alignment horizontal="center"/>
    </xf>
    <xf numFmtId="0" fontId="14" fillId="0" borderId="0" xfId="0" applyFont="1" applyBorder="1" applyAlignment="1">
      <alignment horizont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0" fillId="0" borderId="0" xfId="0" applyFont="1" applyAlignment="1">
      <alignment horizontal="center"/>
    </xf>
    <xf numFmtId="0" fontId="17" fillId="0" borderId="41"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3" xfId="0" applyFont="1" applyBorder="1" applyAlignment="1">
      <alignment horizontal="center" vertical="center" wrapText="1"/>
    </xf>
    <xf numFmtId="0" fontId="1" fillId="0" borderId="0" xfId="0" applyFont="1" applyAlignment="1">
      <alignment horizontal="left" vertical="top"/>
    </xf>
    <xf numFmtId="0" fontId="17" fillId="0" borderId="13"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0" xfId="0" applyFont="1" applyAlignment="1">
      <alignment horizontal="center"/>
    </xf>
    <xf numFmtId="0" fontId="11" fillId="0" borderId="35" xfId="0" applyFont="1" applyBorder="1" applyAlignment="1">
      <alignment horizontal="center"/>
    </xf>
    <xf numFmtId="0" fontId="17" fillId="0" borderId="41" xfId="0" applyFont="1" applyBorder="1" applyAlignment="1">
      <alignment horizontal="center"/>
    </xf>
    <xf numFmtId="0" fontId="0" fillId="0" borderId="41" xfId="0" applyBorder="1" applyAlignment="1"/>
    <xf numFmtId="0" fontId="25" fillId="0" borderId="104" xfId="0" applyFont="1" applyBorder="1" applyAlignment="1">
      <alignment horizontal="left" vertical="top" wrapText="1"/>
    </xf>
    <xf numFmtId="0" fontId="25" fillId="0" borderId="105"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21" fillId="0" borderId="52" xfId="0" applyFont="1" applyBorder="1" applyAlignment="1">
      <alignment horizontal="left" vertical="top"/>
    </xf>
    <xf numFmtId="0" fontId="21" fillId="0" borderId="97" xfId="0" applyFont="1" applyBorder="1" applyAlignment="1">
      <alignment horizontal="left" vertical="top"/>
    </xf>
    <xf numFmtId="0" fontId="25" fillId="0" borderId="43" xfId="0" applyFont="1" applyBorder="1" applyAlignment="1">
      <alignment horizontal="left" vertical="top"/>
    </xf>
    <xf numFmtId="0" fontId="22" fillId="0" borderId="43" xfId="0" applyFont="1" applyBorder="1" applyAlignment="1">
      <alignment horizontal="left" vertical="top"/>
    </xf>
    <xf numFmtId="0" fontId="22" fillId="0" borderId="31" xfId="0" applyFont="1" applyBorder="1" applyAlignment="1">
      <alignment horizontal="left" vertical="top"/>
    </xf>
    <xf numFmtId="0" fontId="21" fillId="0" borderId="98" xfId="0" applyFont="1" applyBorder="1" applyAlignment="1">
      <alignment horizontal="right" vertical="top"/>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3" xfId="0" applyFont="1" applyBorder="1" applyAlignment="1">
      <alignment horizontal="left" vertical="top" wrapText="1"/>
    </xf>
    <xf numFmtId="0" fontId="21" fillId="0" borderId="44" xfId="0" applyFont="1" applyBorder="1" applyAlignment="1">
      <alignment horizontal="right" vertical="top"/>
    </xf>
    <xf numFmtId="0" fontId="21" fillId="0" borderId="38" xfId="0" applyFont="1" applyBorder="1" applyAlignment="1">
      <alignment horizontal="right" vertical="top"/>
    </xf>
    <xf numFmtId="0" fontId="21" fillId="0" borderId="52" xfId="0" applyFont="1" applyBorder="1" applyAlignment="1">
      <alignment horizontal="left" vertical="top" wrapText="1"/>
    </xf>
    <xf numFmtId="0" fontId="21" fillId="0" borderId="42" xfId="0" applyFont="1" applyBorder="1" applyAlignment="1">
      <alignment horizontal="left" vertical="top" wrapText="1"/>
    </xf>
    <xf numFmtId="0" fontId="22" fillId="0" borderId="43" xfId="0" applyFont="1" applyBorder="1" applyAlignment="1">
      <alignment horizontal="left" vertical="top" wrapText="1"/>
    </xf>
    <xf numFmtId="0" fontId="22" fillId="0" borderId="31" xfId="0" applyFont="1" applyBorder="1" applyAlignment="1">
      <alignment horizontal="left" vertical="top" wrapText="1"/>
    </xf>
    <xf numFmtId="0" fontId="11" fillId="0" borderId="0" xfId="0" applyFont="1" applyBorder="1" applyAlignment="1">
      <alignment horizontal="center"/>
    </xf>
    <xf numFmtId="0" fontId="25" fillId="0" borderId="43" xfId="0" applyFont="1" applyBorder="1" applyAlignment="1">
      <alignment horizontal="left" vertical="top" wrapText="1"/>
    </xf>
    <xf numFmtId="0" fontId="25" fillId="0" borderId="31" xfId="0" applyFont="1" applyBorder="1" applyAlignment="1">
      <alignment horizontal="left" vertical="top"/>
    </xf>
    <xf numFmtId="0" fontId="25" fillId="0" borderId="31" xfId="0" applyFont="1" applyBorder="1" applyAlignment="1">
      <alignment horizontal="left" vertical="top" wrapText="1"/>
    </xf>
    <xf numFmtId="0" fontId="0" fillId="0" borderId="104" xfId="0" applyBorder="1" applyAlignment="1">
      <alignment horizontal="left" vertical="top" wrapText="1"/>
    </xf>
    <xf numFmtId="0" fontId="0" fillId="0" borderId="105" xfId="0" applyBorder="1" applyAlignment="1">
      <alignment horizontal="left" vertical="top" wrapText="1"/>
    </xf>
    <xf numFmtId="0" fontId="21" fillId="0" borderId="53" xfId="0" applyFont="1" applyBorder="1" applyAlignment="1">
      <alignment horizontal="left" vertical="top"/>
    </xf>
    <xf numFmtId="0" fontId="21" fillId="0" borderId="56" xfId="0" applyFont="1" applyBorder="1" applyAlignment="1">
      <alignment horizontal="left" vertical="top"/>
    </xf>
    <xf numFmtId="0" fontId="21" fillId="0" borderId="43" xfId="0" applyFont="1" applyBorder="1" applyAlignment="1">
      <alignment horizontal="left" vertical="top"/>
    </xf>
    <xf numFmtId="0" fontId="21" fillId="0" borderId="31" xfId="0" applyFont="1" applyBorder="1" applyAlignment="1">
      <alignment horizontal="left" vertical="top"/>
    </xf>
    <xf numFmtId="0" fontId="21" fillId="0" borderId="57" xfId="0" applyFont="1" applyBorder="1" applyAlignment="1">
      <alignment horizontal="center" vertical="top"/>
    </xf>
    <xf numFmtId="0" fontId="21" fillId="0" borderId="32" xfId="0" applyFont="1" applyBorder="1" applyAlignment="1">
      <alignment horizontal="center" vertical="top"/>
    </xf>
    <xf numFmtId="0" fontId="1" fillId="0" borderId="41" xfId="0" applyFont="1" applyBorder="1" applyAlignment="1">
      <alignment horizontal="left"/>
    </xf>
    <xf numFmtId="0" fontId="17" fillId="0" borderId="64" xfId="0" applyFont="1" applyBorder="1" applyAlignment="1">
      <alignment horizontal="center" vertical="center" wrapText="1"/>
    </xf>
    <xf numFmtId="0" fontId="17" fillId="0" borderId="103" xfId="0" applyFont="1" applyBorder="1" applyAlignment="1">
      <alignment horizontal="center" vertical="center" wrapText="1"/>
    </xf>
    <xf numFmtId="0" fontId="11" fillId="0" borderId="0" xfId="0" applyFont="1" applyAlignment="1">
      <alignment horizontal="center" wrapText="1"/>
    </xf>
    <xf numFmtId="0" fontId="1" fillId="0" borderId="0" xfId="0" applyFont="1" applyAlignment="1">
      <alignment horizontal="left" wrapText="1"/>
    </xf>
    <xf numFmtId="0" fontId="0" fillId="0" borderId="0" xfId="0" applyAlignment="1">
      <alignment horizontal="left" wrapText="1"/>
    </xf>
    <xf numFmtId="0" fontId="17" fillId="0" borderId="0" xfId="0" applyFont="1" applyAlignment="1"/>
    <xf numFmtId="0" fontId="0" fillId="0" borderId="0" xfId="0" applyAlignment="1"/>
    <xf numFmtId="0" fontId="38" fillId="0" borderId="41" xfId="0" applyNumberFormat="1" applyFont="1" applyBorder="1" applyAlignment="1">
      <alignment horizontal="left" wrapText="1"/>
    </xf>
    <xf numFmtId="0" fontId="52" fillId="0" borderId="41" xfId="0" applyFont="1" applyBorder="1" applyAlignment="1">
      <alignment wrapText="1"/>
    </xf>
    <xf numFmtId="0" fontId="26" fillId="0" borderId="107" xfId="0" applyFont="1" applyBorder="1" applyAlignment="1">
      <alignment horizontal="center" vertical="center"/>
    </xf>
    <xf numFmtId="0" fontId="26" fillId="0" borderId="10" xfId="0" applyFont="1" applyBorder="1" applyAlignment="1">
      <alignment horizontal="center" vertical="center"/>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72" xfId="0" applyFont="1" applyBorder="1" applyAlignment="1">
      <alignment horizontal="center" vertical="center" wrapText="1"/>
    </xf>
    <xf numFmtId="0" fontId="17" fillId="0" borderId="85" xfId="0" applyFont="1" applyBorder="1" applyAlignment="1">
      <alignment horizontal="center" vertical="center"/>
    </xf>
    <xf numFmtId="0" fontId="17" fillId="0" borderId="78" xfId="0" applyFont="1" applyBorder="1" applyAlignment="1">
      <alignment horizontal="center" vertical="center"/>
    </xf>
    <xf numFmtId="0" fontId="50" fillId="0" borderId="0" xfId="3" applyFont="1" applyAlignment="1">
      <alignment vertical="center"/>
    </xf>
    <xf numFmtId="0" fontId="49" fillId="0" borderId="0" xfId="3" applyFont="1" applyAlignment="1"/>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3"/>
    <cellStyle name="Normal 3" xfId="14"/>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114299</xdr:rowOff>
    </xdr:from>
    <xdr:to>
      <xdr:col>12</xdr:col>
      <xdr:colOff>104774</xdr:colOff>
      <xdr:row>30</xdr:row>
      <xdr:rowOff>66675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4299" y="371474"/>
          <a:ext cx="7305675" cy="5486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Y%202013%20Budget\CONGRESSIONAL%20JUSTIFICATION%20WORKING%20DOCS\CJ%20SUBMIT%20TO%20JMD\FINAL%20SUBMIT%20TO%20JMD\FINAL%20OIG%20SUBMIT%20TO%20JMD%202%2007%202012%20OIG%20FY13%20Exhibit%20CJ%20Submission%20508%20Compli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Organization Chart"/>
      <sheetName val="B. Summary of Requirements "/>
      <sheetName val="C. Increases Offsets"/>
      <sheetName val="D. Strategic Goals &amp; Objectives"/>
      <sheetName val="E. ATB Justification"/>
      <sheetName val="F. 2011 Crosswalk"/>
      <sheetName val="G. 2012 Crosswalk"/>
      <sheetName val="H. Reimbursable Resources"/>
      <sheetName val="I. Permanent Positions"/>
      <sheetName val="J. Financial Analysis"/>
      <sheetName val="K. Summary by Grade"/>
      <sheetName val="L. Summary by Object Class"/>
      <sheetName val="(N-2) Domestic Agent"/>
      <sheetName val="(N-3) Domestic Attorney"/>
      <sheetName val="(N-4) Domestic Prof Sup"/>
      <sheetName val="(N-5) Domestic Clerical"/>
      <sheetName val="(P) IT"/>
    </sheetNames>
    <sheetDataSet>
      <sheetData sheetId="0" refreshError="1"/>
      <sheetData sheetId="1">
        <row r="39">
          <cell r="A39" t="str">
            <v>Council of the Inspector General on Integrity and Efficiency</v>
          </cell>
        </row>
        <row r="42">
          <cell r="A42" t="str">
            <v>IT Savings</v>
          </cell>
        </row>
      </sheetData>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zoomScaleNormal="100" zoomScaleSheetLayoutView="100" workbookViewId="0">
      <selection activeCell="B34" sqref="B34"/>
    </sheetView>
  </sheetViews>
  <sheetFormatPr defaultRowHeight="15" x14ac:dyDescent="0.2"/>
  <cols>
    <col min="1" max="13" width="9.140625" style="330"/>
    <col min="14" max="14" width="2" style="331" customWidth="1"/>
    <col min="15" max="16384" width="9.140625" style="330"/>
  </cols>
  <sheetData>
    <row r="1" spans="1:14" ht="20.25" x14ac:dyDescent="0.3">
      <c r="A1" s="329" t="s">
        <v>300</v>
      </c>
      <c r="N1" s="331" t="s">
        <v>29</v>
      </c>
    </row>
    <row r="2" spans="1:14" x14ac:dyDescent="0.2">
      <c r="N2" s="331" t="s">
        <v>29</v>
      </c>
    </row>
    <row r="3" spans="1:14" x14ac:dyDescent="0.2">
      <c r="N3" s="331" t="s">
        <v>29</v>
      </c>
    </row>
    <row r="4" spans="1:14" x14ac:dyDescent="0.2">
      <c r="N4" s="331" t="s">
        <v>29</v>
      </c>
    </row>
    <row r="5" spans="1:14" ht="15.75" x14ac:dyDescent="0.25">
      <c r="B5" s="332"/>
      <c r="N5" s="331" t="s">
        <v>29</v>
      </c>
    </row>
    <row r="6" spans="1:14" x14ac:dyDescent="0.2">
      <c r="N6" s="331" t="s">
        <v>29</v>
      </c>
    </row>
    <row r="7" spans="1:14" x14ac:dyDescent="0.2">
      <c r="N7" s="331" t="s">
        <v>29</v>
      </c>
    </row>
    <row r="8" spans="1:14" x14ac:dyDescent="0.2">
      <c r="N8" s="331" t="s">
        <v>29</v>
      </c>
    </row>
    <row r="9" spans="1:14" x14ac:dyDescent="0.2">
      <c r="N9" s="331" t="s">
        <v>29</v>
      </c>
    </row>
    <row r="10" spans="1:14" x14ac:dyDescent="0.2">
      <c r="N10" s="331" t="s">
        <v>29</v>
      </c>
    </row>
    <row r="11" spans="1:14" x14ac:dyDescent="0.2">
      <c r="N11" s="331" t="s">
        <v>29</v>
      </c>
    </row>
    <row r="12" spans="1:14" x14ac:dyDescent="0.2">
      <c r="N12" s="331" t="s">
        <v>29</v>
      </c>
    </row>
    <row r="13" spans="1:14" x14ac:dyDescent="0.2">
      <c r="N13" s="331" t="s">
        <v>29</v>
      </c>
    </row>
    <row r="14" spans="1:14" x14ac:dyDescent="0.2">
      <c r="N14" s="331" t="s">
        <v>29</v>
      </c>
    </row>
    <row r="15" spans="1:14" x14ac:dyDescent="0.2">
      <c r="N15" s="331" t="s">
        <v>29</v>
      </c>
    </row>
    <row r="16" spans="1:14" x14ac:dyDescent="0.2">
      <c r="N16" s="331" t="s">
        <v>29</v>
      </c>
    </row>
    <row r="17" spans="1:14" x14ac:dyDescent="0.2">
      <c r="N17" s="331" t="s">
        <v>29</v>
      </c>
    </row>
    <row r="18" spans="1:14" x14ac:dyDescent="0.2">
      <c r="N18" s="331" t="s">
        <v>29</v>
      </c>
    </row>
    <row r="19" spans="1:14" x14ac:dyDescent="0.2">
      <c r="N19" s="331" t="s">
        <v>29</v>
      </c>
    </row>
    <row r="20" spans="1:14" x14ac:dyDescent="0.2">
      <c r="N20" s="331" t="s">
        <v>29</v>
      </c>
    </row>
    <row r="21" spans="1:14" x14ac:dyDescent="0.2">
      <c r="N21" s="331" t="s">
        <v>29</v>
      </c>
    </row>
    <row r="22" spans="1:14" x14ac:dyDescent="0.2">
      <c r="N22" s="331" t="s">
        <v>29</v>
      </c>
    </row>
    <row r="23" spans="1:14" x14ac:dyDescent="0.2">
      <c r="N23" s="331" t="s">
        <v>29</v>
      </c>
    </row>
    <row r="24" spans="1:14" x14ac:dyDescent="0.2">
      <c r="N24" s="331" t="s">
        <v>29</v>
      </c>
    </row>
    <row r="25" spans="1:14" x14ac:dyDescent="0.2">
      <c r="N25" s="331" t="s">
        <v>29</v>
      </c>
    </row>
    <row r="26" spans="1:14" x14ac:dyDescent="0.2">
      <c r="N26" s="331" t="s">
        <v>29</v>
      </c>
    </row>
    <row r="27" spans="1:14" x14ac:dyDescent="0.2">
      <c r="N27" s="331" t="s">
        <v>29</v>
      </c>
    </row>
    <row r="28" spans="1:14" x14ac:dyDescent="0.2">
      <c r="N28" s="331" t="s">
        <v>29</v>
      </c>
    </row>
    <row r="29" spans="1:14" x14ac:dyDescent="0.2">
      <c r="A29" s="380"/>
      <c r="B29" s="381"/>
      <c r="C29" s="381"/>
      <c r="D29" s="381"/>
      <c r="E29" s="381"/>
      <c r="F29" s="381"/>
      <c r="G29" s="381"/>
      <c r="H29" s="381"/>
      <c r="I29" s="381"/>
      <c r="J29" s="381"/>
      <c r="K29" s="381"/>
      <c r="L29" s="381"/>
      <c r="M29" s="381"/>
      <c r="N29" s="331" t="s">
        <v>30</v>
      </c>
    </row>
    <row r="31" spans="1:14" s="336" customFormat="1" ht="21" customHeight="1" x14ac:dyDescent="0.25">
      <c r="A31" s="382"/>
      <c r="B31" s="382"/>
      <c r="C31" s="382"/>
      <c r="D31" s="382"/>
      <c r="E31" s="382"/>
      <c r="F31" s="382"/>
      <c r="G31" s="382"/>
      <c r="H31" s="382"/>
      <c r="I31" s="382"/>
      <c r="J31" s="382"/>
      <c r="K31" s="335"/>
      <c r="N31" s="337"/>
    </row>
    <row r="32" spans="1:14" s="336" customFormat="1" ht="57.75" customHeight="1" x14ac:dyDescent="0.25">
      <c r="A32" s="383"/>
      <c r="B32" s="383"/>
      <c r="C32" s="383"/>
      <c r="D32" s="383"/>
      <c r="E32" s="383"/>
      <c r="F32" s="383"/>
      <c r="G32" s="383"/>
      <c r="H32" s="383"/>
      <c r="I32" s="383"/>
      <c r="J32" s="383"/>
      <c r="K32" s="338"/>
      <c r="N32" s="337"/>
    </row>
    <row r="100" spans="1:1" x14ac:dyDescent="0.2">
      <c r="A100" s="333" t="s">
        <v>301</v>
      </c>
    </row>
    <row r="200" spans="1:1" x14ac:dyDescent="0.2">
      <c r="A200" s="330" t="s">
        <v>302</v>
      </c>
    </row>
    <row r="256" spans="1:1" ht="15.75" x14ac:dyDescent="0.25">
      <c r="A256" s="334" t="s">
        <v>303</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B1" zoomScaleNormal="100" zoomScaleSheetLayoutView="80" workbookViewId="0">
      <selection activeCell="K14" sqref="K14"/>
    </sheetView>
  </sheetViews>
  <sheetFormatPr defaultRowHeight="14.25" x14ac:dyDescent="0.2"/>
  <cols>
    <col min="1" max="1" width="45.85546875" style="12" customWidth="1"/>
    <col min="2" max="9" width="13.7109375" style="12" customWidth="1"/>
    <col min="10" max="10" width="1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88" t="s">
        <v>118</v>
      </c>
      <c r="B1" s="388"/>
      <c r="C1" s="388"/>
      <c r="D1" s="388"/>
      <c r="E1" s="388"/>
      <c r="F1" s="388"/>
      <c r="G1" s="388"/>
      <c r="H1" s="388"/>
      <c r="I1" s="388"/>
      <c r="J1" s="388"/>
      <c r="K1" s="102" t="s">
        <v>29</v>
      </c>
      <c r="L1" s="9"/>
      <c r="M1" s="302"/>
      <c r="N1" s="9"/>
      <c r="O1" s="9"/>
      <c r="P1" s="9"/>
      <c r="Q1" s="9"/>
      <c r="R1" s="9"/>
      <c r="S1" s="9"/>
    </row>
    <row r="2" spans="1:19" ht="15" x14ac:dyDescent="0.2">
      <c r="A2" s="389" t="str">
        <f>'B. Summ of Req.'!$A$2</f>
        <v>Office of the Inspector General</v>
      </c>
      <c r="B2" s="389"/>
      <c r="C2" s="389"/>
      <c r="D2" s="389"/>
      <c r="E2" s="389"/>
      <c r="F2" s="389"/>
      <c r="G2" s="389"/>
      <c r="H2" s="389"/>
      <c r="I2" s="389"/>
      <c r="J2" s="389"/>
      <c r="K2" s="102" t="s">
        <v>29</v>
      </c>
      <c r="L2" s="10"/>
      <c r="M2" s="304"/>
      <c r="N2" s="10"/>
      <c r="O2" s="10"/>
      <c r="P2" s="10"/>
      <c r="Q2" s="10"/>
      <c r="R2" s="10"/>
      <c r="S2" s="10"/>
    </row>
    <row r="3" spans="1:19" x14ac:dyDescent="0.2">
      <c r="A3" s="401" t="s">
        <v>1</v>
      </c>
      <c r="B3" s="401"/>
      <c r="C3" s="401"/>
      <c r="D3" s="401"/>
      <c r="E3" s="401"/>
      <c r="F3" s="401"/>
      <c r="G3" s="401"/>
      <c r="H3" s="401"/>
      <c r="I3" s="401"/>
      <c r="J3" s="401"/>
      <c r="K3" s="102" t="s">
        <v>29</v>
      </c>
      <c r="L3" s="13"/>
      <c r="M3" s="304"/>
      <c r="N3" s="13"/>
      <c r="O3" s="13"/>
      <c r="P3" s="13"/>
      <c r="Q3" s="13"/>
      <c r="R3" s="13"/>
      <c r="S3" s="13"/>
    </row>
    <row r="4" spans="1:19" x14ac:dyDescent="0.2">
      <c r="A4" s="391"/>
      <c r="B4" s="391"/>
      <c r="C4" s="391"/>
      <c r="D4" s="391"/>
      <c r="E4" s="391"/>
      <c r="F4" s="391"/>
      <c r="G4" s="391"/>
      <c r="H4" s="391"/>
      <c r="I4" s="391"/>
      <c r="J4" s="391"/>
      <c r="K4" s="102" t="s">
        <v>29</v>
      </c>
      <c r="L4" s="11"/>
      <c r="M4" s="304"/>
      <c r="N4" s="11"/>
      <c r="O4" s="11"/>
      <c r="P4" s="11"/>
      <c r="Q4" s="11"/>
      <c r="R4" s="11"/>
      <c r="S4" s="11"/>
    </row>
    <row r="5" spans="1:19" ht="15" x14ac:dyDescent="0.25">
      <c r="A5" s="391"/>
      <c r="B5" s="391"/>
      <c r="C5" s="391"/>
      <c r="D5" s="391"/>
      <c r="E5" s="391"/>
      <c r="F5" s="391"/>
      <c r="G5" s="391"/>
      <c r="H5" s="391"/>
      <c r="I5" s="391"/>
      <c r="J5" s="391"/>
      <c r="K5" s="102" t="s">
        <v>29</v>
      </c>
      <c r="L5" s="11"/>
      <c r="M5" s="306"/>
      <c r="N5" s="11"/>
      <c r="O5" s="11"/>
      <c r="P5" s="11"/>
      <c r="Q5" s="11"/>
      <c r="R5" s="11"/>
      <c r="S5" s="11"/>
    </row>
    <row r="6" spans="1:19" ht="15" thickBot="1" x14ac:dyDescent="0.25">
      <c r="A6" s="391"/>
      <c r="B6" s="391"/>
      <c r="C6" s="391"/>
      <c r="D6" s="391"/>
      <c r="E6" s="391"/>
      <c r="F6" s="391"/>
      <c r="G6" s="391"/>
      <c r="H6" s="391"/>
      <c r="I6" s="391"/>
      <c r="J6" s="391"/>
      <c r="K6" s="102" t="s">
        <v>29</v>
      </c>
      <c r="L6" s="11"/>
      <c r="M6" s="48"/>
      <c r="N6" s="11"/>
      <c r="O6" s="11"/>
      <c r="P6" s="11"/>
      <c r="Q6" s="11"/>
      <c r="R6" s="11"/>
      <c r="S6" s="11"/>
    </row>
    <row r="7" spans="1:19" s="27" customFormat="1" ht="15" x14ac:dyDescent="0.2">
      <c r="A7" s="406" t="s">
        <v>120</v>
      </c>
      <c r="B7" s="461" t="s">
        <v>57</v>
      </c>
      <c r="C7" s="399"/>
      <c r="D7" s="461" t="s">
        <v>7</v>
      </c>
      <c r="E7" s="399"/>
      <c r="F7" s="462" t="s">
        <v>33</v>
      </c>
      <c r="G7" s="447"/>
      <c r="H7" s="447"/>
      <c r="I7" s="447"/>
      <c r="J7" s="463"/>
      <c r="K7" s="102" t="s">
        <v>29</v>
      </c>
      <c r="M7" s="121"/>
    </row>
    <row r="8" spans="1:19" s="27" customFormat="1" ht="28.5" x14ac:dyDescent="0.2">
      <c r="A8" s="408"/>
      <c r="B8" s="103" t="s">
        <v>4</v>
      </c>
      <c r="C8" s="103" t="s">
        <v>116</v>
      </c>
      <c r="D8" s="103" t="s">
        <v>4</v>
      </c>
      <c r="E8" s="103" t="s">
        <v>116</v>
      </c>
      <c r="F8" s="103" t="s">
        <v>119</v>
      </c>
      <c r="G8" s="103" t="s">
        <v>45</v>
      </c>
      <c r="H8" s="203" t="s">
        <v>49</v>
      </c>
      <c r="I8" s="103" t="s">
        <v>137</v>
      </c>
      <c r="J8" s="105" t="s">
        <v>138</v>
      </c>
      <c r="K8" s="102" t="s">
        <v>29</v>
      </c>
      <c r="M8" s="121"/>
    </row>
    <row r="9" spans="1:19" x14ac:dyDescent="0.2">
      <c r="A9" s="106" t="s">
        <v>121</v>
      </c>
      <c r="B9" s="204">
        <v>0</v>
      </c>
      <c r="C9" s="204">
        <v>0</v>
      </c>
      <c r="D9" s="204">
        <v>0</v>
      </c>
      <c r="E9" s="204">
        <v>0</v>
      </c>
      <c r="F9" s="204">
        <v>0</v>
      </c>
      <c r="G9" s="204">
        <v>0</v>
      </c>
      <c r="H9" s="204">
        <v>0</v>
      </c>
      <c r="I9" s="204">
        <v>0</v>
      </c>
      <c r="J9" s="205">
        <v>0</v>
      </c>
      <c r="K9" s="102" t="s">
        <v>29</v>
      </c>
      <c r="M9" s="313"/>
    </row>
    <row r="10" spans="1:19" x14ac:dyDescent="0.2">
      <c r="A10" s="177" t="s">
        <v>122</v>
      </c>
      <c r="B10" s="212">
        <v>7</v>
      </c>
      <c r="C10" s="212">
        <v>0</v>
      </c>
      <c r="D10" s="212">
        <v>7</v>
      </c>
      <c r="E10" s="212">
        <v>0</v>
      </c>
      <c r="F10" s="212">
        <v>0</v>
      </c>
      <c r="G10" s="212">
        <v>0</v>
      </c>
      <c r="H10" s="212">
        <v>0</v>
      </c>
      <c r="I10" s="212">
        <v>7</v>
      </c>
      <c r="J10" s="213">
        <v>0</v>
      </c>
      <c r="K10" s="102" t="s">
        <v>29</v>
      </c>
      <c r="M10" s="313"/>
    </row>
    <row r="11" spans="1:19" x14ac:dyDescent="0.2">
      <c r="A11" s="107" t="s">
        <v>123</v>
      </c>
      <c r="B11" s="212">
        <v>160</v>
      </c>
      <c r="C11" s="212">
        <v>3</v>
      </c>
      <c r="D11" s="212">
        <v>160</v>
      </c>
      <c r="E11" s="212">
        <v>3</v>
      </c>
      <c r="F11" s="212">
        <v>0</v>
      </c>
      <c r="G11" s="212">
        <v>0</v>
      </c>
      <c r="H11" s="212">
        <v>0</v>
      </c>
      <c r="I11" s="212">
        <v>160</v>
      </c>
      <c r="J11" s="213">
        <v>3</v>
      </c>
      <c r="K11" s="102" t="s">
        <v>29</v>
      </c>
      <c r="M11" s="313"/>
    </row>
    <row r="12" spans="1:19" x14ac:dyDescent="0.2">
      <c r="A12" s="108" t="s">
        <v>124</v>
      </c>
      <c r="B12" s="35">
        <v>95</v>
      </c>
      <c r="C12" s="35">
        <v>15</v>
      </c>
      <c r="D12" s="35">
        <v>95</v>
      </c>
      <c r="E12" s="35">
        <v>13</v>
      </c>
      <c r="F12" s="35">
        <v>0</v>
      </c>
      <c r="G12" s="35">
        <v>0</v>
      </c>
      <c r="H12" s="35">
        <v>0</v>
      </c>
      <c r="I12" s="35">
        <v>95</v>
      </c>
      <c r="J12" s="206">
        <v>11</v>
      </c>
      <c r="K12" s="102" t="s">
        <v>29</v>
      </c>
      <c r="M12" s="313"/>
    </row>
    <row r="13" spans="1:19" x14ac:dyDescent="0.2">
      <c r="A13" s="108" t="s">
        <v>125</v>
      </c>
      <c r="B13" s="35">
        <v>30</v>
      </c>
      <c r="C13" s="35">
        <v>0</v>
      </c>
      <c r="D13" s="35">
        <v>30</v>
      </c>
      <c r="E13" s="35">
        <v>0</v>
      </c>
      <c r="F13" s="35">
        <v>0</v>
      </c>
      <c r="G13" s="35">
        <v>0</v>
      </c>
      <c r="H13" s="35">
        <v>0</v>
      </c>
      <c r="I13" s="35">
        <v>30</v>
      </c>
      <c r="J13" s="206">
        <v>0</v>
      </c>
      <c r="K13" s="102" t="s">
        <v>29</v>
      </c>
      <c r="M13" s="124"/>
    </row>
    <row r="14" spans="1:19" x14ac:dyDescent="0.2">
      <c r="A14" s="108" t="s">
        <v>126</v>
      </c>
      <c r="B14" s="35">
        <v>5</v>
      </c>
      <c r="C14" s="35">
        <v>0</v>
      </c>
      <c r="D14" s="35">
        <v>5</v>
      </c>
      <c r="E14" s="35">
        <v>0</v>
      </c>
      <c r="F14" s="35">
        <v>0</v>
      </c>
      <c r="G14" s="35">
        <v>0</v>
      </c>
      <c r="H14" s="35">
        <v>0</v>
      </c>
      <c r="I14" s="35">
        <v>5</v>
      </c>
      <c r="J14" s="206">
        <v>0</v>
      </c>
      <c r="K14" s="102" t="s">
        <v>29</v>
      </c>
      <c r="M14" s="124"/>
    </row>
    <row r="15" spans="1:19" x14ac:dyDescent="0.2">
      <c r="A15" s="108" t="s">
        <v>127</v>
      </c>
      <c r="B15" s="35">
        <v>0</v>
      </c>
      <c r="C15" s="35">
        <v>0</v>
      </c>
      <c r="D15" s="35">
        <v>0</v>
      </c>
      <c r="E15" s="35">
        <v>0</v>
      </c>
      <c r="F15" s="35">
        <v>0</v>
      </c>
      <c r="G15" s="35">
        <v>0</v>
      </c>
      <c r="H15" s="35">
        <v>0</v>
      </c>
      <c r="I15" s="35">
        <v>0</v>
      </c>
      <c r="J15" s="206">
        <v>0</v>
      </c>
      <c r="K15" s="102" t="s">
        <v>29</v>
      </c>
      <c r="M15" s="124"/>
    </row>
    <row r="16" spans="1:19" x14ac:dyDescent="0.2">
      <c r="A16" s="108" t="s">
        <v>128</v>
      </c>
      <c r="B16" s="35">
        <v>0</v>
      </c>
      <c r="C16" s="35">
        <v>0</v>
      </c>
      <c r="D16" s="35">
        <v>0</v>
      </c>
      <c r="E16" s="35">
        <v>0</v>
      </c>
      <c r="F16" s="35">
        <v>0</v>
      </c>
      <c r="G16" s="35">
        <v>0</v>
      </c>
      <c r="H16" s="35">
        <v>0</v>
      </c>
      <c r="I16" s="35">
        <v>0</v>
      </c>
      <c r="J16" s="206">
        <v>0</v>
      </c>
      <c r="K16" s="102" t="s">
        <v>29</v>
      </c>
      <c r="M16" s="124"/>
    </row>
    <row r="17" spans="1:13" x14ac:dyDescent="0.2">
      <c r="A17" s="108" t="s">
        <v>273</v>
      </c>
      <c r="B17" s="35">
        <v>2</v>
      </c>
      <c r="C17" s="35">
        <v>0</v>
      </c>
      <c r="D17" s="35">
        <v>2</v>
      </c>
      <c r="E17" s="35">
        <v>0</v>
      </c>
      <c r="F17" s="35">
        <v>0</v>
      </c>
      <c r="G17" s="35">
        <v>0</v>
      </c>
      <c r="H17" s="35">
        <v>0</v>
      </c>
      <c r="I17" s="35">
        <v>2</v>
      </c>
      <c r="J17" s="206">
        <v>0</v>
      </c>
      <c r="K17" s="102" t="s">
        <v>29</v>
      </c>
      <c r="M17" s="124"/>
    </row>
    <row r="18" spans="1:13" x14ac:dyDescent="0.2">
      <c r="A18" s="108" t="s">
        <v>129</v>
      </c>
      <c r="B18" s="35">
        <v>0</v>
      </c>
      <c r="C18" s="35">
        <v>0</v>
      </c>
      <c r="D18" s="35">
        <v>0</v>
      </c>
      <c r="E18" s="35">
        <v>0</v>
      </c>
      <c r="F18" s="35">
        <v>0</v>
      </c>
      <c r="G18" s="35">
        <v>0</v>
      </c>
      <c r="H18" s="35">
        <v>0</v>
      </c>
      <c r="I18" s="35">
        <v>0</v>
      </c>
      <c r="J18" s="206">
        <v>0</v>
      </c>
      <c r="K18" s="102" t="s">
        <v>29</v>
      </c>
      <c r="M18" s="124"/>
    </row>
    <row r="19" spans="1:13" x14ac:dyDescent="0.2">
      <c r="A19" s="108" t="s">
        <v>130</v>
      </c>
      <c r="B19" s="35">
        <v>9</v>
      </c>
      <c r="C19" s="35">
        <v>0</v>
      </c>
      <c r="D19" s="35">
        <v>9</v>
      </c>
      <c r="E19" s="35">
        <v>0</v>
      </c>
      <c r="F19" s="35">
        <v>0</v>
      </c>
      <c r="G19" s="35">
        <v>0</v>
      </c>
      <c r="H19" s="35">
        <v>0</v>
      </c>
      <c r="I19" s="35">
        <v>9</v>
      </c>
      <c r="J19" s="206">
        <v>0</v>
      </c>
      <c r="K19" s="102" t="s">
        <v>29</v>
      </c>
      <c r="M19" s="124"/>
    </row>
    <row r="20" spans="1:13" x14ac:dyDescent="0.2">
      <c r="A20" s="108" t="s">
        <v>131</v>
      </c>
      <c r="B20" s="35">
        <v>139</v>
      </c>
      <c r="C20" s="35">
        <v>0</v>
      </c>
      <c r="D20" s="35">
        <v>139</v>
      </c>
      <c r="E20" s="35">
        <v>0</v>
      </c>
      <c r="F20" s="35">
        <v>0</v>
      </c>
      <c r="G20" s="35">
        <v>0</v>
      </c>
      <c r="H20" s="35">
        <v>0</v>
      </c>
      <c r="I20" s="35">
        <v>139</v>
      </c>
      <c r="J20" s="206">
        <v>0</v>
      </c>
      <c r="K20" s="102" t="s">
        <v>29</v>
      </c>
      <c r="M20" s="124"/>
    </row>
    <row r="21" spans="1:13" x14ac:dyDescent="0.2">
      <c r="A21" s="108" t="s">
        <v>132</v>
      </c>
      <c r="B21" s="35">
        <v>0</v>
      </c>
      <c r="C21" s="35">
        <v>0</v>
      </c>
      <c r="D21" s="35">
        <v>0</v>
      </c>
      <c r="E21" s="35">
        <v>0</v>
      </c>
      <c r="F21" s="35">
        <v>0</v>
      </c>
      <c r="G21" s="35">
        <v>0</v>
      </c>
      <c r="H21" s="35">
        <v>0</v>
      </c>
      <c r="I21" s="35">
        <v>0</v>
      </c>
      <c r="J21" s="206">
        <v>0</v>
      </c>
      <c r="K21" s="102" t="s">
        <v>29</v>
      </c>
      <c r="M21" s="124"/>
    </row>
    <row r="22" spans="1:13" x14ac:dyDescent="0.2">
      <c r="A22" s="108" t="s">
        <v>133</v>
      </c>
      <c r="B22" s="35">
        <v>0</v>
      </c>
      <c r="C22" s="35">
        <v>0</v>
      </c>
      <c r="D22" s="35">
        <v>0</v>
      </c>
      <c r="E22" s="35">
        <v>0</v>
      </c>
      <c r="F22" s="35">
        <v>0</v>
      </c>
      <c r="G22" s="35">
        <v>0</v>
      </c>
      <c r="H22" s="35">
        <v>0</v>
      </c>
      <c r="I22" s="35">
        <v>0</v>
      </c>
      <c r="J22" s="206">
        <v>0</v>
      </c>
      <c r="K22" s="102" t="s">
        <v>29</v>
      </c>
      <c r="M22" s="124"/>
    </row>
    <row r="23" spans="1:13" x14ac:dyDescent="0.2">
      <c r="A23" s="108" t="s">
        <v>134</v>
      </c>
      <c r="B23" s="35">
        <v>18</v>
      </c>
      <c r="C23" s="35">
        <v>5</v>
      </c>
      <c r="D23" s="35">
        <v>18</v>
      </c>
      <c r="E23" s="35">
        <v>7</v>
      </c>
      <c r="F23" s="35">
        <v>0</v>
      </c>
      <c r="G23" s="35">
        <v>0</v>
      </c>
      <c r="H23" s="35">
        <v>0</v>
      </c>
      <c r="I23" s="35">
        <v>18</v>
      </c>
      <c r="J23" s="206">
        <v>7</v>
      </c>
      <c r="K23" s="102" t="s">
        <v>29</v>
      </c>
      <c r="M23" s="124"/>
    </row>
    <row r="24" spans="1:13" x14ac:dyDescent="0.2">
      <c r="A24" s="108" t="s">
        <v>135</v>
      </c>
      <c r="B24" s="35">
        <v>3</v>
      </c>
      <c r="C24" s="35">
        <v>0</v>
      </c>
      <c r="D24" s="35">
        <v>3</v>
      </c>
      <c r="E24" s="35">
        <v>0</v>
      </c>
      <c r="F24" s="35">
        <v>0</v>
      </c>
      <c r="G24" s="35">
        <v>0</v>
      </c>
      <c r="H24" s="35">
        <v>0</v>
      </c>
      <c r="I24" s="35">
        <v>3</v>
      </c>
      <c r="J24" s="206">
        <v>0</v>
      </c>
      <c r="K24" s="102" t="s">
        <v>29</v>
      </c>
      <c r="M24" s="124"/>
    </row>
    <row r="25" spans="1:13" x14ac:dyDescent="0.2">
      <c r="A25" s="108" t="s">
        <v>136</v>
      </c>
      <c r="B25" s="35">
        <v>6</v>
      </c>
      <c r="C25" s="35">
        <v>0</v>
      </c>
      <c r="D25" s="35">
        <v>6</v>
      </c>
      <c r="E25" s="35">
        <v>0</v>
      </c>
      <c r="F25" s="35">
        <v>0</v>
      </c>
      <c r="G25" s="35">
        <v>0</v>
      </c>
      <c r="H25" s="35">
        <v>0</v>
      </c>
      <c r="I25" s="35">
        <v>6</v>
      </c>
      <c r="J25" s="206">
        <v>0</v>
      </c>
      <c r="K25" s="102" t="s">
        <v>29</v>
      </c>
      <c r="M25" s="124"/>
    </row>
    <row r="26" spans="1:13" ht="15" x14ac:dyDescent="0.25">
      <c r="A26" s="111" t="s">
        <v>38</v>
      </c>
      <c r="B26" s="209">
        <v>474</v>
      </c>
      <c r="C26" s="209">
        <v>23</v>
      </c>
      <c r="D26" s="209">
        <v>474</v>
      </c>
      <c r="E26" s="209">
        <v>23</v>
      </c>
      <c r="F26" s="209">
        <v>0</v>
      </c>
      <c r="G26" s="209">
        <v>0</v>
      </c>
      <c r="H26" s="209">
        <v>0</v>
      </c>
      <c r="I26" s="209">
        <f>SUM(I9:I25)</f>
        <v>474</v>
      </c>
      <c r="J26" s="210">
        <f t="shared" ref="J26" si="0">SUM(J9:J25)</f>
        <v>21</v>
      </c>
      <c r="K26" s="102" t="s">
        <v>29</v>
      </c>
      <c r="M26" s="124"/>
    </row>
    <row r="27" spans="1:13" x14ac:dyDescent="0.2">
      <c r="A27" s="109" t="s">
        <v>139</v>
      </c>
      <c r="B27" s="212">
        <v>228</v>
      </c>
      <c r="C27" s="212">
        <v>23</v>
      </c>
      <c r="D27" s="212">
        <v>228</v>
      </c>
      <c r="E27" s="212">
        <v>23</v>
      </c>
      <c r="F27" s="212">
        <v>0</v>
      </c>
      <c r="G27" s="212">
        <v>0</v>
      </c>
      <c r="H27" s="212">
        <v>0</v>
      </c>
      <c r="I27" s="212">
        <v>228</v>
      </c>
      <c r="J27" s="213">
        <v>21</v>
      </c>
      <c r="K27" s="102" t="s">
        <v>29</v>
      </c>
      <c r="M27" s="124"/>
    </row>
    <row r="28" spans="1:13" x14ac:dyDescent="0.2">
      <c r="A28" s="110" t="s">
        <v>140</v>
      </c>
      <c r="B28" s="35">
        <v>246</v>
      </c>
      <c r="C28" s="35">
        <v>0</v>
      </c>
      <c r="D28" s="35">
        <v>246</v>
      </c>
      <c r="E28" s="35">
        <v>0</v>
      </c>
      <c r="F28" s="35">
        <v>0</v>
      </c>
      <c r="G28" s="35">
        <v>0</v>
      </c>
      <c r="H28" s="35">
        <v>0</v>
      </c>
      <c r="I28" s="35">
        <v>246</v>
      </c>
      <c r="J28" s="206">
        <v>0</v>
      </c>
      <c r="K28" s="102" t="s">
        <v>29</v>
      </c>
      <c r="M28" s="124"/>
    </row>
    <row r="29" spans="1:13" x14ac:dyDescent="0.2">
      <c r="A29" s="110" t="s">
        <v>141</v>
      </c>
      <c r="B29" s="35">
        <v>0</v>
      </c>
      <c r="C29" s="35">
        <v>0</v>
      </c>
      <c r="D29" s="35">
        <v>0</v>
      </c>
      <c r="E29" s="35">
        <v>0</v>
      </c>
      <c r="F29" s="35">
        <v>0</v>
      </c>
      <c r="G29" s="35">
        <v>0</v>
      </c>
      <c r="H29" s="35">
        <v>0</v>
      </c>
      <c r="I29" s="35">
        <v>0</v>
      </c>
      <c r="J29" s="206">
        <v>0</v>
      </c>
      <c r="K29" s="102" t="s">
        <v>29</v>
      </c>
      <c r="M29" s="124"/>
    </row>
    <row r="30" spans="1:13" ht="15" x14ac:dyDescent="0.25">
      <c r="A30" s="111" t="s">
        <v>38</v>
      </c>
      <c r="B30" s="209">
        <f>SUM(B27:B29)</f>
        <v>474</v>
      </c>
      <c r="C30" s="209">
        <f t="shared" ref="C30:J30" si="1">SUM(C27:C29)</f>
        <v>23</v>
      </c>
      <c r="D30" s="209">
        <f t="shared" si="1"/>
        <v>474</v>
      </c>
      <c r="E30" s="209">
        <f t="shared" si="1"/>
        <v>23</v>
      </c>
      <c r="F30" s="209">
        <f t="shared" si="1"/>
        <v>0</v>
      </c>
      <c r="G30" s="209">
        <f t="shared" si="1"/>
        <v>0</v>
      </c>
      <c r="H30" s="209">
        <f t="shared" si="1"/>
        <v>0</v>
      </c>
      <c r="I30" s="209">
        <f t="shared" si="1"/>
        <v>474</v>
      </c>
      <c r="J30" s="210">
        <f t="shared" si="1"/>
        <v>21</v>
      </c>
      <c r="K30" s="102" t="s">
        <v>29</v>
      </c>
      <c r="M30" s="124"/>
    </row>
    <row r="31" spans="1:13" x14ac:dyDescent="0.2">
      <c r="K31" s="102" t="s">
        <v>30</v>
      </c>
      <c r="M31" s="124"/>
    </row>
    <row r="32" spans="1:13" x14ac:dyDescent="0.2">
      <c r="M32" s="124"/>
    </row>
    <row r="33" spans="13:13" x14ac:dyDescent="0.2">
      <c r="M33" s="124"/>
    </row>
    <row r="34" spans="13:13" x14ac:dyDescent="0.2">
      <c r="M34" s="124"/>
    </row>
    <row r="35" spans="13:13" x14ac:dyDescent="0.2">
      <c r="M35" s="124"/>
    </row>
    <row r="36" spans="13:13" x14ac:dyDescent="0.2">
      <c r="M36" s="124"/>
    </row>
    <row r="37" spans="13:13" x14ac:dyDescent="0.2">
      <c r="M37" s="124"/>
    </row>
    <row r="38" spans="13:13" x14ac:dyDescent="0.2">
      <c r="M38" s="124"/>
    </row>
    <row r="39" spans="13:13" x14ac:dyDescent="0.2">
      <c r="M39" s="124"/>
    </row>
    <row r="40" spans="13:13" x14ac:dyDescent="0.2">
      <c r="M40" s="124"/>
    </row>
    <row r="41" spans="13:13" x14ac:dyDescent="0.2">
      <c r="M41" s="124"/>
    </row>
    <row r="42" spans="13:13" x14ac:dyDescent="0.2">
      <c r="M42" s="124"/>
    </row>
    <row r="43" spans="13:13" x14ac:dyDescent="0.2">
      <c r="M43" s="124"/>
    </row>
    <row r="44" spans="13:13" x14ac:dyDescent="0.2">
      <c r="M44" s="124"/>
    </row>
    <row r="45" spans="13:13" x14ac:dyDescent="0.2">
      <c r="M45" s="124"/>
    </row>
    <row r="46" spans="13:13" x14ac:dyDescent="0.2">
      <c r="M46" s="124"/>
    </row>
    <row r="47" spans="13:13" x14ac:dyDescent="0.2">
      <c r="M47" s="124"/>
    </row>
    <row r="48" spans="13:13" x14ac:dyDescent="0.2">
      <c r="M48" s="124"/>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zoomScaleNormal="100" zoomScaleSheetLayoutView="80" workbookViewId="0">
      <selection sqref="A1:G1"/>
    </sheetView>
  </sheetViews>
  <sheetFormatPr defaultRowHeight="14.25" x14ac:dyDescent="0.2"/>
  <cols>
    <col min="1" max="1" width="63.5703125" style="12" customWidth="1"/>
    <col min="2" max="2" width="8.7109375" style="12" customWidth="1"/>
    <col min="3" max="3" width="12.7109375" style="12" customWidth="1"/>
    <col min="4" max="4" width="8.7109375" style="12" customWidth="1"/>
    <col min="5" max="7" width="12.7109375" style="12" customWidth="1"/>
    <col min="8" max="8" width="14" style="7" bestFit="1" customWidth="1"/>
    <col min="9" max="9" width="4.5703125" style="12" customWidth="1"/>
    <col min="10" max="10" width="122.85546875" style="12"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x14ac:dyDescent="0.25">
      <c r="A1" s="388" t="s">
        <v>174</v>
      </c>
      <c r="B1" s="388"/>
      <c r="C1" s="388"/>
      <c r="D1" s="388"/>
      <c r="E1" s="388"/>
      <c r="F1" s="388"/>
      <c r="G1" s="388"/>
      <c r="H1" s="102" t="s">
        <v>29</v>
      </c>
      <c r="I1" s="9"/>
      <c r="J1" s="302"/>
      <c r="K1" s="9"/>
      <c r="L1" s="9"/>
      <c r="M1" s="9"/>
      <c r="N1" s="9"/>
      <c r="O1" s="9"/>
      <c r="P1" s="9"/>
    </row>
    <row r="2" spans="1:16" ht="15" x14ac:dyDescent="0.2">
      <c r="A2" s="389" t="str">
        <f>'B. Summ of Req.'!$A$2</f>
        <v>Office of the Inspector General</v>
      </c>
      <c r="B2" s="389"/>
      <c r="C2" s="389"/>
      <c r="D2" s="389"/>
      <c r="E2" s="389"/>
      <c r="F2" s="389"/>
      <c r="G2" s="389"/>
      <c r="H2" s="102" t="s">
        <v>29</v>
      </c>
      <c r="I2" s="10"/>
      <c r="J2" s="304"/>
      <c r="K2" s="10"/>
      <c r="L2" s="10"/>
      <c r="M2" s="10"/>
      <c r="N2" s="10"/>
      <c r="O2" s="10"/>
      <c r="P2" s="10"/>
    </row>
    <row r="3" spans="1:16" x14ac:dyDescent="0.2">
      <c r="A3" s="401" t="s">
        <v>1</v>
      </c>
      <c r="B3" s="401"/>
      <c r="C3" s="401"/>
      <c r="D3" s="401"/>
      <c r="E3" s="401"/>
      <c r="F3" s="401"/>
      <c r="G3" s="401"/>
      <c r="H3" s="102" t="s">
        <v>29</v>
      </c>
      <c r="I3" s="13"/>
      <c r="J3" s="304"/>
      <c r="K3" s="13"/>
      <c r="L3" s="13"/>
      <c r="M3" s="13"/>
      <c r="N3" s="13"/>
      <c r="O3" s="13"/>
      <c r="P3" s="13"/>
    </row>
    <row r="4" spans="1:16" x14ac:dyDescent="0.2">
      <c r="A4" s="391" t="s">
        <v>2</v>
      </c>
      <c r="B4" s="391"/>
      <c r="C4" s="391"/>
      <c r="D4" s="391"/>
      <c r="E4" s="391"/>
      <c r="F4" s="391"/>
      <c r="G4" s="391"/>
      <c r="H4" s="102" t="s">
        <v>29</v>
      </c>
      <c r="I4" s="11"/>
      <c r="J4" s="304"/>
      <c r="K4" s="11"/>
      <c r="L4" s="11"/>
      <c r="M4" s="11"/>
      <c r="N4" s="11"/>
      <c r="O4" s="11"/>
      <c r="P4" s="11"/>
    </row>
    <row r="5" spans="1:16" ht="15" x14ac:dyDescent="0.25">
      <c r="A5" s="391"/>
      <c r="B5" s="391"/>
      <c r="C5" s="391"/>
      <c r="D5" s="391"/>
      <c r="E5" s="391"/>
      <c r="F5" s="53"/>
      <c r="G5" s="53"/>
      <c r="H5" s="102" t="s">
        <v>29</v>
      </c>
      <c r="I5" s="11"/>
      <c r="J5" s="306"/>
      <c r="K5" s="11"/>
      <c r="L5" s="11"/>
      <c r="M5" s="11"/>
      <c r="N5" s="11"/>
      <c r="O5" s="11"/>
      <c r="P5" s="11"/>
    </row>
    <row r="6" spans="1:16" s="27" customFormat="1" ht="15" customHeight="1" x14ac:dyDescent="0.2">
      <c r="A6" s="469" t="s">
        <v>143</v>
      </c>
      <c r="B6" s="467" t="s">
        <v>260</v>
      </c>
      <c r="C6" s="472"/>
      <c r="D6" s="472"/>
      <c r="E6" s="468"/>
      <c r="F6" s="104"/>
      <c r="G6" s="104"/>
      <c r="H6" s="102" t="s">
        <v>29</v>
      </c>
      <c r="J6" s="121"/>
    </row>
    <row r="7" spans="1:16" s="27" customFormat="1" ht="15" customHeight="1" x14ac:dyDescent="0.2">
      <c r="A7" s="470"/>
      <c r="B7" s="467" t="s">
        <v>292</v>
      </c>
      <c r="C7" s="468"/>
      <c r="D7" s="467" t="s">
        <v>49</v>
      </c>
      <c r="E7" s="468"/>
      <c r="F7" s="104"/>
      <c r="G7" s="104"/>
      <c r="H7" s="102" t="s">
        <v>29</v>
      </c>
      <c r="J7" s="121"/>
    </row>
    <row r="8" spans="1:16" s="27" customFormat="1" ht="28.5" x14ac:dyDescent="0.2">
      <c r="A8" s="471"/>
      <c r="B8" s="26" t="s">
        <v>4</v>
      </c>
      <c r="C8" s="26" t="s">
        <v>5</v>
      </c>
      <c r="D8" s="26" t="s">
        <v>4</v>
      </c>
      <c r="E8" s="26" t="s">
        <v>5</v>
      </c>
      <c r="F8" s="120"/>
      <c r="G8" s="120"/>
      <c r="H8" s="102" t="s">
        <v>29</v>
      </c>
      <c r="J8" s="313"/>
    </row>
    <row r="9" spans="1:16" s="27" customFormat="1" ht="2.25" customHeight="1" x14ac:dyDescent="0.2">
      <c r="A9" s="125" t="s">
        <v>177</v>
      </c>
      <c r="B9" s="220">
        <v>0</v>
      </c>
      <c r="C9" s="220">
        <v>0</v>
      </c>
      <c r="D9" s="220">
        <v>0</v>
      </c>
      <c r="E9" s="220">
        <v>0</v>
      </c>
      <c r="F9" s="121"/>
      <c r="G9" s="121"/>
      <c r="H9" s="102" t="s">
        <v>29</v>
      </c>
      <c r="J9" s="326"/>
    </row>
    <row r="10" spans="1:16" s="27" customFormat="1" hidden="1" x14ac:dyDescent="0.2">
      <c r="A10" s="126" t="s">
        <v>178</v>
      </c>
      <c r="B10" s="227">
        <v>0</v>
      </c>
      <c r="C10" s="227">
        <v>0</v>
      </c>
      <c r="D10" s="227">
        <v>0</v>
      </c>
      <c r="E10" s="227">
        <v>0</v>
      </c>
      <c r="F10" s="121"/>
      <c r="G10" s="121"/>
      <c r="H10" s="102" t="s">
        <v>29</v>
      </c>
      <c r="J10" s="320"/>
    </row>
    <row r="11" spans="1:16" s="27" customFormat="1" hidden="1" x14ac:dyDescent="0.2">
      <c r="A11" s="126" t="s">
        <v>179</v>
      </c>
      <c r="B11" s="227">
        <v>0</v>
      </c>
      <c r="C11" s="227">
        <v>0</v>
      </c>
      <c r="D11" s="227">
        <v>0</v>
      </c>
      <c r="E11" s="227">
        <v>0</v>
      </c>
      <c r="F11" s="121"/>
      <c r="G11" s="121"/>
      <c r="H11" s="102" t="s">
        <v>29</v>
      </c>
      <c r="J11" s="121"/>
    </row>
    <row r="12" spans="1:16" s="27" customFormat="1" hidden="1" x14ac:dyDescent="0.2">
      <c r="A12" s="126" t="s">
        <v>180</v>
      </c>
      <c r="B12" s="227">
        <v>0</v>
      </c>
      <c r="C12" s="227">
        <v>0</v>
      </c>
      <c r="D12" s="227">
        <v>0</v>
      </c>
      <c r="E12" s="227">
        <v>0</v>
      </c>
      <c r="F12" s="121"/>
      <c r="G12" s="121"/>
      <c r="H12" s="102" t="s">
        <v>29</v>
      </c>
      <c r="J12" s="326"/>
    </row>
    <row r="13" spans="1:16" s="27" customFormat="1" hidden="1" x14ac:dyDescent="0.2">
      <c r="A13" s="126" t="s">
        <v>181</v>
      </c>
      <c r="B13" s="227">
        <v>0</v>
      </c>
      <c r="C13" s="227">
        <v>0</v>
      </c>
      <c r="D13" s="227">
        <v>0</v>
      </c>
      <c r="E13" s="227">
        <v>0</v>
      </c>
      <c r="F13" s="121"/>
      <c r="G13" s="121"/>
      <c r="H13" s="102" t="s">
        <v>29</v>
      </c>
      <c r="J13" s="326"/>
    </row>
    <row r="14" spans="1:16" s="27" customFormat="1" hidden="1" x14ac:dyDescent="0.2">
      <c r="A14" s="126" t="s">
        <v>182</v>
      </c>
      <c r="B14" s="227">
        <v>0</v>
      </c>
      <c r="C14" s="227">
        <v>0</v>
      </c>
      <c r="D14" s="227">
        <v>0</v>
      </c>
      <c r="E14" s="227">
        <v>0</v>
      </c>
      <c r="F14" s="121"/>
      <c r="G14" s="121"/>
      <c r="H14" s="102" t="s">
        <v>29</v>
      </c>
      <c r="J14" s="320"/>
    </row>
    <row r="15" spans="1:16" s="27" customFormat="1" hidden="1" x14ac:dyDescent="0.2">
      <c r="A15" s="126" t="s">
        <v>183</v>
      </c>
      <c r="B15" s="227">
        <v>0</v>
      </c>
      <c r="C15" s="227">
        <v>0</v>
      </c>
      <c r="D15" s="227">
        <v>0</v>
      </c>
      <c r="E15" s="227">
        <v>0</v>
      </c>
      <c r="F15" s="121"/>
      <c r="G15" s="121"/>
      <c r="H15" s="102" t="s">
        <v>29</v>
      </c>
      <c r="J15" s="320"/>
    </row>
    <row r="16" spans="1:16" s="27" customFormat="1" hidden="1" x14ac:dyDescent="0.2">
      <c r="A16" s="126" t="s">
        <v>184</v>
      </c>
      <c r="B16" s="227">
        <v>0</v>
      </c>
      <c r="C16" s="227">
        <v>0</v>
      </c>
      <c r="D16" s="227">
        <v>0</v>
      </c>
      <c r="E16" s="227">
        <v>0</v>
      </c>
      <c r="F16" s="121"/>
      <c r="G16" s="121"/>
      <c r="H16" s="102" t="s">
        <v>29</v>
      </c>
      <c r="J16" s="320"/>
    </row>
    <row r="17" spans="1:10" s="27" customFormat="1" hidden="1" x14ac:dyDescent="0.2">
      <c r="A17" s="126" t="s">
        <v>185</v>
      </c>
      <c r="B17" s="227">
        <v>0</v>
      </c>
      <c r="C17" s="227">
        <v>0</v>
      </c>
      <c r="D17" s="227">
        <v>0</v>
      </c>
      <c r="E17" s="227">
        <v>0</v>
      </c>
      <c r="F17" s="121"/>
      <c r="G17" s="121"/>
      <c r="H17" s="102" t="s">
        <v>29</v>
      </c>
      <c r="J17" s="320"/>
    </row>
    <row r="18" spans="1:10" s="27" customFormat="1" hidden="1" x14ac:dyDescent="0.2">
      <c r="A18" s="126" t="s">
        <v>186</v>
      </c>
      <c r="B18" s="227">
        <v>0</v>
      </c>
      <c r="C18" s="227">
        <v>0</v>
      </c>
      <c r="D18" s="227">
        <v>0</v>
      </c>
      <c r="E18" s="227">
        <v>0</v>
      </c>
      <c r="F18" s="121"/>
      <c r="G18" s="121"/>
      <c r="H18" s="102" t="s">
        <v>29</v>
      </c>
      <c r="J18" s="121"/>
    </row>
    <row r="19" spans="1:10" s="27" customFormat="1" hidden="1" x14ac:dyDescent="0.2">
      <c r="A19" s="126" t="s">
        <v>187</v>
      </c>
      <c r="B19" s="227">
        <v>0</v>
      </c>
      <c r="C19" s="227">
        <v>0</v>
      </c>
      <c r="D19" s="227">
        <v>0</v>
      </c>
      <c r="E19" s="227">
        <v>0</v>
      </c>
      <c r="F19" s="121"/>
      <c r="G19" s="121"/>
      <c r="H19" s="102" t="s">
        <v>29</v>
      </c>
      <c r="J19" s="121"/>
    </row>
    <row r="20" spans="1:10" s="27" customFormat="1" hidden="1" x14ac:dyDescent="0.2">
      <c r="A20" s="127" t="s">
        <v>188</v>
      </c>
      <c r="B20" s="221">
        <v>0</v>
      </c>
      <c r="C20" s="221">
        <v>0</v>
      </c>
      <c r="D20" s="221">
        <v>0</v>
      </c>
      <c r="E20" s="221">
        <v>0</v>
      </c>
      <c r="F20" s="121"/>
      <c r="G20" s="121"/>
      <c r="H20" s="102" t="s">
        <v>29</v>
      </c>
      <c r="J20" s="121"/>
    </row>
    <row r="21" spans="1:10" s="27" customFormat="1" hidden="1" x14ac:dyDescent="0.2">
      <c r="A21" s="125" t="s">
        <v>189</v>
      </c>
      <c r="B21" s="220">
        <f>SUM(B9:B20)</f>
        <v>0</v>
      </c>
      <c r="C21" s="220">
        <f>SUM(C9:C20)</f>
        <v>0</v>
      </c>
      <c r="D21" s="220">
        <f>SUM(D9:D20)</f>
        <v>0</v>
      </c>
      <c r="E21" s="220">
        <f t="shared" ref="E21" si="0">SUM(E9:E20)</f>
        <v>0</v>
      </c>
      <c r="F21" s="121"/>
      <c r="G21" s="121"/>
      <c r="H21" s="102" t="s">
        <v>29</v>
      </c>
      <c r="J21" s="320"/>
    </row>
    <row r="22" spans="1:10" s="27" customFormat="1" hidden="1" x14ac:dyDescent="0.2">
      <c r="A22" s="128" t="s">
        <v>190</v>
      </c>
      <c r="B22" s="227">
        <f>-B21*0.5</f>
        <v>0</v>
      </c>
      <c r="C22" s="227">
        <f t="shared" ref="C22:D22" si="1">-C21*0.5</f>
        <v>0</v>
      </c>
      <c r="D22" s="227">
        <f t="shared" si="1"/>
        <v>0</v>
      </c>
      <c r="E22" s="227"/>
      <c r="F22" s="121"/>
      <c r="G22" s="121"/>
      <c r="H22" s="102" t="s">
        <v>29</v>
      </c>
      <c r="J22" s="326"/>
    </row>
    <row r="23" spans="1:10" s="27" customFormat="1" hidden="1" x14ac:dyDescent="0.2">
      <c r="A23" s="126" t="s">
        <v>228</v>
      </c>
      <c r="B23" s="227"/>
      <c r="C23" s="227">
        <v>0</v>
      </c>
      <c r="D23" s="227"/>
      <c r="E23" s="227">
        <v>0</v>
      </c>
      <c r="F23" s="121"/>
      <c r="G23" s="121"/>
      <c r="H23" s="102" t="s">
        <v>29</v>
      </c>
      <c r="J23" s="326"/>
    </row>
    <row r="24" spans="1:10" hidden="1" x14ac:dyDescent="0.2">
      <c r="A24" s="127" t="s">
        <v>191</v>
      </c>
      <c r="B24" s="221">
        <f>SUM(B21:B23)</f>
        <v>0</v>
      </c>
      <c r="C24" s="221">
        <f t="shared" ref="C24:E24" si="2">SUM(C21:C23)</f>
        <v>0</v>
      </c>
      <c r="D24" s="221">
        <f t="shared" si="2"/>
        <v>0</v>
      </c>
      <c r="E24" s="221">
        <f t="shared" si="2"/>
        <v>0</v>
      </c>
      <c r="F24" s="121"/>
      <c r="G24" s="121"/>
      <c r="H24" s="102" t="s">
        <v>29</v>
      </c>
      <c r="J24" s="124"/>
    </row>
    <row r="25" spans="1:10" x14ac:dyDescent="0.2">
      <c r="A25" s="126" t="s">
        <v>150</v>
      </c>
      <c r="B25" s="227"/>
      <c r="C25" s="227">
        <v>0</v>
      </c>
      <c r="D25" s="227"/>
      <c r="E25" s="227">
        <v>0</v>
      </c>
      <c r="F25" s="121"/>
      <c r="G25" s="121"/>
      <c r="H25" s="102" t="s">
        <v>29</v>
      </c>
      <c r="J25" s="124"/>
    </row>
    <row r="26" spans="1:10" x14ac:dyDescent="0.2">
      <c r="A26" s="126" t="s">
        <v>151</v>
      </c>
      <c r="B26" s="227"/>
      <c r="C26" s="227">
        <v>0</v>
      </c>
      <c r="D26" s="227"/>
      <c r="E26" s="227">
        <v>0</v>
      </c>
      <c r="F26" s="121"/>
      <c r="G26" s="121"/>
      <c r="H26" s="102" t="s">
        <v>29</v>
      </c>
      <c r="J26" s="124"/>
    </row>
    <row r="27" spans="1:10" x14ac:dyDescent="0.2">
      <c r="A27" s="182" t="s">
        <v>229</v>
      </c>
      <c r="B27" s="227"/>
      <c r="C27" s="227">
        <v>0</v>
      </c>
      <c r="D27" s="227"/>
      <c r="E27" s="227">
        <v>0</v>
      </c>
      <c r="F27" s="121"/>
      <c r="G27" s="121"/>
      <c r="H27" s="102" t="s">
        <v>29</v>
      </c>
      <c r="J27" s="124"/>
    </row>
    <row r="28" spans="1:10" x14ac:dyDescent="0.2">
      <c r="A28" s="126" t="s">
        <v>152</v>
      </c>
      <c r="B28" s="227"/>
      <c r="C28" s="227">
        <v>0</v>
      </c>
      <c r="D28" s="227"/>
      <c r="E28" s="227">
        <v>0</v>
      </c>
      <c r="F28" s="121"/>
      <c r="G28" s="121"/>
      <c r="H28" s="102" t="s">
        <v>29</v>
      </c>
      <c r="J28" s="124"/>
    </row>
    <row r="29" spans="1:10" x14ac:dyDescent="0.2">
      <c r="A29" s="126" t="s">
        <v>154</v>
      </c>
      <c r="B29" s="227"/>
      <c r="C29" s="227">
        <v>0</v>
      </c>
      <c r="D29" s="227"/>
      <c r="E29" s="227">
        <v>0</v>
      </c>
      <c r="F29" s="121"/>
      <c r="G29" s="121"/>
      <c r="H29" s="102" t="s">
        <v>29</v>
      </c>
      <c r="J29" s="124"/>
    </row>
    <row r="30" spans="1:10" x14ac:dyDescent="0.2">
      <c r="A30" s="126" t="s">
        <v>155</v>
      </c>
      <c r="B30" s="227"/>
      <c r="C30" s="227">
        <v>0</v>
      </c>
      <c r="D30" s="227"/>
      <c r="E30" s="227">
        <v>0</v>
      </c>
      <c r="F30" s="121"/>
      <c r="G30" s="121"/>
      <c r="H30" s="102" t="s">
        <v>29</v>
      </c>
      <c r="J30" s="124"/>
    </row>
    <row r="31" spans="1:10" x14ac:dyDescent="0.2">
      <c r="A31" s="126" t="s">
        <v>156</v>
      </c>
      <c r="B31" s="227"/>
      <c r="C31" s="227">
        <v>0</v>
      </c>
      <c r="D31" s="227"/>
      <c r="E31" s="227">
        <v>0</v>
      </c>
      <c r="F31" s="121"/>
      <c r="G31" s="121"/>
      <c r="H31" s="102" t="s">
        <v>29</v>
      </c>
      <c r="J31" s="124"/>
    </row>
    <row r="32" spans="1:10" x14ac:dyDescent="0.2">
      <c r="A32" s="126" t="s">
        <v>157</v>
      </c>
      <c r="B32" s="227"/>
      <c r="C32" s="227">
        <v>0</v>
      </c>
      <c r="D32" s="227"/>
      <c r="E32" s="227">
        <v>0</v>
      </c>
      <c r="F32" s="121"/>
      <c r="G32" s="121"/>
      <c r="H32" s="102" t="s">
        <v>29</v>
      </c>
      <c r="J32" s="124"/>
    </row>
    <row r="33" spans="1:10" x14ac:dyDescent="0.2">
      <c r="A33" s="126" t="s">
        <v>158</v>
      </c>
      <c r="B33" s="227"/>
      <c r="C33" s="227">
        <v>468</v>
      </c>
      <c r="D33" s="227"/>
      <c r="E33" s="227">
        <v>0</v>
      </c>
      <c r="F33" s="121"/>
      <c r="G33" s="121"/>
      <c r="H33" s="102" t="s">
        <v>29</v>
      </c>
      <c r="J33" s="124"/>
    </row>
    <row r="34" spans="1:10" x14ac:dyDescent="0.2">
      <c r="A34" s="126" t="s">
        <v>160</v>
      </c>
      <c r="B34" s="227"/>
      <c r="C34" s="227">
        <v>0</v>
      </c>
      <c r="D34" s="227"/>
      <c r="E34" s="227">
        <v>0</v>
      </c>
      <c r="F34" s="121"/>
      <c r="G34" s="121"/>
      <c r="H34" s="102" t="s">
        <v>29</v>
      </c>
      <c r="J34" s="124"/>
    </row>
    <row r="35" spans="1:10" x14ac:dyDescent="0.2">
      <c r="A35" s="126" t="s">
        <v>161</v>
      </c>
      <c r="B35" s="227"/>
      <c r="C35" s="227">
        <v>0</v>
      </c>
      <c r="D35" s="227"/>
      <c r="E35" s="227">
        <v>0</v>
      </c>
      <c r="F35" s="121"/>
      <c r="G35" s="121"/>
      <c r="H35" s="102" t="s">
        <v>29</v>
      </c>
      <c r="J35" s="124"/>
    </row>
    <row r="36" spans="1:10" x14ac:dyDescent="0.2">
      <c r="A36" s="126" t="s">
        <v>163</v>
      </c>
      <c r="B36" s="227"/>
      <c r="C36" s="227">
        <v>0</v>
      </c>
      <c r="D36" s="227"/>
      <c r="E36" s="227">
        <v>0</v>
      </c>
      <c r="F36" s="121"/>
      <c r="G36" s="121"/>
      <c r="H36" s="102" t="s">
        <v>29</v>
      </c>
      <c r="J36" s="124"/>
    </row>
    <row r="37" spans="1:10" x14ac:dyDescent="0.2">
      <c r="A37" s="129" t="s">
        <v>164</v>
      </c>
      <c r="B37" s="228"/>
      <c r="C37" s="228">
        <v>0</v>
      </c>
      <c r="D37" s="228"/>
      <c r="E37" s="228">
        <v>-38</v>
      </c>
      <c r="F37" s="121"/>
      <c r="G37" s="121"/>
      <c r="H37" s="102" t="s">
        <v>29</v>
      </c>
      <c r="J37" s="124"/>
    </row>
    <row r="38" spans="1:10" ht="15" x14ac:dyDescent="0.25">
      <c r="A38" s="130" t="s">
        <v>227</v>
      </c>
      <c r="B38" s="209">
        <f>SUM(B24:B37)</f>
        <v>0</v>
      </c>
      <c r="C38" s="209">
        <f t="shared" ref="C38:E38" si="3">SUM(C24:C37)</f>
        <v>468</v>
      </c>
      <c r="D38" s="209">
        <f t="shared" si="3"/>
        <v>0</v>
      </c>
      <c r="E38" s="209">
        <f t="shared" si="3"/>
        <v>-38</v>
      </c>
      <c r="F38" s="122"/>
      <c r="G38" s="122"/>
      <c r="H38" s="102" t="s">
        <v>29</v>
      </c>
      <c r="J38" s="124"/>
    </row>
    <row r="39" spans="1:10" ht="14.25" customHeight="1" x14ac:dyDescent="0.25">
      <c r="A39" s="123"/>
      <c r="B39" s="122"/>
      <c r="C39" s="122"/>
      <c r="D39" s="122"/>
      <c r="E39" s="122"/>
      <c r="F39" s="122"/>
      <c r="G39" s="122"/>
      <c r="H39" s="102" t="s">
        <v>29</v>
      </c>
      <c r="J39" s="124"/>
    </row>
    <row r="40" spans="1:10" hidden="1" x14ac:dyDescent="0.2">
      <c r="A40" s="124"/>
      <c r="B40" s="124"/>
      <c r="C40" s="124"/>
      <c r="D40" s="124"/>
      <c r="E40" s="124"/>
      <c r="H40" s="102" t="s">
        <v>29</v>
      </c>
      <c r="J40" s="124"/>
    </row>
    <row r="41" spans="1:10" ht="15" hidden="1" customHeight="1" x14ac:dyDescent="0.2">
      <c r="A41" s="469" t="s">
        <v>175</v>
      </c>
      <c r="B41" s="467" t="s">
        <v>36</v>
      </c>
      <c r="C41" s="472"/>
      <c r="D41" s="472"/>
      <c r="E41" s="472"/>
      <c r="F41" s="464" t="s">
        <v>27</v>
      </c>
      <c r="G41" s="465"/>
      <c r="H41" s="102" t="s">
        <v>29</v>
      </c>
      <c r="J41" s="124"/>
    </row>
    <row r="42" spans="1:10" ht="15" hidden="1" customHeight="1" x14ac:dyDescent="0.2">
      <c r="A42" s="470"/>
      <c r="B42" s="467" t="s">
        <v>176</v>
      </c>
      <c r="C42" s="468"/>
      <c r="D42" s="467" t="s">
        <v>49</v>
      </c>
      <c r="E42" s="468"/>
      <c r="F42" s="466"/>
      <c r="G42" s="400"/>
      <c r="H42" s="102" t="s">
        <v>29</v>
      </c>
      <c r="J42" s="124"/>
    </row>
    <row r="43" spans="1:10" ht="28.5" hidden="1" x14ac:dyDescent="0.2">
      <c r="A43" s="471"/>
      <c r="B43" s="26" t="s">
        <v>4</v>
      </c>
      <c r="C43" s="26" t="s">
        <v>5</v>
      </c>
      <c r="D43" s="26" t="s">
        <v>4</v>
      </c>
      <c r="E43" s="26" t="s">
        <v>5</v>
      </c>
      <c r="F43" s="26" t="s">
        <v>4</v>
      </c>
      <c r="G43" s="26" t="s">
        <v>5</v>
      </c>
      <c r="H43" s="102" t="s">
        <v>29</v>
      </c>
      <c r="J43" s="124"/>
    </row>
    <row r="44" spans="1:10" hidden="1" x14ac:dyDescent="0.2">
      <c r="A44" s="125" t="s">
        <v>177</v>
      </c>
      <c r="B44" s="220">
        <v>0</v>
      </c>
      <c r="C44" s="220">
        <v>0</v>
      </c>
      <c r="D44" s="220">
        <v>0</v>
      </c>
      <c r="E44" s="220">
        <v>0</v>
      </c>
      <c r="F44" s="220" t="e">
        <f>B9+#REF!+D9+#REF!+#REF!+#REF!+B44+#REF!+D44+#REF!+#REF!+#REF!</f>
        <v>#REF!</v>
      </c>
      <c r="G44" s="220" t="e">
        <f>C9+#REF!+E9+#REF!+#REF!+#REF!+C44+#REF!+E44+#REF!+#REF!+#REF!</f>
        <v>#REF!</v>
      </c>
      <c r="H44" s="102" t="s">
        <v>29</v>
      </c>
      <c r="J44" s="124"/>
    </row>
    <row r="45" spans="1:10" hidden="1" x14ac:dyDescent="0.2">
      <c r="A45" s="126" t="s">
        <v>178</v>
      </c>
      <c r="B45" s="227">
        <v>0</v>
      </c>
      <c r="C45" s="227">
        <v>0</v>
      </c>
      <c r="D45" s="227">
        <v>0</v>
      </c>
      <c r="E45" s="227">
        <v>0</v>
      </c>
      <c r="F45" s="227" t="e">
        <f>B10+#REF!+D10+#REF!+#REF!+#REF!+B45+#REF!+D45+#REF!+#REF!+#REF!</f>
        <v>#REF!</v>
      </c>
      <c r="G45" s="227" t="e">
        <f>C10+#REF!+E10+#REF!+#REF!+#REF!+C45+#REF!+E45+#REF!+#REF!+#REF!</f>
        <v>#REF!</v>
      </c>
      <c r="H45" s="102" t="s">
        <v>29</v>
      </c>
      <c r="J45" s="124"/>
    </row>
    <row r="46" spans="1:10" hidden="1" x14ac:dyDescent="0.2">
      <c r="A46" s="126" t="s">
        <v>179</v>
      </c>
      <c r="B46" s="227">
        <v>0</v>
      </c>
      <c r="C46" s="227">
        <v>0</v>
      </c>
      <c r="D46" s="227">
        <v>0</v>
      </c>
      <c r="E46" s="227">
        <v>0</v>
      </c>
      <c r="F46" s="227" t="e">
        <f>B11+#REF!+D11+#REF!+#REF!+#REF!+B46+#REF!+D46+#REF!+#REF!+#REF!</f>
        <v>#REF!</v>
      </c>
      <c r="G46" s="227" t="e">
        <f>C11+#REF!+E11+#REF!+#REF!+#REF!+C46+#REF!+E46+#REF!+#REF!+#REF!</f>
        <v>#REF!</v>
      </c>
      <c r="H46" s="102" t="s">
        <v>29</v>
      </c>
      <c r="J46" s="124"/>
    </row>
    <row r="47" spans="1:10" hidden="1" x14ac:dyDescent="0.2">
      <c r="A47" s="126" t="s">
        <v>180</v>
      </c>
      <c r="B47" s="227">
        <v>0</v>
      </c>
      <c r="C47" s="227">
        <v>0</v>
      </c>
      <c r="D47" s="227">
        <v>0</v>
      </c>
      <c r="E47" s="227">
        <v>0</v>
      </c>
      <c r="F47" s="227" t="e">
        <f>B12+#REF!+D12+#REF!+#REF!+#REF!+B47+#REF!+D47+#REF!+#REF!+#REF!</f>
        <v>#REF!</v>
      </c>
      <c r="G47" s="227" t="e">
        <f>C12+#REF!+E12+#REF!+#REF!+#REF!+C47+#REF!+E47+#REF!+#REF!+#REF!</f>
        <v>#REF!</v>
      </c>
      <c r="H47" s="102" t="s">
        <v>29</v>
      </c>
      <c r="J47" s="124"/>
    </row>
    <row r="48" spans="1:10" hidden="1" x14ac:dyDescent="0.2">
      <c r="A48" s="126" t="s">
        <v>181</v>
      </c>
      <c r="B48" s="227">
        <v>0</v>
      </c>
      <c r="C48" s="227">
        <v>0</v>
      </c>
      <c r="D48" s="227">
        <v>0</v>
      </c>
      <c r="E48" s="227">
        <v>0</v>
      </c>
      <c r="F48" s="227" t="e">
        <f>B13+#REF!+D13+#REF!+#REF!+#REF!+B48+#REF!+D48+#REF!+#REF!+#REF!</f>
        <v>#REF!</v>
      </c>
      <c r="G48" s="227" t="e">
        <f>C13+#REF!+E13+#REF!+#REF!+#REF!+C48+#REF!+E48+#REF!+#REF!+#REF!</f>
        <v>#REF!</v>
      </c>
      <c r="H48" s="102" t="s">
        <v>29</v>
      </c>
      <c r="J48" s="124"/>
    </row>
    <row r="49" spans="1:10" hidden="1" x14ac:dyDescent="0.2">
      <c r="A49" s="126" t="s">
        <v>182</v>
      </c>
      <c r="B49" s="227">
        <v>0</v>
      </c>
      <c r="C49" s="227">
        <v>0</v>
      </c>
      <c r="D49" s="227">
        <v>0</v>
      </c>
      <c r="E49" s="227">
        <v>0</v>
      </c>
      <c r="F49" s="227" t="e">
        <f>B14+#REF!+D14+#REF!+#REF!+#REF!+B49+#REF!+D49+#REF!+#REF!+#REF!</f>
        <v>#REF!</v>
      </c>
      <c r="G49" s="227" t="e">
        <f>C14+#REF!+E14+#REF!+#REF!+#REF!+C49+#REF!+E49+#REF!+#REF!+#REF!</f>
        <v>#REF!</v>
      </c>
      <c r="H49" s="102" t="s">
        <v>29</v>
      </c>
      <c r="J49" s="124"/>
    </row>
    <row r="50" spans="1:10" hidden="1" x14ac:dyDescent="0.2">
      <c r="A50" s="126" t="s">
        <v>183</v>
      </c>
      <c r="B50" s="227">
        <v>0</v>
      </c>
      <c r="C50" s="227">
        <v>0</v>
      </c>
      <c r="D50" s="227">
        <v>0</v>
      </c>
      <c r="E50" s="227">
        <v>0</v>
      </c>
      <c r="F50" s="227" t="e">
        <f>B15+#REF!+D15+#REF!+#REF!+#REF!+B50+#REF!+D50+#REF!+#REF!+#REF!</f>
        <v>#REF!</v>
      </c>
      <c r="G50" s="227" t="e">
        <f>C15+#REF!+E15+#REF!+#REF!+#REF!+C50+#REF!+E50+#REF!+#REF!+#REF!</f>
        <v>#REF!</v>
      </c>
      <c r="H50" s="102" t="s">
        <v>29</v>
      </c>
      <c r="J50" s="124"/>
    </row>
    <row r="51" spans="1:10" hidden="1" x14ac:dyDescent="0.2">
      <c r="A51" s="126" t="s">
        <v>184</v>
      </c>
      <c r="B51" s="227">
        <v>0</v>
      </c>
      <c r="C51" s="227">
        <v>0</v>
      </c>
      <c r="D51" s="227">
        <v>0</v>
      </c>
      <c r="E51" s="227">
        <v>0</v>
      </c>
      <c r="F51" s="227" t="e">
        <f>B16+#REF!+D16+#REF!+#REF!+#REF!+B51+#REF!+D51+#REF!+#REF!+#REF!</f>
        <v>#REF!</v>
      </c>
      <c r="G51" s="227" t="e">
        <f>C16+#REF!+E16+#REF!+#REF!+#REF!+C51+#REF!+E51+#REF!+#REF!+#REF!</f>
        <v>#REF!</v>
      </c>
      <c r="H51" s="102" t="s">
        <v>29</v>
      </c>
      <c r="J51" s="124"/>
    </row>
    <row r="52" spans="1:10" hidden="1" x14ac:dyDescent="0.2">
      <c r="A52" s="126" t="s">
        <v>185</v>
      </c>
      <c r="B52" s="227">
        <v>0</v>
      </c>
      <c r="C52" s="227">
        <v>0</v>
      </c>
      <c r="D52" s="227">
        <v>0</v>
      </c>
      <c r="E52" s="227">
        <v>0</v>
      </c>
      <c r="F52" s="227" t="e">
        <f>B17+#REF!+D17+#REF!+#REF!+#REF!+B52+#REF!+D52+#REF!+#REF!+#REF!</f>
        <v>#REF!</v>
      </c>
      <c r="G52" s="227" t="e">
        <f>C17+#REF!+E17+#REF!+#REF!+#REF!+C52+#REF!+E52+#REF!+#REF!+#REF!</f>
        <v>#REF!</v>
      </c>
      <c r="H52" s="102" t="s">
        <v>29</v>
      </c>
      <c r="J52" s="124"/>
    </row>
    <row r="53" spans="1:10" hidden="1" x14ac:dyDescent="0.2">
      <c r="A53" s="126" t="s">
        <v>186</v>
      </c>
      <c r="B53" s="227">
        <v>0</v>
      </c>
      <c r="C53" s="227">
        <v>0</v>
      </c>
      <c r="D53" s="227">
        <v>0</v>
      </c>
      <c r="E53" s="227">
        <v>0</v>
      </c>
      <c r="F53" s="227" t="e">
        <f>B18+#REF!+D18+#REF!+#REF!+#REF!+B53+#REF!+D53+#REF!+#REF!+#REF!</f>
        <v>#REF!</v>
      </c>
      <c r="G53" s="227" t="e">
        <f>C18+#REF!+E18+#REF!+#REF!+#REF!+C53+#REF!+E53+#REF!+#REF!+#REF!</f>
        <v>#REF!</v>
      </c>
      <c r="H53" s="102" t="s">
        <v>29</v>
      </c>
      <c r="J53" s="124"/>
    </row>
    <row r="54" spans="1:10" hidden="1" x14ac:dyDescent="0.2">
      <c r="A54" s="126" t="s">
        <v>187</v>
      </c>
      <c r="B54" s="227">
        <v>0</v>
      </c>
      <c r="C54" s="227">
        <v>0</v>
      </c>
      <c r="D54" s="227">
        <v>0</v>
      </c>
      <c r="E54" s="227">
        <v>0</v>
      </c>
      <c r="F54" s="227" t="e">
        <f>B19+#REF!+D19+#REF!+#REF!+#REF!+B54+#REF!+D54+#REF!+#REF!+#REF!</f>
        <v>#REF!</v>
      </c>
      <c r="G54" s="227" t="e">
        <f>C19+#REF!+E19+#REF!+#REF!+#REF!+C54+#REF!+E54+#REF!+#REF!+#REF!</f>
        <v>#REF!</v>
      </c>
      <c r="H54" s="102" t="s">
        <v>29</v>
      </c>
      <c r="J54" s="124"/>
    </row>
    <row r="55" spans="1:10" hidden="1" x14ac:dyDescent="0.2">
      <c r="A55" s="127" t="s">
        <v>188</v>
      </c>
      <c r="B55" s="221">
        <v>0</v>
      </c>
      <c r="C55" s="221">
        <v>0</v>
      </c>
      <c r="D55" s="221">
        <v>0</v>
      </c>
      <c r="E55" s="221">
        <v>0</v>
      </c>
      <c r="F55" s="221" t="e">
        <f>B20+#REF!+D20+#REF!+#REF!+#REF!+B55+#REF!+D55+#REF!+#REF!+#REF!</f>
        <v>#REF!</v>
      </c>
      <c r="G55" s="221" t="e">
        <f>C20+#REF!+E20+#REF!+#REF!+#REF!+C55+#REF!+E55+#REF!+#REF!+#REF!</f>
        <v>#REF!</v>
      </c>
      <c r="H55" s="102" t="s">
        <v>29</v>
      </c>
      <c r="J55" s="124"/>
    </row>
    <row r="56" spans="1:10" hidden="1" x14ac:dyDescent="0.2">
      <c r="A56" s="125" t="s">
        <v>189</v>
      </c>
      <c r="B56" s="220">
        <f>SUM(B44:B55)</f>
        <v>0</v>
      </c>
      <c r="C56" s="220">
        <f>SUM(C44:C55)</f>
        <v>0</v>
      </c>
      <c r="D56" s="220">
        <f>SUM(D44:D55)</f>
        <v>0</v>
      </c>
      <c r="E56" s="220">
        <f t="shared" ref="E56" si="4">SUM(E44:E55)</f>
        <v>0</v>
      </c>
      <c r="F56" s="220" t="e">
        <f>B21+#REF!+D21+#REF!+#REF!+#REF!+B56+#REF!+D56+#REF!+#REF!+#REF!</f>
        <v>#REF!</v>
      </c>
      <c r="G56" s="220" t="e">
        <f>C21+#REF!+E21+#REF!+#REF!+#REF!+C56+#REF!+E56+#REF!+#REF!+#REF!</f>
        <v>#REF!</v>
      </c>
      <c r="H56" s="102" t="s">
        <v>29</v>
      </c>
      <c r="J56" s="124"/>
    </row>
    <row r="57" spans="1:10" hidden="1" x14ac:dyDescent="0.2">
      <c r="A57" s="128" t="s">
        <v>190</v>
      </c>
      <c r="B57" s="227">
        <f>-B56*0.5</f>
        <v>0</v>
      </c>
      <c r="C57" s="227">
        <f t="shared" ref="C57:D57" si="5">-C56*0.5</f>
        <v>0</v>
      </c>
      <c r="D57" s="227">
        <f t="shared" si="5"/>
        <v>0</v>
      </c>
      <c r="E57" s="227"/>
      <c r="F57" s="227" t="e">
        <f>B22+#REF!+D22+#REF!+#REF!+#REF!+B57+#REF!+D57+#REF!+#REF!+#REF!</f>
        <v>#REF!</v>
      </c>
      <c r="G57" s="227" t="e">
        <f>C22+#REF!+E22+#REF!+#REF!+#REF!+C57+#REF!+E57+#REF!+#REF!+#REF!</f>
        <v>#REF!</v>
      </c>
      <c r="H57" s="102" t="s">
        <v>29</v>
      </c>
      <c r="J57" s="124"/>
    </row>
    <row r="58" spans="1:10" hidden="1" x14ac:dyDescent="0.2">
      <c r="A58" s="126" t="s">
        <v>228</v>
      </c>
      <c r="B58" s="227"/>
      <c r="C58" s="227">
        <v>0</v>
      </c>
      <c r="D58" s="227"/>
      <c r="E58" s="227">
        <v>0</v>
      </c>
      <c r="F58" s="227"/>
      <c r="G58" s="227" t="e">
        <f>C23+#REF!+E23+#REF!+#REF!+#REF!+C58+#REF!+E58+#REF!+#REF!+#REF!</f>
        <v>#REF!</v>
      </c>
      <c r="H58" s="102" t="s">
        <v>29</v>
      </c>
      <c r="J58" s="124"/>
    </row>
    <row r="59" spans="1:10" hidden="1" x14ac:dyDescent="0.2">
      <c r="A59" s="127" t="s">
        <v>191</v>
      </c>
      <c r="B59" s="221">
        <f>SUM(B56:B58)</f>
        <v>0</v>
      </c>
      <c r="C59" s="221">
        <f t="shared" ref="C59:E59" si="6">SUM(C56:C58)</f>
        <v>0</v>
      </c>
      <c r="D59" s="221">
        <f t="shared" si="6"/>
        <v>0</v>
      </c>
      <c r="E59" s="221">
        <f t="shared" si="6"/>
        <v>0</v>
      </c>
      <c r="F59" s="221" t="e">
        <f>B24+#REF!+D24+#REF!+#REF!+#REF!+B59+#REF!+D59+#REF!+#REF!+#REF!</f>
        <v>#REF!</v>
      </c>
      <c r="G59" s="221" t="e">
        <f>C24+#REF!+E24+#REF!+#REF!+#REF!+C59+#REF!+E59+#REF!+#REF!+#REF!</f>
        <v>#REF!</v>
      </c>
      <c r="H59" s="102" t="s">
        <v>29</v>
      </c>
      <c r="J59" s="124"/>
    </row>
    <row r="60" spans="1:10" hidden="1" x14ac:dyDescent="0.2">
      <c r="A60" s="126" t="s">
        <v>150</v>
      </c>
      <c r="B60" s="227"/>
      <c r="C60" s="227">
        <v>0</v>
      </c>
      <c r="D60" s="227"/>
      <c r="E60" s="227">
        <v>0</v>
      </c>
      <c r="F60" s="227"/>
      <c r="G60" s="227" t="e">
        <f>C25+#REF!+E25+#REF!+#REF!+#REF!+C60+#REF!+E60+#REF!+#REF!+#REF!</f>
        <v>#REF!</v>
      </c>
      <c r="H60" s="102" t="s">
        <v>29</v>
      </c>
      <c r="J60" s="124"/>
    </row>
    <row r="61" spans="1:10" hidden="1" x14ac:dyDescent="0.2">
      <c r="A61" s="126" t="s">
        <v>151</v>
      </c>
      <c r="B61" s="227"/>
      <c r="C61" s="227">
        <v>0</v>
      </c>
      <c r="D61" s="227"/>
      <c r="E61" s="227">
        <v>0</v>
      </c>
      <c r="F61" s="227"/>
      <c r="G61" s="227" t="e">
        <f>C26+#REF!+E26+#REF!+#REF!+#REF!+C61+#REF!+E61+#REF!+#REF!+#REF!</f>
        <v>#REF!</v>
      </c>
      <c r="H61" s="102" t="s">
        <v>29</v>
      </c>
      <c r="J61" s="124"/>
    </row>
    <row r="62" spans="1:10" hidden="1" x14ac:dyDescent="0.2">
      <c r="A62" s="182" t="s">
        <v>229</v>
      </c>
      <c r="B62" s="227"/>
      <c r="C62" s="227">
        <v>0</v>
      </c>
      <c r="D62" s="227"/>
      <c r="E62" s="227">
        <v>0</v>
      </c>
      <c r="F62" s="227"/>
      <c r="G62" s="227" t="e">
        <f>C27+#REF!+E27+#REF!+#REF!+#REF!+C62+#REF!+E62+#REF!+#REF!+#REF!</f>
        <v>#REF!</v>
      </c>
      <c r="H62" s="102" t="s">
        <v>29</v>
      </c>
      <c r="J62" s="124"/>
    </row>
    <row r="63" spans="1:10" hidden="1" x14ac:dyDescent="0.2">
      <c r="A63" s="126" t="s">
        <v>152</v>
      </c>
      <c r="B63" s="227"/>
      <c r="C63" s="227">
        <v>0</v>
      </c>
      <c r="D63" s="227"/>
      <c r="E63" s="227">
        <v>0</v>
      </c>
      <c r="F63" s="227"/>
      <c r="G63" s="227" t="e">
        <f>C28+#REF!+E28+#REF!+#REF!+#REF!+C63+#REF!+E63+#REF!+#REF!+#REF!</f>
        <v>#REF!</v>
      </c>
      <c r="H63" s="102" t="s">
        <v>29</v>
      </c>
      <c r="J63" s="124"/>
    </row>
    <row r="64" spans="1:10" hidden="1" x14ac:dyDescent="0.2">
      <c r="A64" s="126" t="s">
        <v>154</v>
      </c>
      <c r="B64" s="227"/>
      <c r="C64" s="227">
        <v>0</v>
      </c>
      <c r="D64" s="227"/>
      <c r="E64" s="227">
        <v>0</v>
      </c>
      <c r="F64" s="227"/>
      <c r="G64" s="227" t="e">
        <f>C29+#REF!+E29+#REF!+#REF!+#REF!+C64+#REF!+E64+#REF!+#REF!+#REF!</f>
        <v>#REF!</v>
      </c>
      <c r="H64" s="102" t="s">
        <v>29</v>
      </c>
      <c r="J64" s="124"/>
    </row>
    <row r="65" spans="1:10" hidden="1" x14ac:dyDescent="0.2">
      <c r="A65" s="126" t="s">
        <v>155</v>
      </c>
      <c r="B65" s="227"/>
      <c r="C65" s="227">
        <v>0</v>
      </c>
      <c r="D65" s="227"/>
      <c r="E65" s="227">
        <v>0</v>
      </c>
      <c r="F65" s="227"/>
      <c r="G65" s="227" t="e">
        <f>C30+#REF!+E30+#REF!+#REF!+#REF!+C65+#REF!+E65+#REF!+#REF!+#REF!</f>
        <v>#REF!</v>
      </c>
      <c r="H65" s="102" t="s">
        <v>29</v>
      </c>
      <c r="J65" s="124"/>
    </row>
    <row r="66" spans="1:10" hidden="1" x14ac:dyDescent="0.2">
      <c r="A66" s="126" t="s">
        <v>156</v>
      </c>
      <c r="B66" s="227"/>
      <c r="C66" s="227">
        <v>0</v>
      </c>
      <c r="D66" s="227"/>
      <c r="E66" s="227">
        <v>0</v>
      </c>
      <c r="F66" s="227"/>
      <c r="G66" s="227" t="e">
        <f>C31+#REF!+E31+#REF!+#REF!+#REF!+C66+#REF!+E66+#REF!+#REF!+#REF!</f>
        <v>#REF!</v>
      </c>
      <c r="H66" s="102" t="s">
        <v>29</v>
      </c>
      <c r="J66" s="124"/>
    </row>
    <row r="67" spans="1:10" hidden="1" x14ac:dyDescent="0.2">
      <c r="A67" s="126" t="s">
        <v>157</v>
      </c>
      <c r="B67" s="227"/>
      <c r="C67" s="227">
        <v>0</v>
      </c>
      <c r="D67" s="227"/>
      <c r="E67" s="227">
        <v>0</v>
      </c>
      <c r="F67" s="227"/>
      <c r="G67" s="227" t="e">
        <f>C32+#REF!+E32+#REF!+#REF!+#REF!+C67+#REF!+E67+#REF!+#REF!+#REF!</f>
        <v>#REF!</v>
      </c>
      <c r="H67" s="102" t="s">
        <v>29</v>
      </c>
      <c r="J67" s="124"/>
    </row>
    <row r="68" spans="1:10" hidden="1" x14ac:dyDescent="0.2">
      <c r="A68" s="126" t="s">
        <v>158</v>
      </c>
      <c r="B68" s="227"/>
      <c r="C68" s="227">
        <v>0</v>
      </c>
      <c r="D68" s="227"/>
      <c r="E68" s="227">
        <v>0</v>
      </c>
      <c r="F68" s="227"/>
      <c r="G68" s="227" t="e">
        <f>C33+#REF!+E33+#REF!+#REF!+#REF!+C68+#REF!+E68+#REF!+#REF!+#REF!</f>
        <v>#REF!</v>
      </c>
      <c r="H68" s="102" t="s">
        <v>29</v>
      </c>
      <c r="J68" s="124"/>
    </row>
    <row r="69" spans="1:10" hidden="1" x14ac:dyDescent="0.2">
      <c r="A69" s="126" t="s">
        <v>160</v>
      </c>
      <c r="B69" s="227"/>
      <c r="C69" s="227">
        <v>0</v>
      </c>
      <c r="D69" s="227"/>
      <c r="E69" s="227">
        <v>0</v>
      </c>
      <c r="F69" s="227"/>
      <c r="G69" s="227" t="e">
        <f>C34+#REF!+E34+#REF!+#REF!+#REF!+C69+#REF!+E69+#REF!+#REF!+#REF!</f>
        <v>#REF!</v>
      </c>
      <c r="H69" s="102" t="s">
        <v>29</v>
      </c>
      <c r="J69" s="124"/>
    </row>
    <row r="70" spans="1:10" hidden="1" x14ac:dyDescent="0.2">
      <c r="A70" s="126" t="s">
        <v>161</v>
      </c>
      <c r="B70" s="227"/>
      <c r="C70" s="227">
        <v>0</v>
      </c>
      <c r="D70" s="227"/>
      <c r="E70" s="227">
        <v>0</v>
      </c>
      <c r="F70" s="227"/>
      <c r="G70" s="227" t="e">
        <f>C35+#REF!+E35+#REF!+#REF!+#REF!+C70+#REF!+E70+#REF!+#REF!+#REF!</f>
        <v>#REF!</v>
      </c>
      <c r="H70" s="102" t="s">
        <v>29</v>
      </c>
      <c r="J70" s="124"/>
    </row>
    <row r="71" spans="1:10" hidden="1" x14ac:dyDescent="0.2">
      <c r="A71" s="126" t="s">
        <v>163</v>
      </c>
      <c r="B71" s="227"/>
      <c r="C71" s="227">
        <v>0</v>
      </c>
      <c r="D71" s="227"/>
      <c r="E71" s="227">
        <v>0</v>
      </c>
      <c r="F71" s="227"/>
      <c r="G71" s="227" t="e">
        <f>C36+#REF!+E36+#REF!+#REF!+#REF!+C71+#REF!+E71+#REF!+#REF!+#REF!</f>
        <v>#REF!</v>
      </c>
      <c r="H71" s="102" t="s">
        <v>29</v>
      </c>
      <c r="J71" s="124"/>
    </row>
    <row r="72" spans="1:10" hidden="1" x14ac:dyDescent="0.2">
      <c r="A72" s="129" t="s">
        <v>164</v>
      </c>
      <c r="B72" s="228"/>
      <c r="C72" s="228">
        <v>0</v>
      </c>
      <c r="D72" s="228"/>
      <c r="E72" s="228">
        <v>0</v>
      </c>
      <c r="F72" s="228"/>
      <c r="G72" s="228" t="e">
        <f>C37+#REF!+E37+#REF!+#REF!+#REF!+C72+#REF!+E72+#REF!+#REF!+#REF!</f>
        <v>#REF!</v>
      </c>
      <c r="H72" s="102" t="s">
        <v>29</v>
      </c>
      <c r="J72" s="124"/>
    </row>
    <row r="73" spans="1:10" ht="15" hidden="1" x14ac:dyDescent="0.25">
      <c r="A73" s="130" t="s">
        <v>227</v>
      </c>
      <c r="B73" s="209">
        <f>SUM(B59:B72)</f>
        <v>0</v>
      </c>
      <c r="C73" s="209">
        <f t="shared" ref="C73:G73" si="7">SUM(C59:C72)</f>
        <v>0</v>
      </c>
      <c r="D73" s="209">
        <f t="shared" si="7"/>
        <v>0</v>
      </c>
      <c r="E73" s="209">
        <f t="shared" si="7"/>
        <v>0</v>
      </c>
      <c r="F73" s="209" t="e">
        <f t="shared" si="7"/>
        <v>#REF!</v>
      </c>
      <c r="G73" s="209" t="e">
        <f t="shared" si="7"/>
        <v>#REF!</v>
      </c>
      <c r="H73" s="102" t="s">
        <v>29</v>
      </c>
      <c r="J73" s="124"/>
    </row>
    <row r="74" spans="1:10" x14ac:dyDescent="0.2">
      <c r="H74" s="102" t="s">
        <v>30</v>
      </c>
      <c r="J74" s="124"/>
    </row>
    <row r="75" spans="1:10" x14ac:dyDescent="0.2">
      <c r="J75" s="124"/>
    </row>
    <row r="76" spans="1:10" x14ac:dyDescent="0.2">
      <c r="J76" s="124"/>
    </row>
    <row r="77" spans="1:10" x14ac:dyDescent="0.2">
      <c r="J77" s="124"/>
    </row>
    <row r="78" spans="1:10" x14ac:dyDescent="0.2">
      <c r="J78" s="124"/>
    </row>
    <row r="79" spans="1:10" x14ac:dyDescent="0.2">
      <c r="J79" s="124"/>
    </row>
    <row r="80" spans="1:10" x14ac:dyDescent="0.2">
      <c r="J80" s="124"/>
    </row>
    <row r="81" spans="10:10" x14ac:dyDescent="0.2">
      <c r="J81" s="124"/>
    </row>
    <row r="82" spans="10:10" x14ac:dyDescent="0.2">
      <c r="J82" s="124"/>
    </row>
    <row r="83" spans="10:10" x14ac:dyDescent="0.2">
      <c r="J83" s="124"/>
    </row>
    <row r="84" spans="10:10" x14ac:dyDescent="0.2">
      <c r="J84" s="124"/>
    </row>
    <row r="85" spans="10:10" x14ac:dyDescent="0.2">
      <c r="J85" s="124"/>
    </row>
    <row r="86" spans="10:10" x14ac:dyDescent="0.2">
      <c r="J86" s="124"/>
    </row>
    <row r="87" spans="10:10" x14ac:dyDescent="0.2">
      <c r="J87" s="124"/>
    </row>
    <row r="88" spans="10:10" x14ac:dyDescent="0.2">
      <c r="J88" s="124"/>
    </row>
    <row r="89" spans="10:10" x14ac:dyDescent="0.2">
      <c r="J89" s="124"/>
    </row>
    <row r="90" spans="10:10" x14ac:dyDescent="0.2">
      <c r="J90" s="124"/>
    </row>
    <row r="91" spans="10:10" x14ac:dyDescent="0.2">
      <c r="J91" s="124"/>
    </row>
    <row r="92" spans="10:10" x14ac:dyDescent="0.2">
      <c r="J92" s="124"/>
    </row>
    <row r="93" spans="10:10" x14ac:dyDescent="0.2">
      <c r="J93" s="124"/>
    </row>
    <row r="94" spans="10:10" x14ac:dyDescent="0.2">
      <c r="J94" s="124"/>
    </row>
    <row r="95" spans="10:10" x14ac:dyDescent="0.2">
      <c r="J95" s="124"/>
    </row>
    <row r="96" spans="10:10" x14ac:dyDescent="0.2">
      <c r="J96" s="124"/>
    </row>
    <row r="97" spans="10:10" x14ac:dyDescent="0.2">
      <c r="J97" s="124"/>
    </row>
    <row r="98" spans="10:10" x14ac:dyDescent="0.2">
      <c r="J98" s="124"/>
    </row>
    <row r="99" spans="10:10" x14ac:dyDescent="0.2">
      <c r="J99" s="124"/>
    </row>
    <row r="100" spans="10:10" x14ac:dyDescent="0.2">
      <c r="J100" s="124"/>
    </row>
    <row r="101" spans="10:10" x14ac:dyDescent="0.2">
      <c r="J101" s="124"/>
    </row>
  </sheetData>
  <mergeCells count="14">
    <mergeCell ref="A1:G1"/>
    <mergeCell ref="A2:G2"/>
    <mergeCell ref="A3:G3"/>
    <mergeCell ref="A4:G4"/>
    <mergeCell ref="A5:E5"/>
    <mergeCell ref="F41:G42"/>
    <mergeCell ref="B42:C42"/>
    <mergeCell ref="D42:E42"/>
    <mergeCell ref="D7:E7"/>
    <mergeCell ref="A41:A43"/>
    <mergeCell ref="B41:E41"/>
    <mergeCell ref="A6:A8"/>
    <mergeCell ref="B6:E6"/>
    <mergeCell ref="B7:C7"/>
  </mergeCells>
  <printOptions horizontalCentered="1"/>
  <pageMargins left="0.7" right="0.7" top="0.52" bottom="0.39" header="0.3" footer="0.23"/>
  <pageSetup scale="9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Normal="100" zoomScaleSheetLayoutView="80" workbookViewId="0">
      <selection activeCell="A31" sqref="A31"/>
    </sheetView>
  </sheetViews>
  <sheetFormatPr defaultRowHeight="14.25" x14ac:dyDescent="0.2"/>
  <cols>
    <col min="1" max="1" width="31.42578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2.7109375" style="12" customWidth="1"/>
    <col min="8" max="8" width="8.28515625" style="12" customWidth="1"/>
    <col min="9" max="9" width="12.7109375" style="12" customWidth="1"/>
    <col min="10" max="10" width="14" style="7" bestFit="1" customWidth="1"/>
    <col min="11" max="11" width="4.5703125" style="12" customWidth="1"/>
    <col min="12" max="12" width="116.7109375" style="12"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88" t="s">
        <v>225</v>
      </c>
      <c r="B1" s="388"/>
      <c r="C1" s="388"/>
      <c r="D1" s="388"/>
      <c r="E1" s="388"/>
      <c r="F1" s="388"/>
      <c r="G1" s="388"/>
      <c r="H1" s="388"/>
      <c r="I1" s="388"/>
      <c r="J1" s="102" t="s">
        <v>29</v>
      </c>
      <c r="K1" s="9"/>
      <c r="L1" s="302"/>
      <c r="M1" s="9"/>
      <c r="N1" s="9"/>
      <c r="O1" s="9"/>
      <c r="P1" s="9"/>
      <c r="Q1" s="9"/>
      <c r="R1" s="9"/>
    </row>
    <row r="2" spans="1:18" ht="15" x14ac:dyDescent="0.2">
      <c r="A2" s="389" t="str">
        <f>'B. Summ of Req.'!$A$2</f>
        <v>Office of the Inspector General</v>
      </c>
      <c r="B2" s="389"/>
      <c r="C2" s="389"/>
      <c r="D2" s="389"/>
      <c r="E2" s="389"/>
      <c r="F2" s="389"/>
      <c r="G2" s="389"/>
      <c r="H2" s="389"/>
      <c r="I2" s="389"/>
      <c r="J2" s="102" t="s">
        <v>29</v>
      </c>
      <c r="K2" s="10"/>
      <c r="L2" s="304"/>
      <c r="M2" s="10"/>
      <c r="N2" s="10"/>
      <c r="O2" s="10"/>
      <c r="P2" s="10"/>
      <c r="Q2" s="10"/>
      <c r="R2" s="10"/>
    </row>
    <row r="3" spans="1:18" x14ac:dyDescent="0.2">
      <c r="A3" s="410" t="s">
        <v>1</v>
      </c>
      <c r="B3" s="410"/>
      <c r="C3" s="410"/>
      <c r="D3" s="410"/>
      <c r="E3" s="410"/>
      <c r="F3" s="410"/>
      <c r="G3" s="410"/>
      <c r="H3" s="410"/>
      <c r="I3" s="410"/>
      <c r="J3" s="102" t="s">
        <v>29</v>
      </c>
      <c r="K3" s="13"/>
      <c r="L3" s="304"/>
      <c r="M3" s="13"/>
      <c r="N3" s="13"/>
      <c r="O3" s="13"/>
      <c r="P3" s="13"/>
      <c r="Q3" s="13"/>
      <c r="R3" s="13"/>
    </row>
    <row r="4" spans="1:18" x14ac:dyDescent="0.2">
      <c r="A4" s="391"/>
      <c r="B4" s="391"/>
      <c r="C4" s="391"/>
      <c r="D4" s="391"/>
      <c r="E4" s="391"/>
      <c r="F4" s="391"/>
      <c r="G4" s="391"/>
      <c r="H4" s="391"/>
      <c r="I4" s="391"/>
      <c r="J4" s="102" t="s">
        <v>29</v>
      </c>
      <c r="K4" s="11"/>
      <c r="L4" s="304"/>
      <c r="M4" s="11"/>
      <c r="N4" s="11"/>
      <c r="O4" s="11"/>
      <c r="P4" s="11"/>
      <c r="Q4" s="11"/>
      <c r="R4" s="11"/>
    </row>
    <row r="5" spans="1:18" ht="15" x14ac:dyDescent="0.25">
      <c r="A5" s="391"/>
      <c r="B5" s="391"/>
      <c r="C5" s="391"/>
      <c r="D5" s="391"/>
      <c r="E5" s="391"/>
      <c r="F5" s="391"/>
      <c r="G5" s="391"/>
      <c r="H5" s="391"/>
      <c r="I5" s="391"/>
      <c r="J5" s="102" t="s">
        <v>29</v>
      </c>
      <c r="K5" s="11"/>
      <c r="L5" s="306"/>
      <c r="M5" s="11"/>
      <c r="N5" s="11"/>
      <c r="O5" s="11"/>
      <c r="P5" s="11"/>
      <c r="Q5" s="11"/>
      <c r="R5" s="11"/>
    </row>
    <row r="6" spans="1:18" ht="15" thickBot="1" x14ac:dyDescent="0.25">
      <c r="A6" s="391"/>
      <c r="B6" s="391"/>
      <c r="C6" s="391"/>
      <c r="D6" s="391"/>
      <c r="E6" s="391"/>
      <c r="F6" s="391"/>
      <c r="G6" s="391"/>
      <c r="H6" s="391"/>
      <c r="I6" s="391"/>
      <c r="J6" s="102" t="s">
        <v>29</v>
      </c>
      <c r="K6" s="11"/>
      <c r="L6" s="48"/>
      <c r="M6" s="11"/>
      <c r="N6" s="11"/>
      <c r="O6" s="11"/>
      <c r="P6" s="11"/>
      <c r="Q6" s="11"/>
      <c r="R6" s="11"/>
    </row>
    <row r="7" spans="1:18" ht="30.75" customHeight="1" x14ac:dyDescent="0.25">
      <c r="A7" s="473" t="s">
        <v>192</v>
      </c>
      <c r="B7" s="394" t="s">
        <v>6</v>
      </c>
      <c r="C7" s="394"/>
      <c r="D7" s="394" t="s">
        <v>7</v>
      </c>
      <c r="E7" s="394"/>
      <c r="F7" s="394" t="s">
        <v>33</v>
      </c>
      <c r="G7" s="394"/>
      <c r="H7" s="394" t="s">
        <v>115</v>
      </c>
      <c r="I7" s="395"/>
      <c r="J7" s="102" t="s">
        <v>29</v>
      </c>
      <c r="L7" s="122"/>
    </row>
    <row r="8" spans="1:18" ht="28.5" x14ac:dyDescent="0.2">
      <c r="A8" s="474"/>
      <c r="B8" s="14" t="s">
        <v>4</v>
      </c>
      <c r="C8" s="14" t="s">
        <v>5</v>
      </c>
      <c r="D8" s="14" t="s">
        <v>4</v>
      </c>
      <c r="E8" s="14" t="s">
        <v>5</v>
      </c>
      <c r="F8" s="14" t="s">
        <v>4</v>
      </c>
      <c r="G8" s="14" t="s">
        <v>5</v>
      </c>
      <c r="H8" s="14" t="s">
        <v>4</v>
      </c>
      <c r="I8" s="15" t="s">
        <v>5</v>
      </c>
      <c r="J8" s="102" t="s">
        <v>29</v>
      </c>
      <c r="L8" s="327"/>
    </row>
    <row r="9" spans="1:18" ht="15" x14ac:dyDescent="0.25">
      <c r="A9" s="160" t="s">
        <v>274</v>
      </c>
      <c r="B9" s="229">
        <v>1</v>
      </c>
      <c r="C9" s="229">
        <v>0</v>
      </c>
      <c r="D9" s="229">
        <v>1</v>
      </c>
      <c r="E9" s="229">
        <v>0</v>
      </c>
      <c r="F9" s="229">
        <v>1</v>
      </c>
      <c r="G9" s="229">
        <v>0</v>
      </c>
      <c r="H9" s="229">
        <f>F9-D9</f>
        <v>0</v>
      </c>
      <c r="I9" s="230">
        <f>G9-E9</f>
        <v>0</v>
      </c>
      <c r="J9" s="102" t="s">
        <v>29</v>
      </c>
      <c r="L9" s="122"/>
    </row>
    <row r="10" spans="1:18" ht="15" x14ac:dyDescent="0.25">
      <c r="A10" s="176" t="s">
        <v>275</v>
      </c>
      <c r="B10" s="231">
        <v>9</v>
      </c>
      <c r="C10" s="231">
        <v>0</v>
      </c>
      <c r="D10" s="231">
        <v>9</v>
      </c>
      <c r="E10" s="231">
        <v>0</v>
      </c>
      <c r="F10" s="231">
        <v>9</v>
      </c>
      <c r="G10" s="231">
        <v>0</v>
      </c>
      <c r="H10" s="231">
        <f t="shared" ref="H10:H20" si="0">F10-D10</f>
        <v>0</v>
      </c>
      <c r="I10" s="232">
        <f t="shared" ref="I10:I20" si="1">G10-E10</f>
        <v>0</v>
      </c>
      <c r="J10" s="102" t="s">
        <v>29</v>
      </c>
      <c r="L10" s="122"/>
    </row>
    <row r="11" spans="1:18" ht="15" x14ac:dyDescent="0.25">
      <c r="A11" s="161" t="s">
        <v>276</v>
      </c>
      <c r="B11" s="231">
        <v>2</v>
      </c>
      <c r="C11" s="231">
        <v>0</v>
      </c>
      <c r="D11" s="231">
        <v>2</v>
      </c>
      <c r="E11" s="231">
        <v>0</v>
      </c>
      <c r="F11" s="231">
        <v>2</v>
      </c>
      <c r="G11" s="231">
        <v>0</v>
      </c>
      <c r="H11" s="231">
        <f t="shared" si="0"/>
        <v>0</v>
      </c>
      <c r="I11" s="232">
        <f t="shared" si="1"/>
        <v>0</v>
      </c>
      <c r="J11" s="102" t="s">
        <v>29</v>
      </c>
      <c r="L11" s="122"/>
    </row>
    <row r="12" spans="1:18" ht="15" x14ac:dyDescent="0.25">
      <c r="A12" s="161" t="s">
        <v>277</v>
      </c>
      <c r="B12" s="231">
        <v>65</v>
      </c>
      <c r="C12" s="231">
        <v>0</v>
      </c>
      <c r="D12" s="231">
        <v>65</v>
      </c>
      <c r="E12" s="231">
        <v>0</v>
      </c>
      <c r="F12" s="231">
        <v>65</v>
      </c>
      <c r="G12" s="231">
        <v>0</v>
      </c>
      <c r="H12" s="231">
        <f t="shared" si="0"/>
        <v>0</v>
      </c>
      <c r="I12" s="232">
        <f t="shared" si="1"/>
        <v>0</v>
      </c>
      <c r="J12" s="102" t="s">
        <v>29</v>
      </c>
      <c r="L12" s="122"/>
    </row>
    <row r="13" spans="1:18" ht="15" x14ac:dyDescent="0.25">
      <c r="A13" s="161" t="s">
        <v>278</v>
      </c>
      <c r="B13" s="231">
        <v>86</v>
      </c>
      <c r="C13" s="231">
        <v>0</v>
      </c>
      <c r="D13" s="231">
        <v>86</v>
      </c>
      <c r="E13" s="231">
        <v>0</v>
      </c>
      <c r="F13" s="231">
        <v>86</v>
      </c>
      <c r="G13" s="231">
        <v>0</v>
      </c>
      <c r="H13" s="231">
        <f t="shared" si="0"/>
        <v>0</v>
      </c>
      <c r="I13" s="232">
        <f t="shared" si="1"/>
        <v>0</v>
      </c>
      <c r="J13" s="102" t="s">
        <v>29</v>
      </c>
      <c r="L13" s="122"/>
    </row>
    <row r="14" spans="1:18" ht="15" x14ac:dyDescent="0.25">
      <c r="A14" s="161" t="s">
        <v>279</v>
      </c>
      <c r="B14" s="231">
        <v>208</v>
      </c>
      <c r="C14" s="231">
        <v>0</v>
      </c>
      <c r="D14" s="231">
        <v>208</v>
      </c>
      <c r="E14" s="231">
        <v>0</v>
      </c>
      <c r="F14" s="231">
        <v>208</v>
      </c>
      <c r="G14" s="231">
        <v>0</v>
      </c>
      <c r="H14" s="231">
        <f t="shared" si="0"/>
        <v>0</v>
      </c>
      <c r="I14" s="232">
        <f t="shared" si="1"/>
        <v>0</v>
      </c>
      <c r="J14" s="102" t="s">
        <v>29</v>
      </c>
      <c r="L14" s="122"/>
    </row>
    <row r="15" spans="1:18" ht="15" x14ac:dyDescent="0.25">
      <c r="A15" s="161" t="s">
        <v>280</v>
      </c>
      <c r="B15" s="231">
        <v>34</v>
      </c>
      <c r="C15" s="231">
        <v>0</v>
      </c>
      <c r="D15" s="231">
        <v>34</v>
      </c>
      <c r="E15" s="231">
        <v>0</v>
      </c>
      <c r="F15" s="231">
        <v>34</v>
      </c>
      <c r="G15" s="231">
        <v>0</v>
      </c>
      <c r="H15" s="231">
        <f t="shared" si="0"/>
        <v>0</v>
      </c>
      <c r="I15" s="232">
        <f t="shared" si="1"/>
        <v>0</v>
      </c>
      <c r="J15" s="102" t="s">
        <v>29</v>
      </c>
      <c r="L15" s="122"/>
    </row>
    <row r="16" spans="1:18" ht="15" x14ac:dyDescent="0.25">
      <c r="A16" s="161" t="s">
        <v>281</v>
      </c>
      <c r="B16" s="231">
        <v>29</v>
      </c>
      <c r="C16" s="231">
        <v>0</v>
      </c>
      <c r="D16" s="231">
        <v>29</v>
      </c>
      <c r="E16" s="231">
        <v>0</v>
      </c>
      <c r="F16" s="231">
        <v>29</v>
      </c>
      <c r="G16" s="231">
        <v>0</v>
      </c>
      <c r="H16" s="231">
        <f t="shared" si="0"/>
        <v>0</v>
      </c>
      <c r="I16" s="232">
        <f t="shared" si="1"/>
        <v>0</v>
      </c>
      <c r="J16" s="102" t="s">
        <v>29</v>
      </c>
      <c r="L16" s="122"/>
    </row>
    <row r="17" spans="1:12" ht="15" x14ac:dyDescent="0.25">
      <c r="A17" s="161" t="s">
        <v>282</v>
      </c>
      <c r="B17" s="231">
        <v>0</v>
      </c>
      <c r="C17" s="231">
        <v>0</v>
      </c>
      <c r="D17" s="231">
        <v>0</v>
      </c>
      <c r="E17" s="231">
        <v>0</v>
      </c>
      <c r="F17" s="231">
        <v>0</v>
      </c>
      <c r="G17" s="231">
        <v>0</v>
      </c>
      <c r="H17" s="231">
        <f t="shared" si="0"/>
        <v>0</v>
      </c>
      <c r="I17" s="232">
        <f t="shared" si="1"/>
        <v>0</v>
      </c>
      <c r="J17" s="102" t="s">
        <v>29</v>
      </c>
      <c r="L17" s="122"/>
    </row>
    <row r="18" spans="1:12" ht="15" x14ac:dyDescent="0.25">
      <c r="A18" s="161" t="s">
        <v>283</v>
      </c>
      <c r="B18" s="231">
        <v>16</v>
      </c>
      <c r="C18" s="231">
        <v>0</v>
      </c>
      <c r="D18" s="231">
        <v>16</v>
      </c>
      <c r="E18" s="231">
        <v>0</v>
      </c>
      <c r="F18" s="231">
        <v>16</v>
      </c>
      <c r="G18" s="231">
        <v>0</v>
      </c>
      <c r="H18" s="231">
        <f t="shared" si="0"/>
        <v>0</v>
      </c>
      <c r="I18" s="232">
        <f t="shared" si="1"/>
        <v>0</v>
      </c>
      <c r="J18" s="102" t="s">
        <v>29</v>
      </c>
      <c r="L18" s="122"/>
    </row>
    <row r="19" spans="1:12" ht="15" x14ac:dyDescent="0.25">
      <c r="A19" s="161" t="s">
        <v>284</v>
      </c>
      <c r="B19" s="231">
        <v>10</v>
      </c>
      <c r="C19" s="231">
        <v>0</v>
      </c>
      <c r="D19" s="231">
        <v>10</v>
      </c>
      <c r="E19" s="231">
        <v>0</v>
      </c>
      <c r="F19" s="231">
        <v>10</v>
      </c>
      <c r="G19" s="231">
        <v>0</v>
      </c>
      <c r="H19" s="231">
        <f t="shared" si="0"/>
        <v>0</v>
      </c>
      <c r="I19" s="232">
        <f t="shared" si="1"/>
        <v>0</v>
      </c>
      <c r="J19" s="102" t="s">
        <v>29</v>
      </c>
      <c r="L19" s="122"/>
    </row>
    <row r="20" spans="1:12" ht="15" x14ac:dyDescent="0.25">
      <c r="A20" s="161" t="s">
        <v>285</v>
      </c>
      <c r="B20" s="231">
        <v>14</v>
      </c>
      <c r="C20" s="231">
        <v>0</v>
      </c>
      <c r="D20" s="231">
        <v>14</v>
      </c>
      <c r="E20" s="231">
        <v>0</v>
      </c>
      <c r="F20" s="231">
        <v>14</v>
      </c>
      <c r="G20" s="231">
        <v>0</v>
      </c>
      <c r="H20" s="231">
        <f t="shared" si="0"/>
        <v>0</v>
      </c>
      <c r="I20" s="232">
        <f t="shared" si="1"/>
        <v>0</v>
      </c>
      <c r="J20" s="102" t="s">
        <v>29</v>
      </c>
      <c r="L20" s="122"/>
    </row>
    <row r="21" spans="1:12" ht="15" x14ac:dyDescent="0.25">
      <c r="A21" s="361" t="s">
        <v>193</v>
      </c>
      <c r="B21" s="209">
        <f t="shared" ref="B21:I21" si="2">SUM(B9:B20)</f>
        <v>474</v>
      </c>
      <c r="C21" s="209">
        <f t="shared" si="2"/>
        <v>0</v>
      </c>
      <c r="D21" s="209">
        <f t="shared" si="2"/>
        <v>474</v>
      </c>
      <c r="E21" s="209">
        <f t="shared" si="2"/>
        <v>0</v>
      </c>
      <c r="F21" s="209">
        <f t="shared" si="2"/>
        <v>474</v>
      </c>
      <c r="G21" s="209">
        <f t="shared" si="2"/>
        <v>0</v>
      </c>
      <c r="H21" s="209">
        <f t="shared" si="2"/>
        <v>0</v>
      </c>
      <c r="I21" s="210">
        <f t="shared" si="2"/>
        <v>0</v>
      </c>
      <c r="J21" s="102" t="s">
        <v>29</v>
      </c>
      <c r="L21" s="313"/>
    </row>
    <row r="22" spans="1:12" ht="15" x14ac:dyDescent="0.25">
      <c r="A22" s="362" t="s">
        <v>194</v>
      </c>
      <c r="B22" s="229"/>
      <c r="C22" s="233">
        <v>173258</v>
      </c>
      <c r="D22" s="229"/>
      <c r="E22" s="233">
        <f>173258*0.5%+173258</f>
        <v>174124.29</v>
      </c>
      <c r="F22" s="229"/>
      <c r="G22" s="233">
        <f>174124*1%+174124</f>
        <v>175865.24</v>
      </c>
      <c r="H22" s="229"/>
      <c r="I22" s="234"/>
      <c r="J22" s="102" t="s">
        <v>29</v>
      </c>
      <c r="L22" s="124"/>
    </row>
    <row r="23" spans="1:12" ht="15" x14ac:dyDescent="0.25">
      <c r="A23" s="363" t="s">
        <v>195</v>
      </c>
      <c r="B23" s="231"/>
      <c r="C23" s="235">
        <v>100904</v>
      </c>
      <c r="D23" s="231"/>
      <c r="E23" s="235">
        <f>100904*0.5%+100904</f>
        <v>101408.52</v>
      </c>
      <c r="F23" s="231"/>
      <c r="G23" s="235">
        <f>101409*1%+101409</f>
        <v>102423.09</v>
      </c>
      <c r="H23" s="231"/>
      <c r="I23" s="236"/>
      <c r="J23" s="102" t="s">
        <v>29</v>
      </c>
      <c r="L23" s="308"/>
    </row>
    <row r="24" spans="1:12" ht="15.75" thickBot="1" x14ac:dyDescent="0.3">
      <c r="A24" s="360" t="s">
        <v>196</v>
      </c>
      <c r="B24" s="237"/>
      <c r="C24" s="238">
        <v>13</v>
      </c>
      <c r="D24" s="237"/>
      <c r="E24" s="238">
        <v>13</v>
      </c>
      <c r="F24" s="237"/>
      <c r="G24" s="238">
        <v>13</v>
      </c>
      <c r="H24" s="237"/>
      <c r="I24" s="239"/>
      <c r="J24" s="102" t="s">
        <v>29</v>
      </c>
      <c r="L24" s="122"/>
    </row>
    <row r="25" spans="1:12" x14ac:dyDescent="0.2">
      <c r="J25" s="102" t="s">
        <v>29</v>
      </c>
      <c r="L25" s="124"/>
    </row>
    <row r="26" spans="1:12" x14ac:dyDescent="0.2">
      <c r="J26" s="102" t="s">
        <v>30</v>
      </c>
      <c r="L26" s="124"/>
    </row>
    <row r="27" spans="1:12" x14ac:dyDescent="0.2">
      <c r="J27" s="102"/>
      <c r="L27" s="124"/>
    </row>
    <row r="28" spans="1:12" x14ac:dyDescent="0.2">
      <c r="J28" s="102"/>
      <c r="L28" s="124"/>
    </row>
    <row r="29" spans="1:12" x14ac:dyDescent="0.2">
      <c r="L29" s="124"/>
    </row>
    <row r="30" spans="1:12" x14ac:dyDescent="0.2">
      <c r="L30" s="124"/>
    </row>
    <row r="31" spans="1:12" x14ac:dyDescent="0.2">
      <c r="L31" s="124"/>
    </row>
    <row r="32" spans="1:12" x14ac:dyDescent="0.2">
      <c r="L32" s="124"/>
    </row>
    <row r="33" spans="12:12" x14ac:dyDescent="0.2">
      <c r="L33" s="124"/>
    </row>
    <row r="34" spans="12:12" x14ac:dyDescent="0.2">
      <c r="L34" s="124"/>
    </row>
    <row r="35" spans="12:12" x14ac:dyDescent="0.2">
      <c r="L35" s="124"/>
    </row>
    <row r="36" spans="12:12" x14ac:dyDescent="0.2">
      <c r="L36" s="124"/>
    </row>
    <row r="37" spans="12:12" x14ac:dyDescent="0.2">
      <c r="L37" s="124"/>
    </row>
    <row r="38" spans="12:12" x14ac:dyDescent="0.2">
      <c r="L38" s="124"/>
    </row>
    <row r="39" spans="12:12" x14ac:dyDescent="0.2">
      <c r="L39" s="124"/>
    </row>
    <row r="40" spans="12:12" x14ac:dyDescent="0.2">
      <c r="L40" s="124"/>
    </row>
    <row r="41" spans="12:12" x14ac:dyDescent="0.2">
      <c r="L41" s="124"/>
    </row>
    <row r="42" spans="12:12" x14ac:dyDescent="0.2">
      <c r="L42" s="124"/>
    </row>
    <row r="43" spans="12:12" x14ac:dyDescent="0.2">
      <c r="L43" s="124"/>
    </row>
    <row r="44" spans="12:12" x14ac:dyDescent="0.2">
      <c r="L44" s="124"/>
    </row>
    <row r="45" spans="12:12" x14ac:dyDescent="0.2">
      <c r="L45" s="124"/>
    </row>
    <row r="46" spans="12:12" x14ac:dyDescent="0.2">
      <c r="L46" s="124"/>
    </row>
    <row r="47" spans="12:12" x14ac:dyDescent="0.2">
      <c r="L47" s="124"/>
    </row>
    <row r="48" spans="12:12" x14ac:dyDescent="0.2">
      <c r="L48" s="124"/>
    </row>
    <row r="49" spans="12:12" x14ac:dyDescent="0.2">
      <c r="L49" s="124"/>
    </row>
    <row r="50" spans="12:12" x14ac:dyDescent="0.2">
      <c r="L50" s="124"/>
    </row>
    <row r="51" spans="12:12" x14ac:dyDescent="0.2">
      <c r="L51" s="124"/>
    </row>
    <row r="52" spans="12:12" x14ac:dyDescent="0.2">
      <c r="L52" s="124"/>
    </row>
    <row r="53" spans="12:12" x14ac:dyDescent="0.2">
      <c r="L53" s="124"/>
    </row>
    <row r="54" spans="12:12" x14ac:dyDescent="0.2">
      <c r="L54" s="124"/>
    </row>
    <row r="55" spans="12:12" x14ac:dyDescent="0.2">
      <c r="L55" s="124"/>
    </row>
    <row r="56" spans="12:12" x14ac:dyDescent="0.2">
      <c r="L56" s="124"/>
    </row>
    <row r="57" spans="12:12" x14ac:dyDescent="0.2">
      <c r="L57" s="124"/>
    </row>
    <row r="58" spans="12:12" x14ac:dyDescent="0.2">
      <c r="L58" s="124"/>
    </row>
    <row r="59" spans="12:12" x14ac:dyDescent="0.2">
      <c r="L59" s="124"/>
    </row>
    <row r="60" spans="12:12" x14ac:dyDescent="0.2">
      <c r="L60" s="124"/>
    </row>
    <row r="61" spans="12:12" x14ac:dyDescent="0.2">
      <c r="L61" s="124"/>
    </row>
    <row r="62" spans="12:12" x14ac:dyDescent="0.2">
      <c r="L62" s="124"/>
    </row>
    <row r="63" spans="12:12" x14ac:dyDescent="0.2">
      <c r="L63" s="124"/>
    </row>
    <row r="64" spans="12:12" x14ac:dyDescent="0.2">
      <c r="L64" s="124"/>
    </row>
    <row r="65" spans="12:12" x14ac:dyDescent="0.2">
      <c r="L65" s="124"/>
    </row>
    <row r="66" spans="12:12" x14ac:dyDescent="0.2">
      <c r="L66" s="124"/>
    </row>
    <row r="67" spans="12:12" x14ac:dyDescent="0.2">
      <c r="L67" s="124"/>
    </row>
    <row r="68" spans="12:12" x14ac:dyDescent="0.2">
      <c r="L68" s="124"/>
    </row>
    <row r="69" spans="12:12" x14ac:dyDescent="0.2">
      <c r="L69" s="124"/>
    </row>
    <row r="70" spans="12:12" x14ac:dyDescent="0.2">
      <c r="L70" s="124"/>
    </row>
    <row r="71" spans="12:12" x14ac:dyDescent="0.2">
      <c r="L71" s="124"/>
    </row>
    <row r="72" spans="12:12" x14ac:dyDescent="0.2">
      <c r="L72" s="124"/>
    </row>
    <row r="73" spans="12:12" x14ac:dyDescent="0.2">
      <c r="L73" s="124"/>
    </row>
    <row r="74" spans="12:12" x14ac:dyDescent="0.2">
      <c r="L74" s="124"/>
    </row>
    <row r="75" spans="12:12" x14ac:dyDescent="0.2">
      <c r="L75" s="124"/>
    </row>
    <row r="76" spans="12:12" x14ac:dyDescent="0.2">
      <c r="L76" s="124"/>
    </row>
    <row r="77" spans="12:12" x14ac:dyDescent="0.2">
      <c r="L77" s="124"/>
    </row>
    <row r="78" spans="12:12" x14ac:dyDescent="0.2">
      <c r="L78" s="124"/>
    </row>
    <row r="79" spans="12:12" x14ac:dyDescent="0.2">
      <c r="L79" s="124"/>
    </row>
    <row r="80" spans="12:12" x14ac:dyDescent="0.2">
      <c r="L80" s="124"/>
    </row>
    <row r="81" spans="12:12" x14ac:dyDescent="0.2">
      <c r="L81" s="124"/>
    </row>
    <row r="82" spans="12:12" x14ac:dyDescent="0.2">
      <c r="L82" s="124"/>
    </row>
    <row r="83" spans="12:12" x14ac:dyDescent="0.2">
      <c r="L83" s="124"/>
    </row>
    <row r="84" spans="12:12" x14ac:dyDescent="0.2">
      <c r="L84" s="124"/>
    </row>
    <row r="85" spans="12:12" x14ac:dyDescent="0.2">
      <c r="L85" s="124"/>
    </row>
    <row r="86" spans="12:12" x14ac:dyDescent="0.2">
      <c r="L86" s="124"/>
    </row>
    <row r="87" spans="12:12" x14ac:dyDescent="0.2">
      <c r="L87" s="124"/>
    </row>
  </sheetData>
  <mergeCells count="11">
    <mergeCell ref="A7:A8"/>
    <mergeCell ref="B7:C7"/>
    <mergeCell ref="D7:E7"/>
    <mergeCell ref="F7:G7"/>
    <mergeCell ref="H7:I7"/>
    <mergeCell ref="A6:I6"/>
    <mergeCell ref="A1:I1"/>
    <mergeCell ref="A2:I2"/>
    <mergeCell ref="A3:I3"/>
    <mergeCell ref="A4:I4"/>
    <mergeCell ref="A5:I5"/>
  </mergeCells>
  <printOptions horizontalCentered="1"/>
  <pageMargins left="0.7" right="0.7" top="0.75" bottom="0.75" header="0.3" footer="0.3"/>
  <pageSetup scale="87"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zoomScaleNormal="100" zoomScaleSheetLayoutView="80" workbookViewId="0">
      <pane xSplit="1" ySplit="7" topLeftCell="B8" activePane="bottomRight" state="frozen"/>
      <selection pane="topRight" activeCell="B1" sqref="B1"/>
      <selection pane="bottomLeft" activeCell="A8" sqref="A8"/>
      <selection pane="bottomRight" activeCell="A208" sqref="A208"/>
    </sheetView>
  </sheetViews>
  <sheetFormatPr defaultRowHeight="14.25" x14ac:dyDescent="0.2"/>
  <cols>
    <col min="1" max="1" width="86.5703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2.7109375" style="12" customWidth="1"/>
    <col min="8" max="8" width="8.28515625" style="12" customWidth="1"/>
    <col min="9" max="9" width="12.7109375" style="12" customWidth="1"/>
    <col min="10" max="10" width="14" style="7" bestFit="1" customWidth="1"/>
    <col min="11" max="11" width="4.5703125" style="12" customWidth="1"/>
    <col min="12" max="12" width="116.7109375" style="100"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88" t="s">
        <v>142</v>
      </c>
      <c r="B1" s="388"/>
      <c r="C1" s="388"/>
      <c r="D1" s="388"/>
      <c r="E1" s="388"/>
      <c r="F1" s="388"/>
      <c r="G1" s="388"/>
      <c r="H1" s="388"/>
      <c r="I1" s="388"/>
      <c r="J1" s="102" t="s">
        <v>29</v>
      </c>
      <c r="K1" s="9"/>
      <c r="L1" s="302"/>
      <c r="M1" s="301"/>
      <c r="N1" s="301"/>
      <c r="O1" s="301"/>
      <c r="P1" s="301"/>
      <c r="Q1" s="9"/>
      <c r="R1" s="9"/>
    </row>
    <row r="2" spans="1:18" ht="15" x14ac:dyDescent="0.2">
      <c r="A2" s="389" t="str">
        <f>'B. Summ of Req.'!$A$2</f>
        <v>Office of the Inspector General</v>
      </c>
      <c r="B2" s="389"/>
      <c r="C2" s="389"/>
      <c r="D2" s="389"/>
      <c r="E2" s="389"/>
      <c r="F2" s="389"/>
      <c r="G2" s="389"/>
      <c r="H2" s="389"/>
      <c r="I2" s="389"/>
      <c r="J2" s="102" t="s">
        <v>29</v>
      </c>
      <c r="K2" s="10"/>
      <c r="L2" s="304"/>
      <c r="M2" s="303"/>
      <c r="N2" s="303"/>
      <c r="O2" s="303"/>
      <c r="P2" s="303"/>
      <c r="Q2" s="10"/>
      <c r="R2" s="10"/>
    </row>
    <row r="3" spans="1:18" x14ac:dyDescent="0.2">
      <c r="A3" s="410" t="s">
        <v>1</v>
      </c>
      <c r="B3" s="410"/>
      <c r="C3" s="410"/>
      <c r="D3" s="410"/>
      <c r="E3" s="410"/>
      <c r="F3" s="410"/>
      <c r="G3" s="410"/>
      <c r="H3" s="410"/>
      <c r="I3" s="410"/>
      <c r="J3" s="102" t="s">
        <v>29</v>
      </c>
      <c r="K3" s="13"/>
      <c r="L3" s="304"/>
      <c r="M3" s="305"/>
      <c r="N3" s="305"/>
      <c r="O3" s="305"/>
      <c r="P3" s="305"/>
      <c r="Q3" s="13"/>
      <c r="R3" s="13"/>
    </row>
    <row r="4" spans="1:18" x14ac:dyDescent="0.2">
      <c r="A4" s="391" t="s">
        <v>2</v>
      </c>
      <c r="B4" s="391"/>
      <c r="C4" s="391"/>
      <c r="D4" s="391"/>
      <c r="E4" s="391"/>
      <c r="F4" s="391"/>
      <c r="G4" s="391"/>
      <c r="H4" s="391"/>
      <c r="I4" s="391"/>
      <c r="J4" s="102" t="s">
        <v>29</v>
      </c>
      <c r="K4" s="11"/>
      <c r="L4" s="304"/>
      <c r="M4" s="48"/>
      <c r="N4" s="48"/>
      <c r="O4" s="48"/>
      <c r="P4" s="48"/>
      <c r="Q4" s="11"/>
      <c r="R4" s="11"/>
    </row>
    <row r="5" spans="1:18" ht="15.75" thickBot="1" x14ac:dyDescent="0.3">
      <c r="A5" s="391"/>
      <c r="B5" s="391"/>
      <c r="C5" s="391"/>
      <c r="D5" s="391"/>
      <c r="E5" s="391"/>
      <c r="F5" s="391"/>
      <c r="G5" s="391"/>
      <c r="H5" s="391"/>
      <c r="I5" s="391"/>
      <c r="J5" s="102" t="s">
        <v>29</v>
      </c>
      <c r="K5" s="11"/>
      <c r="L5" s="306"/>
      <c r="M5" s="48"/>
      <c r="N5" s="48"/>
      <c r="O5" s="48"/>
      <c r="P5" s="48"/>
      <c r="Q5" s="11"/>
      <c r="R5" s="11"/>
    </row>
    <row r="6" spans="1:18" ht="15" x14ac:dyDescent="0.2">
      <c r="A6" s="392" t="s">
        <v>143</v>
      </c>
      <c r="B6" s="394" t="s">
        <v>114</v>
      </c>
      <c r="C6" s="394"/>
      <c r="D6" s="394" t="s">
        <v>112</v>
      </c>
      <c r="E6" s="394"/>
      <c r="F6" s="394" t="s">
        <v>33</v>
      </c>
      <c r="G6" s="394"/>
      <c r="H6" s="394" t="s">
        <v>115</v>
      </c>
      <c r="I6" s="395"/>
      <c r="J6" s="102" t="s">
        <v>29</v>
      </c>
      <c r="L6" s="321"/>
      <c r="M6" s="124"/>
      <c r="N6" s="124"/>
      <c r="O6" s="124"/>
      <c r="P6" s="124"/>
    </row>
    <row r="7" spans="1:18" ht="28.5" x14ac:dyDescent="0.2">
      <c r="A7" s="393"/>
      <c r="B7" s="103" t="s">
        <v>43</v>
      </c>
      <c r="C7" s="14" t="s">
        <v>5</v>
      </c>
      <c r="D7" s="14" t="s">
        <v>43</v>
      </c>
      <c r="E7" s="14" t="s">
        <v>5</v>
      </c>
      <c r="F7" s="14" t="s">
        <v>43</v>
      </c>
      <c r="G7" s="14" t="s">
        <v>5</v>
      </c>
      <c r="H7" s="14" t="s">
        <v>43</v>
      </c>
      <c r="I7" s="15" t="s">
        <v>5</v>
      </c>
      <c r="J7" s="102" t="s">
        <v>29</v>
      </c>
      <c r="L7" s="328"/>
      <c r="M7" s="124"/>
      <c r="N7" s="124"/>
      <c r="O7" s="124"/>
      <c r="P7" s="124"/>
    </row>
    <row r="8" spans="1:18" x14ac:dyDescent="0.2">
      <c r="A8" s="112" t="s">
        <v>144</v>
      </c>
      <c r="B8" s="204">
        <v>418</v>
      </c>
      <c r="C8" s="204">
        <v>43022</v>
      </c>
      <c r="D8" s="204">
        <v>407</v>
      </c>
      <c r="E8" s="204">
        <v>44545</v>
      </c>
      <c r="F8" s="204">
        <v>407</v>
      </c>
      <c r="G8" s="204">
        <v>44746</v>
      </c>
      <c r="H8" s="204">
        <f>F8-D8</f>
        <v>0</v>
      </c>
      <c r="I8" s="205">
        <f>G8-E8</f>
        <v>201</v>
      </c>
      <c r="J8" s="102" t="s">
        <v>29</v>
      </c>
      <c r="L8" s="321"/>
      <c r="M8" s="124"/>
      <c r="N8" s="124"/>
      <c r="O8" s="124"/>
      <c r="P8" s="124"/>
    </row>
    <row r="9" spans="1:18" x14ac:dyDescent="0.2">
      <c r="A9" s="113" t="s">
        <v>145</v>
      </c>
      <c r="B9" s="35">
        <v>24</v>
      </c>
      <c r="C9" s="35">
        <v>1393</v>
      </c>
      <c r="D9" s="35">
        <v>24</v>
      </c>
      <c r="E9" s="35">
        <v>1005</v>
      </c>
      <c r="F9" s="35">
        <v>24</v>
      </c>
      <c r="G9" s="35">
        <f>1165</f>
        <v>1165</v>
      </c>
      <c r="H9" s="35">
        <f t="shared" ref="H9:H13" si="0">F9-D9</f>
        <v>0</v>
      </c>
      <c r="I9" s="206">
        <f t="shared" ref="I9:I13" si="1">G9-E9</f>
        <v>160</v>
      </c>
      <c r="J9" s="102" t="s">
        <v>29</v>
      </c>
      <c r="L9" s="323"/>
      <c r="M9" s="124"/>
      <c r="N9" s="124"/>
      <c r="O9" s="124"/>
      <c r="P9" s="124"/>
    </row>
    <row r="10" spans="1:18" x14ac:dyDescent="0.2">
      <c r="A10" s="178" t="s">
        <v>228</v>
      </c>
      <c r="B10" s="35">
        <f>SUM(B11:B12)</f>
        <v>0</v>
      </c>
      <c r="C10" s="35">
        <v>3806</v>
      </c>
      <c r="D10" s="35">
        <f t="shared" ref="D10:F10" si="2">SUM(D11:D12)</f>
        <v>0</v>
      </c>
      <c r="E10" s="35">
        <v>4020</v>
      </c>
      <c r="F10" s="35">
        <f t="shared" si="2"/>
        <v>0</v>
      </c>
      <c r="G10" s="35">
        <f>4000+86.5</f>
        <v>4086.5</v>
      </c>
      <c r="H10" s="35">
        <f t="shared" si="0"/>
        <v>0</v>
      </c>
      <c r="I10" s="206">
        <f t="shared" si="1"/>
        <v>66.5</v>
      </c>
      <c r="J10" s="102" t="s">
        <v>29</v>
      </c>
      <c r="L10" s="323"/>
      <c r="M10" s="124"/>
      <c r="N10" s="124"/>
      <c r="O10" s="124"/>
      <c r="P10" s="124"/>
    </row>
    <row r="11" spans="1:18" x14ac:dyDescent="0.2">
      <c r="A11" s="114" t="s">
        <v>42</v>
      </c>
      <c r="B11" s="240">
        <v>0</v>
      </c>
      <c r="C11" s="240">
        <v>0</v>
      </c>
      <c r="D11" s="240">
        <v>0</v>
      </c>
      <c r="E11" s="240">
        <v>0</v>
      </c>
      <c r="F11" s="240">
        <v>0</v>
      </c>
      <c r="G11" s="240">
        <v>0</v>
      </c>
      <c r="H11" s="240">
        <f t="shared" si="0"/>
        <v>0</v>
      </c>
      <c r="I11" s="241">
        <f t="shared" si="1"/>
        <v>0</v>
      </c>
      <c r="J11" s="102" t="s">
        <v>29</v>
      </c>
      <c r="L11" s="323"/>
      <c r="M11" s="124"/>
      <c r="N11" s="124"/>
      <c r="O11" s="124"/>
      <c r="P11" s="124"/>
    </row>
    <row r="12" spans="1:18" x14ac:dyDescent="0.2">
      <c r="A12" s="114" t="s">
        <v>146</v>
      </c>
      <c r="B12" s="240">
        <v>0</v>
      </c>
      <c r="C12" s="240">
        <v>0</v>
      </c>
      <c r="D12" s="240">
        <v>0</v>
      </c>
      <c r="E12" s="240">
        <v>0</v>
      </c>
      <c r="F12" s="240">
        <v>0</v>
      </c>
      <c r="G12" s="240">
        <v>0</v>
      </c>
      <c r="H12" s="240">
        <f t="shared" si="0"/>
        <v>0</v>
      </c>
      <c r="I12" s="241">
        <f t="shared" si="1"/>
        <v>0</v>
      </c>
      <c r="J12" s="102" t="s">
        <v>29</v>
      </c>
      <c r="L12" s="323"/>
      <c r="M12" s="124"/>
      <c r="N12" s="124"/>
      <c r="O12" s="124"/>
      <c r="P12" s="124"/>
    </row>
    <row r="13" spans="1:18" x14ac:dyDescent="0.2">
      <c r="A13" s="113" t="s">
        <v>147</v>
      </c>
      <c r="B13" s="218">
        <v>0</v>
      </c>
      <c r="C13" s="218">
        <v>0</v>
      </c>
      <c r="D13" s="218">
        <v>0</v>
      </c>
      <c r="E13" s="218">
        <v>0</v>
      </c>
      <c r="F13" s="218">
        <v>0</v>
      </c>
      <c r="G13" s="218">
        <v>0</v>
      </c>
      <c r="H13" s="218">
        <f t="shared" si="0"/>
        <v>0</v>
      </c>
      <c r="I13" s="219">
        <f t="shared" si="1"/>
        <v>0</v>
      </c>
      <c r="J13" s="102" t="s">
        <v>29</v>
      </c>
      <c r="L13" s="323"/>
      <c r="M13" s="124"/>
      <c r="N13" s="124"/>
      <c r="O13" s="124"/>
      <c r="P13" s="124"/>
    </row>
    <row r="14" spans="1:18" ht="15" x14ac:dyDescent="0.25">
      <c r="A14" s="116" t="s">
        <v>38</v>
      </c>
      <c r="B14" s="189">
        <f>SUM(B8:B10,B13)</f>
        <v>442</v>
      </c>
      <c r="C14" s="189">
        <f t="shared" ref="C14:I14" si="3">SUM(C8:C10,C13)</f>
        <v>48221</v>
      </c>
      <c r="D14" s="189">
        <f t="shared" si="3"/>
        <v>431</v>
      </c>
      <c r="E14" s="189">
        <f t="shared" si="3"/>
        <v>49570</v>
      </c>
      <c r="F14" s="189">
        <f t="shared" si="3"/>
        <v>431</v>
      </c>
      <c r="G14" s="189">
        <f t="shared" si="3"/>
        <v>49997.5</v>
      </c>
      <c r="H14" s="189">
        <f t="shared" si="3"/>
        <v>0</v>
      </c>
      <c r="I14" s="195">
        <f t="shared" si="3"/>
        <v>427.5</v>
      </c>
      <c r="J14" s="102" t="s">
        <v>29</v>
      </c>
      <c r="L14" s="323"/>
      <c r="M14" s="124"/>
      <c r="N14" s="124"/>
      <c r="O14" s="124"/>
      <c r="P14" s="124"/>
    </row>
    <row r="15" spans="1:18" ht="15" x14ac:dyDescent="0.25">
      <c r="A15" s="115" t="s">
        <v>148</v>
      </c>
      <c r="B15" s="35"/>
      <c r="C15" s="35"/>
      <c r="D15" s="35"/>
      <c r="E15" s="35"/>
      <c r="F15" s="35"/>
      <c r="G15" s="35"/>
      <c r="H15" s="35"/>
      <c r="I15" s="206"/>
      <c r="J15" s="102" t="s">
        <v>29</v>
      </c>
      <c r="L15" s="323"/>
      <c r="M15" s="124"/>
      <c r="N15" s="124"/>
      <c r="O15" s="124"/>
      <c r="P15" s="124"/>
    </row>
    <row r="16" spans="1:18" x14ac:dyDescent="0.2">
      <c r="A16" s="113" t="s">
        <v>149</v>
      </c>
      <c r="B16" s="35"/>
      <c r="C16" s="35">
        <f>16638</f>
        <v>16638</v>
      </c>
      <c r="D16" s="35"/>
      <c r="E16" s="35">
        <f>16695</f>
        <v>16695</v>
      </c>
      <c r="F16" s="35"/>
      <c r="G16" s="268">
        <f>16996</f>
        <v>16996</v>
      </c>
      <c r="H16" s="35"/>
      <c r="I16" s="206">
        <f t="shared" ref="I16:I36" si="4">G16-E16</f>
        <v>301</v>
      </c>
      <c r="J16" s="102" t="s">
        <v>29</v>
      </c>
      <c r="L16" s="323"/>
      <c r="M16" s="124"/>
      <c r="N16" s="124"/>
      <c r="O16" s="124"/>
      <c r="P16" s="124"/>
    </row>
    <row r="17" spans="1:16" x14ac:dyDescent="0.2">
      <c r="A17" s="113" t="s">
        <v>150</v>
      </c>
      <c r="B17" s="35"/>
      <c r="C17" s="35">
        <v>0</v>
      </c>
      <c r="D17" s="35"/>
      <c r="E17" s="35">
        <v>0</v>
      </c>
      <c r="F17" s="35"/>
      <c r="G17" s="35">
        <v>0</v>
      </c>
      <c r="H17" s="35"/>
      <c r="I17" s="206">
        <f t="shared" si="4"/>
        <v>0</v>
      </c>
      <c r="J17" s="102" t="s">
        <v>29</v>
      </c>
      <c r="L17" s="323"/>
      <c r="M17" s="124"/>
      <c r="N17" s="124"/>
      <c r="O17" s="124"/>
      <c r="P17" s="124"/>
    </row>
    <row r="18" spans="1:16" x14ac:dyDescent="0.2">
      <c r="A18" s="113" t="s">
        <v>151</v>
      </c>
      <c r="B18" s="35"/>
      <c r="C18" s="35">
        <v>2831</v>
      </c>
      <c r="D18" s="35"/>
      <c r="E18" s="35">
        <v>2259</v>
      </c>
      <c r="F18" s="35"/>
      <c r="G18" s="35">
        <f>2527+58+7</f>
        <v>2592</v>
      </c>
      <c r="H18" s="35"/>
      <c r="I18" s="206">
        <f t="shared" si="4"/>
        <v>333</v>
      </c>
      <c r="J18" s="102" t="s">
        <v>29</v>
      </c>
      <c r="L18" s="323"/>
      <c r="M18" s="124"/>
      <c r="N18" s="124"/>
      <c r="O18" s="124"/>
      <c r="P18" s="124"/>
    </row>
    <row r="19" spans="1:16" x14ac:dyDescent="0.2">
      <c r="A19" s="178" t="s">
        <v>229</v>
      </c>
      <c r="B19" s="35"/>
      <c r="C19" s="35">
        <v>125</v>
      </c>
      <c r="D19" s="35"/>
      <c r="E19" s="35">
        <v>0</v>
      </c>
      <c r="F19" s="35"/>
      <c r="G19" s="35">
        <v>0</v>
      </c>
      <c r="H19" s="35"/>
      <c r="I19" s="206">
        <f t="shared" si="4"/>
        <v>0</v>
      </c>
      <c r="J19" s="102" t="s">
        <v>29</v>
      </c>
      <c r="L19" s="323"/>
      <c r="M19" s="124"/>
      <c r="N19" s="124"/>
      <c r="O19" s="124"/>
      <c r="P19" s="124"/>
    </row>
    <row r="20" spans="1:16" x14ac:dyDescent="0.2">
      <c r="A20" s="113" t="s">
        <v>152</v>
      </c>
      <c r="B20" s="35"/>
      <c r="C20" s="35">
        <v>8281</v>
      </c>
      <c r="D20" s="35"/>
      <c r="E20" s="35">
        <v>9466</v>
      </c>
      <c r="F20" s="35"/>
      <c r="G20" s="35">
        <v>8972</v>
      </c>
      <c r="H20" s="35"/>
      <c r="I20" s="206">
        <f t="shared" si="4"/>
        <v>-494</v>
      </c>
      <c r="J20" s="102" t="s">
        <v>29</v>
      </c>
      <c r="L20" s="323"/>
      <c r="M20" s="124"/>
      <c r="N20" s="124"/>
      <c r="O20" s="124"/>
      <c r="P20" s="124"/>
    </row>
    <row r="21" spans="1:16" x14ac:dyDescent="0.2">
      <c r="A21" s="113" t="s">
        <v>153</v>
      </c>
      <c r="B21" s="35"/>
      <c r="C21" s="35">
        <v>426</v>
      </c>
      <c r="D21" s="35"/>
      <c r="E21" s="35">
        <v>473</v>
      </c>
      <c r="F21" s="35"/>
      <c r="G21" s="35">
        <f>814-168-86.5</f>
        <v>559.5</v>
      </c>
      <c r="H21" s="35"/>
      <c r="I21" s="206">
        <f t="shared" si="4"/>
        <v>86.5</v>
      </c>
      <c r="J21" s="102" t="s">
        <v>29</v>
      </c>
      <c r="L21" s="323"/>
      <c r="M21" s="124"/>
      <c r="N21" s="124"/>
      <c r="O21" s="124"/>
      <c r="P21" s="124"/>
    </row>
    <row r="22" spans="1:16" x14ac:dyDescent="0.2">
      <c r="A22" s="113" t="s">
        <v>154</v>
      </c>
      <c r="B22" s="35"/>
      <c r="C22" s="35">
        <v>1397</v>
      </c>
      <c r="D22" s="35"/>
      <c r="E22" s="35">
        <v>1841</v>
      </c>
      <c r="F22" s="35"/>
      <c r="G22" s="35">
        <v>1633</v>
      </c>
      <c r="H22" s="35"/>
      <c r="I22" s="206">
        <f t="shared" si="4"/>
        <v>-208</v>
      </c>
      <c r="J22" s="102" t="s">
        <v>29</v>
      </c>
      <c r="L22" s="323"/>
      <c r="M22" s="124"/>
      <c r="N22" s="124"/>
      <c r="O22" s="124"/>
      <c r="P22" s="124"/>
    </row>
    <row r="23" spans="1:16" x14ac:dyDescent="0.2">
      <c r="A23" s="113" t="s">
        <v>155</v>
      </c>
      <c r="B23" s="35"/>
      <c r="C23" s="35">
        <v>19</v>
      </c>
      <c r="D23" s="35"/>
      <c r="E23" s="35">
        <v>0</v>
      </c>
      <c r="F23" s="35"/>
      <c r="G23" s="35">
        <v>0</v>
      </c>
      <c r="H23" s="35"/>
      <c r="I23" s="206">
        <f t="shared" si="4"/>
        <v>0</v>
      </c>
      <c r="J23" s="102" t="s">
        <v>29</v>
      </c>
      <c r="L23" s="323"/>
      <c r="M23" s="124"/>
      <c r="N23" s="124"/>
      <c r="O23" s="124"/>
      <c r="P23" s="124"/>
    </row>
    <row r="24" spans="1:16" x14ac:dyDescent="0.2">
      <c r="A24" s="113" t="s">
        <v>156</v>
      </c>
      <c r="B24" s="35"/>
      <c r="C24" s="35">
        <v>1182</v>
      </c>
      <c r="D24" s="35"/>
      <c r="E24" s="35">
        <v>1000</v>
      </c>
      <c r="F24" s="35"/>
      <c r="G24" s="35">
        <v>900</v>
      </c>
      <c r="H24" s="35"/>
      <c r="I24" s="206">
        <f t="shared" si="4"/>
        <v>-100</v>
      </c>
      <c r="J24" s="102" t="s">
        <v>29</v>
      </c>
      <c r="L24" s="323"/>
      <c r="M24" s="124"/>
      <c r="N24" s="124"/>
      <c r="O24" s="124"/>
      <c r="P24" s="124"/>
    </row>
    <row r="25" spans="1:16" x14ac:dyDescent="0.2">
      <c r="A25" s="113" t="s">
        <v>157</v>
      </c>
      <c r="B25" s="35"/>
      <c r="C25" s="35">
        <v>1720</v>
      </c>
      <c r="D25" s="35"/>
      <c r="E25" s="35">
        <v>1709</v>
      </c>
      <c r="F25" s="35"/>
      <c r="G25" s="35">
        <v>1682</v>
      </c>
      <c r="H25" s="35"/>
      <c r="I25" s="206">
        <f t="shared" si="4"/>
        <v>-27</v>
      </c>
      <c r="J25" s="102" t="s">
        <v>29</v>
      </c>
      <c r="L25" s="323"/>
      <c r="M25" s="124"/>
      <c r="N25" s="124"/>
      <c r="O25" s="124"/>
      <c r="P25" s="124"/>
    </row>
    <row r="26" spans="1:16" x14ac:dyDescent="0.2">
      <c r="A26" s="113" t="s">
        <v>158</v>
      </c>
      <c r="B26" s="35"/>
      <c r="C26" s="35">
        <v>1847</v>
      </c>
      <c r="D26" s="35"/>
      <c r="E26" s="35">
        <v>1298</v>
      </c>
      <c r="F26" s="35"/>
      <c r="G26" s="35">
        <f>1298+300+168</f>
        <v>1766</v>
      </c>
      <c r="H26" s="35"/>
      <c r="I26" s="206">
        <f t="shared" si="4"/>
        <v>468</v>
      </c>
      <c r="J26" s="102" t="s">
        <v>29</v>
      </c>
      <c r="L26" s="323"/>
      <c r="M26" s="124"/>
      <c r="N26" s="124"/>
      <c r="O26" s="124"/>
      <c r="P26" s="124"/>
    </row>
    <row r="27" spans="1:16" x14ac:dyDescent="0.2">
      <c r="A27" s="113" t="s">
        <v>159</v>
      </c>
      <c r="B27" s="35"/>
      <c r="C27" s="35">
        <v>208</v>
      </c>
      <c r="D27" s="35"/>
      <c r="E27" s="35">
        <v>32</v>
      </c>
      <c r="F27" s="35"/>
      <c r="G27" s="35">
        <v>32</v>
      </c>
      <c r="H27" s="35"/>
      <c r="I27" s="206">
        <f t="shared" si="4"/>
        <v>0</v>
      </c>
      <c r="J27" s="102" t="s">
        <v>29</v>
      </c>
      <c r="L27" s="323"/>
      <c r="M27" s="124"/>
      <c r="N27" s="124"/>
      <c r="O27" s="124"/>
      <c r="P27" s="124"/>
    </row>
    <row r="28" spans="1:16" x14ac:dyDescent="0.2">
      <c r="A28" s="113" t="s">
        <v>160</v>
      </c>
      <c r="B28" s="35"/>
      <c r="C28" s="35">
        <v>0</v>
      </c>
      <c r="D28" s="35"/>
      <c r="E28" s="35">
        <v>0</v>
      </c>
      <c r="F28" s="35"/>
      <c r="G28" s="35">
        <v>0</v>
      </c>
      <c r="H28" s="35"/>
      <c r="I28" s="206">
        <f t="shared" si="4"/>
        <v>0</v>
      </c>
      <c r="J28" s="102" t="s">
        <v>29</v>
      </c>
      <c r="L28" s="323"/>
      <c r="M28" s="124"/>
      <c r="N28" s="124"/>
      <c r="O28" s="124"/>
      <c r="P28" s="124"/>
    </row>
    <row r="29" spans="1:16" x14ac:dyDescent="0.2">
      <c r="A29" s="113" t="s">
        <v>93</v>
      </c>
      <c r="B29" s="35"/>
      <c r="C29" s="35">
        <v>82</v>
      </c>
      <c r="D29" s="35"/>
      <c r="E29" s="35">
        <v>0</v>
      </c>
      <c r="F29" s="35"/>
      <c r="G29" s="35">
        <v>0</v>
      </c>
      <c r="H29" s="35"/>
      <c r="I29" s="206">
        <f t="shared" si="4"/>
        <v>0</v>
      </c>
      <c r="J29" s="102" t="s">
        <v>29</v>
      </c>
      <c r="L29" s="323"/>
      <c r="M29" s="124"/>
      <c r="N29" s="124"/>
      <c r="O29" s="124"/>
      <c r="P29" s="124"/>
    </row>
    <row r="30" spans="1:16" x14ac:dyDescent="0.2">
      <c r="A30" s="113" t="s">
        <v>161</v>
      </c>
      <c r="B30" s="35"/>
      <c r="C30" s="35">
        <v>279</v>
      </c>
      <c r="D30" s="35"/>
      <c r="E30" s="35">
        <v>231</v>
      </c>
      <c r="F30" s="35"/>
      <c r="G30" s="35">
        <f>256</f>
        <v>256</v>
      </c>
      <c r="H30" s="35"/>
      <c r="I30" s="206">
        <f t="shared" si="4"/>
        <v>25</v>
      </c>
      <c r="J30" s="102" t="s">
        <v>29</v>
      </c>
      <c r="L30" s="323"/>
      <c r="M30" s="124"/>
      <c r="N30" s="124"/>
      <c r="O30" s="124"/>
      <c r="P30" s="124"/>
    </row>
    <row r="31" spans="1:16" x14ac:dyDescent="0.2">
      <c r="A31" s="113" t="s">
        <v>162</v>
      </c>
      <c r="B31" s="35"/>
      <c r="C31" s="35">
        <v>0</v>
      </c>
      <c r="D31" s="35"/>
      <c r="E31" s="35">
        <v>0</v>
      </c>
      <c r="F31" s="35"/>
      <c r="G31" s="35">
        <v>0</v>
      </c>
      <c r="H31" s="35"/>
      <c r="I31" s="206">
        <f t="shared" si="4"/>
        <v>0</v>
      </c>
      <c r="J31" s="102" t="s">
        <v>29</v>
      </c>
      <c r="L31" s="323"/>
      <c r="M31" s="124"/>
      <c r="N31" s="124"/>
      <c r="O31" s="124"/>
      <c r="P31" s="124"/>
    </row>
    <row r="32" spans="1:16" x14ac:dyDescent="0.2">
      <c r="A32" s="113" t="s">
        <v>163</v>
      </c>
      <c r="B32" s="35"/>
      <c r="C32" s="35">
        <v>391</v>
      </c>
      <c r="D32" s="35"/>
      <c r="E32" s="35">
        <v>0</v>
      </c>
      <c r="F32" s="35"/>
      <c r="G32" s="35">
        <v>0</v>
      </c>
      <c r="H32" s="35"/>
      <c r="I32" s="206">
        <f t="shared" si="4"/>
        <v>0</v>
      </c>
      <c r="J32" s="102" t="s">
        <v>29</v>
      </c>
      <c r="L32" s="323"/>
      <c r="M32" s="124"/>
      <c r="N32" s="124"/>
      <c r="O32" s="124"/>
      <c r="P32" s="124"/>
    </row>
    <row r="33" spans="1:16" x14ac:dyDescent="0.2">
      <c r="A33" s="113" t="s">
        <v>164</v>
      </c>
      <c r="B33" s="35"/>
      <c r="C33" s="35">
        <v>458</v>
      </c>
      <c r="D33" s="35"/>
      <c r="E33" s="35">
        <v>343</v>
      </c>
      <c r="F33" s="35"/>
      <c r="G33" s="35">
        <v>459</v>
      </c>
      <c r="H33" s="35"/>
      <c r="I33" s="206">
        <f t="shared" si="4"/>
        <v>116</v>
      </c>
      <c r="J33" s="102" t="s">
        <v>29</v>
      </c>
      <c r="L33" s="323"/>
      <c r="M33" s="124"/>
      <c r="N33" s="124"/>
      <c r="O33" s="124"/>
      <c r="P33" s="124"/>
    </row>
    <row r="34" spans="1:16" x14ac:dyDescent="0.2">
      <c r="A34" s="113" t="s">
        <v>165</v>
      </c>
      <c r="B34" s="35"/>
      <c r="C34" s="35">
        <v>0</v>
      </c>
      <c r="D34" s="35"/>
      <c r="E34" s="35">
        <v>0</v>
      </c>
      <c r="F34" s="35"/>
      <c r="G34" s="35">
        <v>0</v>
      </c>
      <c r="H34" s="35"/>
      <c r="I34" s="206">
        <f t="shared" si="4"/>
        <v>0</v>
      </c>
      <c r="J34" s="102" t="s">
        <v>29</v>
      </c>
      <c r="L34" s="323"/>
      <c r="M34" s="124"/>
      <c r="N34" s="124"/>
      <c r="O34" s="124"/>
      <c r="P34" s="124"/>
    </row>
    <row r="35" spans="1:16" x14ac:dyDescent="0.2">
      <c r="A35" s="113" t="s">
        <v>166</v>
      </c>
      <c r="B35" s="35"/>
      <c r="C35" s="35">
        <v>0</v>
      </c>
      <c r="D35" s="35"/>
      <c r="E35" s="35">
        <v>0</v>
      </c>
      <c r="F35" s="35"/>
      <c r="G35" s="35">
        <v>0</v>
      </c>
      <c r="H35" s="35"/>
      <c r="I35" s="206">
        <f t="shared" si="4"/>
        <v>0</v>
      </c>
      <c r="J35" s="102" t="s">
        <v>29</v>
      </c>
      <c r="L35" s="323"/>
      <c r="M35" s="124"/>
      <c r="N35" s="124"/>
      <c r="O35" s="124"/>
      <c r="P35" s="124"/>
    </row>
    <row r="36" spans="1:16" x14ac:dyDescent="0.2">
      <c r="A36" s="113" t="s">
        <v>167</v>
      </c>
      <c r="B36" s="35"/>
      <c r="C36" s="35">
        <v>490</v>
      </c>
      <c r="D36" s="35"/>
      <c r="E36" s="35">
        <v>0</v>
      </c>
      <c r="F36" s="35"/>
      <c r="G36" s="35">
        <v>0</v>
      </c>
      <c r="H36" s="35"/>
      <c r="I36" s="206">
        <f t="shared" si="4"/>
        <v>0</v>
      </c>
      <c r="J36" s="102" t="s">
        <v>29</v>
      </c>
      <c r="L36" s="323"/>
      <c r="M36" s="124"/>
      <c r="N36" s="124"/>
      <c r="O36" s="124"/>
      <c r="P36" s="124"/>
    </row>
    <row r="37" spans="1:16" ht="15" x14ac:dyDescent="0.25">
      <c r="A37" s="116" t="s">
        <v>168</v>
      </c>
      <c r="B37" s="133"/>
      <c r="C37" s="133">
        <f>SUM(C14:C36)</f>
        <v>84595</v>
      </c>
      <c r="D37" s="133"/>
      <c r="E37" s="133">
        <f t="shared" ref="E37:I37" si="5">SUM(E14:E36)</f>
        <v>84917</v>
      </c>
      <c r="F37" s="133"/>
      <c r="G37" s="133">
        <f t="shared" si="5"/>
        <v>85845</v>
      </c>
      <c r="H37" s="133"/>
      <c r="I37" s="136">
        <f t="shared" si="5"/>
        <v>928</v>
      </c>
      <c r="J37" s="102" t="s">
        <v>29</v>
      </c>
      <c r="L37" s="321"/>
      <c r="M37" s="124"/>
      <c r="N37" s="124"/>
      <c r="O37" s="124"/>
      <c r="P37" s="124"/>
    </row>
    <row r="38" spans="1:16" x14ac:dyDescent="0.2">
      <c r="A38" s="178" t="s">
        <v>230</v>
      </c>
      <c r="B38" s="35"/>
      <c r="C38" s="35">
        <v>-1103</v>
      </c>
      <c r="D38" s="35"/>
      <c r="E38" s="35">
        <v>-203</v>
      </c>
      <c r="F38" s="35"/>
      <c r="G38" s="35">
        <v>0</v>
      </c>
      <c r="H38" s="35"/>
      <c r="I38" s="206">
        <f>G38-E38</f>
        <v>203</v>
      </c>
      <c r="J38" s="102" t="s">
        <v>29</v>
      </c>
      <c r="L38" s="321"/>
      <c r="M38" s="124"/>
      <c r="N38" s="124"/>
      <c r="O38" s="124"/>
      <c r="P38" s="124"/>
    </row>
    <row r="39" spans="1:16" x14ac:dyDescent="0.2">
      <c r="A39" s="253" t="s">
        <v>248</v>
      </c>
      <c r="B39" s="35"/>
      <c r="C39" s="35">
        <v>0</v>
      </c>
      <c r="D39" s="35"/>
      <c r="E39" s="35">
        <v>0</v>
      </c>
      <c r="F39" s="35"/>
      <c r="G39" s="35">
        <v>0</v>
      </c>
      <c r="H39" s="35"/>
      <c r="I39" s="206">
        <f t="shared" ref="I39:I42" si="6">G39-E39</f>
        <v>0</v>
      </c>
      <c r="J39" s="102" t="s">
        <v>29</v>
      </c>
      <c r="L39" s="321"/>
      <c r="M39" s="124"/>
      <c r="N39" s="124"/>
      <c r="O39" s="124"/>
      <c r="P39" s="124"/>
    </row>
    <row r="40" spans="1:16" x14ac:dyDescent="0.2">
      <c r="A40" s="253" t="s">
        <v>249</v>
      </c>
      <c r="B40" s="35"/>
      <c r="C40" s="35">
        <v>0</v>
      </c>
      <c r="D40" s="35"/>
      <c r="E40" s="35">
        <v>0</v>
      </c>
      <c r="F40" s="35"/>
      <c r="G40" s="35">
        <v>0</v>
      </c>
      <c r="H40" s="35"/>
      <c r="I40" s="206">
        <f t="shared" si="6"/>
        <v>0</v>
      </c>
      <c r="J40" s="102" t="s">
        <v>29</v>
      </c>
      <c r="L40" s="321"/>
      <c r="M40" s="124"/>
      <c r="N40" s="124"/>
      <c r="O40" s="124"/>
      <c r="P40" s="124"/>
    </row>
    <row r="41" spans="1:16" x14ac:dyDescent="0.2">
      <c r="A41" s="113" t="s">
        <v>169</v>
      </c>
      <c r="B41" s="35"/>
      <c r="C41" s="35">
        <v>203</v>
      </c>
      <c r="D41" s="35"/>
      <c r="E41" s="35">
        <v>0</v>
      </c>
      <c r="F41" s="35"/>
      <c r="G41" s="35">
        <v>0</v>
      </c>
      <c r="H41" s="35"/>
      <c r="I41" s="206">
        <f t="shared" si="6"/>
        <v>0</v>
      </c>
      <c r="J41" s="102" t="s">
        <v>29</v>
      </c>
      <c r="L41" s="321"/>
      <c r="M41" s="124"/>
      <c r="N41" s="124"/>
      <c r="O41" s="124"/>
      <c r="P41" s="124"/>
    </row>
    <row r="42" spans="1:16" x14ac:dyDescent="0.2">
      <c r="A42" s="186" t="s">
        <v>237</v>
      </c>
      <c r="B42" s="35"/>
      <c r="C42" s="35">
        <v>504</v>
      </c>
      <c r="D42" s="35"/>
      <c r="E42" s="35">
        <v>0</v>
      </c>
      <c r="F42" s="35"/>
      <c r="G42" s="35">
        <v>0</v>
      </c>
      <c r="H42" s="35"/>
      <c r="I42" s="206">
        <f t="shared" si="6"/>
        <v>0</v>
      </c>
      <c r="J42" s="102" t="s">
        <v>29</v>
      </c>
      <c r="L42" s="321"/>
      <c r="M42" s="124"/>
      <c r="N42" s="124"/>
      <c r="O42" s="124"/>
      <c r="P42" s="124"/>
    </row>
    <row r="43" spans="1:16" ht="15.75" thickBot="1" x14ac:dyDescent="0.3">
      <c r="A43" s="117" t="s">
        <v>170</v>
      </c>
      <c r="B43" s="242"/>
      <c r="C43" s="242">
        <f>SUM(C37:C42)</f>
        <v>84199</v>
      </c>
      <c r="D43" s="242"/>
      <c r="E43" s="242">
        <f t="shared" ref="E43:I43" si="7">SUM(E37:E42)</f>
        <v>84714</v>
      </c>
      <c r="F43" s="242"/>
      <c r="G43" s="242">
        <f t="shared" si="7"/>
        <v>85845</v>
      </c>
      <c r="H43" s="242"/>
      <c r="I43" s="243">
        <f t="shared" si="7"/>
        <v>1131</v>
      </c>
      <c r="J43" s="102" t="s">
        <v>29</v>
      </c>
      <c r="L43" s="321"/>
      <c r="M43" s="124"/>
      <c r="N43" s="124"/>
      <c r="O43" s="124"/>
      <c r="P43" s="124"/>
    </row>
    <row r="44" spans="1:16" x14ac:dyDescent="0.2">
      <c r="A44" s="119" t="s">
        <v>39</v>
      </c>
      <c r="B44" s="244"/>
      <c r="C44" s="244"/>
      <c r="D44" s="244"/>
      <c r="E44" s="244"/>
      <c r="F44" s="244"/>
      <c r="G44" s="244"/>
      <c r="H44" s="244"/>
      <c r="I44" s="245"/>
      <c r="J44" s="102" t="s">
        <v>29</v>
      </c>
      <c r="L44" s="323"/>
      <c r="M44" s="124"/>
      <c r="N44" s="124"/>
      <c r="O44" s="124"/>
      <c r="P44" s="124"/>
    </row>
    <row r="45" spans="1:16" x14ac:dyDescent="0.2">
      <c r="A45" s="113" t="s">
        <v>171</v>
      </c>
      <c r="B45" s="35">
        <v>23</v>
      </c>
      <c r="C45" s="35"/>
      <c r="D45" s="35">
        <v>23</v>
      </c>
      <c r="E45" s="35"/>
      <c r="F45" s="35">
        <v>21</v>
      </c>
      <c r="G45" s="35"/>
      <c r="H45" s="35">
        <f>F45-D45</f>
        <v>-2</v>
      </c>
      <c r="I45" s="206"/>
      <c r="J45" s="102" t="s">
        <v>29</v>
      </c>
      <c r="L45" s="323"/>
      <c r="M45" s="124"/>
      <c r="N45" s="124"/>
      <c r="O45" s="124"/>
      <c r="P45" s="124"/>
    </row>
    <row r="46" spans="1:16" x14ac:dyDescent="0.2">
      <c r="A46" s="113"/>
      <c r="B46" s="35"/>
      <c r="C46" s="35"/>
      <c r="D46" s="35"/>
      <c r="E46" s="35"/>
      <c r="F46" s="35"/>
      <c r="G46" s="35"/>
      <c r="H46" s="35"/>
      <c r="I46" s="206"/>
      <c r="J46" s="102" t="s">
        <v>29</v>
      </c>
      <c r="L46" s="321"/>
      <c r="M46" s="124"/>
      <c r="N46" s="124"/>
      <c r="O46" s="124"/>
      <c r="P46" s="124"/>
    </row>
    <row r="47" spans="1:16" x14ac:dyDescent="0.2">
      <c r="A47" s="113" t="s">
        <v>172</v>
      </c>
      <c r="B47" s="35"/>
      <c r="C47" s="35">
        <v>0</v>
      </c>
      <c r="D47" s="35"/>
      <c r="E47" s="35">
        <v>0</v>
      </c>
      <c r="F47" s="35"/>
      <c r="G47" s="35">
        <v>0</v>
      </c>
      <c r="H47" s="35"/>
      <c r="I47" s="206">
        <f t="shared" ref="I47:I48" si="8">G47-E47</f>
        <v>0</v>
      </c>
      <c r="J47" s="102" t="s">
        <v>29</v>
      </c>
      <c r="L47" s="323"/>
      <c r="M47" s="124"/>
      <c r="N47" s="124"/>
      <c r="O47" s="124"/>
      <c r="P47" s="124"/>
    </row>
    <row r="48" spans="1:16" ht="15" thickBot="1" x14ac:dyDescent="0.25">
      <c r="A48" s="118" t="s">
        <v>173</v>
      </c>
      <c r="B48" s="246"/>
      <c r="C48" s="246">
        <v>0</v>
      </c>
      <c r="D48" s="246"/>
      <c r="E48" s="246">
        <v>0</v>
      </c>
      <c r="F48" s="246"/>
      <c r="G48" s="246">
        <v>0</v>
      </c>
      <c r="H48" s="246"/>
      <c r="I48" s="247">
        <f t="shared" si="8"/>
        <v>0</v>
      </c>
      <c r="J48" s="102" t="s">
        <v>29</v>
      </c>
      <c r="L48" s="323"/>
      <c r="M48" s="124"/>
      <c r="N48" s="124"/>
      <c r="O48" s="124"/>
      <c r="P48" s="124"/>
    </row>
    <row r="49" spans="10:16" x14ac:dyDescent="0.2">
      <c r="J49" s="7" t="s">
        <v>30</v>
      </c>
      <c r="L49" s="323"/>
      <c r="M49" s="124"/>
      <c r="N49" s="124"/>
      <c r="O49" s="124"/>
      <c r="P49" s="124"/>
    </row>
    <row r="50" spans="10:16" x14ac:dyDescent="0.2">
      <c r="L50" s="323"/>
      <c r="M50" s="124"/>
      <c r="N50" s="124"/>
      <c r="O50" s="124"/>
      <c r="P50" s="124"/>
    </row>
    <row r="51" spans="10:16" x14ac:dyDescent="0.2">
      <c r="L51" s="323"/>
      <c r="M51" s="124"/>
      <c r="N51" s="124"/>
      <c r="O51" s="124"/>
      <c r="P51" s="124"/>
    </row>
    <row r="52" spans="10:16" x14ac:dyDescent="0.2">
      <c r="L52" s="323"/>
      <c r="M52" s="124"/>
      <c r="N52" s="124"/>
      <c r="O52" s="124"/>
      <c r="P52" s="124"/>
    </row>
    <row r="53" spans="10:16" x14ac:dyDescent="0.2">
      <c r="L53" s="323"/>
      <c r="M53" s="124"/>
      <c r="N53" s="124"/>
      <c r="O53" s="124"/>
      <c r="P53" s="124"/>
    </row>
    <row r="54" spans="10:16" x14ac:dyDescent="0.2">
      <c r="L54" s="323"/>
      <c r="M54" s="124"/>
      <c r="N54" s="124"/>
      <c r="O54" s="124"/>
      <c r="P54" s="124"/>
    </row>
    <row r="55" spans="10:16" x14ac:dyDescent="0.2">
      <c r="L55" s="323"/>
      <c r="M55" s="124"/>
      <c r="N55" s="124"/>
      <c r="O55" s="124"/>
      <c r="P55" s="124"/>
    </row>
    <row r="56" spans="10:16" x14ac:dyDescent="0.2">
      <c r="L56" s="323"/>
      <c r="M56" s="124"/>
      <c r="N56" s="124"/>
      <c r="O56" s="124"/>
      <c r="P56" s="124"/>
    </row>
    <row r="57" spans="10:16" x14ac:dyDescent="0.2">
      <c r="L57" s="323"/>
      <c r="M57" s="124"/>
      <c r="N57" s="124"/>
      <c r="O57" s="124"/>
      <c r="P57" s="124"/>
    </row>
    <row r="58" spans="10:16" x14ac:dyDescent="0.2">
      <c r="L58" s="323"/>
      <c r="M58" s="124"/>
      <c r="N58" s="124"/>
      <c r="O58" s="124"/>
      <c r="P58" s="124"/>
    </row>
    <row r="59" spans="10:16" x14ac:dyDescent="0.2">
      <c r="L59" s="323"/>
      <c r="M59" s="124"/>
      <c r="N59" s="124"/>
      <c r="O59" s="124"/>
      <c r="P59" s="124"/>
    </row>
    <row r="60" spans="10:16" x14ac:dyDescent="0.2">
      <c r="L60" s="323"/>
      <c r="M60" s="124"/>
      <c r="N60" s="124"/>
      <c r="O60" s="124"/>
      <c r="P60" s="124"/>
    </row>
    <row r="61" spans="10:16" x14ac:dyDescent="0.2">
      <c r="L61" s="323"/>
      <c r="M61" s="124"/>
      <c r="N61" s="124"/>
      <c r="O61" s="124"/>
      <c r="P61" s="124"/>
    </row>
    <row r="62" spans="10:16" x14ac:dyDescent="0.2">
      <c r="L62" s="323"/>
      <c r="M62" s="124"/>
      <c r="N62" s="124"/>
      <c r="O62" s="124"/>
      <c r="P62" s="124"/>
    </row>
    <row r="63" spans="10:16" x14ac:dyDescent="0.2">
      <c r="L63" s="323"/>
      <c r="M63" s="124"/>
      <c r="N63" s="124"/>
      <c r="O63" s="124"/>
      <c r="P63" s="124"/>
    </row>
    <row r="64" spans="10:16" x14ac:dyDescent="0.2">
      <c r="L64" s="323"/>
      <c r="M64" s="124"/>
      <c r="N64" s="124"/>
      <c r="O64" s="124"/>
      <c r="P64" s="124"/>
    </row>
    <row r="65" spans="12:16" x14ac:dyDescent="0.2">
      <c r="L65" s="323"/>
      <c r="M65" s="124"/>
      <c r="N65" s="124"/>
      <c r="O65" s="124"/>
      <c r="P65" s="124"/>
    </row>
    <row r="66" spans="12:16" x14ac:dyDescent="0.2">
      <c r="L66" s="323"/>
      <c r="M66" s="124"/>
      <c r="N66" s="124"/>
      <c r="O66" s="124"/>
      <c r="P66" s="124"/>
    </row>
    <row r="67" spans="12:16" x14ac:dyDescent="0.2">
      <c r="L67" s="323"/>
      <c r="M67" s="124"/>
      <c r="N67" s="124"/>
      <c r="O67" s="124"/>
      <c r="P67" s="124"/>
    </row>
    <row r="68" spans="12:16" x14ac:dyDescent="0.2">
      <c r="L68" s="323"/>
      <c r="M68" s="124"/>
      <c r="N68" s="124"/>
      <c r="O68" s="124"/>
      <c r="P68" s="124"/>
    </row>
    <row r="69" spans="12:16" x14ac:dyDescent="0.2">
      <c r="L69" s="323"/>
      <c r="M69" s="124"/>
      <c r="N69" s="124"/>
      <c r="O69" s="124"/>
      <c r="P69" s="124"/>
    </row>
    <row r="70" spans="12:16" x14ac:dyDescent="0.2">
      <c r="L70" s="323"/>
      <c r="M70" s="124"/>
      <c r="N70" s="124"/>
      <c r="O70" s="124"/>
      <c r="P70" s="124"/>
    </row>
    <row r="71" spans="12:16" x14ac:dyDescent="0.2">
      <c r="L71" s="323"/>
      <c r="M71" s="124"/>
      <c r="N71" s="124"/>
      <c r="O71" s="124"/>
      <c r="P71" s="124"/>
    </row>
    <row r="72" spans="12:16" x14ac:dyDescent="0.2">
      <c r="L72" s="323"/>
      <c r="M72" s="124"/>
      <c r="N72" s="124"/>
      <c r="O72" s="124"/>
      <c r="P72" s="124"/>
    </row>
    <row r="73" spans="12:16" x14ac:dyDescent="0.2">
      <c r="L73" s="323"/>
      <c r="M73" s="124"/>
      <c r="N73" s="124"/>
      <c r="O73" s="124"/>
      <c r="P73" s="124"/>
    </row>
    <row r="74" spans="12:16" x14ac:dyDescent="0.2">
      <c r="L74" s="323"/>
      <c r="M74" s="124"/>
      <c r="N74" s="124"/>
      <c r="O74" s="124"/>
      <c r="P74" s="124"/>
    </row>
    <row r="75" spans="12:16" x14ac:dyDescent="0.2">
      <c r="L75" s="323"/>
      <c r="M75" s="124"/>
      <c r="N75" s="124"/>
      <c r="O75" s="124"/>
      <c r="P75" s="124"/>
    </row>
    <row r="76" spans="12:16" x14ac:dyDescent="0.2">
      <c r="L76" s="323"/>
      <c r="M76" s="124"/>
      <c r="N76" s="124"/>
      <c r="O76" s="124"/>
      <c r="P76" s="124"/>
    </row>
    <row r="77" spans="12:16" x14ac:dyDescent="0.2">
      <c r="L77" s="323"/>
      <c r="M77" s="124"/>
      <c r="N77" s="124"/>
      <c r="O77" s="124"/>
      <c r="P77" s="124"/>
    </row>
    <row r="78" spans="12:16" x14ac:dyDescent="0.2">
      <c r="L78" s="323"/>
      <c r="M78" s="124"/>
      <c r="N78" s="124"/>
      <c r="O78" s="124"/>
      <c r="P78" s="124"/>
    </row>
    <row r="79" spans="12:16" x14ac:dyDescent="0.2">
      <c r="L79" s="323"/>
      <c r="M79" s="124"/>
      <c r="N79" s="124"/>
      <c r="O79" s="124"/>
      <c r="P79" s="124"/>
    </row>
    <row r="80" spans="12:16" x14ac:dyDescent="0.2">
      <c r="L80" s="323"/>
      <c r="M80" s="124"/>
      <c r="N80" s="124"/>
      <c r="O80" s="124"/>
      <c r="P80" s="124"/>
    </row>
    <row r="81" spans="12:16" x14ac:dyDescent="0.2">
      <c r="L81" s="323"/>
      <c r="M81" s="124"/>
      <c r="N81" s="124"/>
      <c r="O81" s="124"/>
      <c r="P81" s="124"/>
    </row>
    <row r="82" spans="12:16" x14ac:dyDescent="0.2">
      <c r="L82" s="323"/>
      <c r="M82" s="124"/>
      <c r="N82" s="124"/>
      <c r="O82" s="124"/>
      <c r="P82" s="124"/>
    </row>
    <row r="83" spans="12:16" x14ac:dyDescent="0.2">
      <c r="L83" s="323"/>
      <c r="M83" s="124"/>
      <c r="N83" s="124"/>
      <c r="O83" s="124"/>
      <c r="P83" s="124"/>
    </row>
    <row r="84" spans="12:16" x14ac:dyDescent="0.2">
      <c r="L84" s="323"/>
      <c r="M84" s="124"/>
      <c r="N84" s="124"/>
      <c r="O84" s="124"/>
      <c r="P84" s="124"/>
    </row>
    <row r="85" spans="12:16" x14ac:dyDescent="0.2">
      <c r="L85" s="323"/>
      <c r="M85" s="124"/>
      <c r="N85" s="124"/>
      <c r="O85" s="124"/>
      <c r="P85" s="124"/>
    </row>
    <row r="86" spans="12:16" x14ac:dyDescent="0.2">
      <c r="L86" s="323"/>
      <c r="M86" s="124"/>
      <c r="N86" s="124"/>
      <c r="O86" s="124"/>
      <c r="P86" s="124"/>
    </row>
    <row r="87" spans="12:16" x14ac:dyDescent="0.2">
      <c r="L87" s="323"/>
      <c r="M87" s="124"/>
      <c r="N87" s="124"/>
      <c r="O87" s="124"/>
      <c r="P87" s="124"/>
    </row>
    <row r="88" spans="12:16" x14ac:dyDescent="0.2">
      <c r="L88" s="323"/>
      <c r="M88" s="124"/>
      <c r="N88" s="124"/>
      <c r="O88" s="124"/>
      <c r="P88" s="124"/>
    </row>
    <row r="89" spans="12:16" x14ac:dyDescent="0.2">
      <c r="L89" s="323"/>
      <c r="M89" s="124"/>
      <c r="N89" s="124"/>
      <c r="O89" s="124"/>
      <c r="P89" s="124"/>
    </row>
    <row r="90" spans="12:16" x14ac:dyDescent="0.2">
      <c r="L90" s="323"/>
      <c r="M90" s="124"/>
      <c r="N90" s="124"/>
      <c r="O90" s="124"/>
      <c r="P90" s="124"/>
    </row>
    <row r="91" spans="12:16" x14ac:dyDescent="0.2">
      <c r="L91" s="323"/>
      <c r="M91" s="124"/>
      <c r="N91" s="124"/>
      <c r="O91" s="124"/>
      <c r="P91" s="124"/>
    </row>
    <row r="92" spans="12:16" x14ac:dyDescent="0.2">
      <c r="L92" s="323"/>
      <c r="M92" s="124"/>
      <c r="N92" s="124"/>
      <c r="O92" s="124"/>
      <c r="P92" s="124"/>
    </row>
    <row r="93" spans="12:16" x14ac:dyDescent="0.2">
      <c r="L93" s="323"/>
      <c r="M93" s="124"/>
      <c r="N93" s="124"/>
      <c r="O93" s="124"/>
      <c r="P93" s="124"/>
    </row>
    <row r="94" spans="12:16" x14ac:dyDescent="0.2">
      <c r="L94" s="323"/>
      <c r="M94" s="124"/>
      <c r="N94" s="124"/>
      <c r="O94" s="124"/>
      <c r="P94" s="124"/>
    </row>
    <row r="95" spans="12:16" x14ac:dyDescent="0.2">
      <c r="L95" s="323"/>
      <c r="M95" s="124"/>
      <c r="N95" s="124"/>
      <c r="O95" s="124"/>
      <c r="P95" s="124"/>
    </row>
    <row r="96" spans="12:16" x14ac:dyDescent="0.2">
      <c r="L96" s="323"/>
      <c r="M96" s="124"/>
      <c r="N96" s="124"/>
      <c r="O96" s="124"/>
      <c r="P96" s="124"/>
    </row>
    <row r="97" spans="12:16" x14ac:dyDescent="0.2">
      <c r="L97" s="323"/>
      <c r="M97" s="124"/>
      <c r="N97" s="124"/>
      <c r="O97" s="124"/>
      <c r="P97" s="124"/>
    </row>
    <row r="98" spans="12:16" x14ac:dyDescent="0.2">
      <c r="L98" s="323"/>
      <c r="M98" s="124"/>
      <c r="N98" s="124"/>
      <c r="O98" s="124"/>
      <c r="P98" s="124"/>
    </row>
    <row r="99" spans="12:16" x14ac:dyDescent="0.2">
      <c r="L99" s="323"/>
      <c r="M99" s="124"/>
      <c r="N99" s="124"/>
      <c r="O99" s="124"/>
      <c r="P99" s="124"/>
    </row>
    <row r="100" spans="12:16" x14ac:dyDescent="0.2">
      <c r="L100" s="323"/>
      <c r="M100" s="124"/>
      <c r="N100" s="124"/>
      <c r="O100" s="124"/>
      <c r="P100" s="124"/>
    </row>
    <row r="101" spans="12:16" x14ac:dyDescent="0.2">
      <c r="L101" s="323"/>
      <c r="M101" s="124"/>
      <c r="N101" s="124"/>
      <c r="O101" s="124"/>
      <c r="P101" s="124"/>
    </row>
    <row r="102" spans="12:16" x14ac:dyDescent="0.2">
      <c r="L102" s="323"/>
      <c r="M102" s="124"/>
      <c r="N102" s="124"/>
      <c r="O102" s="124"/>
      <c r="P102" s="124"/>
    </row>
    <row r="103" spans="12:16" x14ac:dyDescent="0.2">
      <c r="L103" s="323"/>
      <c r="M103" s="124"/>
      <c r="N103" s="124"/>
      <c r="O103" s="124"/>
      <c r="P103" s="124"/>
    </row>
    <row r="104" spans="12:16" x14ac:dyDescent="0.2">
      <c r="L104" s="323"/>
      <c r="M104" s="124"/>
      <c r="N104" s="124"/>
      <c r="O104" s="124"/>
      <c r="P104" s="124"/>
    </row>
    <row r="105" spans="12:16" x14ac:dyDescent="0.2">
      <c r="L105" s="323"/>
      <c r="M105" s="124"/>
      <c r="N105" s="124"/>
      <c r="O105" s="124"/>
      <c r="P105" s="124"/>
    </row>
    <row r="106" spans="12:16" x14ac:dyDescent="0.2">
      <c r="L106" s="323"/>
      <c r="M106" s="124"/>
      <c r="N106" s="124"/>
      <c r="O106" s="124"/>
      <c r="P106" s="124"/>
    </row>
    <row r="107" spans="12:16" x14ac:dyDescent="0.2">
      <c r="L107" s="323"/>
      <c r="M107" s="124"/>
      <c r="N107" s="124"/>
      <c r="O107" s="124"/>
      <c r="P107" s="124"/>
    </row>
    <row r="108" spans="12:16" x14ac:dyDescent="0.2">
      <c r="L108" s="323"/>
      <c r="M108" s="124"/>
      <c r="N108" s="124"/>
      <c r="O108" s="124"/>
      <c r="P108" s="124"/>
    </row>
    <row r="109" spans="12:16" x14ac:dyDescent="0.2">
      <c r="L109" s="323"/>
      <c r="M109" s="124"/>
      <c r="N109" s="124"/>
      <c r="O109" s="124"/>
      <c r="P109" s="124"/>
    </row>
    <row r="110" spans="12:16" x14ac:dyDescent="0.2">
      <c r="L110" s="323"/>
      <c r="M110" s="124"/>
      <c r="N110" s="124"/>
      <c r="O110" s="124"/>
      <c r="P110" s="124"/>
    </row>
    <row r="111" spans="12:16" x14ac:dyDescent="0.2">
      <c r="L111" s="323"/>
      <c r="M111" s="124"/>
      <c r="N111" s="124"/>
      <c r="O111" s="124"/>
      <c r="P111" s="124"/>
    </row>
    <row r="112" spans="12:16" x14ac:dyDescent="0.2">
      <c r="L112" s="323"/>
      <c r="M112" s="124"/>
      <c r="N112" s="124"/>
      <c r="O112" s="124"/>
      <c r="P112" s="124"/>
    </row>
    <row r="113" spans="12:16" x14ac:dyDescent="0.2">
      <c r="L113" s="323"/>
      <c r="M113" s="124"/>
      <c r="N113" s="124"/>
      <c r="O113" s="124"/>
      <c r="P113" s="124"/>
    </row>
    <row r="114" spans="12:16" x14ac:dyDescent="0.2">
      <c r="L114" s="323"/>
      <c r="M114" s="124"/>
      <c r="N114" s="124"/>
      <c r="O114" s="124"/>
      <c r="P114" s="124"/>
    </row>
    <row r="115" spans="12:16" x14ac:dyDescent="0.2">
      <c r="L115" s="323"/>
      <c r="M115" s="124"/>
      <c r="N115" s="124"/>
      <c r="O115" s="124"/>
      <c r="P115" s="124"/>
    </row>
    <row r="116" spans="12:16" x14ac:dyDescent="0.2">
      <c r="L116" s="323"/>
      <c r="M116" s="124"/>
      <c r="N116" s="124"/>
      <c r="O116" s="124"/>
      <c r="P116" s="124"/>
    </row>
    <row r="117" spans="12:16" x14ac:dyDescent="0.2">
      <c r="L117" s="323"/>
      <c r="M117" s="124"/>
      <c r="N117" s="124"/>
      <c r="O117" s="124"/>
      <c r="P117" s="124"/>
    </row>
    <row r="118" spans="12:16" x14ac:dyDescent="0.2">
      <c r="L118" s="323"/>
      <c r="M118" s="124"/>
      <c r="N118" s="124"/>
      <c r="O118" s="124"/>
      <c r="P118" s="124"/>
    </row>
    <row r="119" spans="12:16" x14ac:dyDescent="0.2">
      <c r="L119" s="323"/>
      <c r="M119" s="124"/>
      <c r="N119" s="124"/>
      <c r="O119" s="124"/>
      <c r="P119" s="124"/>
    </row>
    <row r="120" spans="12:16" x14ac:dyDescent="0.2">
      <c r="L120" s="323"/>
      <c r="M120" s="124"/>
      <c r="N120" s="124"/>
      <c r="O120" s="124"/>
      <c r="P120" s="124"/>
    </row>
    <row r="121" spans="12:16" x14ac:dyDescent="0.2">
      <c r="L121" s="323"/>
      <c r="M121" s="124"/>
      <c r="N121" s="124"/>
      <c r="O121" s="124"/>
      <c r="P121" s="124"/>
    </row>
    <row r="122" spans="12:16" x14ac:dyDescent="0.2">
      <c r="L122" s="323"/>
      <c r="M122" s="124"/>
      <c r="N122" s="124"/>
      <c r="O122" s="124"/>
      <c r="P122" s="124"/>
    </row>
    <row r="123" spans="12:16" x14ac:dyDescent="0.2">
      <c r="L123" s="323"/>
      <c r="M123" s="124"/>
      <c r="N123" s="124"/>
      <c r="O123" s="124"/>
      <c r="P123" s="124"/>
    </row>
    <row r="124" spans="12:16" x14ac:dyDescent="0.2">
      <c r="L124" s="323"/>
      <c r="M124" s="124"/>
      <c r="N124" s="124"/>
      <c r="O124" s="124"/>
      <c r="P124" s="124"/>
    </row>
    <row r="125" spans="12:16" x14ac:dyDescent="0.2">
      <c r="L125" s="323"/>
      <c r="M125" s="124"/>
      <c r="N125" s="124"/>
      <c r="O125" s="124"/>
      <c r="P125" s="124"/>
    </row>
    <row r="126" spans="12:16" x14ac:dyDescent="0.2">
      <c r="L126" s="323"/>
      <c r="M126" s="124"/>
      <c r="N126" s="124"/>
      <c r="O126" s="124"/>
      <c r="P126" s="124"/>
    </row>
    <row r="127" spans="12:16" x14ac:dyDescent="0.2">
      <c r="L127" s="323"/>
      <c r="M127" s="124"/>
      <c r="N127" s="124"/>
      <c r="O127" s="124"/>
      <c r="P127" s="124"/>
    </row>
    <row r="128" spans="12:16" x14ac:dyDescent="0.2">
      <c r="L128" s="323"/>
      <c r="M128" s="124"/>
      <c r="N128" s="124"/>
      <c r="O128" s="124"/>
      <c r="P128" s="124"/>
    </row>
    <row r="129" spans="12:16" x14ac:dyDescent="0.2">
      <c r="L129" s="323"/>
      <c r="M129" s="124"/>
      <c r="N129" s="124"/>
      <c r="O129" s="124"/>
      <c r="P129" s="124"/>
    </row>
    <row r="130" spans="12:16" x14ac:dyDescent="0.2">
      <c r="L130" s="323"/>
      <c r="M130" s="124"/>
      <c r="N130" s="124"/>
      <c r="O130" s="124"/>
      <c r="P130" s="124"/>
    </row>
    <row r="131" spans="12:16" x14ac:dyDescent="0.2">
      <c r="L131" s="323"/>
      <c r="M131" s="124"/>
      <c r="N131" s="124"/>
      <c r="O131" s="124"/>
      <c r="P131" s="124"/>
    </row>
    <row r="132" spans="12:16" x14ac:dyDescent="0.2">
      <c r="L132" s="323"/>
      <c r="M132" s="124"/>
      <c r="N132" s="124"/>
      <c r="O132" s="124"/>
      <c r="P132" s="124"/>
    </row>
    <row r="133" spans="12:16" x14ac:dyDescent="0.2">
      <c r="L133" s="323"/>
      <c r="M133" s="124"/>
      <c r="N133" s="124"/>
      <c r="O133" s="124"/>
      <c r="P133" s="124"/>
    </row>
    <row r="134" spans="12:16" x14ac:dyDescent="0.2">
      <c r="L134" s="323"/>
      <c r="M134" s="124"/>
      <c r="N134" s="124"/>
      <c r="O134" s="124"/>
      <c r="P134" s="124"/>
    </row>
    <row r="135" spans="12:16" x14ac:dyDescent="0.2">
      <c r="L135" s="323"/>
      <c r="M135" s="124"/>
      <c r="N135" s="124"/>
      <c r="O135" s="124"/>
      <c r="P135" s="124"/>
    </row>
    <row r="136" spans="12:16" x14ac:dyDescent="0.2">
      <c r="L136" s="323"/>
      <c r="M136" s="124"/>
      <c r="N136" s="124"/>
      <c r="O136" s="124"/>
      <c r="P136" s="124"/>
    </row>
    <row r="137" spans="12:16" x14ac:dyDescent="0.2">
      <c r="L137" s="323"/>
      <c r="M137" s="124"/>
      <c r="N137" s="124"/>
      <c r="O137" s="124"/>
      <c r="P137" s="124"/>
    </row>
    <row r="138" spans="12:16" x14ac:dyDescent="0.2">
      <c r="L138" s="323"/>
      <c r="M138" s="124"/>
      <c r="N138" s="124"/>
      <c r="O138" s="124"/>
      <c r="P138" s="124"/>
    </row>
    <row r="139" spans="12:16" x14ac:dyDescent="0.2">
      <c r="L139" s="323"/>
      <c r="M139" s="124"/>
      <c r="N139" s="124"/>
      <c r="O139" s="124"/>
      <c r="P139" s="124"/>
    </row>
    <row r="140" spans="12:16" x14ac:dyDescent="0.2">
      <c r="L140" s="323"/>
      <c r="M140" s="124"/>
      <c r="N140" s="124"/>
      <c r="O140" s="124"/>
      <c r="P140" s="124"/>
    </row>
    <row r="141" spans="12:16" x14ac:dyDescent="0.2">
      <c r="L141" s="323"/>
      <c r="M141" s="124"/>
      <c r="N141" s="124"/>
      <c r="O141" s="124"/>
      <c r="P141" s="124"/>
    </row>
    <row r="142" spans="12:16" x14ac:dyDescent="0.2">
      <c r="L142" s="323"/>
      <c r="M142" s="124"/>
      <c r="N142" s="124"/>
      <c r="O142" s="124"/>
      <c r="P142" s="124"/>
    </row>
    <row r="143" spans="12:16" x14ac:dyDescent="0.2">
      <c r="L143" s="323"/>
      <c r="M143" s="124"/>
      <c r="N143" s="124"/>
      <c r="O143" s="124"/>
      <c r="P143" s="124"/>
    </row>
    <row r="144" spans="12:16" x14ac:dyDescent="0.2">
      <c r="L144" s="323"/>
      <c r="M144" s="124"/>
      <c r="N144" s="124"/>
      <c r="O144" s="124"/>
      <c r="P144" s="124"/>
    </row>
    <row r="145" spans="12:16" x14ac:dyDescent="0.2">
      <c r="L145" s="323"/>
      <c r="M145" s="124"/>
      <c r="N145" s="124"/>
      <c r="O145" s="124"/>
      <c r="P145" s="124"/>
    </row>
    <row r="146" spans="12:16" x14ac:dyDescent="0.2">
      <c r="L146" s="323"/>
      <c r="M146" s="124"/>
      <c r="N146" s="124"/>
      <c r="O146" s="124"/>
      <c r="P146" s="124"/>
    </row>
    <row r="147" spans="12:16" x14ac:dyDescent="0.2">
      <c r="L147" s="323"/>
      <c r="M147" s="124"/>
      <c r="N147" s="124"/>
      <c r="O147" s="124"/>
      <c r="P147" s="124"/>
    </row>
    <row r="148" spans="12:16" x14ac:dyDescent="0.2">
      <c r="L148" s="323"/>
      <c r="M148" s="124"/>
      <c r="N148" s="124"/>
      <c r="O148" s="124"/>
      <c r="P148" s="124"/>
    </row>
    <row r="149" spans="12:16" x14ac:dyDescent="0.2">
      <c r="L149" s="323"/>
      <c r="M149" s="124"/>
      <c r="N149" s="124"/>
      <c r="O149" s="124"/>
      <c r="P149" s="124"/>
    </row>
    <row r="150" spans="12:16" x14ac:dyDescent="0.2">
      <c r="L150" s="323"/>
      <c r="M150" s="124"/>
      <c r="N150" s="124"/>
      <c r="O150" s="124"/>
      <c r="P150" s="124"/>
    </row>
    <row r="151" spans="12:16" x14ac:dyDescent="0.2">
      <c r="L151" s="323"/>
      <c r="M151" s="124"/>
      <c r="N151" s="124"/>
      <c r="O151" s="124"/>
      <c r="P151" s="124"/>
    </row>
    <row r="152" spans="12:16" x14ac:dyDescent="0.2">
      <c r="L152" s="323"/>
      <c r="M152" s="124"/>
      <c r="N152" s="124"/>
      <c r="O152" s="124"/>
      <c r="P152" s="124"/>
    </row>
    <row r="153" spans="12:16" x14ac:dyDescent="0.2">
      <c r="L153" s="323"/>
      <c r="M153" s="124"/>
      <c r="N153" s="124"/>
      <c r="O153" s="124"/>
      <c r="P153" s="124"/>
    </row>
    <row r="154" spans="12:16" x14ac:dyDescent="0.2">
      <c r="L154" s="323"/>
      <c r="M154" s="124"/>
      <c r="N154" s="124"/>
      <c r="O154" s="124"/>
      <c r="P154" s="124"/>
    </row>
    <row r="155" spans="12:16" x14ac:dyDescent="0.2">
      <c r="L155" s="323"/>
      <c r="M155" s="124"/>
      <c r="N155" s="124"/>
      <c r="O155" s="124"/>
      <c r="P155" s="124"/>
    </row>
    <row r="156" spans="12:16" x14ac:dyDescent="0.2">
      <c r="L156" s="323"/>
      <c r="M156" s="124"/>
      <c r="N156" s="124"/>
      <c r="O156" s="124"/>
      <c r="P156" s="124"/>
    </row>
    <row r="157" spans="12:16" x14ac:dyDescent="0.2">
      <c r="L157" s="323"/>
      <c r="M157" s="124"/>
      <c r="N157" s="124"/>
      <c r="O157" s="124"/>
      <c r="P157" s="124"/>
    </row>
    <row r="158" spans="12:16" x14ac:dyDescent="0.2">
      <c r="L158" s="323"/>
      <c r="M158" s="124"/>
      <c r="N158" s="124"/>
      <c r="O158" s="124"/>
      <c r="P158" s="124"/>
    </row>
    <row r="159" spans="12:16" x14ac:dyDescent="0.2">
      <c r="L159" s="323"/>
      <c r="M159" s="124"/>
      <c r="N159" s="124"/>
      <c r="O159" s="124"/>
      <c r="P159" s="124"/>
    </row>
    <row r="160" spans="12:16" x14ac:dyDescent="0.2">
      <c r="L160" s="323"/>
      <c r="M160" s="124"/>
      <c r="N160" s="124"/>
      <c r="O160" s="124"/>
      <c r="P160" s="124"/>
    </row>
    <row r="161" spans="12:16" x14ac:dyDescent="0.2">
      <c r="L161" s="323"/>
      <c r="M161" s="124"/>
      <c r="N161" s="124"/>
      <c r="O161" s="124"/>
      <c r="P161" s="124"/>
    </row>
    <row r="162" spans="12:16" x14ac:dyDescent="0.2">
      <c r="L162" s="323"/>
      <c r="M162" s="124"/>
      <c r="N162" s="124"/>
      <c r="O162" s="124"/>
      <c r="P162" s="124"/>
    </row>
    <row r="163" spans="12:16" x14ac:dyDescent="0.2">
      <c r="L163" s="323"/>
      <c r="M163" s="124"/>
      <c r="N163" s="124"/>
      <c r="O163" s="124"/>
      <c r="P163" s="124"/>
    </row>
    <row r="164" spans="12:16" x14ac:dyDescent="0.2">
      <c r="L164" s="323"/>
      <c r="M164" s="124"/>
      <c r="N164" s="124"/>
      <c r="O164" s="124"/>
      <c r="P164" s="124"/>
    </row>
    <row r="165" spans="12:16" x14ac:dyDescent="0.2">
      <c r="L165" s="323"/>
      <c r="M165" s="124"/>
      <c r="N165" s="124"/>
      <c r="O165" s="124"/>
      <c r="P165" s="124"/>
    </row>
    <row r="166" spans="12:16" x14ac:dyDescent="0.2">
      <c r="L166" s="323"/>
      <c r="M166" s="124"/>
      <c r="N166" s="124"/>
      <c r="O166" s="124"/>
      <c r="P166" s="124"/>
    </row>
    <row r="167" spans="12:16" x14ac:dyDescent="0.2">
      <c r="L167" s="323"/>
      <c r="M167" s="124"/>
      <c r="N167" s="124"/>
      <c r="O167" s="124"/>
      <c r="P167" s="124"/>
    </row>
    <row r="168" spans="12:16" x14ac:dyDescent="0.2">
      <c r="L168" s="323"/>
      <c r="M168" s="124"/>
      <c r="N168" s="124"/>
      <c r="O168" s="124"/>
      <c r="P168" s="124"/>
    </row>
    <row r="169" spans="12:16" x14ac:dyDescent="0.2">
      <c r="L169" s="323"/>
      <c r="M169" s="124"/>
      <c r="N169" s="124"/>
      <c r="O169" s="124"/>
      <c r="P169" s="124"/>
    </row>
    <row r="170" spans="12:16" x14ac:dyDescent="0.2">
      <c r="L170" s="323"/>
      <c r="M170" s="124"/>
      <c r="N170" s="124"/>
      <c r="O170" s="124"/>
      <c r="P170" s="124"/>
    </row>
    <row r="171" spans="12:16" x14ac:dyDescent="0.2">
      <c r="L171" s="323"/>
      <c r="M171" s="124"/>
      <c r="N171" s="124"/>
      <c r="O171" s="124"/>
      <c r="P171" s="124"/>
    </row>
    <row r="172" spans="12:16" x14ac:dyDescent="0.2">
      <c r="L172" s="323"/>
      <c r="M172" s="124"/>
      <c r="N172" s="124"/>
      <c r="O172" s="124"/>
      <c r="P172" s="124"/>
    </row>
    <row r="173" spans="12:16" x14ac:dyDescent="0.2">
      <c r="L173" s="323"/>
      <c r="M173" s="124"/>
      <c r="N173" s="124"/>
      <c r="O173" s="124"/>
      <c r="P173" s="124"/>
    </row>
    <row r="174" spans="12:16" x14ac:dyDescent="0.2">
      <c r="L174" s="323"/>
      <c r="M174" s="124"/>
      <c r="N174" s="124"/>
      <c r="O174" s="124"/>
      <c r="P174" s="124"/>
    </row>
    <row r="175" spans="12:16" x14ac:dyDescent="0.2">
      <c r="L175" s="323"/>
      <c r="M175" s="124"/>
      <c r="N175" s="124"/>
      <c r="O175" s="124"/>
      <c r="P175" s="124"/>
    </row>
    <row r="176" spans="12:16" x14ac:dyDescent="0.2">
      <c r="L176" s="323"/>
      <c r="M176" s="124"/>
      <c r="N176" s="124"/>
      <c r="O176" s="124"/>
      <c r="P176" s="124"/>
    </row>
    <row r="177" spans="12:16" x14ac:dyDescent="0.2">
      <c r="L177" s="323"/>
      <c r="M177" s="124"/>
      <c r="N177" s="124"/>
      <c r="O177" s="124"/>
      <c r="P177" s="124"/>
    </row>
    <row r="178" spans="12:16" x14ac:dyDescent="0.2">
      <c r="L178" s="323"/>
      <c r="M178" s="124"/>
      <c r="N178" s="124"/>
      <c r="O178" s="124"/>
      <c r="P178" s="124"/>
    </row>
    <row r="179" spans="12:16" x14ac:dyDescent="0.2">
      <c r="L179" s="323"/>
      <c r="M179" s="124"/>
      <c r="N179" s="124"/>
      <c r="O179" s="124"/>
      <c r="P179" s="124"/>
    </row>
    <row r="180" spans="12:16" x14ac:dyDescent="0.2">
      <c r="L180" s="323"/>
      <c r="M180" s="124"/>
      <c r="N180" s="124"/>
      <c r="O180" s="124"/>
      <c r="P180" s="124"/>
    </row>
    <row r="181" spans="12:16" x14ac:dyDescent="0.2">
      <c r="L181" s="323"/>
      <c r="M181" s="124"/>
      <c r="N181" s="124"/>
      <c r="O181" s="124"/>
      <c r="P181" s="124"/>
    </row>
    <row r="182" spans="12:16" x14ac:dyDescent="0.2">
      <c r="L182" s="323"/>
      <c r="M182" s="124"/>
      <c r="N182" s="124"/>
      <c r="O182" s="124"/>
      <c r="P182" s="124"/>
    </row>
    <row r="183" spans="12:16" x14ac:dyDescent="0.2">
      <c r="L183" s="323"/>
      <c r="M183" s="124"/>
      <c r="N183" s="124"/>
      <c r="O183" s="124"/>
      <c r="P183" s="124"/>
    </row>
    <row r="184" spans="12:16" x14ac:dyDescent="0.2">
      <c r="L184" s="323"/>
      <c r="M184" s="124"/>
      <c r="N184" s="124"/>
      <c r="O184" s="124"/>
      <c r="P184" s="124"/>
    </row>
    <row r="185" spans="12:16" x14ac:dyDescent="0.2">
      <c r="L185" s="323"/>
      <c r="M185" s="124"/>
      <c r="N185" s="124"/>
      <c r="O185" s="124"/>
      <c r="P185" s="124"/>
    </row>
    <row r="186" spans="12:16" x14ac:dyDescent="0.2">
      <c r="L186" s="323"/>
      <c r="M186" s="124"/>
      <c r="N186" s="124"/>
      <c r="O186" s="124"/>
      <c r="P186" s="124"/>
    </row>
    <row r="187" spans="12:16" x14ac:dyDescent="0.2">
      <c r="L187" s="323"/>
      <c r="M187" s="124"/>
      <c r="N187" s="124"/>
      <c r="O187" s="124"/>
      <c r="P187" s="124"/>
    </row>
    <row r="188" spans="12:16" x14ac:dyDescent="0.2">
      <c r="L188" s="323"/>
      <c r="M188" s="124"/>
      <c r="N188" s="124"/>
      <c r="O188" s="124"/>
      <c r="P188" s="124"/>
    </row>
    <row r="189" spans="12:16" x14ac:dyDescent="0.2">
      <c r="L189" s="323"/>
      <c r="M189" s="124"/>
      <c r="N189" s="124"/>
      <c r="O189" s="124"/>
      <c r="P189" s="124"/>
    </row>
    <row r="190" spans="12:16" x14ac:dyDescent="0.2">
      <c r="L190" s="323"/>
      <c r="M190" s="124"/>
      <c r="N190" s="124"/>
      <c r="O190" s="124"/>
      <c r="P190" s="124"/>
    </row>
    <row r="191" spans="12:16" x14ac:dyDescent="0.2">
      <c r="L191" s="323"/>
      <c r="M191" s="124"/>
      <c r="N191" s="124"/>
      <c r="O191" s="124"/>
      <c r="P191" s="124"/>
    </row>
    <row r="192" spans="12:16" x14ac:dyDescent="0.2">
      <c r="L192" s="323"/>
      <c r="M192" s="124"/>
      <c r="N192" s="124"/>
      <c r="O192" s="124"/>
      <c r="P192" s="124"/>
    </row>
    <row r="193" spans="12:16" x14ac:dyDescent="0.2">
      <c r="L193" s="323"/>
      <c r="M193" s="124"/>
      <c r="N193" s="124"/>
      <c r="O193" s="124"/>
      <c r="P193" s="124"/>
    </row>
    <row r="194" spans="12:16" x14ac:dyDescent="0.2">
      <c r="L194" s="323"/>
      <c r="M194" s="124"/>
      <c r="N194" s="124"/>
      <c r="O194" s="124"/>
      <c r="P194" s="124"/>
    </row>
    <row r="195" spans="12:16" x14ac:dyDescent="0.2">
      <c r="L195" s="323"/>
      <c r="M195" s="124"/>
      <c r="N195" s="124"/>
      <c r="O195" s="124"/>
      <c r="P195" s="124"/>
    </row>
    <row r="196" spans="12:16" x14ac:dyDescent="0.2">
      <c r="L196" s="323"/>
      <c r="M196" s="124"/>
      <c r="N196" s="124"/>
      <c r="O196" s="124"/>
      <c r="P196" s="124"/>
    </row>
    <row r="197" spans="12:16" x14ac:dyDescent="0.2">
      <c r="L197" s="323"/>
      <c r="M197" s="124"/>
      <c r="N197" s="124"/>
      <c r="O197" s="124"/>
      <c r="P197" s="124"/>
    </row>
    <row r="198" spans="12:16" x14ac:dyDescent="0.2">
      <c r="L198" s="323"/>
      <c r="M198" s="124"/>
      <c r="N198" s="124"/>
      <c r="O198" s="124"/>
      <c r="P198" s="124"/>
    </row>
    <row r="199" spans="12:16" x14ac:dyDescent="0.2">
      <c r="L199" s="323"/>
      <c r="M199" s="124"/>
      <c r="N199" s="124"/>
      <c r="O199" s="124"/>
      <c r="P199" s="124"/>
    </row>
    <row r="200" spans="12:16" x14ac:dyDescent="0.2">
      <c r="L200" s="323"/>
      <c r="M200" s="124"/>
      <c r="N200" s="124"/>
      <c r="O200" s="124"/>
      <c r="P200" s="124"/>
    </row>
    <row r="201" spans="12:16" x14ac:dyDescent="0.2">
      <c r="L201" s="323"/>
      <c r="M201" s="124"/>
      <c r="N201" s="124"/>
      <c r="O201" s="124"/>
      <c r="P201" s="124"/>
    </row>
    <row r="202" spans="12:16" x14ac:dyDescent="0.2">
      <c r="L202" s="323"/>
      <c r="M202" s="124"/>
      <c r="N202" s="124"/>
      <c r="O202" s="124"/>
      <c r="P202" s="124"/>
    </row>
    <row r="203" spans="12:16" x14ac:dyDescent="0.2">
      <c r="L203" s="323"/>
      <c r="M203" s="124"/>
      <c r="N203" s="124"/>
      <c r="O203" s="124"/>
      <c r="P203" s="124"/>
    </row>
    <row r="204" spans="12:16" x14ac:dyDescent="0.2">
      <c r="L204" s="323"/>
      <c r="M204" s="124"/>
      <c r="N204" s="124"/>
      <c r="O204" s="124"/>
      <c r="P204" s="124"/>
    </row>
    <row r="205" spans="12:16" x14ac:dyDescent="0.2">
      <c r="L205" s="323"/>
      <c r="M205" s="124"/>
      <c r="N205" s="124"/>
      <c r="O205" s="124"/>
      <c r="P205" s="124"/>
    </row>
    <row r="206" spans="12:16" x14ac:dyDescent="0.2">
      <c r="L206" s="323"/>
      <c r="M206" s="124"/>
      <c r="N206" s="124"/>
      <c r="O206" s="124"/>
      <c r="P206" s="124"/>
    </row>
    <row r="207" spans="12:16" x14ac:dyDescent="0.2">
      <c r="L207" s="323"/>
      <c r="M207" s="124"/>
      <c r="N207" s="124"/>
      <c r="O207" s="124"/>
      <c r="P207" s="124"/>
    </row>
    <row r="208" spans="12:16" x14ac:dyDescent="0.2">
      <c r="L208" s="323"/>
      <c r="M208" s="124"/>
      <c r="N208" s="124"/>
      <c r="O208" s="124"/>
      <c r="P208" s="124"/>
    </row>
    <row r="209" spans="12:16" x14ac:dyDescent="0.2">
      <c r="L209" s="323"/>
      <c r="M209" s="124"/>
      <c r="N209" s="124"/>
      <c r="O209" s="124"/>
      <c r="P209" s="124"/>
    </row>
    <row r="210" spans="12:16" x14ac:dyDescent="0.2">
      <c r="L210" s="323"/>
      <c r="M210" s="124"/>
      <c r="N210" s="124"/>
      <c r="O210" s="124"/>
      <c r="P210" s="124"/>
    </row>
    <row r="211" spans="12:16" x14ac:dyDescent="0.2">
      <c r="L211" s="323"/>
      <c r="M211" s="124"/>
      <c r="N211" s="124"/>
      <c r="O211" s="124"/>
      <c r="P211" s="124"/>
    </row>
    <row r="212" spans="12:16" x14ac:dyDescent="0.2">
      <c r="L212" s="323"/>
      <c r="M212" s="124"/>
      <c r="N212" s="124"/>
      <c r="O212" s="124"/>
      <c r="P212" s="124"/>
    </row>
    <row r="213" spans="12:16" x14ac:dyDescent="0.2">
      <c r="L213" s="323"/>
      <c r="M213" s="124"/>
      <c r="N213" s="124"/>
      <c r="O213" s="124"/>
      <c r="P213" s="124"/>
    </row>
    <row r="214" spans="12:16" x14ac:dyDescent="0.2">
      <c r="L214" s="323"/>
      <c r="M214" s="124"/>
      <c r="N214" s="124"/>
      <c r="O214" s="124"/>
      <c r="P214" s="124"/>
    </row>
    <row r="215" spans="12:16" x14ac:dyDescent="0.2">
      <c r="L215" s="323"/>
      <c r="M215" s="124"/>
      <c r="N215" s="124"/>
      <c r="O215" s="124"/>
      <c r="P215" s="124"/>
    </row>
    <row r="216" spans="12:16" x14ac:dyDescent="0.2">
      <c r="L216" s="323"/>
      <c r="M216" s="124"/>
      <c r="N216" s="124"/>
      <c r="O216" s="124"/>
      <c r="P216" s="124"/>
    </row>
    <row r="217" spans="12:16" x14ac:dyDescent="0.2">
      <c r="L217" s="323"/>
      <c r="M217" s="124"/>
      <c r="N217" s="124"/>
      <c r="O217" s="124"/>
      <c r="P217" s="124"/>
    </row>
    <row r="218" spans="12:16" x14ac:dyDescent="0.2">
      <c r="L218" s="323"/>
      <c r="M218" s="124"/>
      <c r="N218" s="124"/>
      <c r="O218" s="124"/>
      <c r="P218" s="124"/>
    </row>
    <row r="219" spans="12:16" x14ac:dyDescent="0.2">
      <c r="L219" s="323"/>
      <c r="M219" s="124"/>
      <c r="N219" s="124"/>
      <c r="O219" s="124"/>
      <c r="P219" s="124"/>
    </row>
    <row r="220" spans="12:16" x14ac:dyDescent="0.2">
      <c r="L220" s="323"/>
      <c r="M220" s="124"/>
      <c r="N220" s="124"/>
      <c r="O220" s="124"/>
      <c r="P220" s="124"/>
    </row>
    <row r="221" spans="12:16" x14ac:dyDescent="0.2">
      <c r="L221" s="323"/>
      <c r="M221" s="124"/>
      <c r="N221" s="124"/>
      <c r="O221" s="124"/>
      <c r="P221" s="124"/>
    </row>
    <row r="222" spans="12:16" x14ac:dyDescent="0.2">
      <c r="L222" s="323"/>
      <c r="M222" s="124"/>
      <c r="N222" s="124"/>
      <c r="O222" s="124"/>
      <c r="P222" s="124"/>
    </row>
    <row r="223" spans="12:16" x14ac:dyDescent="0.2">
      <c r="L223" s="323"/>
      <c r="M223" s="124"/>
      <c r="N223" s="124"/>
      <c r="O223" s="124"/>
      <c r="P223" s="124"/>
    </row>
    <row r="224" spans="12:16" x14ac:dyDescent="0.2">
      <c r="L224" s="323"/>
      <c r="M224" s="124"/>
      <c r="N224" s="124"/>
      <c r="O224" s="124"/>
      <c r="P224" s="124"/>
    </row>
    <row r="225" spans="12:16" x14ac:dyDescent="0.2">
      <c r="L225" s="323"/>
      <c r="M225" s="124"/>
      <c r="N225" s="124"/>
      <c r="O225" s="124"/>
      <c r="P225" s="124"/>
    </row>
    <row r="226" spans="12:16" x14ac:dyDescent="0.2">
      <c r="L226" s="323"/>
      <c r="M226" s="124"/>
      <c r="N226" s="124"/>
      <c r="O226" s="124"/>
      <c r="P226" s="124"/>
    </row>
    <row r="227" spans="12:16" x14ac:dyDescent="0.2">
      <c r="L227" s="323"/>
      <c r="M227" s="124"/>
      <c r="N227" s="124"/>
      <c r="O227" s="124"/>
      <c r="P227" s="124"/>
    </row>
    <row r="228" spans="12:16" x14ac:dyDescent="0.2">
      <c r="L228" s="323"/>
      <c r="M228" s="124"/>
      <c r="N228" s="124"/>
      <c r="O228" s="124"/>
      <c r="P228" s="124"/>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zoomScaleNormal="100" workbookViewId="0">
      <selection activeCell="G27" sqref="F27:G27"/>
    </sheetView>
  </sheetViews>
  <sheetFormatPr defaultRowHeight="15" x14ac:dyDescent="0.2"/>
  <cols>
    <col min="1" max="1" width="16" style="330" customWidth="1"/>
    <col min="2" max="16384" width="9.140625" style="330"/>
  </cols>
  <sheetData>
    <row r="1" spans="1:22" ht="20.25" x14ac:dyDescent="0.3">
      <c r="A1" s="355" t="s">
        <v>311</v>
      </c>
      <c r="B1" s="356"/>
      <c r="C1" s="356"/>
      <c r="D1" s="356"/>
      <c r="E1" s="356"/>
      <c r="F1" s="356"/>
      <c r="G1" s="356"/>
      <c r="H1" s="356"/>
      <c r="I1" s="356"/>
      <c r="J1" s="356"/>
      <c r="K1" s="356"/>
      <c r="L1" s="356"/>
      <c r="M1" s="356"/>
      <c r="N1" s="356"/>
      <c r="O1" s="356"/>
      <c r="P1" s="356"/>
      <c r="Q1" s="356"/>
      <c r="R1" s="356"/>
      <c r="S1" s="356"/>
      <c r="T1" s="356"/>
      <c r="U1" s="356"/>
      <c r="V1" s="356"/>
    </row>
    <row r="2" spans="1:22" ht="20.25" x14ac:dyDescent="0.3">
      <c r="A2" s="356"/>
      <c r="B2" s="356"/>
      <c r="C2" s="356"/>
      <c r="D2" s="356"/>
      <c r="E2" s="356"/>
      <c r="F2" s="356"/>
      <c r="G2" s="356"/>
      <c r="H2" s="356"/>
      <c r="I2" s="356"/>
      <c r="J2" s="356"/>
      <c r="K2" s="356"/>
      <c r="L2" s="356"/>
      <c r="M2" s="356"/>
      <c r="N2" s="356"/>
      <c r="O2" s="356"/>
      <c r="P2" s="356"/>
      <c r="Q2" s="356"/>
      <c r="R2" s="356"/>
      <c r="S2" s="356"/>
      <c r="T2" s="356"/>
      <c r="U2" s="356"/>
      <c r="V2" s="356"/>
    </row>
    <row r="3" spans="1:22" s="354" customFormat="1" ht="24.95" customHeight="1" x14ac:dyDescent="0.35">
      <c r="A3" s="357" t="s">
        <v>309</v>
      </c>
      <c r="B3" s="358"/>
      <c r="C3" s="358"/>
      <c r="D3" s="358"/>
      <c r="E3" s="358"/>
      <c r="F3" s="358"/>
      <c r="G3" s="358"/>
      <c r="H3" s="358"/>
      <c r="I3" s="358"/>
      <c r="J3" s="358"/>
      <c r="K3" s="358"/>
      <c r="L3" s="356"/>
      <c r="M3" s="356"/>
      <c r="N3" s="356"/>
      <c r="O3" s="356"/>
      <c r="P3" s="356"/>
      <c r="Q3" s="356"/>
      <c r="R3" s="356"/>
      <c r="S3" s="356"/>
      <c r="T3" s="356"/>
      <c r="U3" s="356"/>
      <c r="V3" s="356"/>
    </row>
    <row r="4" spans="1:22" s="354" customFormat="1" ht="24.95" customHeight="1" x14ac:dyDescent="0.35">
      <c r="A4" s="357" t="s">
        <v>325</v>
      </c>
      <c r="B4" s="358"/>
      <c r="C4" s="358"/>
      <c r="D4" s="358"/>
      <c r="E4" s="358"/>
      <c r="F4" s="358"/>
      <c r="G4" s="358"/>
      <c r="H4" s="358"/>
      <c r="I4" s="358"/>
      <c r="J4" s="358"/>
      <c r="K4" s="358"/>
      <c r="L4" s="356"/>
      <c r="M4" s="356"/>
      <c r="N4" s="356"/>
      <c r="O4" s="356"/>
      <c r="P4" s="356"/>
      <c r="Q4" s="356"/>
      <c r="R4" s="356"/>
      <c r="S4" s="356"/>
      <c r="T4" s="356"/>
      <c r="U4" s="356"/>
      <c r="V4" s="356"/>
    </row>
    <row r="5" spans="1:22" s="354" customFormat="1" ht="24.95" customHeight="1" x14ac:dyDescent="0.35">
      <c r="A5" s="357" t="s">
        <v>322</v>
      </c>
      <c r="B5" s="358"/>
      <c r="C5" s="358"/>
      <c r="D5" s="358"/>
      <c r="E5" s="358"/>
      <c r="F5" s="358"/>
      <c r="G5" s="358"/>
      <c r="H5" s="358"/>
      <c r="I5" s="358"/>
      <c r="J5" s="358"/>
      <c r="K5" s="358"/>
      <c r="L5" s="356"/>
      <c r="M5" s="356"/>
      <c r="N5" s="356"/>
      <c r="O5" s="356"/>
      <c r="P5" s="356"/>
      <c r="Q5" s="356"/>
      <c r="R5" s="356"/>
      <c r="S5" s="356"/>
      <c r="T5" s="356"/>
      <c r="U5" s="356"/>
      <c r="V5" s="356"/>
    </row>
    <row r="6" spans="1:22" s="354" customFormat="1" ht="24.95" customHeight="1" x14ac:dyDescent="0.35">
      <c r="A6" s="357" t="s">
        <v>323</v>
      </c>
      <c r="B6" s="358"/>
      <c r="C6" s="358"/>
      <c r="D6" s="358"/>
      <c r="E6" s="358"/>
      <c r="F6" s="358"/>
      <c r="G6" s="358"/>
      <c r="H6" s="358"/>
      <c r="I6" s="358"/>
      <c r="J6" s="358"/>
      <c r="K6" s="358"/>
      <c r="L6" s="356"/>
      <c r="M6" s="356"/>
      <c r="N6" s="356"/>
      <c r="O6" s="356"/>
      <c r="P6" s="356"/>
      <c r="Q6" s="356"/>
      <c r="R6" s="356"/>
      <c r="S6" s="356"/>
      <c r="T6" s="356"/>
      <c r="U6" s="356"/>
      <c r="V6" s="356"/>
    </row>
    <row r="7" spans="1:22" s="354" customFormat="1" ht="33" customHeight="1" x14ac:dyDescent="0.35">
      <c r="A7" s="475" t="s">
        <v>324</v>
      </c>
      <c r="B7" s="476"/>
      <c r="C7" s="476"/>
      <c r="D7" s="476"/>
      <c r="E7" s="476"/>
      <c r="F7" s="476"/>
      <c r="G7" s="476"/>
      <c r="H7" s="476"/>
      <c r="I7" s="476"/>
      <c r="J7" s="476"/>
      <c r="K7" s="476"/>
      <c r="L7" s="476"/>
      <c r="M7" s="453"/>
      <c r="N7" s="453"/>
      <c r="O7" s="453"/>
      <c r="P7" s="453"/>
      <c r="Q7" s="453"/>
      <c r="R7" s="453"/>
      <c r="S7" s="356"/>
      <c r="T7" s="356"/>
      <c r="U7" s="356"/>
      <c r="V7" s="356"/>
    </row>
    <row r="8" spans="1:22" s="354" customFormat="1" ht="35.25" customHeight="1" x14ac:dyDescent="0.35">
      <c r="A8" s="359" t="s">
        <v>310</v>
      </c>
      <c r="B8" s="358"/>
      <c r="C8" s="358"/>
      <c r="D8" s="358"/>
      <c r="E8" s="358"/>
      <c r="F8" s="358"/>
      <c r="G8" s="358"/>
      <c r="H8" s="358"/>
      <c r="I8" s="358"/>
      <c r="J8" s="358"/>
      <c r="K8" s="358"/>
      <c r="L8" s="356"/>
      <c r="M8" s="356"/>
      <c r="N8" s="356"/>
      <c r="O8" s="356"/>
      <c r="P8" s="356"/>
      <c r="Q8" s="356"/>
      <c r="R8" s="356"/>
      <c r="S8" s="356"/>
      <c r="T8" s="356"/>
      <c r="U8" s="356"/>
      <c r="V8" s="356"/>
    </row>
    <row r="10" spans="1:22" x14ac:dyDescent="0.2">
      <c r="A10" s="353" t="s">
        <v>98</v>
      </c>
    </row>
    <row r="22" spans="8:8" x14ac:dyDescent="0.2">
      <c r="H22" s="330" t="s">
        <v>98</v>
      </c>
    </row>
  </sheetData>
  <mergeCells count="1">
    <mergeCell ref="A7:R7"/>
  </mergeCells>
  <pageMargins left="0.7" right="0.7" top="0.75" bottom="0.75" header="0.3" footer="0.3"/>
  <pageSetup scale="60" orientation="landscape" r:id="rId1"/>
  <headerFooter>
    <oddFooter>&amp;C&amp;14Exhibit M- Additional Required Information for OIG budget Submissions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Normal="100" zoomScaleSheetLayoutView="90" workbookViewId="0">
      <selection activeCell="D19" sqref="D19"/>
    </sheetView>
  </sheetViews>
  <sheetFormatPr defaultRowHeight="14.25" x14ac:dyDescent="0.2"/>
  <cols>
    <col min="1" max="1" width="93.5703125" style="1" customWidth="1"/>
    <col min="2" max="3" width="14.5703125" style="2" customWidth="1"/>
    <col min="4" max="4" width="14.5703125" style="3" customWidth="1"/>
    <col min="5" max="5" width="11.5703125" style="7" bestFit="1" customWidth="1"/>
    <col min="6" max="6" width="4.85546875" style="1" customWidth="1"/>
    <col min="7" max="7" width="140.28515625" style="1" customWidth="1"/>
    <col min="8" max="16384" width="9.140625" style="1"/>
  </cols>
  <sheetData>
    <row r="1" spans="1:7" ht="18" x14ac:dyDescent="0.25">
      <c r="A1" s="388" t="s">
        <v>0</v>
      </c>
      <c r="B1" s="388"/>
      <c r="C1" s="388"/>
      <c r="D1" s="388"/>
      <c r="E1" s="7" t="s">
        <v>29</v>
      </c>
      <c r="G1" s="302"/>
    </row>
    <row r="2" spans="1:7" ht="15" x14ac:dyDescent="0.2">
      <c r="A2" s="389" t="s">
        <v>252</v>
      </c>
      <c r="B2" s="389"/>
      <c r="C2" s="389"/>
      <c r="D2" s="389"/>
      <c r="E2" s="7" t="s">
        <v>29</v>
      </c>
      <c r="G2" s="304"/>
    </row>
    <row r="3" spans="1:7" x14ac:dyDescent="0.2">
      <c r="A3" s="390" t="s">
        <v>1</v>
      </c>
      <c r="B3" s="390"/>
      <c r="C3" s="390"/>
      <c r="D3" s="390"/>
      <c r="E3" s="7" t="s">
        <v>29</v>
      </c>
      <c r="G3" s="304"/>
    </row>
    <row r="4" spans="1:7" x14ac:dyDescent="0.2">
      <c r="A4" s="391" t="s">
        <v>2</v>
      </c>
      <c r="B4" s="391"/>
      <c r="C4" s="391"/>
      <c r="D4" s="391"/>
      <c r="E4" s="7" t="s">
        <v>29</v>
      </c>
      <c r="G4" s="304"/>
    </row>
    <row r="5" spans="1:7" ht="15" thickBot="1" x14ac:dyDescent="0.25">
      <c r="E5" s="7" t="s">
        <v>29</v>
      </c>
      <c r="G5" s="304"/>
    </row>
    <row r="6" spans="1:7" ht="15" x14ac:dyDescent="0.25">
      <c r="B6" s="385" t="s">
        <v>3</v>
      </c>
      <c r="C6" s="386"/>
      <c r="D6" s="387"/>
      <c r="E6" s="7" t="s">
        <v>29</v>
      </c>
      <c r="G6" s="310"/>
    </row>
    <row r="7" spans="1:7" ht="15.75" thickBot="1" x14ac:dyDescent="0.25">
      <c r="B7" s="4" t="s">
        <v>4</v>
      </c>
      <c r="C7" s="5" t="s">
        <v>203</v>
      </c>
      <c r="D7" s="6" t="s">
        <v>5</v>
      </c>
      <c r="E7" s="7" t="s">
        <v>29</v>
      </c>
      <c r="G7" s="180"/>
    </row>
    <row r="8" spans="1:7" ht="17.25" x14ac:dyDescent="0.25">
      <c r="A8" s="154" t="s">
        <v>240</v>
      </c>
      <c r="B8" s="155">
        <v>474</v>
      </c>
      <c r="C8" s="156">
        <v>465</v>
      </c>
      <c r="D8" s="157">
        <v>84199</v>
      </c>
      <c r="E8" s="7" t="s">
        <v>29</v>
      </c>
      <c r="G8" s="311"/>
    </row>
    <row r="9" spans="1:7" ht="15" x14ac:dyDescent="0.25">
      <c r="A9" s="339" t="s">
        <v>304</v>
      </c>
      <c r="B9" s="192"/>
      <c r="C9" s="39"/>
      <c r="D9" s="193">
        <v>0</v>
      </c>
      <c r="E9" s="7" t="s">
        <v>29</v>
      </c>
      <c r="G9" s="311"/>
    </row>
    <row r="10" spans="1:7" ht="17.25" x14ac:dyDescent="0.25">
      <c r="A10" s="153" t="s">
        <v>241</v>
      </c>
      <c r="B10" s="188">
        <f t="shared" ref="B10:C10" si="0">SUM(B8:B9)</f>
        <v>474</v>
      </c>
      <c r="C10" s="189">
        <f t="shared" si="0"/>
        <v>465</v>
      </c>
      <c r="D10" s="191">
        <f>SUM(D8:D9)</f>
        <v>84199</v>
      </c>
      <c r="E10" s="7" t="s">
        <v>29</v>
      </c>
      <c r="G10" s="312"/>
    </row>
    <row r="11" spans="1:7" ht="15" x14ac:dyDescent="0.25">
      <c r="A11" s="131" t="s">
        <v>7</v>
      </c>
      <c r="B11" s="188">
        <v>474</v>
      </c>
      <c r="C11" s="189">
        <v>454</v>
      </c>
      <c r="D11" s="190">
        <v>84199</v>
      </c>
      <c r="E11" s="7" t="s">
        <v>29</v>
      </c>
      <c r="G11" s="311"/>
    </row>
    <row r="12" spans="1:7" ht="15" x14ac:dyDescent="0.25">
      <c r="A12" s="339" t="s">
        <v>305</v>
      </c>
      <c r="B12" s="132"/>
      <c r="C12" s="133"/>
      <c r="D12" s="134">
        <v>0</v>
      </c>
      <c r="E12" s="7" t="s">
        <v>29</v>
      </c>
      <c r="G12" s="311"/>
    </row>
    <row r="13" spans="1:7" ht="15" x14ac:dyDescent="0.25">
      <c r="A13" s="251" t="s">
        <v>245</v>
      </c>
      <c r="B13" s="248"/>
      <c r="C13" s="249"/>
      <c r="D13" s="250">
        <v>515</v>
      </c>
      <c r="G13" s="311"/>
    </row>
    <row r="14" spans="1:7" ht="15" x14ac:dyDescent="0.25">
      <c r="A14" s="171" t="s">
        <v>218</v>
      </c>
      <c r="B14" s="192"/>
      <c r="C14" s="39"/>
      <c r="D14" s="193">
        <v>0</v>
      </c>
      <c r="E14" s="7" t="s">
        <v>29</v>
      </c>
      <c r="G14" s="312"/>
    </row>
    <row r="15" spans="1:7" ht="15" x14ac:dyDescent="0.25">
      <c r="A15" s="135" t="s">
        <v>198</v>
      </c>
      <c r="B15" s="132">
        <f t="shared" ref="B15:C15" si="1">SUM(B11:B14)</f>
        <v>474</v>
      </c>
      <c r="C15" s="133">
        <f t="shared" si="1"/>
        <v>454</v>
      </c>
      <c r="D15" s="136">
        <f>SUM(D11:D14)</f>
        <v>84714</v>
      </c>
      <c r="E15" s="7" t="s">
        <v>29</v>
      </c>
      <c r="G15" s="312"/>
    </row>
    <row r="16" spans="1:7" ht="15" x14ac:dyDescent="0.25">
      <c r="A16" s="135"/>
      <c r="B16" s="132"/>
      <c r="C16" s="133"/>
      <c r="D16" s="136"/>
      <c r="E16" s="7" t="s">
        <v>29</v>
      </c>
      <c r="G16" s="311"/>
    </row>
    <row r="17" spans="1:7" ht="15" x14ac:dyDescent="0.25">
      <c r="A17" s="137" t="s">
        <v>8</v>
      </c>
      <c r="B17" s="132"/>
      <c r="C17" s="133"/>
      <c r="D17" s="136"/>
      <c r="E17" s="7" t="s">
        <v>29</v>
      </c>
      <c r="G17" s="311"/>
    </row>
    <row r="18" spans="1:7" ht="15" x14ac:dyDescent="0.25">
      <c r="A18" s="183" t="s">
        <v>234</v>
      </c>
      <c r="B18" s="139">
        <v>0</v>
      </c>
      <c r="C18" s="140">
        <v>0</v>
      </c>
      <c r="D18" s="134">
        <v>0</v>
      </c>
      <c r="E18" s="7" t="s">
        <v>29</v>
      </c>
      <c r="G18" s="312"/>
    </row>
    <row r="19" spans="1:7" ht="15" x14ac:dyDescent="0.25">
      <c r="A19" s="252" t="s">
        <v>246</v>
      </c>
      <c r="B19" s="139">
        <v>0</v>
      </c>
      <c r="C19" s="140">
        <v>0</v>
      </c>
      <c r="D19" s="134">
        <v>-515</v>
      </c>
      <c r="G19" s="312"/>
    </row>
    <row r="20" spans="1:7" hidden="1" x14ac:dyDescent="0.2">
      <c r="A20" s="172" t="s">
        <v>9</v>
      </c>
      <c r="B20" s="198">
        <v>0</v>
      </c>
      <c r="C20" s="199">
        <v>0</v>
      </c>
      <c r="D20" s="200">
        <v>0</v>
      </c>
      <c r="E20" s="7" t="s">
        <v>29</v>
      </c>
      <c r="G20" s="311"/>
    </row>
    <row r="21" spans="1:7" ht="15" x14ac:dyDescent="0.25">
      <c r="A21" s="142" t="s">
        <v>242</v>
      </c>
      <c r="B21" s="132">
        <f>SUM(B18:B20)</f>
        <v>0</v>
      </c>
      <c r="C21" s="133">
        <f t="shared" ref="C21:D21" si="2">SUM(C18:C20)</f>
        <v>0</v>
      </c>
      <c r="D21" s="136">
        <f t="shared" si="2"/>
        <v>-515</v>
      </c>
      <c r="E21" s="7" t="s">
        <v>29</v>
      </c>
      <c r="G21" s="311"/>
    </row>
    <row r="22" spans="1:7" ht="15" x14ac:dyDescent="0.25">
      <c r="A22" s="137" t="s">
        <v>197</v>
      </c>
      <c r="B22" s="132"/>
      <c r="C22" s="133"/>
      <c r="D22" s="136"/>
      <c r="E22" s="7" t="s">
        <v>29</v>
      </c>
      <c r="G22" s="312"/>
    </row>
    <row r="23" spans="1:7" ht="15" x14ac:dyDescent="0.25">
      <c r="A23" s="141" t="s">
        <v>10</v>
      </c>
      <c r="B23" s="132"/>
      <c r="C23" s="133"/>
      <c r="D23" s="136"/>
      <c r="E23" s="7" t="s">
        <v>29</v>
      </c>
      <c r="G23" s="311"/>
    </row>
    <row r="24" spans="1:7" x14ac:dyDescent="0.2">
      <c r="A24" s="264" t="s">
        <v>257</v>
      </c>
      <c r="B24" s="139">
        <v>0</v>
      </c>
      <c r="C24" s="140">
        <v>0</v>
      </c>
      <c r="D24" s="134">
        <v>37</v>
      </c>
      <c r="E24" s="7" t="s">
        <v>29</v>
      </c>
      <c r="G24" s="311"/>
    </row>
    <row r="25" spans="1:7" x14ac:dyDescent="0.2">
      <c r="A25" s="264" t="s">
        <v>255</v>
      </c>
      <c r="B25" s="139">
        <v>0</v>
      </c>
      <c r="C25" s="140">
        <v>0</v>
      </c>
      <c r="D25" s="134">
        <v>-63</v>
      </c>
      <c r="G25" s="311"/>
    </row>
    <row r="26" spans="1:7" x14ac:dyDescent="0.2">
      <c r="A26" s="264" t="s">
        <v>256</v>
      </c>
      <c r="B26" s="139">
        <v>0</v>
      </c>
      <c r="C26" s="140">
        <v>0</v>
      </c>
      <c r="D26" s="134">
        <v>-7</v>
      </c>
      <c r="G26" s="311"/>
    </row>
    <row r="27" spans="1:7" ht="15" x14ac:dyDescent="0.25">
      <c r="A27" s="141" t="s">
        <v>11</v>
      </c>
      <c r="B27" s="139">
        <v>0</v>
      </c>
      <c r="C27" s="140">
        <v>0</v>
      </c>
      <c r="D27" s="134">
        <v>602</v>
      </c>
      <c r="E27" s="7" t="s">
        <v>29</v>
      </c>
      <c r="G27" s="312"/>
    </row>
    <row r="28" spans="1:7" ht="13.5" customHeight="1" x14ac:dyDescent="0.25">
      <c r="A28" s="141" t="s">
        <v>12</v>
      </c>
      <c r="B28" s="139">
        <v>0</v>
      </c>
      <c r="C28" s="140">
        <v>0</v>
      </c>
      <c r="D28" s="134">
        <v>623</v>
      </c>
      <c r="E28" s="7" t="s">
        <v>29</v>
      </c>
      <c r="G28" s="312"/>
    </row>
    <row r="29" spans="1:7" ht="15" x14ac:dyDescent="0.25">
      <c r="A29" s="141" t="s">
        <v>13</v>
      </c>
      <c r="B29" s="139">
        <v>0</v>
      </c>
      <c r="C29" s="140">
        <v>0</v>
      </c>
      <c r="D29" s="134">
        <v>24</v>
      </c>
      <c r="E29" s="7" t="s">
        <v>29</v>
      </c>
      <c r="G29" s="312"/>
    </row>
    <row r="30" spans="1:7" ht="15" hidden="1" x14ac:dyDescent="0.25">
      <c r="A30" s="141" t="s">
        <v>14</v>
      </c>
      <c r="B30" s="139">
        <v>0</v>
      </c>
      <c r="C30" s="140">
        <v>0</v>
      </c>
      <c r="D30" s="134">
        <v>0</v>
      </c>
      <c r="E30" s="7" t="s">
        <v>29</v>
      </c>
      <c r="G30" s="312"/>
    </row>
    <row r="31" spans="1:7" ht="15" hidden="1" x14ac:dyDescent="0.25">
      <c r="A31" s="141" t="s">
        <v>15</v>
      </c>
      <c r="B31" s="139">
        <v>0</v>
      </c>
      <c r="C31" s="140">
        <v>0</v>
      </c>
      <c r="D31" s="134">
        <v>0</v>
      </c>
      <c r="E31" s="7" t="s">
        <v>29</v>
      </c>
      <c r="G31" s="312"/>
    </row>
    <row r="32" spans="1:7" ht="13.5" hidden="1" customHeight="1" x14ac:dyDescent="0.25">
      <c r="A32" s="187" t="s">
        <v>238</v>
      </c>
      <c r="B32" s="132"/>
      <c r="C32" s="133"/>
      <c r="D32" s="136">
        <v>0</v>
      </c>
      <c r="E32" s="7" t="s">
        <v>29</v>
      </c>
      <c r="G32" s="311"/>
    </row>
    <row r="33" spans="1:7" hidden="1" x14ac:dyDescent="0.2">
      <c r="A33" s="138" t="s">
        <v>9</v>
      </c>
      <c r="B33" s="198">
        <v>0</v>
      </c>
      <c r="C33" s="199">
        <v>0</v>
      </c>
      <c r="D33" s="200">
        <v>0</v>
      </c>
      <c r="E33" s="7" t="s">
        <v>29</v>
      </c>
      <c r="G33" s="311"/>
    </row>
    <row r="34" spans="1:7" ht="15" x14ac:dyDescent="0.25">
      <c r="A34" s="142" t="s">
        <v>199</v>
      </c>
      <c r="B34" s="132">
        <f>SUM(B24:B33)</f>
        <v>0</v>
      </c>
      <c r="C34" s="133">
        <f t="shared" ref="C34" si="3">SUM(C24:C33)</f>
        <v>0</v>
      </c>
      <c r="D34" s="136">
        <f>SUM(D23:D33)</f>
        <v>1216</v>
      </c>
      <c r="E34" s="7" t="s">
        <v>29</v>
      </c>
      <c r="G34" s="312"/>
    </row>
    <row r="35" spans="1:7" ht="15" x14ac:dyDescent="0.25">
      <c r="A35" s="135" t="s">
        <v>200</v>
      </c>
      <c r="B35" s="196">
        <f>B34+B21</f>
        <v>0</v>
      </c>
      <c r="C35" s="39">
        <f>C34+C21</f>
        <v>0</v>
      </c>
      <c r="D35" s="40">
        <f>D34+D21</f>
        <v>701</v>
      </c>
      <c r="E35" s="7" t="s">
        <v>29</v>
      </c>
      <c r="G35" s="312"/>
    </row>
    <row r="36" spans="1:7" ht="15" x14ac:dyDescent="0.25">
      <c r="A36" s="143" t="s">
        <v>16</v>
      </c>
      <c r="B36" s="194">
        <f>B15+B35</f>
        <v>474</v>
      </c>
      <c r="C36" s="189">
        <f>C15+C35</f>
        <v>454</v>
      </c>
      <c r="D36" s="195">
        <f>D15+D35</f>
        <v>85415</v>
      </c>
      <c r="E36" s="7" t="s">
        <v>29</v>
      </c>
      <c r="G36" s="312"/>
    </row>
    <row r="37" spans="1:7" ht="13.5" customHeight="1" x14ac:dyDescent="0.25">
      <c r="A37" s="143" t="s">
        <v>17</v>
      </c>
      <c r="B37" s="194"/>
      <c r="C37" s="189"/>
      <c r="D37" s="195"/>
      <c r="E37" s="7" t="s">
        <v>29</v>
      </c>
      <c r="G37" s="311"/>
    </row>
    <row r="38" spans="1:7" ht="15" hidden="1" x14ac:dyDescent="0.25">
      <c r="A38" s="141" t="s">
        <v>18</v>
      </c>
      <c r="B38" s="144"/>
      <c r="C38" s="133"/>
      <c r="D38" s="145"/>
      <c r="E38" s="7" t="s">
        <v>29</v>
      </c>
      <c r="G38" s="311"/>
    </row>
    <row r="39" spans="1:7" ht="12" customHeight="1" x14ac:dyDescent="0.2">
      <c r="A39" s="146" t="str">
        <f>'[1]B. Summary of Requirements '!$A$39</f>
        <v>Council of the Inspector General on Integrity and Efficiency</v>
      </c>
      <c r="B39" s="147">
        <v>0</v>
      </c>
      <c r="C39" s="140">
        <v>0</v>
      </c>
      <c r="D39" s="148">
        <v>468</v>
      </c>
      <c r="E39" s="7" t="s">
        <v>29</v>
      </c>
      <c r="G39" s="311"/>
    </row>
    <row r="40" spans="1:7" hidden="1" x14ac:dyDescent="0.2">
      <c r="A40" s="146" t="s">
        <v>20</v>
      </c>
      <c r="B40" s="147">
        <v>0</v>
      </c>
      <c r="C40" s="140">
        <v>0</v>
      </c>
      <c r="D40" s="148">
        <v>0</v>
      </c>
      <c r="E40" s="7" t="s">
        <v>29</v>
      </c>
      <c r="G40" s="311"/>
    </row>
    <row r="41" spans="1:7" hidden="1" x14ac:dyDescent="0.2">
      <c r="A41" s="146" t="s">
        <v>21</v>
      </c>
      <c r="B41" s="201">
        <v>0</v>
      </c>
      <c r="C41" s="199">
        <v>0</v>
      </c>
      <c r="D41" s="202">
        <v>0</v>
      </c>
      <c r="E41" s="7" t="s">
        <v>29</v>
      </c>
      <c r="G41" s="311"/>
    </row>
    <row r="42" spans="1:7" x14ac:dyDescent="0.2">
      <c r="A42" s="146" t="s">
        <v>22</v>
      </c>
      <c r="B42" s="147">
        <f>SUM(B39:B41)</f>
        <v>0</v>
      </c>
      <c r="C42" s="140">
        <f t="shared" ref="C42:D42" si="4">SUM(C39:C41)</f>
        <v>0</v>
      </c>
      <c r="D42" s="148">
        <f t="shared" si="4"/>
        <v>468</v>
      </c>
      <c r="E42" s="7" t="s">
        <v>29</v>
      </c>
      <c r="G42" s="311"/>
    </row>
    <row r="43" spans="1:7" ht="15" x14ac:dyDescent="0.25">
      <c r="A43" s="265" t="s">
        <v>259</v>
      </c>
      <c r="B43" s="144"/>
      <c r="C43" s="133"/>
      <c r="D43" s="145"/>
      <c r="E43" s="7" t="s">
        <v>29</v>
      </c>
      <c r="G43" s="311"/>
    </row>
    <row r="44" spans="1:7" ht="12.75" customHeight="1" x14ac:dyDescent="0.2">
      <c r="A44" s="146" t="str">
        <f>'[1]B. Summary of Requirements '!$A$42</f>
        <v>IT Savings</v>
      </c>
      <c r="B44" s="147">
        <v>0</v>
      </c>
      <c r="C44" s="140">
        <v>0</v>
      </c>
      <c r="D44" s="148">
        <v>-38</v>
      </c>
      <c r="E44" s="7" t="s">
        <v>29</v>
      </c>
      <c r="G44" s="311"/>
    </row>
    <row r="45" spans="1:7" hidden="1" x14ac:dyDescent="0.2">
      <c r="A45" s="146" t="s">
        <v>24</v>
      </c>
      <c r="B45" s="147">
        <v>0</v>
      </c>
      <c r="C45" s="140">
        <v>0</v>
      </c>
      <c r="D45" s="148">
        <v>0</v>
      </c>
      <c r="E45" s="7" t="s">
        <v>29</v>
      </c>
      <c r="G45" s="311"/>
    </row>
    <row r="46" spans="1:7" hidden="1" x14ac:dyDescent="0.2">
      <c r="A46" s="146" t="s">
        <v>25</v>
      </c>
      <c r="B46" s="201">
        <v>0</v>
      </c>
      <c r="C46" s="199">
        <v>0</v>
      </c>
      <c r="D46" s="202">
        <v>0</v>
      </c>
      <c r="E46" s="7" t="s">
        <v>29</v>
      </c>
      <c r="G46" s="311"/>
    </row>
    <row r="47" spans="1:7" x14ac:dyDescent="0.2">
      <c r="A47" s="300" t="s">
        <v>299</v>
      </c>
      <c r="B47" s="351">
        <v>0</v>
      </c>
      <c r="C47" s="268">
        <v>-2</v>
      </c>
      <c r="D47" s="352">
        <v>0</v>
      </c>
      <c r="G47" s="311"/>
    </row>
    <row r="48" spans="1:7" x14ac:dyDescent="0.2">
      <c r="A48" s="146" t="s">
        <v>26</v>
      </c>
      <c r="B48" s="147">
        <f>SUM(B44:B46)</f>
        <v>0</v>
      </c>
      <c r="C48" s="140">
        <f>SUM(C44:C47)</f>
        <v>-2</v>
      </c>
      <c r="D48" s="148">
        <f t="shared" ref="D48" si="5">SUM(D44:D46)</f>
        <v>-38</v>
      </c>
      <c r="E48" s="7" t="s">
        <v>29</v>
      </c>
      <c r="G48" s="311"/>
    </row>
    <row r="49" spans="1:7" ht="15" x14ac:dyDescent="0.25">
      <c r="A49" s="135" t="s">
        <v>27</v>
      </c>
      <c r="B49" s="192">
        <f>B42+B48</f>
        <v>0</v>
      </c>
      <c r="C49" s="39">
        <f>C42+C48</f>
        <v>-2</v>
      </c>
      <c r="D49" s="197">
        <f t="shared" ref="D49" si="6">D42+D48</f>
        <v>430</v>
      </c>
      <c r="E49" s="7" t="s">
        <v>29</v>
      </c>
      <c r="G49" s="312"/>
    </row>
    <row r="50" spans="1:7" ht="15" x14ac:dyDescent="0.25">
      <c r="A50" s="149" t="s">
        <v>28</v>
      </c>
      <c r="B50" s="188">
        <f>B36+B49</f>
        <v>474</v>
      </c>
      <c r="C50" s="189">
        <f t="shared" ref="C50:D50" si="7">C36+C49</f>
        <v>452</v>
      </c>
      <c r="D50" s="190">
        <f t="shared" si="7"/>
        <v>85845</v>
      </c>
      <c r="E50" s="7" t="s">
        <v>29</v>
      </c>
      <c r="G50" s="312"/>
    </row>
    <row r="51" spans="1:7" ht="15" x14ac:dyDescent="0.25">
      <c r="A51" s="339" t="s">
        <v>306</v>
      </c>
      <c r="B51" s="192"/>
      <c r="C51" s="39"/>
      <c r="D51" s="193">
        <v>0</v>
      </c>
      <c r="E51" s="7" t="s">
        <v>29</v>
      </c>
      <c r="G51" s="311"/>
    </row>
    <row r="52" spans="1:7" s="8" customFormat="1" ht="15" x14ac:dyDescent="0.25">
      <c r="A52" s="165" t="s">
        <v>201</v>
      </c>
      <c r="B52" s="162">
        <f t="shared" ref="B52:C52" si="8">SUM(B50:B51)</f>
        <v>474</v>
      </c>
      <c r="C52" s="163">
        <f t="shared" si="8"/>
        <v>452</v>
      </c>
      <c r="D52" s="164">
        <f>SUM(D50:D51)</f>
        <v>85845</v>
      </c>
      <c r="E52" s="7" t="s">
        <v>29</v>
      </c>
      <c r="G52" s="312"/>
    </row>
    <row r="53" spans="1:7" ht="15.75" thickBot="1" x14ac:dyDescent="0.3">
      <c r="A53" s="364" t="s">
        <v>312</v>
      </c>
      <c r="B53" s="150">
        <f>B50-B15</f>
        <v>0</v>
      </c>
      <c r="C53" s="151">
        <f>C50-C15</f>
        <v>-2</v>
      </c>
      <c r="D53" s="152">
        <f>D50-D10</f>
        <v>1646</v>
      </c>
      <c r="E53" s="7" t="s">
        <v>29</v>
      </c>
      <c r="G53" s="312"/>
    </row>
    <row r="54" spans="1:7" x14ac:dyDescent="0.2">
      <c r="A54" s="7"/>
      <c r="E54" s="7" t="s">
        <v>29</v>
      </c>
      <c r="G54" s="313"/>
    </row>
    <row r="55" spans="1:7" ht="17.25" x14ac:dyDescent="0.2">
      <c r="A55" s="384" t="s">
        <v>239</v>
      </c>
      <c r="B55" s="384"/>
      <c r="C55" s="384"/>
      <c r="D55" s="384"/>
      <c r="E55" s="7" t="s">
        <v>29</v>
      </c>
    </row>
    <row r="56" spans="1:7" x14ac:dyDescent="0.2">
      <c r="E56" s="7" t="s">
        <v>30</v>
      </c>
    </row>
  </sheetData>
  <mergeCells count="6">
    <mergeCell ref="A55:D55"/>
    <mergeCell ref="B6:D6"/>
    <mergeCell ref="A1:D1"/>
    <mergeCell ref="A2:D2"/>
    <mergeCell ref="A3:D3"/>
    <mergeCell ref="A4:D4"/>
  </mergeCells>
  <printOptions horizontalCentered="1"/>
  <pageMargins left="0.7" right="0.7" top="0.63" bottom="0.63" header="0.3" footer="0.3"/>
  <pageSetup scale="6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zoomScaleNormal="100" zoomScaleSheetLayoutView="80" workbookViewId="0">
      <selection activeCell="C16" sqref="C16:C17"/>
    </sheetView>
  </sheetViews>
  <sheetFormatPr defaultRowHeight="14.25" x14ac:dyDescent="0.2"/>
  <cols>
    <col min="1" max="1" width="37.140625" style="254" customWidth="1"/>
    <col min="2" max="3" width="8.28515625" style="254" customWidth="1"/>
    <col min="4" max="4" width="12.7109375" style="254" customWidth="1"/>
    <col min="5" max="6" width="8.28515625" style="254" customWidth="1"/>
    <col min="7" max="7" width="12.7109375" style="254" customWidth="1"/>
    <col min="8" max="9" width="8.28515625" style="254" customWidth="1"/>
    <col min="10" max="10" width="12.7109375" style="254" customWidth="1"/>
    <col min="11" max="12" width="8.28515625" style="254" customWidth="1"/>
    <col min="13" max="13" width="12.7109375" style="254" customWidth="1"/>
    <col min="14" max="14" width="14" style="7" bestFit="1" customWidth="1"/>
    <col min="15" max="15" width="4.5703125" style="254" customWidth="1"/>
    <col min="16" max="16" width="116.7109375" style="254" customWidth="1"/>
    <col min="17" max="18" width="8.28515625" style="254" customWidth="1"/>
    <col min="19" max="19" width="12.7109375" style="254" customWidth="1"/>
    <col min="20" max="21" width="8.28515625" style="254" customWidth="1"/>
    <col min="22" max="22" width="12.7109375" style="254" customWidth="1"/>
    <col min="23" max="16384" width="9.140625" style="254"/>
  </cols>
  <sheetData>
    <row r="1" spans="1:22" ht="18" x14ac:dyDescent="0.25">
      <c r="A1" s="388" t="s">
        <v>0</v>
      </c>
      <c r="B1" s="388"/>
      <c r="C1" s="388"/>
      <c r="D1" s="388"/>
      <c r="E1" s="388"/>
      <c r="F1" s="388"/>
      <c r="G1" s="388"/>
      <c r="H1" s="388"/>
      <c r="I1" s="388"/>
      <c r="J1" s="388"/>
      <c r="K1" s="388"/>
      <c r="L1" s="388"/>
      <c r="M1" s="388"/>
      <c r="N1" s="102" t="s">
        <v>29</v>
      </c>
      <c r="O1" s="9"/>
      <c r="P1" s="302"/>
      <c r="Q1" s="301"/>
      <c r="R1" s="301"/>
      <c r="S1" s="9"/>
      <c r="T1" s="9"/>
      <c r="U1" s="9"/>
      <c r="V1" s="9"/>
    </row>
    <row r="2" spans="1:22" ht="15" x14ac:dyDescent="0.2">
      <c r="A2" s="389" t="s">
        <v>288</v>
      </c>
      <c r="B2" s="389"/>
      <c r="C2" s="389"/>
      <c r="D2" s="389"/>
      <c r="E2" s="389"/>
      <c r="F2" s="389"/>
      <c r="G2" s="389"/>
      <c r="H2" s="389"/>
      <c r="I2" s="389"/>
      <c r="J2" s="389"/>
      <c r="K2" s="389"/>
      <c r="L2" s="389"/>
      <c r="M2" s="389"/>
      <c r="N2" s="102" t="s">
        <v>29</v>
      </c>
      <c r="O2" s="10"/>
      <c r="P2" s="304"/>
      <c r="Q2" s="303"/>
      <c r="R2" s="303"/>
      <c r="S2" s="10"/>
      <c r="T2" s="10"/>
      <c r="U2" s="10"/>
      <c r="V2" s="10"/>
    </row>
    <row r="3" spans="1:22" x14ac:dyDescent="0.2">
      <c r="A3" s="396" t="s">
        <v>1</v>
      </c>
      <c r="B3" s="396"/>
      <c r="C3" s="396"/>
      <c r="D3" s="396"/>
      <c r="E3" s="396"/>
      <c r="F3" s="396"/>
      <c r="G3" s="396"/>
      <c r="H3" s="396"/>
      <c r="I3" s="396"/>
      <c r="J3" s="396"/>
      <c r="K3" s="396"/>
      <c r="L3" s="396"/>
      <c r="M3" s="396"/>
      <c r="N3" s="102" t="s">
        <v>29</v>
      </c>
      <c r="O3" s="274"/>
      <c r="P3" s="304"/>
      <c r="Q3" s="314"/>
      <c r="R3" s="314"/>
      <c r="S3" s="274"/>
      <c r="T3" s="274"/>
      <c r="U3" s="274"/>
      <c r="V3" s="274"/>
    </row>
    <row r="4" spans="1:22" x14ac:dyDescent="0.2">
      <c r="A4" s="391" t="s">
        <v>2</v>
      </c>
      <c r="B4" s="391"/>
      <c r="C4" s="391"/>
      <c r="D4" s="391"/>
      <c r="E4" s="391"/>
      <c r="F4" s="391"/>
      <c r="G4" s="391"/>
      <c r="H4" s="391"/>
      <c r="I4" s="391"/>
      <c r="J4" s="391"/>
      <c r="K4" s="391"/>
      <c r="L4" s="391"/>
      <c r="M4" s="391"/>
      <c r="N4" s="102" t="s">
        <v>29</v>
      </c>
      <c r="O4" s="11"/>
      <c r="P4" s="304"/>
      <c r="Q4" s="48"/>
      <c r="R4" s="48"/>
      <c r="S4" s="11"/>
      <c r="T4" s="11"/>
      <c r="U4" s="11"/>
      <c r="V4" s="11"/>
    </row>
    <row r="5" spans="1:22" ht="15" x14ac:dyDescent="0.25">
      <c r="A5" s="391"/>
      <c r="B5" s="391"/>
      <c r="C5" s="391"/>
      <c r="D5" s="391"/>
      <c r="E5" s="391"/>
      <c r="F5" s="391"/>
      <c r="G5" s="391"/>
      <c r="H5" s="391"/>
      <c r="I5" s="391"/>
      <c r="J5" s="391"/>
      <c r="K5" s="391"/>
      <c r="L5" s="391"/>
      <c r="M5" s="391"/>
      <c r="N5" s="102" t="s">
        <v>29</v>
      </c>
      <c r="O5" s="11"/>
      <c r="P5" s="306"/>
      <c r="Q5" s="48"/>
      <c r="R5" s="48"/>
      <c r="S5" s="11"/>
      <c r="T5" s="11"/>
      <c r="U5" s="11"/>
      <c r="V5" s="11"/>
    </row>
    <row r="6" spans="1:22" ht="15" thickBot="1" x14ac:dyDescent="0.25">
      <c r="A6" s="391"/>
      <c r="B6" s="391"/>
      <c r="C6" s="391"/>
      <c r="D6" s="391"/>
      <c r="E6" s="391"/>
      <c r="F6" s="391"/>
      <c r="G6" s="391"/>
      <c r="H6" s="391"/>
      <c r="I6" s="391"/>
      <c r="J6" s="391"/>
      <c r="K6" s="391"/>
      <c r="L6" s="391"/>
      <c r="M6" s="391"/>
      <c r="N6" s="102" t="s">
        <v>29</v>
      </c>
      <c r="O6" s="11"/>
      <c r="P6" s="48"/>
      <c r="Q6" s="48"/>
      <c r="R6" s="48"/>
      <c r="S6" s="11"/>
      <c r="T6" s="11"/>
      <c r="U6" s="11"/>
      <c r="V6" s="11"/>
    </row>
    <row r="7" spans="1:22" ht="45.75" customHeight="1" x14ac:dyDescent="0.2">
      <c r="A7" s="392" t="s">
        <v>210</v>
      </c>
      <c r="B7" s="394" t="s">
        <v>202</v>
      </c>
      <c r="C7" s="394"/>
      <c r="D7" s="394"/>
      <c r="E7" s="394" t="s">
        <v>289</v>
      </c>
      <c r="F7" s="394"/>
      <c r="G7" s="394"/>
      <c r="H7" s="394" t="s">
        <v>244</v>
      </c>
      <c r="I7" s="394"/>
      <c r="J7" s="394"/>
      <c r="K7" s="394" t="s">
        <v>16</v>
      </c>
      <c r="L7" s="394"/>
      <c r="M7" s="395"/>
      <c r="N7" s="102" t="s">
        <v>29</v>
      </c>
      <c r="P7" s="308"/>
      <c r="Q7" s="308"/>
      <c r="R7" s="308"/>
    </row>
    <row r="8" spans="1:22" ht="28.5" x14ac:dyDescent="0.25">
      <c r="A8" s="393"/>
      <c r="B8" s="275" t="s">
        <v>4</v>
      </c>
      <c r="C8" s="275" t="s">
        <v>204</v>
      </c>
      <c r="D8" s="275" t="s">
        <v>5</v>
      </c>
      <c r="E8" s="275" t="s">
        <v>4</v>
      </c>
      <c r="F8" s="275" t="s">
        <v>235</v>
      </c>
      <c r="G8" s="275" t="s">
        <v>5</v>
      </c>
      <c r="H8" s="275" t="s">
        <v>4</v>
      </c>
      <c r="I8" s="275" t="s">
        <v>235</v>
      </c>
      <c r="J8" s="275" t="s">
        <v>5</v>
      </c>
      <c r="K8" s="275" t="s">
        <v>4</v>
      </c>
      <c r="L8" s="275" t="s">
        <v>235</v>
      </c>
      <c r="M8" s="276" t="s">
        <v>5</v>
      </c>
      <c r="N8" s="102" t="s">
        <v>29</v>
      </c>
      <c r="P8" s="315"/>
      <c r="Q8" s="308"/>
      <c r="R8" s="308"/>
    </row>
    <row r="9" spans="1:22" ht="31.5" customHeight="1" x14ac:dyDescent="0.2">
      <c r="A9" s="259" t="s">
        <v>253</v>
      </c>
      <c r="B9" s="277">
        <v>474</v>
      </c>
      <c r="C9" s="277">
        <v>442</v>
      </c>
      <c r="D9" s="277">
        <v>84199</v>
      </c>
      <c r="E9" s="277">
        <v>474</v>
      </c>
      <c r="F9" s="277">
        <v>431</v>
      </c>
      <c r="G9" s="277">
        <v>84714</v>
      </c>
      <c r="H9" s="277">
        <v>0</v>
      </c>
      <c r="I9" s="277">
        <v>0</v>
      </c>
      <c r="J9" s="277">
        <v>701</v>
      </c>
      <c r="K9" s="277">
        <f>E9+H9</f>
        <v>474</v>
      </c>
      <c r="L9" s="277">
        <f t="shared" ref="L9:M15" si="0">F9+I9</f>
        <v>431</v>
      </c>
      <c r="M9" s="278">
        <f t="shared" si="0"/>
        <v>85415</v>
      </c>
      <c r="N9" s="102" t="s">
        <v>29</v>
      </c>
      <c r="P9" s="308"/>
      <c r="Q9" s="308"/>
      <c r="R9" s="308"/>
    </row>
    <row r="10" spans="1:22" ht="1.5" customHeight="1" x14ac:dyDescent="0.2">
      <c r="A10" s="279" t="s">
        <v>35</v>
      </c>
      <c r="B10" s="268">
        <v>0</v>
      </c>
      <c r="C10" s="268">
        <v>0</v>
      </c>
      <c r="D10" s="268">
        <v>0</v>
      </c>
      <c r="E10" s="268">
        <v>0</v>
      </c>
      <c r="F10" s="268">
        <v>0</v>
      </c>
      <c r="G10" s="268">
        <v>0</v>
      </c>
      <c r="H10" s="268">
        <v>0</v>
      </c>
      <c r="I10" s="268">
        <v>0</v>
      </c>
      <c r="J10" s="268">
        <v>0</v>
      </c>
      <c r="K10" s="268">
        <f t="shared" ref="K10:K12" si="1">E10+H10</f>
        <v>0</v>
      </c>
      <c r="L10" s="268">
        <f t="shared" si="0"/>
        <v>0</v>
      </c>
      <c r="M10" s="273">
        <f t="shared" si="0"/>
        <v>0</v>
      </c>
      <c r="N10" s="102" t="s">
        <v>29</v>
      </c>
      <c r="P10" s="308"/>
      <c r="Q10" s="308"/>
      <c r="R10" s="308"/>
    </row>
    <row r="11" spans="1:22" hidden="1" x14ac:dyDescent="0.2">
      <c r="A11" s="279" t="s">
        <v>36</v>
      </c>
      <c r="B11" s="268">
        <v>0</v>
      </c>
      <c r="C11" s="268">
        <v>0</v>
      </c>
      <c r="D11" s="268">
        <v>0</v>
      </c>
      <c r="E11" s="268">
        <v>0</v>
      </c>
      <c r="F11" s="268">
        <v>0</v>
      </c>
      <c r="G11" s="268">
        <v>0</v>
      </c>
      <c r="H11" s="268">
        <v>0</v>
      </c>
      <c r="I11" s="268">
        <v>0</v>
      </c>
      <c r="J11" s="268">
        <v>0</v>
      </c>
      <c r="K11" s="268">
        <f t="shared" si="1"/>
        <v>0</v>
      </c>
      <c r="L11" s="268">
        <f t="shared" si="0"/>
        <v>0</v>
      </c>
      <c r="M11" s="273">
        <f t="shared" si="0"/>
        <v>0</v>
      </c>
      <c r="N11" s="102" t="s">
        <v>29</v>
      </c>
      <c r="P11" s="308"/>
      <c r="Q11" s="308"/>
      <c r="R11" s="308"/>
    </row>
    <row r="12" spans="1:22" hidden="1" x14ac:dyDescent="0.2">
      <c r="A12" s="280" t="s">
        <v>37</v>
      </c>
      <c r="B12" s="281">
        <v>0</v>
      </c>
      <c r="C12" s="281">
        <v>0</v>
      </c>
      <c r="D12" s="281">
        <v>0</v>
      </c>
      <c r="E12" s="281">
        <v>0</v>
      </c>
      <c r="F12" s="281">
        <v>0</v>
      </c>
      <c r="G12" s="281">
        <v>0</v>
      </c>
      <c r="H12" s="281">
        <v>0</v>
      </c>
      <c r="I12" s="281">
        <v>0</v>
      </c>
      <c r="J12" s="281">
        <v>0</v>
      </c>
      <c r="K12" s="281">
        <f t="shared" si="1"/>
        <v>0</v>
      </c>
      <c r="L12" s="281">
        <f t="shared" si="0"/>
        <v>0</v>
      </c>
      <c r="M12" s="282">
        <f t="shared" si="0"/>
        <v>0</v>
      </c>
      <c r="N12" s="102" t="s">
        <v>29</v>
      </c>
      <c r="P12" s="308"/>
      <c r="Q12" s="308"/>
      <c r="R12" s="308"/>
    </row>
    <row r="13" spans="1:22" ht="15" x14ac:dyDescent="0.25">
      <c r="A13" s="17" t="s">
        <v>207</v>
      </c>
      <c r="B13" s="209">
        <f>SUM(B9:B12)</f>
        <v>474</v>
      </c>
      <c r="C13" s="209">
        <f t="shared" ref="C13:M13" si="2">SUM(C9:C12)</f>
        <v>442</v>
      </c>
      <c r="D13" s="209">
        <f t="shared" si="2"/>
        <v>84199</v>
      </c>
      <c r="E13" s="209">
        <f t="shared" si="2"/>
        <v>474</v>
      </c>
      <c r="F13" s="209">
        <f t="shared" si="2"/>
        <v>431</v>
      </c>
      <c r="G13" s="209">
        <f t="shared" si="2"/>
        <v>84714</v>
      </c>
      <c r="H13" s="209">
        <f t="shared" si="2"/>
        <v>0</v>
      </c>
      <c r="I13" s="209">
        <f t="shared" si="2"/>
        <v>0</v>
      </c>
      <c r="J13" s="209">
        <f t="shared" si="2"/>
        <v>701</v>
      </c>
      <c r="K13" s="209">
        <f t="shared" si="2"/>
        <v>474</v>
      </c>
      <c r="L13" s="209">
        <f t="shared" si="2"/>
        <v>431</v>
      </c>
      <c r="M13" s="210">
        <f t="shared" si="2"/>
        <v>85415</v>
      </c>
      <c r="N13" s="102" t="s">
        <v>29</v>
      </c>
      <c r="P13" s="122"/>
      <c r="Q13" s="308"/>
      <c r="R13" s="308"/>
    </row>
    <row r="14" spans="1:22" ht="15" x14ac:dyDescent="0.25">
      <c r="A14" s="283" t="s">
        <v>206</v>
      </c>
      <c r="B14" s="211"/>
      <c r="C14" s="211"/>
      <c r="D14" s="277">
        <v>0</v>
      </c>
      <c r="E14" s="211"/>
      <c r="F14" s="211"/>
      <c r="G14" s="277">
        <v>0</v>
      </c>
      <c r="H14" s="211"/>
      <c r="I14" s="211"/>
      <c r="J14" s="277">
        <v>0</v>
      </c>
      <c r="K14" s="211"/>
      <c r="L14" s="211"/>
      <c r="M14" s="278">
        <f t="shared" si="0"/>
        <v>0</v>
      </c>
      <c r="N14" s="102" t="s">
        <v>29</v>
      </c>
      <c r="P14" s="122"/>
      <c r="Q14" s="308"/>
      <c r="R14" s="308"/>
    </row>
    <row r="15" spans="1:22" ht="15" x14ac:dyDescent="0.25">
      <c r="A15" s="284" t="s">
        <v>236</v>
      </c>
      <c r="B15" s="39"/>
      <c r="C15" s="39"/>
      <c r="D15" s="285">
        <f>SUM(D13:D14)</f>
        <v>84199</v>
      </c>
      <c r="E15" s="39"/>
      <c r="F15" s="39"/>
      <c r="G15" s="285">
        <f>SUM(G13:G14)</f>
        <v>84714</v>
      </c>
      <c r="H15" s="39"/>
      <c r="I15" s="39"/>
      <c r="J15" s="285">
        <f>SUM(J13:J14)</f>
        <v>701</v>
      </c>
      <c r="K15" s="39"/>
      <c r="L15" s="39"/>
      <c r="M15" s="286">
        <f t="shared" si="0"/>
        <v>85415</v>
      </c>
      <c r="N15" s="102" t="s">
        <v>29</v>
      </c>
      <c r="P15" s="122"/>
      <c r="Q15" s="308"/>
      <c r="R15" s="308"/>
    </row>
    <row r="16" spans="1:22" x14ac:dyDescent="0.2">
      <c r="A16" s="287" t="s">
        <v>39</v>
      </c>
      <c r="B16" s="288"/>
      <c r="C16" s="288">
        <v>23</v>
      </c>
      <c r="D16" s="288"/>
      <c r="E16" s="288"/>
      <c r="F16" s="288">
        <v>23</v>
      </c>
      <c r="G16" s="288"/>
      <c r="H16" s="288"/>
      <c r="I16" s="288">
        <v>0</v>
      </c>
      <c r="J16" s="288"/>
      <c r="K16" s="288"/>
      <c r="L16" s="288">
        <f t="shared" ref="L16:L17" si="3">F16+I16</f>
        <v>23</v>
      </c>
      <c r="M16" s="289"/>
      <c r="N16" s="102" t="s">
        <v>29</v>
      </c>
      <c r="P16" s="308"/>
      <c r="Q16" s="308"/>
      <c r="R16" s="308"/>
    </row>
    <row r="17" spans="1:18" x14ac:dyDescent="0.2">
      <c r="A17" s="279" t="s">
        <v>208</v>
      </c>
      <c r="B17" s="268"/>
      <c r="C17" s="268">
        <f>C13+C16</f>
        <v>465</v>
      </c>
      <c r="D17" s="268"/>
      <c r="E17" s="268"/>
      <c r="F17" s="268">
        <f>F13+F16</f>
        <v>454</v>
      </c>
      <c r="G17" s="268"/>
      <c r="H17" s="268"/>
      <c r="I17" s="268">
        <f>I13+I16</f>
        <v>0</v>
      </c>
      <c r="J17" s="268"/>
      <c r="K17" s="268"/>
      <c r="L17" s="268">
        <f t="shared" si="3"/>
        <v>454</v>
      </c>
      <c r="M17" s="273"/>
      <c r="N17" s="102" t="s">
        <v>29</v>
      </c>
      <c r="P17" s="308"/>
      <c r="Q17" s="308"/>
      <c r="R17" s="308"/>
    </row>
    <row r="18" spans="1:18" x14ac:dyDescent="0.2">
      <c r="A18" s="279"/>
      <c r="B18" s="268"/>
      <c r="C18" s="268"/>
      <c r="D18" s="268"/>
      <c r="E18" s="268"/>
      <c r="F18" s="268"/>
      <c r="G18" s="268"/>
      <c r="H18" s="268"/>
      <c r="I18" s="268"/>
      <c r="J18" s="268"/>
      <c r="K18" s="268"/>
      <c r="L18" s="268"/>
      <c r="M18" s="273"/>
      <c r="N18" s="102" t="s">
        <v>29</v>
      </c>
      <c r="P18" s="308"/>
      <c r="Q18" s="308"/>
      <c r="R18" s="308"/>
    </row>
    <row r="19" spans="1:18" x14ac:dyDescent="0.2">
      <c r="A19" s="279" t="s">
        <v>40</v>
      </c>
      <c r="B19" s="268"/>
      <c r="C19" s="268"/>
      <c r="D19" s="268"/>
      <c r="E19" s="268"/>
      <c r="F19" s="268"/>
      <c r="G19" s="268"/>
      <c r="H19" s="268"/>
      <c r="I19" s="268"/>
      <c r="J19" s="268"/>
      <c r="K19" s="268"/>
      <c r="L19" s="268"/>
      <c r="M19" s="273"/>
      <c r="N19" s="102" t="s">
        <v>29</v>
      </c>
      <c r="P19" s="308"/>
      <c r="Q19" s="308"/>
      <c r="R19" s="308"/>
    </row>
    <row r="20" spans="1:18" x14ac:dyDescent="0.2">
      <c r="A20" s="290" t="s">
        <v>41</v>
      </c>
      <c r="B20" s="268"/>
      <c r="C20" s="268">
        <v>0</v>
      </c>
      <c r="D20" s="268"/>
      <c r="E20" s="268"/>
      <c r="F20" s="268">
        <v>0</v>
      </c>
      <c r="G20" s="268"/>
      <c r="H20" s="268"/>
      <c r="I20" s="268">
        <v>0</v>
      </c>
      <c r="J20" s="268"/>
      <c r="K20" s="268"/>
      <c r="L20" s="268">
        <f t="shared" ref="L20:L22" si="4">F20+I20</f>
        <v>0</v>
      </c>
      <c r="M20" s="273"/>
      <c r="N20" s="102" t="s">
        <v>29</v>
      </c>
      <c r="P20" s="308"/>
      <c r="Q20" s="308"/>
      <c r="R20" s="308"/>
    </row>
    <row r="21" spans="1:18" x14ac:dyDescent="0.2">
      <c r="A21" s="291" t="s">
        <v>42</v>
      </c>
      <c r="B21" s="292"/>
      <c r="C21" s="292">
        <v>0</v>
      </c>
      <c r="D21" s="292"/>
      <c r="E21" s="292"/>
      <c r="F21" s="292">
        <v>0</v>
      </c>
      <c r="G21" s="292"/>
      <c r="H21" s="292"/>
      <c r="I21" s="292">
        <v>0</v>
      </c>
      <c r="J21" s="292"/>
      <c r="K21" s="292"/>
      <c r="L21" s="292">
        <f t="shared" si="4"/>
        <v>0</v>
      </c>
      <c r="M21" s="293"/>
      <c r="N21" s="102" t="s">
        <v>29</v>
      </c>
      <c r="P21" s="308"/>
      <c r="Q21" s="308"/>
      <c r="R21" s="308"/>
    </row>
    <row r="22" spans="1:18" ht="15" thickBot="1" x14ac:dyDescent="0.25">
      <c r="A22" s="294" t="s">
        <v>209</v>
      </c>
      <c r="B22" s="295"/>
      <c r="C22" s="295">
        <f>C17+C20+C21</f>
        <v>465</v>
      </c>
      <c r="D22" s="295"/>
      <c r="E22" s="295"/>
      <c r="F22" s="295">
        <f>F17+F20+F21</f>
        <v>454</v>
      </c>
      <c r="G22" s="295"/>
      <c r="H22" s="295"/>
      <c r="I22" s="295">
        <f>I17+I20+I21</f>
        <v>0</v>
      </c>
      <c r="J22" s="295"/>
      <c r="K22" s="295"/>
      <c r="L22" s="295">
        <f t="shared" si="4"/>
        <v>454</v>
      </c>
      <c r="M22" s="296"/>
      <c r="N22" s="102" t="s">
        <v>29</v>
      </c>
      <c r="P22" s="308"/>
      <c r="Q22" s="308"/>
      <c r="R22" s="308"/>
    </row>
    <row r="23" spans="1:18" ht="15" thickBot="1" x14ac:dyDescent="0.25">
      <c r="N23" s="102" t="s">
        <v>29</v>
      </c>
      <c r="P23" s="308"/>
      <c r="Q23" s="308"/>
      <c r="R23" s="308"/>
    </row>
    <row r="24" spans="1:18" ht="15" x14ac:dyDescent="0.2">
      <c r="A24" s="392" t="s">
        <v>210</v>
      </c>
      <c r="B24" s="394" t="s">
        <v>31</v>
      </c>
      <c r="C24" s="394"/>
      <c r="D24" s="394"/>
      <c r="E24" s="394" t="s">
        <v>32</v>
      </c>
      <c r="F24" s="394"/>
      <c r="G24" s="394"/>
      <c r="H24" s="394" t="s">
        <v>33</v>
      </c>
      <c r="I24" s="394"/>
      <c r="J24" s="395"/>
      <c r="N24" s="102" t="s">
        <v>29</v>
      </c>
      <c r="P24" s="308"/>
      <c r="Q24" s="308"/>
      <c r="R24" s="308"/>
    </row>
    <row r="25" spans="1:18" ht="28.5" x14ac:dyDescent="0.2">
      <c r="A25" s="393"/>
      <c r="B25" s="275" t="s">
        <v>4</v>
      </c>
      <c r="C25" s="275" t="s">
        <v>235</v>
      </c>
      <c r="D25" s="275" t="s">
        <v>5</v>
      </c>
      <c r="E25" s="275" t="s">
        <v>4</v>
      </c>
      <c r="F25" s="275" t="s">
        <v>235</v>
      </c>
      <c r="G25" s="275" t="s">
        <v>5</v>
      </c>
      <c r="H25" s="275" t="s">
        <v>4</v>
      </c>
      <c r="I25" s="275" t="s">
        <v>235</v>
      </c>
      <c r="J25" s="276" t="s">
        <v>5</v>
      </c>
      <c r="N25" s="102" t="s">
        <v>29</v>
      </c>
      <c r="P25" s="308"/>
      <c r="Q25" s="308"/>
      <c r="R25" s="308"/>
    </row>
    <row r="26" spans="1:18" ht="35.25" customHeight="1" x14ac:dyDescent="0.2">
      <c r="A26" s="259" t="str">
        <f>A9</f>
        <v>Audits, Inspections, Investigations and Reviews</v>
      </c>
      <c r="B26" s="277">
        <v>0</v>
      </c>
      <c r="C26" s="277">
        <v>0</v>
      </c>
      <c r="D26" s="277">
        <v>468</v>
      </c>
      <c r="E26" s="277">
        <v>0</v>
      </c>
      <c r="F26" s="277">
        <v>0</v>
      </c>
      <c r="G26" s="277">
        <v>-38</v>
      </c>
      <c r="H26" s="277">
        <f>K9+B26+E26</f>
        <v>474</v>
      </c>
      <c r="I26" s="277">
        <f t="shared" ref="H26:J29" si="5">L9+C26+F26</f>
        <v>431</v>
      </c>
      <c r="J26" s="278">
        <f t="shared" si="5"/>
        <v>85845</v>
      </c>
      <c r="N26" s="102" t="s">
        <v>29</v>
      </c>
      <c r="P26" s="308"/>
      <c r="Q26" s="308"/>
      <c r="R26" s="308"/>
    </row>
    <row r="27" spans="1:18" ht="0.75" customHeight="1" x14ac:dyDescent="0.2">
      <c r="A27" s="279" t="str">
        <f>A10</f>
        <v>Decision Unit 2</v>
      </c>
      <c r="B27" s="268">
        <v>0</v>
      </c>
      <c r="C27" s="268">
        <v>0</v>
      </c>
      <c r="D27" s="268">
        <v>0</v>
      </c>
      <c r="E27" s="268">
        <v>0</v>
      </c>
      <c r="F27" s="268">
        <v>0</v>
      </c>
      <c r="G27" s="268">
        <v>0</v>
      </c>
      <c r="H27" s="268">
        <f t="shared" si="5"/>
        <v>0</v>
      </c>
      <c r="I27" s="268">
        <f t="shared" si="5"/>
        <v>0</v>
      </c>
      <c r="J27" s="273">
        <f t="shared" si="5"/>
        <v>0</v>
      </c>
      <c r="N27" s="102" t="s">
        <v>29</v>
      </c>
      <c r="P27" s="308"/>
      <c r="Q27" s="308"/>
      <c r="R27" s="308"/>
    </row>
    <row r="28" spans="1:18" hidden="1" x14ac:dyDescent="0.2">
      <c r="A28" s="279" t="str">
        <f>A11</f>
        <v>Decision Unit 3</v>
      </c>
      <c r="B28" s="268">
        <v>0</v>
      </c>
      <c r="C28" s="268">
        <v>0</v>
      </c>
      <c r="D28" s="268">
        <v>0</v>
      </c>
      <c r="E28" s="268">
        <v>0</v>
      </c>
      <c r="F28" s="268">
        <v>0</v>
      </c>
      <c r="G28" s="268">
        <v>0</v>
      </c>
      <c r="H28" s="268">
        <f t="shared" si="5"/>
        <v>0</v>
      </c>
      <c r="I28" s="268">
        <f t="shared" si="5"/>
        <v>0</v>
      </c>
      <c r="J28" s="273">
        <f t="shared" si="5"/>
        <v>0</v>
      </c>
      <c r="N28" s="102" t="s">
        <v>29</v>
      </c>
      <c r="P28" s="308"/>
      <c r="Q28" s="308"/>
      <c r="R28" s="308"/>
    </row>
    <row r="29" spans="1:18" hidden="1" x14ac:dyDescent="0.2">
      <c r="A29" s="272" t="str">
        <f>A12</f>
        <v>Decision Unit 4</v>
      </c>
      <c r="B29" s="285">
        <v>0</v>
      </c>
      <c r="C29" s="285">
        <v>0</v>
      </c>
      <c r="D29" s="285">
        <v>0</v>
      </c>
      <c r="E29" s="285">
        <v>0</v>
      </c>
      <c r="F29" s="285">
        <v>0</v>
      </c>
      <c r="G29" s="285">
        <v>0</v>
      </c>
      <c r="H29" s="285">
        <f t="shared" si="5"/>
        <v>0</v>
      </c>
      <c r="I29" s="285">
        <f t="shared" si="5"/>
        <v>0</v>
      </c>
      <c r="J29" s="286">
        <f t="shared" si="5"/>
        <v>0</v>
      </c>
      <c r="N29" s="102" t="s">
        <v>29</v>
      </c>
      <c r="P29" s="308"/>
      <c r="Q29" s="308"/>
      <c r="R29" s="308"/>
    </row>
    <row r="30" spans="1:18" ht="15" x14ac:dyDescent="0.25">
      <c r="A30" s="17" t="s">
        <v>207</v>
      </c>
      <c r="B30" s="209">
        <f t="shared" ref="B30:J30" si="6">SUM(B26:B29)</f>
        <v>0</v>
      </c>
      <c r="C30" s="209">
        <f t="shared" si="6"/>
        <v>0</v>
      </c>
      <c r="D30" s="209">
        <f t="shared" si="6"/>
        <v>468</v>
      </c>
      <c r="E30" s="209">
        <f t="shared" si="6"/>
        <v>0</v>
      </c>
      <c r="F30" s="209">
        <f t="shared" si="6"/>
        <v>0</v>
      </c>
      <c r="G30" s="209">
        <f t="shared" si="6"/>
        <v>-38</v>
      </c>
      <c r="H30" s="209">
        <f t="shared" si="6"/>
        <v>474</v>
      </c>
      <c r="I30" s="209">
        <f t="shared" si="6"/>
        <v>431</v>
      </c>
      <c r="J30" s="210">
        <f t="shared" si="6"/>
        <v>85845</v>
      </c>
      <c r="N30" s="102" t="s">
        <v>29</v>
      </c>
      <c r="P30" s="308"/>
      <c r="Q30" s="308"/>
      <c r="R30" s="308"/>
    </row>
    <row r="31" spans="1:18" ht="15" x14ac:dyDescent="0.25">
      <c r="A31" s="283" t="s">
        <v>206</v>
      </c>
      <c r="B31" s="211"/>
      <c r="C31" s="211"/>
      <c r="D31" s="277">
        <v>0</v>
      </c>
      <c r="E31" s="211"/>
      <c r="F31" s="211"/>
      <c r="G31" s="277">
        <v>0</v>
      </c>
      <c r="H31" s="211"/>
      <c r="I31" s="211"/>
      <c r="J31" s="278">
        <f>M14+D31+G31</f>
        <v>0</v>
      </c>
      <c r="N31" s="102" t="s">
        <v>29</v>
      </c>
      <c r="P31" s="308"/>
      <c r="Q31" s="308"/>
      <c r="R31" s="308"/>
    </row>
    <row r="32" spans="1:18" ht="15" x14ac:dyDescent="0.25">
      <c r="A32" s="284" t="s">
        <v>236</v>
      </c>
      <c r="B32" s="39"/>
      <c r="C32" s="39"/>
      <c r="D32" s="285">
        <f>SUM(D30:D31)</f>
        <v>468</v>
      </c>
      <c r="E32" s="39"/>
      <c r="F32" s="39"/>
      <c r="G32" s="285">
        <f>SUM(G30:G31)</f>
        <v>-38</v>
      </c>
      <c r="H32" s="39"/>
      <c r="I32" s="39"/>
      <c r="J32" s="286">
        <f>M15+D32+G32</f>
        <v>85845</v>
      </c>
      <c r="N32" s="102" t="s">
        <v>29</v>
      </c>
      <c r="P32" s="308"/>
      <c r="Q32" s="308"/>
      <c r="R32" s="308"/>
    </row>
    <row r="33" spans="1:18" x14ac:dyDescent="0.2">
      <c r="A33" s="287" t="s">
        <v>39</v>
      </c>
      <c r="B33" s="288"/>
      <c r="C33" s="288">
        <v>0</v>
      </c>
      <c r="D33" s="288"/>
      <c r="E33" s="288"/>
      <c r="F33" s="288">
        <v>-2</v>
      </c>
      <c r="G33" s="288"/>
      <c r="H33" s="288"/>
      <c r="I33" s="288">
        <f t="shared" ref="I33:I39" si="7">L16+C33+F33</f>
        <v>21</v>
      </c>
      <c r="J33" s="289"/>
      <c r="N33" s="102" t="s">
        <v>29</v>
      </c>
      <c r="P33" s="308"/>
      <c r="Q33" s="308"/>
      <c r="R33" s="308"/>
    </row>
    <row r="34" spans="1:18" x14ac:dyDescent="0.2">
      <c r="A34" s="279" t="s">
        <v>208</v>
      </c>
      <c r="B34" s="268"/>
      <c r="C34" s="268">
        <f>C30+C33</f>
        <v>0</v>
      </c>
      <c r="D34" s="268"/>
      <c r="E34" s="268"/>
      <c r="F34" s="268">
        <f>F30+F33</f>
        <v>-2</v>
      </c>
      <c r="G34" s="268"/>
      <c r="H34" s="268"/>
      <c r="I34" s="268">
        <f t="shared" si="7"/>
        <v>452</v>
      </c>
      <c r="J34" s="273"/>
      <c r="N34" s="102" t="s">
        <v>29</v>
      </c>
      <c r="P34" s="308"/>
      <c r="Q34" s="308"/>
      <c r="R34" s="308"/>
    </row>
    <row r="35" spans="1:18" x14ac:dyDescent="0.2">
      <c r="A35" s="279"/>
      <c r="B35" s="268"/>
      <c r="C35" s="268"/>
      <c r="D35" s="268"/>
      <c r="E35" s="268"/>
      <c r="F35" s="268"/>
      <c r="G35" s="268"/>
      <c r="H35" s="268"/>
      <c r="I35" s="268">
        <f t="shared" si="7"/>
        <v>0</v>
      </c>
      <c r="J35" s="273"/>
      <c r="N35" s="102" t="s">
        <v>29</v>
      </c>
      <c r="P35" s="308"/>
      <c r="Q35" s="308"/>
      <c r="R35" s="308"/>
    </row>
    <row r="36" spans="1:18" x14ac:dyDescent="0.2">
      <c r="A36" s="279" t="s">
        <v>40</v>
      </c>
      <c r="B36" s="268"/>
      <c r="C36" s="268"/>
      <c r="D36" s="268"/>
      <c r="E36" s="268"/>
      <c r="F36" s="268"/>
      <c r="G36" s="268"/>
      <c r="H36" s="268"/>
      <c r="I36" s="268">
        <f t="shared" si="7"/>
        <v>0</v>
      </c>
      <c r="J36" s="273"/>
      <c r="N36" s="102" t="s">
        <v>29</v>
      </c>
      <c r="P36" s="308"/>
      <c r="Q36" s="308"/>
      <c r="R36" s="308"/>
    </row>
    <row r="37" spans="1:18" x14ac:dyDescent="0.2">
      <c r="A37" s="290" t="s">
        <v>41</v>
      </c>
      <c r="B37" s="268"/>
      <c r="C37" s="268">
        <v>0</v>
      </c>
      <c r="D37" s="268"/>
      <c r="E37" s="268"/>
      <c r="F37" s="268">
        <v>0</v>
      </c>
      <c r="G37" s="268"/>
      <c r="H37" s="268"/>
      <c r="I37" s="268">
        <f t="shared" si="7"/>
        <v>0</v>
      </c>
      <c r="J37" s="273"/>
      <c r="N37" s="102" t="s">
        <v>29</v>
      </c>
      <c r="P37" s="308"/>
      <c r="Q37" s="308"/>
      <c r="R37" s="308"/>
    </row>
    <row r="38" spans="1:18" x14ac:dyDescent="0.2">
      <c r="A38" s="291" t="s">
        <v>42</v>
      </c>
      <c r="B38" s="292"/>
      <c r="C38" s="292">
        <v>0</v>
      </c>
      <c r="D38" s="292"/>
      <c r="E38" s="292"/>
      <c r="F38" s="292">
        <v>0</v>
      </c>
      <c r="G38" s="292"/>
      <c r="H38" s="292"/>
      <c r="I38" s="292">
        <f t="shared" si="7"/>
        <v>0</v>
      </c>
      <c r="J38" s="293"/>
      <c r="N38" s="102" t="s">
        <v>29</v>
      </c>
      <c r="P38" s="308"/>
      <c r="Q38" s="308"/>
      <c r="R38" s="308"/>
    </row>
    <row r="39" spans="1:18" ht="15" thickBot="1" x14ac:dyDescent="0.25">
      <c r="A39" s="294" t="s">
        <v>209</v>
      </c>
      <c r="B39" s="295"/>
      <c r="C39" s="295">
        <f>C34+C37+C38</f>
        <v>0</v>
      </c>
      <c r="D39" s="295"/>
      <c r="E39" s="295"/>
      <c r="F39" s="295">
        <f>F34+F37+F38</f>
        <v>-2</v>
      </c>
      <c r="G39" s="295"/>
      <c r="H39" s="295"/>
      <c r="I39" s="295">
        <f t="shared" si="7"/>
        <v>452</v>
      </c>
      <c r="J39" s="296"/>
      <c r="N39" s="102" t="s">
        <v>29</v>
      </c>
      <c r="P39" s="308"/>
      <c r="Q39" s="308"/>
      <c r="R39" s="308"/>
    </row>
    <row r="40" spans="1:18" ht="3.75" customHeight="1" x14ac:dyDescent="0.2">
      <c r="N40" s="7" t="s">
        <v>30</v>
      </c>
      <c r="P40" s="308"/>
      <c r="Q40" s="308"/>
      <c r="R40" s="308"/>
    </row>
    <row r="41" spans="1:18" ht="18.75" customHeight="1" x14ac:dyDescent="0.2">
      <c r="A41" s="298" t="s">
        <v>290</v>
      </c>
      <c r="P41" s="308"/>
      <c r="Q41" s="308"/>
      <c r="R41" s="308"/>
    </row>
    <row r="42" spans="1:18" x14ac:dyDescent="0.2">
      <c r="A42" s="297"/>
      <c r="P42" s="308"/>
      <c r="Q42" s="308"/>
      <c r="R42" s="308"/>
    </row>
    <row r="43" spans="1:18" x14ac:dyDescent="0.2">
      <c r="P43" s="308"/>
      <c r="Q43" s="308"/>
      <c r="R43" s="308"/>
    </row>
  </sheetData>
  <mergeCells count="15">
    <mergeCell ref="A24:A25"/>
    <mergeCell ref="B24:D24"/>
    <mergeCell ref="E24:G24"/>
    <mergeCell ref="H24:J24"/>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zoomScaleNormal="100" zoomScaleSheetLayoutView="80" workbookViewId="0">
      <selection activeCell="A43" sqref="A43"/>
    </sheetView>
  </sheetViews>
  <sheetFormatPr defaultRowHeight="14.25" x14ac:dyDescent="0.2"/>
  <cols>
    <col min="1" max="1" width="65.42578125" style="12" customWidth="1"/>
    <col min="2" max="2" width="27" style="12" customWidth="1"/>
    <col min="3" max="5" width="12.7109375" style="12" customWidth="1"/>
    <col min="6" max="6" width="14.7109375" style="12" customWidth="1"/>
    <col min="7" max="9" width="8.7109375" style="12" customWidth="1"/>
    <col min="10" max="10" width="12.710937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88" t="s">
        <v>44</v>
      </c>
      <c r="B1" s="388"/>
      <c r="C1" s="388"/>
      <c r="D1" s="388"/>
      <c r="E1" s="388"/>
      <c r="F1" s="388"/>
      <c r="G1" s="388"/>
      <c r="H1" s="388"/>
      <c r="I1" s="388"/>
      <c r="J1" s="388"/>
      <c r="K1" s="25" t="s">
        <v>29</v>
      </c>
      <c r="L1" s="9"/>
      <c r="M1" s="316"/>
      <c r="N1" s="9"/>
      <c r="O1" s="9"/>
      <c r="P1" s="9"/>
      <c r="Q1" s="9"/>
      <c r="R1" s="9"/>
      <c r="S1" s="9"/>
    </row>
    <row r="2" spans="1:19" ht="18" x14ac:dyDescent="0.25">
      <c r="A2" s="389" t="str">
        <f>'B. Summ of Req.'!$A$2</f>
        <v>Office of the Inspector General</v>
      </c>
      <c r="B2" s="389"/>
      <c r="C2" s="389"/>
      <c r="D2" s="389"/>
      <c r="E2" s="389"/>
      <c r="F2" s="389"/>
      <c r="G2" s="389"/>
      <c r="H2" s="389"/>
      <c r="I2" s="389"/>
      <c r="J2" s="389"/>
      <c r="K2" s="25" t="s">
        <v>29</v>
      </c>
      <c r="L2" s="10"/>
      <c r="M2" s="317"/>
      <c r="N2" s="10"/>
      <c r="O2" s="10"/>
      <c r="P2" s="10"/>
      <c r="Q2" s="10"/>
      <c r="R2" s="10"/>
      <c r="S2" s="10"/>
    </row>
    <row r="3" spans="1:19" ht="18" x14ac:dyDescent="0.25">
      <c r="A3" s="401" t="s">
        <v>1</v>
      </c>
      <c r="B3" s="401"/>
      <c r="C3" s="401"/>
      <c r="D3" s="401"/>
      <c r="E3" s="401"/>
      <c r="F3" s="401"/>
      <c r="G3" s="401"/>
      <c r="H3" s="401"/>
      <c r="I3" s="401"/>
      <c r="J3" s="401"/>
      <c r="K3" s="25" t="s">
        <v>29</v>
      </c>
      <c r="L3" s="13"/>
      <c r="M3" s="318"/>
      <c r="N3" s="13"/>
      <c r="O3" s="13"/>
      <c r="P3" s="13"/>
      <c r="Q3" s="13"/>
      <c r="R3" s="13"/>
      <c r="S3" s="13"/>
    </row>
    <row r="4" spans="1:19" ht="18" x14ac:dyDescent="0.25">
      <c r="A4" s="391" t="s">
        <v>2</v>
      </c>
      <c r="B4" s="391"/>
      <c r="C4" s="391"/>
      <c r="D4" s="391"/>
      <c r="E4" s="391"/>
      <c r="F4" s="391"/>
      <c r="G4" s="391"/>
      <c r="H4" s="391"/>
      <c r="I4" s="391"/>
      <c r="J4" s="391"/>
      <c r="K4" s="25" t="s">
        <v>29</v>
      </c>
      <c r="L4" s="11"/>
      <c r="M4" s="318"/>
      <c r="N4" s="11"/>
      <c r="O4" s="11"/>
      <c r="P4" s="11"/>
      <c r="Q4" s="11"/>
      <c r="R4" s="11"/>
      <c r="S4" s="11"/>
    </row>
    <row r="5" spans="1:19" ht="18.75" thickBot="1" x14ac:dyDescent="0.3">
      <c r="A5" s="397"/>
      <c r="B5" s="397"/>
      <c r="C5" s="397"/>
      <c r="D5" s="397"/>
      <c r="E5" s="397"/>
      <c r="F5" s="397"/>
      <c r="G5" s="398"/>
      <c r="H5" s="398"/>
      <c r="I5" s="398"/>
      <c r="J5" s="398"/>
      <c r="K5" s="25" t="s">
        <v>29</v>
      </c>
      <c r="L5" s="11"/>
      <c r="M5" s="319"/>
      <c r="N5" s="11"/>
      <c r="O5" s="11"/>
      <c r="P5" s="11"/>
      <c r="Q5" s="11"/>
      <c r="R5" s="11"/>
      <c r="S5" s="11"/>
    </row>
    <row r="6" spans="1:19" s="27" customFormat="1" ht="33.75" customHeight="1" x14ac:dyDescent="0.25">
      <c r="A6" s="392" t="s">
        <v>45</v>
      </c>
      <c r="B6" s="402" t="s">
        <v>211</v>
      </c>
      <c r="C6" s="404" t="s">
        <v>260</v>
      </c>
      <c r="D6" s="394"/>
      <c r="E6" s="394"/>
      <c r="F6" s="395"/>
      <c r="G6" s="104"/>
      <c r="H6" s="104"/>
      <c r="I6" s="104"/>
      <c r="J6" s="166"/>
      <c r="K6" s="25" t="s">
        <v>29</v>
      </c>
      <c r="M6" s="121"/>
    </row>
    <row r="7" spans="1:19" s="27" customFormat="1" ht="28.5" x14ac:dyDescent="0.25">
      <c r="A7" s="393"/>
      <c r="B7" s="403"/>
      <c r="C7" s="344" t="s">
        <v>4</v>
      </c>
      <c r="D7" s="26" t="s">
        <v>53</v>
      </c>
      <c r="E7" s="26" t="s">
        <v>235</v>
      </c>
      <c r="F7" s="34" t="s">
        <v>5</v>
      </c>
      <c r="G7" s="120"/>
      <c r="H7" s="120"/>
      <c r="I7" s="120"/>
      <c r="J7" s="166"/>
      <c r="K7" s="25" t="s">
        <v>29</v>
      </c>
      <c r="M7" s="121"/>
    </row>
    <row r="8" spans="1:19" s="27" customFormat="1" ht="35.25" customHeight="1" x14ac:dyDescent="0.25">
      <c r="A8" s="266" t="s">
        <v>258</v>
      </c>
      <c r="B8" s="340" t="s">
        <v>260</v>
      </c>
      <c r="C8" s="345">
        <v>0</v>
      </c>
      <c r="D8" s="220">
        <v>0</v>
      </c>
      <c r="E8" s="220">
        <v>0</v>
      </c>
      <c r="F8" s="346">
        <v>468</v>
      </c>
      <c r="G8" s="121"/>
      <c r="H8" s="121"/>
      <c r="I8" s="121"/>
      <c r="J8" s="121"/>
      <c r="K8" s="25" t="s">
        <v>29</v>
      </c>
      <c r="M8" s="320"/>
    </row>
    <row r="9" spans="1:19" s="27" customFormat="1" ht="0.75" customHeight="1" x14ac:dyDescent="0.25">
      <c r="A9" s="31" t="s">
        <v>20</v>
      </c>
      <c r="B9" s="341"/>
      <c r="C9" s="347">
        <v>0</v>
      </c>
      <c r="D9" s="37">
        <v>0</v>
      </c>
      <c r="E9" s="37">
        <v>0</v>
      </c>
      <c r="F9" s="38">
        <v>0</v>
      </c>
      <c r="G9" s="121"/>
      <c r="H9" s="121"/>
      <c r="I9" s="121"/>
      <c r="J9" s="121"/>
      <c r="K9" s="25" t="s">
        <v>29</v>
      </c>
      <c r="M9" s="121"/>
    </row>
    <row r="10" spans="1:19" s="27" customFormat="1" ht="18" hidden="1" x14ac:dyDescent="0.25">
      <c r="A10" s="31" t="s">
        <v>21</v>
      </c>
      <c r="B10" s="341"/>
      <c r="C10" s="347">
        <v>0</v>
      </c>
      <c r="D10" s="37">
        <v>0</v>
      </c>
      <c r="E10" s="37">
        <v>0</v>
      </c>
      <c r="F10" s="38">
        <v>0</v>
      </c>
      <c r="G10" s="121"/>
      <c r="H10" s="121"/>
      <c r="I10" s="121"/>
      <c r="J10" s="121"/>
      <c r="K10" s="25" t="s">
        <v>29</v>
      </c>
      <c r="M10" s="121"/>
    </row>
    <row r="11" spans="1:19" s="27" customFormat="1" ht="18" hidden="1" x14ac:dyDescent="0.25">
      <c r="A11" s="32" t="s">
        <v>46</v>
      </c>
      <c r="B11" s="342"/>
      <c r="C11" s="348">
        <v>0</v>
      </c>
      <c r="D11" s="221">
        <v>0</v>
      </c>
      <c r="E11" s="221">
        <v>0</v>
      </c>
      <c r="F11" s="349">
        <v>0</v>
      </c>
      <c r="G11" s="121"/>
      <c r="H11" s="121"/>
      <c r="I11" s="121"/>
      <c r="J11" s="121"/>
      <c r="K11" s="25" t="s">
        <v>29</v>
      </c>
      <c r="M11" s="121"/>
    </row>
    <row r="12" spans="1:19" s="27" customFormat="1" ht="22.5" customHeight="1" thickBot="1" x14ac:dyDescent="0.3">
      <c r="A12" s="28" t="s">
        <v>51</v>
      </c>
      <c r="B12" s="343"/>
      <c r="C12" s="350">
        <f>SUM(C8:C11)</f>
        <v>0</v>
      </c>
      <c r="D12" s="47">
        <f>SUM(D8:D11)</f>
        <v>0</v>
      </c>
      <c r="E12" s="47">
        <f t="shared" ref="E12:F12" si="0">SUM(E8:E11)</f>
        <v>0</v>
      </c>
      <c r="F12" s="222">
        <f t="shared" si="0"/>
        <v>468</v>
      </c>
      <c r="G12" s="122"/>
      <c r="H12" s="122"/>
      <c r="I12" s="122"/>
      <c r="J12" s="122"/>
      <c r="K12" s="25" t="s">
        <v>29</v>
      </c>
      <c r="M12" s="122"/>
    </row>
    <row r="13" spans="1:19" s="27" customFormat="1" ht="15" customHeight="1" x14ac:dyDescent="0.25">
      <c r="K13" s="25" t="s">
        <v>29</v>
      </c>
      <c r="M13" s="121"/>
    </row>
    <row r="14" spans="1:19" s="27" customFormat="1" ht="33.75" hidden="1" customHeight="1" x14ac:dyDescent="0.25">
      <c r="A14" s="392" t="s">
        <v>45</v>
      </c>
      <c r="B14" s="399" t="s">
        <v>211</v>
      </c>
      <c r="C14" s="394" t="s">
        <v>36</v>
      </c>
      <c r="D14" s="394"/>
      <c r="E14" s="394"/>
      <c r="F14" s="394"/>
      <c r="G14" s="394" t="s">
        <v>47</v>
      </c>
      <c r="H14" s="394"/>
      <c r="I14" s="394"/>
      <c r="J14" s="394"/>
      <c r="K14" s="25" t="s">
        <v>29</v>
      </c>
      <c r="M14" s="121"/>
    </row>
    <row r="15" spans="1:19" s="27" customFormat="1" ht="28.5" hidden="1" x14ac:dyDescent="0.25">
      <c r="A15" s="393"/>
      <c r="B15" s="400"/>
      <c r="C15" s="26" t="s">
        <v>4</v>
      </c>
      <c r="D15" s="26" t="s">
        <v>53</v>
      </c>
      <c r="E15" s="26" t="s">
        <v>235</v>
      </c>
      <c r="F15" s="26" t="s">
        <v>5</v>
      </c>
      <c r="G15" s="26" t="s">
        <v>4</v>
      </c>
      <c r="H15" s="26" t="s">
        <v>53</v>
      </c>
      <c r="I15" s="26" t="s">
        <v>235</v>
      </c>
      <c r="J15" s="26" t="s">
        <v>5</v>
      </c>
      <c r="K15" s="25" t="s">
        <v>29</v>
      </c>
      <c r="M15" s="121"/>
    </row>
    <row r="16" spans="1:19" s="27" customFormat="1" ht="18" hidden="1" x14ac:dyDescent="0.25">
      <c r="A16" s="30" t="s">
        <v>19</v>
      </c>
      <c r="B16" s="226"/>
      <c r="C16" s="220">
        <v>0</v>
      </c>
      <c r="D16" s="220">
        <v>0</v>
      </c>
      <c r="E16" s="220">
        <v>0</v>
      </c>
      <c r="F16" s="220">
        <v>0</v>
      </c>
      <c r="G16" s="220" t="e">
        <f>C8+#REF!+C16+#REF!</f>
        <v>#REF!</v>
      </c>
      <c r="H16" s="220" t="e">
        <f>D8+#REF!+D16+#REF!</f>
        <v>#REF!</v>
      </c>
      <c r="I16" s="220" t="e">
        <f>E8+#REF!+E16+#REF!</f>
        <v>#REF!</v>
      </c>
      <c r="J16" s="220" t="e">
        <f>F8+#REF!+F16+#REF!</f>
        <v>#REF!</v>
      </c>
      <c r="K16" s="25" t="s">
        <v>29</v>
      </c>
      <c r="M16" s="122"/>
    </row>
    <row r="17" spans="1:13" s="27" customFormat="1" ht="18" hidden="1" x14ac:dyDescent="0.25">
      <c r="A17" s="31" t="s">
        <v>20</v>
      </c>
      <c r="B17" s="224"/>
      <c r="C17" s="37">
        <v>0</v>
      </c>
      <c r="D17" s="37">
        <v>0</v>
      </c>
      <c r="E17" s="37">
        <v>0</v>
      </c>
      <c r="F17" s="37">
        <v>0</v>
      </c>
      <c r="G17" s="37" t="e">
        <f>C9+#REF!+C17+#REF!</f>
        <v>#REF!</v>
      </c>
      <c r="H17" s="37" t="e">
        <f>D9+#REF!+D17+#REF!</f>
        <v>#REF!</v>
      </c>
      <c r="I17" s="37" t="e">
        <f>E9+#REF!+E17+#REF!</f>
        <v>#REF!</v>
      </c>
      <c r="J17" s="37" t="e">
        <f>F9+#REF!+F17+#REF!</f>
        <v>#REF!</v>
      </c>
      <c r="K17" s="25" t="s">
        <v>29</v>
      </c>
      <c r="M17" s="122"/>
    </row>
    <row r="18" spans="1:13" s="27" customFormat="1" ht="18" hidden="1" x14ac:dyDescent="0.25">
      <c r="A18" s="31" t="s">
        <v>21</v>
      </c>
      <c r="B18" s="224"/>
      <c r="C18" s="37">
        <v>0</v>
      </c>
      <c r="D18" s="37">
        <v>0</v>
      </c>
      <c r="E18" s="37">
        <v>0</v>
      </c>
      <c r="F18" s="37">
        <v>0</v>
      </c>
      <c r="G18" s="37" t="e">
        <f>C10+#REF!+C18+#REF!</f>
        <v>#REF!</v>
      </c>
      <c r="H18" s="37" t="e">
        <f>D10+#REF!+D18+#REF!</f>
        <v>#REF!</v>
      </c>
      <c r="I18" s="37" t="e">
        <f>E10+#REF!+E18+#REF!</f>
        <v>#REF!</v>
      </c>
      <c r="J18" s="37" t="e">
        <f>F10+#REF!+F18+#REF!</f>
        <v>#REF!</v>
      </c>
      <c r="K18" s="25" t="s">
        <v>29</v>
      </c>
      <c r="M18" s="121"/>
    </row>
    <row r="19" spans="1:13" s="27" customFormat="1" ht="18" hidden="1" x14ac:dyDescent="0.25">
      <c r="A19" s="32" t="s">
        <v>46</v>
      </c>
      <c r="B19" s="225"/>
      <c r="C19" s="221">
        <v>0</v>
      </c>
      <c r="D19" s="221">
        <v>0</v>
      </c>
      <c r="E19" s="221">
        <v>0</v>
      </c>
      <c r="F19" s="221">
        <v>0</v>
      </c>
      <c r="G19" s="221" t="e">
        <f>C11+#REF!+C19+#REF!</f>
        <v>#REF!</v>
      </c>
      <c r="H19" s="221" t="e">
        <f>D11+#REF!+D19+#REF!</f>
        <v>#REF!</v>
      </c>
      <c r="I19" s="221" t="e">
        <f>E11+#REF!+E19+#REF!</f>
        <v>#REF!</v>
      </c>
      <c r="J19" s="221" t="e">
        <f>F11+#REF!+F19+#REF!</f>
        <v>#REF!</v>
      </c>
      <c r="K19" s="25" t="s">
        <v>29</v>
      </c>
      <c r="M19" s="121"/>
    </row>
    <row r="20" spans="1:13" s="27" customFormat="1" ht="18.75" hidden="1" thickBot="1" x14ac:dyDescent="0.3">
      <c r="A20" s="28" t="s">
        <v>51</v>
      </c>
      <c r="B20" s="29"/>
      <c r="C20" s="47">
        <f>SUM(C16:C19)</f>
        <v>0</v>
      </c>
      <c r="D20" s="47">
        <f>SUM(D16:D19)</f>
        <v>0</v>
      </c>
      <c r="E20" s="47">
        <f t="shared" ref="E20:F20" si="1">SUM(E16:E19)</f>
        <v>0</v>
      </c>
      <c r="F20" s="47">
        <f t="shared" si="1"/>
        <v>0</v>
      </c>
      <c r="G20" s="47" t="e">
        <f>SUM(G16:G19)</f>
        <v>#REF!</v>
      </c>
      <c r="H20" s="47" t="e">
        <f t="shared" ref="H20:J20" si="2">SUM(H16:H19)</f>
        <v>#REF!</v>
      </c>
      <c r="I20" s="47" t="e">
        <f t="shared" si="2"/>
        <v>#REF!</v>
      </c>
      <c r="J20" s="47" t="e">
        <f t="shared" si="2"/>
        <v>#REF!</v>
      </c>
      <c r="K20" s="25" t="s">
        <v>29</v>
      </c>
      <c r="M20" s="122"/>
    </row>
    <row r="21" spans="1:13" s="27" customFormat="1" ht="18.75" thickBot="1" x14ac:dyDescent="0.3">
      <c r="K21" s="25" t="s">
        <v>29</v>
      </c>
      <c r="M21" s="121"/>
    </row>
    <row r="22" spans="1:13" s="27" customFormat="1" ht="33.75" customHeight="1" x14ac:dyDescent="0.25">
      <c r="A22" s="392" t="s">
        <v>49</v>
      </c>
      <c r="B22" s="399" t="s">
        <v>211</v>
      </c>
      <c r="C22" s="394" t="s">
        <v>260</v>
      </c>
      <c r="D22" s="394"/>
      <c r="E22" s="394"/>
      <c r="F22" s="395"/>
      <c r="G22" s="104"/>
      <c r="H22" s="104"/>
      <c r="I22" s="104"/>
      <c r="J22" s="166"/>
      <c r="K22" s="25" t="s">
        <v>29</v>
      </c>
      <c r="M22" s="121"/>
    </row>
    <row r="23" spans="1:13" s="27" customFormat="1" ht="28.5" x14ac:dyDescent="0.25">
      <c r="A23" s="393"/>
      <c r="B23" s="400"/>
      <c r="C23" s="26" t="s">
        <v>4</v>
      </c>
      <c r="D23" s="26" t="s">
        <v>53</v>
      </c>
      <c r="E23" s="26" t="s">
        <v>235</v>
      </c>
      <c r="F23" s="34" t="s">
        <v>5</v>
      </c>
      <c r="G23" s="120"/>
      <c r="H23" s="120"/>
      <c r="I23" s="120"/>
      <c r="J23" s="166"/>
      <c r="K23" s="25" t="s">
        <v>29</v>
      </c>
      <c r="M23" s="121"/>
    </row>
    <row r="24" spans="1:13" s="27" customFormat="1" ht="27.75" customHeight="1" x14ac:dyDescent="0.25">
      <c r="A24" s="30" t="s">
        <v>261</v>
      </c>
      <c r="B24" s="267" t="s">
        <v>260</v>
      </c>
      <c r="C24" s="220">
        <v>0</v>
      </c>
      <c r="D24" s="220">
        <v>0</v>
      </c>
      <c r="E24" s="220">
        <v>0</v>
      </c>
      <c r="F24" s="346">
        <v>-38</v>
      </c>
      <c r="G24" s="121"/>
      <c r="H24" s="121"/>
      <c r="I24" s="121"/>
      <c r="J24" s="121"/>
      <c r="K24" s="25" t="s">
        <v>29</v>
      </c>
      <c r="M24" s="121"/>
    </row>
    <row r="25" spans="1:13" s="27" customFormat="1" ht="17.25" customHeight="1" x14ac:dyDescent="0.25">
      <c r="A25" s="279" t="s">
        <v>39</v>
      </c>
      <c r="B25" s="224" t="s">
        <v>260</v>
      </c>
      <c r="C25" s="37">
        <v>0</v>
      </c>
      <c r="D25" s="37">
        <v>0</v>
      </c>
      <c r="E25" s="37">
        <v>-2</v>
      </c>
      <c r="F25" s="38">
        <v>0</v>
      </c>
      <c r="G25" s="121"/>
      <c r="H25" s="121"/>
      <c r="I25" s="121"/>
      <c r="J25" s="121"/>
      <c r="K25" s="25" t="s">
        <v>29</v>
      </c>
      <c r="M25" s="121"/>
    </row>
    <row r="26" spans="1:13" s="27" customFormat="1" ht="1.5" hidden="1" customHeight="1" x14ac:dyDescent="0.25">
      <c r="A26" s="31" t="s">
        <v>25</v>
      </c>
      <c r="B26" s="224"/>
      <c r="C26" s="37">
        <v>0</v>
      </c>
      <c r="D26" s="37">
        <v>0</v>
      </c>
      <c r="E26" s="37">
        <v>0</v>
      </c>
      <c r="F26" s="38">
        <v>0</v>
      </c>
      <c r="G26" s="121"/>
      <c r="H26" s="121"/>
      <c r="I26" s="121"/>
      <c r="J26" s="121"/>
      <c r="K26" s="25" t="s">
        <v>29</v>
      </c>
      <c r="M26" s="121"/>
    </row>
    <row r="27" spans="1:13" s="27" customFormat="1" ht="18" hidden="1" x14ac:dyDescent="0.25">
      <c r="A27" s="32" t="s">
        <v>50</v>
      </c>
      <c r="B27" s="225"/>
      <c r="C27" s="221">
        <v>0</v>
      </c>
      <c r="D27" s="221">
        <v>0</v>
      </c>
      <c r="E27" s="221">
        <v>0</v>
      </c>
      <c r="F27" s="349">
        <v>0</v>
      </c>
      <c r="G27" s="121"/>
      <c r="H27" s="121"/>
      <c r="I27" s="121"/>
      <c r="J27" s="121"/>
      <c r="K27" s="25" t="s">
        <v>29</v>
      </c>
      <c r="M27" s="121"/>
    </row>
    <row r="28" spans="1:13" s="27" customFormat="1" ht="18.75" thickBot="1" x14ac:dyDescent="0.3">
      <c r="A28" s="28" t="s">
        <v>52</v>
      </c>
      <c r="B28" s="29"/>
      <c r="C28" s="47">
        <f>SUM(C24:C27)</f>
        <v>0</v>
      </c>
      <c r="D28" s="47">
        <f>SUM(D24:D27)</f>
        <v>0</v>
      </c>
      <c r="E28" s="47">
        <f t="shared" ref="E28:F28" si="3">SUM(E24:E27)</f>
        <v>-2</v>
      </c>
      <c r="F28" s="222">
        <f t="shared" si="3"/>
        <v>-38</v>
      </c>
      <c r="G28" s="122"/>
      <c r="H28" s="122"/>
      <c r="I28" s="122"/>
      <c r="J28" s="122"/>
      <c r="K28" s="25" t="s">
        <v>29</v>
      </c>
      <c r="M28" s="122"/>
    </row>
    <row r="29" spans="1:13" s="27" customFormat="1" ht="10.5" customHeight="1" x14ac:dyDescent="0.25">
      <c r="K29" s="25" t="s">
        <v>29</v>
      </c>
      <c r="M29" s="121"/>
    </row>
    <row r="30" spans="1:13" s="27" customFormat="1" ht="33.75" hidden="1" customHeight="1" x14ac:dyDescent="0.25">
      <c r="A30" s="392" t="s">
        <v>49</v>
      </c>
      <c r="B30" s="399" t="s">
        <v>211</v>
      </c>
      <c r="C30" s="394" t="s">
        <v>36</v>
      </c>
      <c r="D30" s="394"/>
      <c r="E30" s="394"/>
      <c r="F30" s="394"/>
      <c r="G30" s="394" t="s">
        <v>48</v>
      </c>
      <c r="H30" s="394"/>
      <c r="I30" s="394"/>
      <c r="J30" s="394"/>
      <c r="K30" s="25" t="s">
        <v>29</v>
      </c>
      <c r="M30" s="121"/>
    </row>
    <row r="31" spans="1:13" s="27" customFormat="1" ht="28.5" hidden="1" x14ac:dyDescent="0.25">
      <c r="A31" s="393"/>
      <c r="B31" s="400"/>
      <c r="C31" s="26" t="s">
        <v>4</v>
      </c>
      <c r="D31" s="26" t="s">
        <v>53</v>
      </c>
      <c r="E31" s="26" t="s">
        <v>235</v>
      </c>
      <c r="F31" s="26" t="s">
        <v>5</v>
      </c>
      <c r="G31" s="26" t="s">
        <v>4</v>
      </c>
      <c r="H31" s="26" t="s">
        <v>53</v>
      </c>
      <c r="I31" s="26" t="s">
        <v>235</v>
      </c>
      <c r="J31" s="26" t="s">
        <v>5</v>
      </c>
      <c r="K31" s="25" t="s">
        <v>29</v>
      </c>
      <c r="M31" s="121"/>
    </row>
    <row r="32" spans="1:13" s="27" customFormat="1" ht="18" hidden="1" x14ac:dyDescent="0.25">
      <c r="A32" s="30" t="s">
        <v>23</v>
      </c>
      <c r="B32" s="223"/>
      <c r="C32" s="220">
        <v>0</v>
      </c>
      <c r="D32" s="220">
        <v>0</v>
      </c>
      <c r="E32" s="220">
        <v>0</v>
      </c>
      <c r="F32" s="220">
        <v>0</v>
      </c>
      <c r="G32" s="220" t="e">
        <f>C24+#REF!+C32+#REF!</f>
        <v>#REF!</v>
      </c>
      <c r="H32" s="220" t="e">
        <f>D24+#REF!+D32+#REF!</f>
        <v>#REF!</v>
      </c>
      <c r="I32" s="220" t="e">
        <f>E24+#REF!+E32+#REF!</f>
        <v>#REF!</v>
      </c>
      <c r="J32" s="220" t="e">
        <f>F24+#REF!+F32+#REF!</f>
        <v>#REF!</v>
      </c>
      <c r="K32" s="25" t="s">
        <v>29</v>
      </c>
      <c r="M32" s="122"/>
    </row>
    <row r="33" spans="1:13" s="27" customFormat="1" ht="18" hidden="1" x14ac:dyDescent="0.25">
      <c r="A33" s="31" t="s">
        <v>24</v>
      </c>
      <c r="B33" s="224"/>
      <c r="C33" s="37">
        <v>0</v>
      </c>
      <c r="D33" s="37">
        <v>0</v>
      </c>
      <c r="E33" s="37">
        <v>0</v>
      </c>
      <c r="F33" s="37">
        <v>0</v>
      </c>
      <c r="G33" s="37" t="e">
        <f>C25+#REF!+C33+#REF!</f>
        <v>#REF!</v>
      </c>
      <c r="H33" s="37" t="e">
        <f>D25+#REF!+D33+#REF!</f>
        <v>#REF!</v>
      </c>
      <c r="I33" s="37" t="e">
        <f>E25+#REF!+E33+#REF!</f>
        <v>#REF!</v>
      </c>
      <c r="J33" s="37" t="e">
        <f>F25+#REF!+F33+#REF!</f>
        <v>#REF!</v>
      </c>
      <c r="K33" s="25" t="s">
        <v>29</v>
      </c>
      <c r="M33" s="122"/>
    </row>
    <row r="34" spans="1:13" s="27" customFormat="1" ht="18" hidden="1" x14ac:dyDescent="0.25">
      <c r="A34" s="31" t="s">
        <v>25</v>
      </c>
      <c r="B34" s="224"/>
      <c r="C34" s="37">
        <v>0</v>
      </c>
      <c r="D34" s="37">
        <v>0</v>
      </c>
      <c r="E34" s="37">
        <v>0</v>
      </c>
      <c r="F34" s="37">
        <v>0</v>
      </c>
      <c r="G34" s="37" t="e">
        <f>C26+#REF!+C34+#REF!</f>
        <v>#REF!</v>
      </c>
      <c r="H34" s="37" t="e">
        <f>D26+#REF!+D34+#REF!</f>
        <v>#REF!</v>
      </c>
      <c r="I34" s="37" t="e">
        <f>E26+#REF!+E34+#REF!</f>
        <v>#REF!</v>
      </c>
      <c r="J34" s="37" t="e">
        <f>F26+#REF!+F34+#REF!</f>
        <v>#REF!</v>
      </c>
      <c r="K34" s="25" t="s">
        <v>29</v>
      </c>
      <c r="M34" s="121"/>
    </row>
    <row r="35" spans="1:13" s="27" customFormat="1" ht="18" hidden="1" x14ac:dyDescent="0.25">
      <c r="A35" s="32" t="s">
        <v>50</v>
      </c>
      <c r="B35" s="225"/>
      <c r="C35" s="221">
        <v>0</v>
      </c>
      <c r="D35" s="221">
        <v>0</v>
      </c>
      <c r="E35" s="221">
        <v>0</v>
      </c>
      <c r="F35" s="221">
        <v>0</v>
      </c>
      <c r="G35" s="221" t="e">
        <f>C27+#REF!+C35+#REF!</f>
        <v>#REF!</v>
      </c>
      <c r="H35" s="221" t="e">
        <f>D27+#REF!+D35+#REF!</f>
        <v>#REF!</v>
      </c>
      <c r="I35" s="221" t="e">
        <f>E27+#REF!+E35+#REF!</f>
        <v>#REF!</v>
      </c>
      <c r="J35" s="221" t="e">
        <f>F27+#REF!+F35+#REF!</f>
        <v>#REF!</v>
      </c>
      <c r="K35" s="25" t="s">
        <v>29</v>
      </c>
      <c r="M35" s="121"/>
    </row>
    <row r="36" spans="1:13" s="27" customFormat="1" ht="18.75" hidden="1" thickBot="1" x14ac:dyDescent="0.3">
      <c r="A36" s="28" t="s">
        <v>52</v>
      </c>
      <c r="B36" s="29"/>
      <c r="C36" s="47">
        <f>SUM(C32:C35)</f>
        <v>0</v>
      </c>
      <c r="D36" s="47">
        <f>SUM(D32:D35)</f>
        <v>0</v>
      </c>
      <c r="E36" s="47">
        <f t="shared" ref="E36:F36" si="4">SUM(E32:E35)</f>
        <v>0</v>
      </c>
      <c r="F36" s="47">
        <f t="shared" si="4"/>
        <v>0</v>
      </c>
      <c r="G36" s="47" t="e">
        <f>SUM(G32:G35)</f>
        <v>#REF!</v>
      </c>
      <c r="H36" s="47" t="e">
        <f t="shared" ref="H36" si="5">SUM(H32:H35)</f>
        <v>#REF!</v>
      </c>
      <c r="I36" s="47" t="e">
        <f t="shared" ref="I36" si="6">SUM(I32:I35)</f>
        <v>#REF!</v>
      </c>
      <c r="J36" s="47" t="e">
        <f t="shared" ref="J36" si="7">SUM(J32:J35)</f>
        <v>#REF!</v>
      </c>
      <c r="K36" s="25" t="s">
        <v>29</v>
      </c>
      <c r="M36" s="122"/>
    </row>
    <row r="37" spans="1:13" x14ac:dyDescent="0.2">
      <c r="K37" s="7" t="s">
        <v>30</v>
      </c>
      <c r="M37" s="124"/>
    </row>
    <row r="38" spans="1:13" x14ac:dyDescent="0.2">
      <c r="B38" s="33"/>
      <c r="M38" s="124"/>
    </row>
    <row r="39" spans="1:13" x14ac:dyDescent="0.2">
      <c r="M39" s="124"/>
    </row>
    <row r="40" spans="1:13" x14ac:dyDescent="0.2">
      <c r="M40" s="124"/>
    </row>
    <row r="41" spans="1:13" x14ac:dyDescent="0.2">
      <c r="M41" s="124"/>
    </row>
    <row r="42" spans="1:13" x14ac:dyDescent="0.2">
      <c r="M42" s="124"/>
    </row>
    <row r="43" spans="1:13" x14ac:dyDescent="0.2">
      <c r="M43" s="124"/>
    </row>
    <row r="44" spans="1:13" x14ac:dyDescent="0.2">
      <c r="M44" s="124"/>
    </row>
    <row r="45" spans="1:13" x14ac:dyDescent="0.2">
      <c r="M45" s="124"/>
    </row>
    <row r="46" spans="1:13" x14ac:dyDescent="0.2">
      <c r="M46" s="124"/>
    </row>
    <row r="47" spans="1:13" x14ac:dyDescent="0.2">
      <c r="M47" s="124"/>
    </row>
    <row r="48" spans="1:13" x14ac:dyDescent="0.2">
      <c r="M48" s="124"/>
    </row>
    <row r="49" spans="13:13" x14ac:dyDescent="0.2">
      <c r="M49" s="124"/>
    </row>
    <row r="50" spans="13:13" x14ac:dyDescent="0.2">
      <c r="M50" s="124"/>
    </row>
    <row r="51" spans="13:13" x14ac:dyDescent="0.2">
      <c r="M51" s="124"/>
    </row>
  </sheetData>
  <mergeCells count="19">
    <mergeCell ref="A1:J1"/>
    <mergeCell ref="A2:J2"/>
    <mergeCell ref="A3:J3"/>
    <mergeCell ref="C22:F22"/>
    <mergeCell ref="B6:B7"/>
    <mergeCell ref="A6:A7"/>
    <mergeCell ref="C6:F6"/>
    <mergeCell ref="A4:J4"/>
    <mergeCell ref="A14:A15"/>
    <mergeCell ref="B14:B15"/>
    <mergeCell ref="C14:F14"/>
    <mergeCell ref="B22:B23"/>
    <mergeCell ref="A22:A23"/>
    <mergeCell ref="A5:J5"/>
    <mergeCell ref="G14:J14"/>
    <mergeCell ref="A30:A31"/>
    <mergeCell ref="B30:B31"/>
    <mergeCell ref="C30:F30"/>
    <mergeCell ref="G30:J30"/>
  </mergeCells>
  <printOptions horizontalCentered="1"/>
  <pageMargins left="0.7" right="0.7" top="0.66" bottom="0.65" header="0.3" footer="0.3"/>
  <pageSetup scale="66"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zoomScaleSheetLayoutView="80" workbookViewId="0">
      <selection activeCell="B48" sqref="B48"/>
    </sheetView>
  </sheetViews>
  <sheetFormatPr defaultRowHeight="14.25" x14ac:dyDescent="0.2"/>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8.7109375"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88" t="s">
        <v>54</v>
      </c>
      <c r="B1" s="388"/>
      <c r="C1" s="388"/>
      <c r="D1" s="388"/>
      <c r="E1" s="388"/>
      <c r="F1" s="388"/>
      <c r="G1" s="388"/>
      <c r="H1" s="388"/>
      <c r="I1" s="388"/>
      <c r="J1" s="388"/>
      <c r="K1" s="388"/>
      <c r="L1" s="388"/>
      <c r="M1" s="388"/>
      <c r="N1" s="388"/>
      <c r="O1" s="102" t="s">
        <v>29</v>
      </c>
      <c r="P1" s="9"/>
      <c r="Q1" s="302"/>
      <c r="R1" s="9"/>
      <c r="S1" s="9"/>
      <c r="T1" s="9"/>
      <c r="U1" s="9"/>
      <c r="V1" s="9"/>
      <c r="W1" s="9"/>
    </row>
    <row r="2" spans="1:23" ht="15" x14ac:dyDescent="0.2">
      <c r="A2" s="389" t="str">
        <f>'B. Summ of Req.'!$A$2</f>
        <v>Office of the Inspector General</v>
      </c>
      <c r="B2" s="389"/>
      <c r="C2" s="389"/>
      <c r="D2" s="389"/>
      <c r="E2" s="389"/>
      <c r="F2" s="389"/>
      <c r="G2" s="389"/>
      <c r="H2" s="389"/>
      <c r="I2" s="389"/>
      <c r="J2" s="389"/>
      <c r="K2" s="389"/>
      <c r="L2" s="389"/>
      <c r="M2" s="389"/>
      <c r="N2" s="389"/>
      <c r="O2" s="102" t="s">
        <v>29</v>
      </c>
      <c r="P2" s="10"/>
      <c r="Q2" s="304"/>
      <c r="R2" s="10"/>
      <c r="S2" s="10"/>
      <c r="T2" s="10"/>
      <c r="U2" s="10"/>
      <c r="V2" s="10"/>
      <c r="W2" s="10"/>
    </row>
    <row r="3" spans="1:23" x14ac:dyDescent="0.2">
      <c r="A3" s="401" t="s">
        <v>1</v>
      </c>
      <c r="B3" s="401"/>
      <c r="C3" s="401"/>
      <c r="D3" s="401"/>
      <c r="E3" s="401"/>
      <c r="F3" s="401"/>
      <c r="G3" s="401"/>
      <c r="H3" s="401"/>
      <c r="I3" s="401"/>
      <c r="J3" s="401"/>
      <c r="K3" s="401"/>
      <c r="L3" s="401"/>
      <c r="M3" s="401"/>
      <c r="N3" s="401"/>
      <c r="O3" s="102" t="s">
        <v>29</v>
      </c>
      <c r="P3" s="13"/>
      <c r="Q3" s="304"/>
      <c r="R3" s="13"/>
      <c r="S3" s="13"/>
      <c r="T3" s="13"/>
      <c r="U3" s="13"/>
      <c r="V3" s="13"/>
      <c r="W3" s="13"/>
    </row>
    <row r="4" spans="1:23" x14ac:dyDescent="0.2">
      <c r="A4" s="391" t="s">
        <v>2</v>
      </c>
      <c r="B4" s="391"/>
      <c r="C4" s="391"/>
      <c r="D4" s="391"/>
      <c r="E4" s="391"/>
      <c r="F4" s="391"/>
      <c r="G4" s="391"/>
      <c r="H4" s="391"/>
      <c r="I4" s="391"/>
      <c r="J4" s="391"/>
      <c r="K4" s="391"/>
      <c r="L4" s="391"/>
      <c r="M4" s="391"/>
      <c r="N4" s="391"/>
      <c r="O4" s="102" t="s">
        <v>29</v>
      </c>
      <c r="P4" s="11"/>
      <c r="Q4" s="304"/>
      <c r="R4" s="11"/>
      <c r="S4" s="11"/>
      <c r="T4" s="11"/>
      <c r="U4" s="11"/>
      <c r="V4" s="11"/>
      <c r="W4" s="11"/>
    </row>
    <row r="5" spans="1:23" ht="15" x14ac:dyDescent="0.25">
      <c r="A5" s="410"/>
      <c r="B5" s="410"/>
      <c r="C5" s="410"/>
      <c r="D5" s="410"/>
      <c r="E5" s="410"/>
      <c r="F5" s="410"/>
      <c r="G5" s="410"/>
      <c r="H5" s="410"/>
      <c r="I5" s="410"/>
      <c r="J5" s="410"/>
      <c r="K5" s="410"/>
      <c r="L5" s="410"/>
      <c r="M5" s="410"/>
      <c r="N5" s="410"/>
      <c r="O5" s="102" t="s">
        <v>29</v>
      </c>
      <c r="P5" s="11"/>
      <c r="Q5" s="306"/>
      <c r="R5" s="11"/>
      <c r="S5" s="11"/>
      <c r="T5" s="11"/>
      <c r="U5" s="11"/>
      <c r="V5" s="11"/>
      <c r="W5" s="11"/>
    </row>
    <row r="6" spans="1:23" ht="15" thickBot="1" x14ac:dyDescent="0.25">
      <c r="A6" s="411"/>
      <c r="B6" s="411"/>
      <c r="C6" s="411"/>
      <c r="D6" s="411"/>
      <c r="E6" s="411"/>
      <c r="F6" s="411"/>
      <c r="G6" s="411"/>
      <c r="H6" s="411"/>
      <c r="I6" s="411"/>
      <c r="J6" s="411"/>
      <c r="K6" s="411"/>
      <c r="L6" s="411"/>
      <c r="M6" s="411"/>
      <c r="N6" s="411"/>
      <c r="O6" s="102" t="s">
        <v>29</v>
      </c>
      <c r="P6" s="11"/>
      <c r="Q6" s="48"/>
      <c r="R6" s="11"/>
      <c r="S6" s="11"/>
      <c r="T6" s="11"/>
      <c r="U6" s="11"/>
      <c r="V6" s="11"/>
      <c r="W6" s="11"/>
    </row>
    <row r="7" spans="1:23" s="27" customFormat="1" ht="33.75" customHeight="1" x14ac:dyDescent="0.2">
      <c r="A7" s="406" t="s">
        <v>55</v>
      </c>
      <c r="B7" s="407"/>
      <c r="C7" s="394" t="s">
        <v>212</v>
      </c>
      <c r="D7" s="394"/>
      <c r="E7" s="394" t="s">
        <v>7</v>
      </c>
      <c r="F7" s="394"/>
      <c r="G7" s="394" t="s">
        <v>16</v>
      </c>
      <c r="H7" s="394"/>
      <c r="I7" s="394" t="s">
        <v>31</v>
      </c>
      <c r="J7" s="394"/>
      <c r="K7" s="394" t="s">
        <v>32</v>
      </c>
      <c r="L7" s="394"/>
      <c r="M7" s="394" t="s">
        <v>28</v>
      </c>
      <c r="N7" s="395"/>
      <c r="O7" s="102" t="s">
        <v>29</v>
      </c>
      <c r="Q7" s="313"/>
    </row>
    <row r="8" spans="1:23" s="27" customFormat="1" ht="42.75" x14ac:dyDescent="0.2">
      <c r="A8" s="408"/>
      <c r="B8" s="409"/>
      <c r="C8" s="26" t="s">
        <v>58</v>
      </c>
      <c r="D8" s="173" t="s">
        <v>56</v>
      </c>
      <c r="E8" s="26" t="s">
        <v>58</v>
      </c>
      <c r="F8" s="173" t="s">
        <v>56</v>
      </c>
      <c r="G8" s="26" t="s">
        <v>58</v>
      </c>
      <c r="H8" s="26" t="s">
        <v>56</v>
      </c>
      <c r="I8" s="26" t="s">
        <v>58</v>
      </c>
      <c r="J8" s="26" t="s">
        <v>56</v>
      </c>
      <c r="K8" s="26" t="s">
        <v>58</v>
      </c>
      <c r="L8" s="26" t="s">
        <v>56</v>
      </c>
      <c r="M8" s="26" t="s">
        <v>58</v>
      </c>
      <c r="N8" s="34" t="s">
        <v>56</v>
      </c>
      <c r="O8" s="102" t="s">
        <v>29</v>
      </c>
      <c r="Q8" s="121"/>
    </row>
    <row r="9" spans="1:23" ht="30" x14ac:dyDescent="0.2">
      <c r="A9" s="42" t="s">
        <v>61</v>
      </c>
      <c r="B9" s="49" t="s">
        <v>62</v>
      </c>
      <c r="C9" s="18"/>
      <c r="D9" s="18"/>
      <c r="E9" s="18"/>
      <c r="F9" s="18"/>
      <c r="G9" s="18"/>
      <c r="H9" s="18"/>
      <c r="I9" s="18"/>
      <c r="J9" s="18"/>
      <c r="K9" s="18"/>
      <c r="L9" s="18"/>
      <c r="M9" s="18"/>
      <c r="N9" s="19"/>
      <c r="O9" s="102" t="s">
        <v>29</v>
      </c>
      <c r="Q9" s="121"/>
    </row>
    <row r="10" spans="1:23" ht="30.75" customHeight="1" x14ac:dyDescent="0.2">
      <c r="A10" s="43">
        <v>2.6</v>
      </c>
      <c r="B10" s="50" t="s">
        <v>70</v>
      </c>
      <c r="C10" s="35">
        <v>465</v>
      </c>
      <c r="D10" s="36">
        <v>84199</v>
      </c>
      <c r="E10" s="35">
        <v>454</v>
      </c>
      <c r="F10" s="35">
        <v>84714</v>
      </c>
      <c r="G10" s="35">
        <v>454</v>
      </c>
      <c r="H10" s="35">
        <v>85415</v>
      </c>
      <c r="I10" s="35">
        <v>0</v>
      </c>
      <c r="J10" s="35">
        <v>468</v>
      </c>
      <c r="K10" s="35">
        <v>-2</v>
      </c>
      <c r="L10" s="35">
        <v>-38</v>
      </c>
      <c r="M10" s="37">
        <f>G10+I10+K10</f>
        <v>452</v>
      </c>
      <c r="N10" s="38">
        <f t="shared" ref="N10:N12" si="0">H10+J10+L10</f>
        <v>85845</v>
      </c>
      <c r="O10" s="102" t="s">
        <v>29</v>
      </c>
      <c r="Q10" s="124"/>
    </row>
    <row r="11" spans="1:23" hidden="1" x14ac:dyDescent="0.2">
      <c r="A11" s="43">
        <v>1.2</v>
      </c>
      <c r="B11" s="51" t="s">
        <v>59</v>
      </c>
      <c r="C11" s="35">
        <v>0</v>
      </c>
      <c r="D11" s="35">
        <v>0</v>
      </c>
      <c r="E11" s="35">
        <v>0</v>
      </c>
      <c r="F11" s="35">
        <v>0</v>
      </c>
      <c r="G11" s="35">
        <v>0</v>
      </c>
      <c r="H11" s="35">
        <v>0</v>
      </c>
      <c r="I11" s="35">
        <v>0</v>
      </c>
      <c r="J11" s="35">
        <v>0</v>
      </c>
      <c r="K11" s="35">
        <v>0</v>
      </c>
      <c r="L11" s="35">
        <v>0</v>
      </c>
      <c r="M11" s="37">
        <f t="shared" ref="M11:M12" si="1">G11+I11+K11</f>
        <v>0</v>
      </c>
      <c r="N11" s="38">
        <f t="shared" si="0"/>
        <v>0</v>
      </c>
      <c r="O11" s="102" t="s">
        <v>29</v>
      </c>
      <c r="Q11" s="124"/>
    </row>
    <row r="12" spans="1:23" hidden="1" x14ac:dyDescent="0.2">
      <c r="A12" s="43">
        <v>1.3</v>
      </c>
      <c r="B12" s="51" t="s">
        <v>60</v>
      </c>
      <c r="C12" s="35">
        <v>0</v>
      </c>
      <c r="D12" s="35">
        <v>0</v>
      </c>
      <c r="E12" s="35">
        <v>0</v>
      </c>
      <c r="F12" s="35">
        <v>0</v>
      </c>
      <c r="G12" s="35">
        <v>0</v>
      </c>
      <c r="H12" s="35">
        <v>0</v>
      </c>
      <c r="I12" s="35">
        <v>0</v>
      </c>
      <c r="J12" s="35">
        <v>0</v>
      </c>
      <c r="K12" s="35">
        <v>0</v>
      </c>
      <c r="L12" s="35">
        <v>0</v>
      </c>
      <c r="M12" s="37">
        <f t="shared" si="1"/>
        <v>0</v>
      </c>
      <c r="N12" s="38">
        <f t="shared" si="0"/>
        <v>0</v>
      </c>
      <c r="O12" s="102" t="s">
        <v>29</v>
      </c>
      <c r="Q12" s="121"/>
    </row>
    <row r="13" spans="1:23" ht="15" hidden="1" x14ac:dyDescent="0.25">
      <c r="A13" s="44"/>
      <c r="B13" s="52" t="s">
        <v>64</v>
      </c>
      <c r="C13" s="39">
        <f>SUM(C10:C12)</f>
        <v>465</v>
      </c>
      <c r="D13" s="39">
        <f t="shared" ref="D13:N13" si="2">SUM(D10:D12)</f>
        <v>84199</v>
      </c>
      <c r="E13" s="39">
        <f t="shared" si="2"/>
        <v>454</v>
      </c>
      <c r="F13" s="39">
        <f t="shared" si="2"/>
        <v>84714</v>
      </c>
      <c r="G13" s="39">
        <f t="shared" si="2"/>
        <v>454</v>
      </c>
      <c r="H13" s="39">
        <f t="shared" si="2"/>
        <v>85415</v>
      </c>
      <c r="I13" s="39">
        <f t="shared" si="2"/>
        <v>0</v>
      </c>
      <c r="J13" s="39">
        <f t="shared" si="2"/>
        <v>468</v>
      </c>
      <c r="K13" s="39">
        <f t="shared" si="2"/>
        <v>-2</v>
      </c>
      <c r="L13" s="39">
        <f t="shared" si="2"/>
        <v>-38</v>
      </c>
      <c r="M13" s="39">
        <f t="shared" si="2"/>
        <v>452</v>
      </c>
      <c r="N13" s="40">
        <f t="shared" si="2"/>
        <v>85845</v>
      </c>
      <c r="O13" s="102" t="s">
        <v>29</v>
      </c>
      <c r="Q13" s="121"/>
    </row>
    <row r="14" spans="1:23" ht="0.75" customHeight="1" x14ac:dyDescent="0.2">
      <c r="A14" s="42" t="s">
        <v>61</v>
      </c>
      <c r="B14" s="49" t="s">
        <v>62</v>
      </c>
      <c r="C14" s="18"/>
      <c r="D14" s="18"/>
      <c r="E14" s="18"/>
      <c r="F14" s="18"/>
      <c r="G14" s="18"/>
      <c r="H14" s="18"/>
      <c r="I14" s="18"/>
      <c r="J14" s="18"/>
      <c r="K14" s="18"/>
      <c r="L14" s="18"/>
      <c r="M14" s="18"/>
      <c r="N14" s="19"/>
      <c r="O14" s="102" t="s">
        <v>29</v>
      </c>
      <c r="Q14" s="121"/>
    </row>
    <row r="15" spans="1:23" ht="28.5" hidden="1" x14ac:dyDescent="0.2">
      <c r="A15" s="43">
        <v>2.1</v>
      </c>
      <c r="B15" s="50" t="s">
        <v>65</v>
      </c>
      <c r="C15" s="35">
        <v>0</v>
      </c>
      <c r="D15" s="35">
        <v>0</v>
      </c>
      <c r="E15" s="35">
        <v>0</v>
      </c>
      <c r="F15" s="35">
        <v>0</v>
      </c>
      <c r="G15" s="35">
        <v>0</v>
      </c>
      <c r="H15" s="35">
        <v>0</v>
      </c>
      <c r="I15" s="35">
        <v>0</v>
      </c>
      <c r="J15" s="35">
        <v>0</v>
      </c>
      <c r="K15" s="35">
        <v>0</v>
      </c>
      <c r="L15" s="35">
        <v>0</v>
      </c>
      <c r="M15" s="37">
        <f>G15+I15+K15</f>
        <v>0</v>
      </c>
      <c r="N15" s="38">
        <f t="shared" ref="N15" si="3">H15+J15+L15</f>
        <v>0</v>
      </c>
      <c r="O15" s="102" t="s">
        <v>29</v>
      </c>
      <c r="Q15" s="121"/>
    </row>
    <row r="16" spans="1:23" hidden="1" x14ac:dyDescent="0.2">
      <c r="A16" s="43">
        <v>2.2000000000000002</v>
      </c>
      <c r="B16" s="51" t="s">
        <v>66</v>
      </c>
      <c r="C16" s="35">
        <v>0</v>
      </c>
      <c r="D16" s="35">
        <v>0</v>
      </c>
      <c r="E16" s="35">
        <v>0</v>
      </c>
      <c r="F16" s="35">
        <v>0</v>
      </c>
      <c r="G16" s="35">
        <v>0</v>
      </c>
      <c r="H16" s="35">
        <v>0</v>
      </c>
      <c r="I16" s="35">
        <v>0</v>
      </c>
      <c r="J16" s="35">
        <v>0</v>
      </c>
      <c r="K16" s="35">
        <v>0</v>
      </c>
      <c r="L16" s="35">
        <v>0</v>
      </c>
      <c r="M16" s="37">
        <f t="shared" ref="M16:M20" si="4">G16+I16+K16</f>
        <v>0</v>
      </c>
      <c r="N16" s="38">
        <f t="shared" ref="N16:N20" si="5">H16+J16+L16</f>
        <v>0</v>
      </c>
      <c r="O16" s="102" t="s">
        <v>29</v>
      </c>
      <c r="Q16" s="121"/>
    </row>
    <row r="17" spans="1:17" hidden="1" x14ac:dyDescent="0.2">
      <c r="A17" s="43">
        <v>2.2999999999999998</v>
      </c>
      <c r="B17" s="51" t="s">
        <v>67</v>
      </c>
      <c r="C17" s="35">
        <v>0</v>
      </c>
      <c r="D17" s="35">
        <v>0</v>
      </c>
      <c r="E17" s="35">
        <v>0</v>
      </c>
      <c r="F17" s="35">
        <v>0</v>
      </c>
      <c r="G17" s="35">
        <v>0</v>
      </c>
      <c r="H17" s="35">
        <v>0</v>
      </c>
      <c r="I17" s="35">
        <v>0</v>
      </c>
      <c r="J17" s="35">
        <v>0</v>
      </c>
      <c r="K17" s="35">
        <v>0</v>
      </c>
      <c r="L17" s="35">
        <v>0</v>
      </c>
      <c r="M17" s="37">
        <f t="shared" si="4"/>
        <v>0</v>
      </c>
      <c r="N17" s="38">
        <f t="shared" si="5"/>
        <v>0</v>
      </c>
      <c r="O17" s="102" t="s">
        <v>29</v>
      </c>
      <c r="Q17" s="121"/>
    </row>
    <row r="18" spans="1:17" ht="28.5" hidden="1" x14ac:dyDescent="0.2">
      <c r="A18" s="43">
        <v>2.4</v>
      </c>
      <c r="B18" s="50" t="s">
        <v>68</v>
      </c>
      <c r="C18" s="35">
        <v>0</v>
      </c>
      <c r="D18" s="35">
        <v>0</v>
      </c>
      <c r="E18" s="35">
        <v>0</v>
      </c>
      <c r="F18" s="35">
        <v>0</v>
      </c>
      <c r="G18" s="35">
        <v>0</v>
      </c>
      <c r="H18" s="35">
        <v>0</v>
      </c>
      <c r="I18" s="35">
        <v>0</v>
      </c>
      <c r="J18" s="35">
        <v>0</v>
      </c>
      <c r="K18" s="35">
        <v>0</v>
      </c>
      <c r="L18" s="35">
        <v>0</v>
      </c>
      <c r="M18" s="37">
        <f t="shared" si="4"/>
        <v>0</v>
      </c>
      <c r="N18" s="38">
        <f t="shared" si="5"/>
        <v>0</v>
      </c>
      <c r="O18" s="102" t="s">
        <v>29</v>
      </c>
      <c r="Q18" s="121"/>
    </row>
    <row r="19" spans="1:17" hidden="1" x14ac:dyDescent="0.2">
      <c r="A19" s="43">
        <v>2.5</v>
      </c>
      <c r="B19" s="51" t="s">
        <v>69</v>
      </c>
      <c r="C19" s="35">
        <v>0</v>
      </c>
      <c r="D19" s="35">
        <v>0</v>
      </c>
      <c r="E19" s="35">
        <v>0</v>
      </c>
      <c r="F19" s="35">
        <v>0</v>
      </c>
      <c r="G19" s="35">
        <v>0</v>
      </c>
      <c r="H19" s="35">
        <v>0</v>
      </c>
      <c r="I19" s="35">
        <v>0</v>
      </c>
      <c r="J19" s="35">
        <v>0</v>
      </c>
      <c r="K19" s="35">
        <v>0</v>
      </c>
      <c r="L19" s="35">
        <v>0</v>
      </c>
      <c r="M19" s="37">
        <f t="shared" si="4"/>
        <v>0</v>
      </c>
      <c r="N19" s="38">
        <f t="shared" si="5"/>
        <v>0</v>
      </c>
      <c r="O19" s="102" t="s">
        <v>29</v>
      </c>
      <c r="Q19" s="124"/>
    </row>
    <row r="20" spans="1:17" hidden="1" x14ac:dyDescent="0.2">
      <c r="A20" s="43">
        <v>2.6</v>
      </c>
      <c r="B20" s="51" t="s">
        <v>70</v>
      </c>
      <c r="C20" s="35">
        <v>0</v>
      </c>
      <c r="D20" s="35">
        <v>0</v>
      </c>
      <c r="E20" s="35">
        <v>0</v>
      </c>
      <c r="F20" s="35">
        <v>0</v>
      </c>
      <c r="G20" s="35">
        <v>0</v>
      </c>
      <c r="H20" s="35">
        <v>0</v>
      </c>
      <c r="I20" s="35">
        <v>0</v>
      </c>
      <c r="J20" s="35">
        <v>0</v>
      </c>
      <c r="K20" s="35">
        <v>0</v>
      </c>
      <c r="L20" s="35">
        <v>0</v>
      </c>
      <c r="M20" s="37">
        <f t="shared" si="4"/>
        <v>0</v>
      </c>
      <c r="N20" s="38">
        <f t="shared" si="5"/>
        <v>0</v>
      </c>
      <c r="O20" s="102" t="s">
        <v>29</v>
      </c>
      <c r="Q20" s="124"/>
    </row>
    <row r="21" spans="1:17" ht="15" hidden="1" x14ac:dyDescent="0.25">
      <c r="A21" s="44"/>
      <c r="B21" s="52" t="s">
        <v>63</v>
      </c>
      <c r="C21" s="39">
        <f t="shared" ref="C21:M21" si="6">SUM(C15:C20)</f>
        <v>0</v>
      </c>
      <c r="D21" s="39">
        <f t="shared" si="6"/>
        <v>0</v>
      </c>
      <c r="E21" s="39">
        <f t="shared" si="6"/>
        <v>0</v>
      </c>
      <c r="F21" s="39">
        <f t="shared" si="6"/>
        <v>0</v>
      </c>
      <c r="G21" s="39">
        <f t="shared" si="6"/>
        <v>0</v>
      </c>
      <c r="H21" s="39">
        <f t="shared" si="6"/>
        <v>0</v>
      </c>
      <c r="I21" s="39">
        <f t="shared" si="6"/>
        <v>0</v>
      </c>
      <c r="J21" s="39">
        <f t="shared" si="6"/>
        <v>0</v>
      </c>
      <c r="K21" s="39">
        <f t="shared" si="6"/>
        <v>0</v>
      </c>
      <c r="L21" s="39">
        <f t="shared" si="6"/>
        <v>0</v>
      </c>
      <c r="M21" s="39">
        <f t="shared" si="6"/>
        <v>0</v>
      </c>
      <c r="N21" s="40">
        <f>SUM(N15:N20)</f>
        <v>0</v>
      </c>
      <c r="O21" s="102" t="s">
        <v>29</v>
      </c>
      <c r="Q21" s="121"/>
    </row>
    <row r="22" spans="1:17" ht="45" hidden="1" x14ac:dyDescent="0.2">
      <c r="A22" s="42" t="s">
        <v>71</v>
      </c>
      <c r="B22" s="49" t="s">
        <v>72</v>
      </c>
      <c r="C22" s="18"/>
      <c r="D22" s="18"/>
      <c r="E22" s="18"/>
      <c r="F22" s="18"/>
      <c r="G22" s="18"/>
      <c r="H22" s="18"/>
      <c r="I22" s="18"/>
      <c r="J22" s="18"/>
      <c r="K22" s="18"/>
      <c r="L22" s="18"/>
      <c r="M22" s="18"/>
      <c r="N22" s="19"/>
      <c r="O22" s="102" t="s">
        <v>29</v>
      </c>
      <c r="Q22" s="121"/>
    </row>
    <row r="23" spans="1:17" ht="42.75" hidden="1" x14ac:dyDescent="0.2">
      <c r="A23" s="43">
        <v>3.1</v>
      </c>
      <c r="B23" s="181" t="s">
        <v>232</v>
      </c>
      <c r="C23" s="35">
        <v>0</v>
      </c>
      <c r="D23" s="35">
        <v>0</v>
      </c>
      <c r="E23" s="35">
        <v>0</v>
      </c>
      <c r="F23" s="35">
        <v>0</v>
      </c>
      <c r="G23" s="35">
        <v>0</v>
      </c>
      <c r="H23" s="35">
        <v>0</v>
      </c>
      <c r="I23" s="35">
        <v>0</v>
      </c>
      <c r="J23" s="35">
        <v>0</v>
      </c>
      <c r="K23" s="35">
        <v>0</v>
      </c>
      <c r="L23" s="35">
        <v>0</v>
      </c>
      <c r="M23" s="37">
        <f t="shared" ref="M23:M26" si="7">G23+I23+K23</f>
        <v>0</v>
      </c>
      <c r="N23" s="38">
        <f t="shared" ref="N23:N26" si="8">H23+J23+L23</f>
        <v>0</v>
      </c>
      <c r="O23" s="102" t="s">
        <v>29</v>
      </c>
      <c r="Q23" s="121"/>
    </row>
    <row r="24" spans="1:17" ht="57" hidden="1" x14ac:dyDescent="0.2">
      <c r="A24" s="43">
        <v>3.2</v>
      </c>
      <c r="B24" s="181" t="s">
        <v>233</v>
      </c>
      <c r="C24" s="35">
        <v>0</v>
      </c>
      <c r="D24" s="35">
        <v>0</v>
      </c>
      <c r="E24" s="35">
        <v>0</v>
      </c>
      <c r="F24" s="35">
        <v>0</v>
      </c>
      <c r="G24" s="35">
        <v>0</v>
      </c>
      <c r="H24" s="35">
        <v>0</v>
      </c>
      <c r="I24" s="35">
        <v>0</v>
      </c>
      <c r="J24" s="35">
        <v>0</v>
      </c>
      <c r="K24" s="35">
        <v>0</v>
      </c>
      <c r="L24" s="35">
        <v>0</v>
      </c>
      <c r="M24" s="37">
        <f t="shared" si="7"/>
        <v>0</v>
      </c>
      <c r="N24" s="38">
        <f t="shared" si="8"/>
        <v>0</v>
      </c>
      <c r="O24" s="102" t="s">
        <v>29</v>
      </c>
      <c r="Q24" s="121"/>
    </row>
    <row r="25" spans="1:17" ht="42.75" hidden="1" x14ac:dyDescent="0.2">
      <c r="A25" s="43">
        <v>3.3</v>
      </c>
      <c r="B25" s="50" t="s">
        <v>75</v>
      </c>
      <c r="C25" s="35">
        <v>0</v>
      </c>
      <c r="D25" s="35">
        <v>0</v>
      </c>
      <c r="E25" s="35">
        <v>0</v>
      </c>
      <c r="F25" s="35">
        <v>0</v>
      </c>
      <c r="G25" s="35">
        <v>0</v>
      </c>
      <c r="H25" s="35">
        <v>0</v>
      </c>
      <c r="I25" s="35">
        <v>0</v>
      </c>
      <c r="J25" s="35">
        <v>0</v>
      </c>
      <c r="K25" s="35">
        <v>0</v>
      </c>
      <c r="L25" s="35">
        <v>0</v>
      </c>
      <c r="M25" s="37">
        <f t="shared" si="7"/>
        <v>0</v>
      </c>
      <c r="N25" s="38">
        <f t="shared" si="8"/>
        <v>0</v>
      </c>
      <c r="O25" s="102" t="s">
        <v>29</v>
      </c>
      <c r="Q25" s="121"/>
    </row>
    <row r="26" spans="1:17" ht="28.5" hidden="1" x14ac:dyDescent="0.2">
      <c r="A26" s="43">
        <v>3.4</v>
      </c>
      <c r="B26" s="50" t="s">
        <v>76</v>
      </c>
      <c r="C26" s="35">
        <v>0</v>
      </c>
      <c r="D26" s="35">
        <v>0</v>
      </c>
      <c r="E26" s="35">
        <v>0</v>
      </c>
      <c r="F26" s="35">
        <v>0</v>
      </c>
      <c r="G26" s="35">
        <v>0</v>
      </c>
      <c r="H26" s="35">
        <v>0</v>
      </c>
      <c r="I26" s="35">
        <v>0</v>
      </c>
      <c r="J26" s="35">
        <v>0</v>
      </c>
      <c r="K26" s="35">
        <v>0</v>
      </c>
      <c r="L26" s="35">
        <v>0</v>
      </c>
      <c r="M26" s="37">
        <f t="shared" si="7"/>
        <v>0</v>
      </c>
      <c r="N26" s="38">
        <f t="shared" si="8"/>
        <v>0</v>
      </c>
      <c r="O26" s="102" t="s">
        <v>29</v>
      </c>
      <c r="Q26" s="121"/>
    </row>
    <row r="27" spans="1:17" ht="15" hidden="1" x14ac:dyDescent="0.25">
      <c r="A27" s="44"/>
      <c r="B27" s="41" t="s">
        <v>73</v>
      </c>
      <c r="C27" s="39">
        <f>SUM(C23:C26)</f>
        <v>0</v>
      </c>
      <c r="D27" s="39">
        <f t="shared" ref="D27:N27" si="9">SUM(D23:D26)</f>
        <v>0</v>
      </c>
      <c r="E27" s="39">
        <f t="shared" si="9"/>
        <v>0</v>
      </c>
      <c r="F27" s="39">
        <f t="shared" si="9"/>
        <v>0</v>
      </c>
      <c r="G27" s="39">
        <f t="shared" si="9"/>
        <v>0</v>
      </c>
      <c r="H27" s="39">
        <f t="shared" si="9"/>
        <v>0</v>
      </c>
      <c r="I27" s="39">
        <f t="shared" si="9"/>
        <v>0</v>
      </c>
      <c r="J27" s="39">
        <f t="shared" si="9"/>
        <v>0</v>
      </c>
      <c r="K27" s="39">
        <f t="shared" si="9"/>
        <v>0</v>
      </c>
      <c r="L27" s="39">
        <f t="shared" si="9"/>
        <v>0</v>
      </c>
      <c r="M27" s="39">
        <f t="shared" si="9"/>
        <v>0</v>
      </c>
      <c r="N27" s="40">
        <f t="shared" si="9"/>
        <v>0</v>
      </c>
      <c r="O27" s="102" t="s">
        <v>29</v>
      </c>
      <c r="Q27" s="121"/>
    </row>
    <row r="28" spans="1:17" ht="20.25" customHeight="1" thickBot="1" x14ac:dyDescent="0.3">
      <c r="A28" s="45"/>
      <c r="B28" s="46" t="s">
        <v>74</v>
      </c>
      <c r="C28" s="47">
        <f>C27+C21+C13</f>
        <v>465</v>
      </c>
      <c r="D28" s="47">
        <f t="shared" ref="D28:N28" si="10">D27+D21+D13</f>
        <v>84199</v>
      </c>
      <c r="E28" s="47">
        <f t="shared" si="10"/>
        <v>454</v>
      </c>
      <c r="F28" s="47">
        <f t="shared" si="10"/>
        <v>84714</v>
      </c>
      <c r="G28" s="47">
        <f t="shared" si="10"/>
        <v>454</v>
      </c>
      <c r="H28" s="47">
        <f t="shared" si="10"/>
        <v>85415</v>
      </c>
      <c r="I28" s="47">
        <f t="shared" si="10"/>
        <v>0</v>
      </c>
      <c r="J28" s="47">
        <f t="shared" si="10"/>
        <v>468</v>
      </c>
      <c r="K28" s="47">
        <f t="shared" si="10"/>
        <v>-2</v>
      </c>
      <c r="L28" s="47">
        <f t="shared" si="10"/>
        <v>-38</v>
      </c>
      <c r="M28" s="47">
        <f t="shared" si="10"/>
        <v>452</v>
      </c>
      <c r="N28" s="222">
        <f t="shared" si="10"/>
        <v>85845</v>
      </c>
      <c r="O28" s="102" t="s">
        <v>29</v>
      </c>
      <c r="Q28" s="122"/>
    </row>
    <row r="29" spans="1:17" ht="24.75" customHeight="1" x14ac:dyDescent="0.25">
      <c r="A29" s="412" t="s">
        <v>254</v>
      </c>
      <c r="B29" s="413"/>
      <c r="C29" s="413"/>
      <c r="D29" s="413"/>
      <c r="E29" s="413"/>
      <c r="F29" s="413"/>
      <c r="G29" s="413"/>
      <c r="H29" s="413"/>
      <c r="I29" s="413"/>
      <c r="J29" s="413"/>
      <c r="K29" s="413"/>
      <c r="L29" s="413"/>
      <c r="M29" s="260"/>
      <c r="N29" s="260"/>
      <c r="O29" s="102"/>
      <c r="Q29" s="122"/>
    </row>
    <row r="30" spans="1:17" x14ac:dyDescent="0.2">
      <c r="O30" s="102" t="s">
        <v>29</v>
      </c>
      <c r="Q30" s="124"/>
    </row>
    <row r="31" spans="1:17" x14ac:dyDescent="0.2">
      <c r="A31" s="405" t="s">
        <v>307</v>
      </c>
      <c r="B31" s="405"/>
      <c r="C31" s="405"/>
      <c r="D31" s="405"/>
      <c r="E31" s="405"/>
      <c r="F31" s="405"/>
      <c r="G31" s="405"/>
      <c r="H31" s="405"/>
      <c r="I31" s="405"/>
      <c r="J31" s="405"/>
      <c r="K31" s="405"/>
      <c r="L31" s="405"/>
      <c r="M31" s="405"/>
      <c r="N31" s="405"/>
      <c r="O31" s="102" t="s">
        <v>29</v>
      </c>
      <c r="Q31" s="124"/>
    </row>
    <row r="32" spans="1:17" x14ac:dyDescent="0.2">
      <c r="O32" s="102" t="s">
        <v>30</v>
      </c>
      <c r="Q32" s="124"/>
    </row>
    <row r="33" spans="17:17" x14ac:dyDescent="0.2">
      <c r="Q33" s="124"/>
    </row>
    <row r="34" spans="17:17" x14ac:dyDescent="0.2">
      <c r="Q34" s="124"/>
    </row>
    <row r="35" spans="17:17" x14ac:dyDescent="0.2">
      <c r="Q35" s="124"/>
    </row>
    <row r="36" spans="17:17" x14ac:dyDescent="0.2">
      <c r="Q36" s="124"/>
    </row>
    <row r="37" spans="17:17" x14ac:dyDescent="0.2">
      <c r="Q37" s="124"/>
    </row>
    <row r="38" spans="17:17" x14ac:dyDescent="0.2">
      <c r="Q38" s="124"/>
    </row>
    <row r="39" spans="17:17" x14ac:dyDescent="0.2">
      <c r="Q39" s="124"/>
    </row>
    <row r="40" spans="17:17" x14ac:dyDescent="0.2">
      <c r="Q40" s="124"/>
    </row>
    <row r="41" spans="17:17" x14ac:dyDescent="0.2">
      <c r="Q41" s="124"/>
    </row>
    <row r="42" spans="17:17" x14ac:dyDescent="0.2">
      <c r="Q42" s="124"/>
    </row>
    <row r="43" spans="17:17" x14ac:dyDescent="0.2">
      <c r="Q43" s="124"/>
    </row>
    <row r="44" spans="17:17" x14ac:dyDescent="0.2">
      <c r="Q44" s="124"/>
    </row>
    <row r="45" spans="17:17" x14ac:dyDescent="0.2">
      <c r="Q45" s="124"/>
    </row>
    <row r="46" spans="17:17" x14ac:dyDescent="0.2">
      <c r="Q46" s="124"/>
    </row>
    <row r="47" spans="17:17" x14ac:dyDescent="0.2">
      <c r="Q47" s="124"/>
    </row>
    <row r="48" spans="17:17" x14ac:dyDescent="0.2">
      <c r="Q48" s="124"/>
    </row>
    <row r="49" spans="17:17" x14ac:dyDescent="0.2">
      <c r="Q49" s="124"/>
    </row>
    <row r="50" spans="17:17" x14ac:dyDescent="0.2">
      <c r="Q50" s="124"/>
    </row>
    <row r="51" spans="17:17" x14ac:dyDescent="0.2">
      <c r="Q51" s="124"/>
    </row>
    <row r="52" spans="17:17" x14ac:dyDescent="0.2">
      <c r="Q52" s="124"/>
    </row>
    <row r="53" spans="17:17" x14ac:dyDescent="0.2">
      <c r="Q53" s="124"/>
    </row>
    <row r="54" spans="17:17" x14ac:dyDescent="0.2">
      <c r="Q54" s="124"/>
    </row>
    <row r="55" spans="17:17" x14ac:dyDescent="0.2">
      <c r="Q55" s="124"/>
    </row>
    <row r="56" spans="17:17" x14ac:dyDescent="0.2">
      <c r="Q56" s="124"/>
    </row>
    <row r="57" spans="17:17" x14ac:dyDescent="0.2">
      <c r="Q57" s="124"/>
    </row>
    <row r="58" spans="17:17" x14ac:dyDescent="0.2">
      <c r="Q58" s="124"/>
    </row>
    <row r="59" spans="17:17" x14ac:dyDescent="0.2">
      <c r="Q59" s="124"/>
    </row>
  </sheetData>
  <mergeCells count="15">
    <mergeCell ref="A31:N31"/>
    <mergeCell ref="M7:N7"/>
    <mergeCell ref="A7:B8"/>
    <mergeCell ref="A1:N1"/>
    <mergeCell ref="A2:N2"/>
    <mergeCell ref="A3:N3"/>
    <mergeCell ref="A4:N4"/>
    <mergeCell ref="A5:N5"/>
    <mergeCell ref="A6:N6"/>
    <mergeCell ref="C7:D7"/>
    <mergeCell ref="E7:F7"/>
    <mergeCell ref="G7:H7"/>
    <mergeCell ref="I7:J7"/>
    <mergeCell ref="K7:L7"/>
    <mergeCell ref="A29:L29"/>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zoomScaleNormal="100" zoomScaleSheetLayoutView="100" workbookViewId="0">
      <pane xSplit="4" ySplit="6" topLeftCell="E12" activePane="bottomRight" state="frozen"/>
      <selection pane="topRight" activeCell="E1" sqref="E1"/>
      <selection pane="bottomLeft" activeCell="A7" sqref="A7"/>
      <selection pane="bottomRight" activeCell="B12" sqref="B12:D12"/>
    </sheetView>
  </sheetViews>
  <sheetFormatPr defaultRowHeight="14.25" x14ac:dyDescent="0.2"/>
  <cols>
    <col min="1" max="1" width="3.7109375" style="12" customWidth="1"/>
    <col min="2" max="2" width="71.140625" style="12" customWidth="1"/>
    <col min="3" max="4" width="14.7109375" style="12" customWidth="1"/>
    <col min="5" max="6" width="8.7109375" style="12" customWidth="1"/>
    <col min="7" max="7" width="12.7109375" style="12" customWidth="1"/>
    <col min="8" max="8" width="14" style="62" bestFit="1" customWidth="1"/>
    <col min="9" max="9" width="4.5703125" style="12" customWidth="1"/>
    <col min="10" max="10" width="122.85546875" style="100"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5.75" customHeight="1" x14ac:dyDescent="0.25">
      <c r="A1" s="424" t="s">
        <v>213</v>
      </c>
      <c r="B1" s="424"/>
      <c r="C1" s="424"/>
      <c r="D1" s="424"/>
      <c r="E1" s="424"/>
      <c r="F1" s="424"/>
      <c r="G1" s="424"/>
      <c r="H1" s="55" t="s">
        <v>29</v>
      </c>
      <c r="I1" s="9"/>
      <c r="J1" s="302"/>
      <c r="K1" s="301"/>
      <c r="L1" s="301"/>
      <c r="M1" s="301"/>
      <c r="N1" s="301"/>
      <c r="O1" s="9"/>
      <c r="P1" s="9"/>
    </row>
    <row r="2" spans="1:16" ht="15" x14ac:dyDescent="0.2">
      <c r="A2" s="391" t="str">
        <f>'B. Summ of Req.'!$A$2</f>
        <v>Office of the Inspector General</v>
      </c>
      <c r="B2" s="391"/>
      <c r="C2" s="391"/>
      <c r="D2" s="391"/>
      <c r="E2" s="391"/>
      <c r="F2" s="391"/>
      <c r="G2" s="391"/>
      <c r="H2" s="55" t="s">
        <v>29</v>
      </c>
      <c r="I2" s="10"/>
      <c r="J2" s="304"/>
      <c r="K2" s="303"/>
      <c r="L2" s="303"/>
      <c r="M2" s="303"/>
      <c r="N2" s="303"/>
      <c r="O2" s="10"/>
      <c r="P2" s="10"/>
    </row>
    <row r="3" spans="1:16" x14ac:dyDescent="0.2">
      <c r="A3" s="425" t="s">
        <v>1</v>
      </c>
      <c r="B3" s="425"/>
      <c r="C3" s="425"/>
      <c r="D3" s="425"/>
      <c r="E3" s="425"/>
      <c r="F3" s="425"/>
      <c r="G3" s="425"/>
      <c r="H3" s="55" t="s">
        <v>29</v>
      </c>
      <c r="I3" s="13"/>
      <c r="J3" s="304"/>
      <c r="K3" s="305"/>
      <c r="L3" s="305"/>
      <c r="M3" s="305"/>
      <c r="N3" s="305"/>
      <c r="O3" s="13"/>
      <c r="P3" s="13"/>
    </row>
    <row r="4" spans="1:16" ht="11.25" customHeight="1" x14ac:dyDescent="0.2">
      <c r="A4" s="426" t="s">
        <v>2</v>
      </c>
      <c r="B4" s="426"/>
      <c r="C4" s="426"/>
      <c r="D4" s="426"/>
      <c r="E4" s="426"/>
      <c r="F4" s="426"/>
      <c r="G4" s="426"/>
      <c r="H4" s="55" t="s">
        <v>29</v>
      </c>
      <c r="I4" s="11"/>
      <c r="J4" s="304"/>
      <c r="K4" s="48"/>
      <c r="L4" s="48"/>
      <c r="M4" s="48"/>
      <c r="N4" s="48"/>
      <c r="O4" s="11"/>
      <c r="P4" s="11"/>
    </row>
    <row r="5" spans="1:16" ht="5.25" customHeight="1" thickBot="1" x14ac:dyDescent="0.25">
      <c r="A5" s="434"/>
      <c r="B5" s="434"/>
      <c r="C5" s="434"/>
      <c r="D5" s="434"/>
      <c r="E5" s="411"/>
      <c r="F5" s="411"/>
      <c r="G5" s="411"/>
      <c r="H5" s="55" t="s">
        <v>29</v>
      </c>
      <c r="I5" s="11"/>
      <c r="J5" s="304"/>
      <c r="K5" s="48"/>
      <c r="L5" s="48"/>
      <c r="M5" s="48"/>
      <c r="N5" s="48"/>
      <c r="O5" s="11"/>
      <c r="P5" s="11"/>
    </row>
    <row r="6" spans="1:16" s="56" customFormat="1" ht="21.75" customHeight="1" thickBot="1" x14ac:dyDescent="0.25">
      <c r="A6" s="54"/>
      <c r="B6" s="54"/>
      <c r="C6" s="54"/>
      <c r="D6" s="54"/>
      <c r="E6" s="91" t="s">
        <v>4</v>
      </c>
      <c r="F6" s="64" t="s">
        <v>203</v>
      </c>
      <c r="G6" s="63" t="s">
        <v>5</v>
      </c>
      <c r="H6" s="55" t="s">
        <v>29</v>
      </c>
      <c r="J6" s="321"/>
      <c r="K6" s="322"/>
      <c r="L6" s="322"/>
      <c r="M6" s="322"/>
      <c r="N6" s="322"/>
    </row>
    <row r="7" spans="1:16" s="56" customFormat="1" ht="12.75" x14ac:dyDescent="0.2">
      <c r="A7" s="57"/>
      <c r="B7" s="430" t="s">
        <v>8</v>
      </c>
      <c r="C7" s="430"/>
      <c r="D7" s="430"/>
      <c r="E7" s="65"/>
      <c r="F7" s="65"/>
      <c r="G7" s="92"/>
      <c r="H7" s="55" t="s">
        <v>29</v>
      </c>
      <c r="J7" s="323"/>
      <c r="K7" s="322"/>
      <c r="L7" s="322"/>
      <c r="M7" s="322"/>
      <c r="N7" s="322"/>
    </row>
    <row r="8" spans="1:16" s="56" customFormat="1" ht="24.75" customHeight="1" x14ac:dyDescent="0.2">
      <c r="A8" s="58">
        <v>1</v>
      </c>
      <c r="B8" s="414" t="s">
        <v>287</v>
      </c>
      <c r="C8" s="414"/>
      <c r="D8" s="415"/>
      <c r="E8" s="66">
        <v>0</v>
      </c>
      <c r="F8" s="66">
        <v>0</v>
      </c>
      <c r="G8" s="93">
        <v>-515</v>
      </c>
      <c r="H8" s="55" t="s">
        <v>29</v>
      </c>
      <c r="J8" s="323"/>
      <c r="K8" s="322"/>
      <c r="L8" s="322"/>
      <c r="M8" s="322"/>
      <c r="N8" s="322"/>
    </row>
    <row r="9" spans="1:16" s="56" customFormat="1" ht="13.5" customHeight="1" x14ac:dyDescent="0.2">
      <c r="A9" s="60"/>
      <c r="B9" s="416"/>
      <c r="C9" s="416"/>
      <c r="D9" s="417"/>
      <c r="E9" s="67">
        <f>SUM(E8:E8)</f>
        <v>0</v>
      </c>
      <c r="F9" s="67">
        <f>SUM(F8:F8)</f>
        <v>0</v>
      </c>
      <c r="G9" s="94">
        <f>SUM(G8:G8)</f>
        <v>-515</v>
      </c>
      <c r="H9" s="55" t="s">
        <v>29</v>
      </c>
      <c r="J9" s="321"/>
      <c r="K9" s="322"/>
      <c r="L9" s="322"/>
      <c r="M9" s="322"/>
      <c r="N9" s="322"/>
    </row>
    <row r="10" spans="1:16" s="56" customFormat="1" ht="12.75" x14ac:dyDescent="0.2">
      <c r="A10" s="61"/>
      <c r="B10" s="431" t="s">
        <v>77</v>
      </c>
      <c r="C10" s="431"/>
      <c r="D10" s="431"/>
      <c r="E10" s="66">
        <v>0</v>
      </c>
      <c r="F10" s="66">
        <v>0</v>
      </c>
      <c r="G10" s="93">
        <v>0</v>
      </c>
      <c r="H10" s="55" t="s">
        <v>29</v>
      </c>
      <c r="J10" s="323"/>
      <c r="K10" s="322"/>
      <c r="L10" s="322"/>
      <c r="M10" s="322"/>
      <c r="N10" s="322"/>
    </row>
    <row r="11" spans="1:16" s="56" customFormat="1" ht="35.25" customHeight="1" x14ac:dyDescent="0.2">
      <c r="A11" s="58">
        <v>1</v>
      </c>
      <c r="B11" s="432" t="s">
        <v>296</v>
      </c>
      <c r="C11" s="432"/>
      <c r="D11" s="432"/>
      <c r="E11" s="66">
        <v>0</v>
      </c>
      <c r="F11" s="66">
        <v>0</v>
      </c>
      <c r="G11" s="93">
        <v>37</v>
      </c>
      <c r="H11" s="55" t="s">
        <v>29</v>
      </c>
      <c r="J11" s="323"/>
      <c r="K11" s="322"/>
      <c r="L11" s="322"/>
      <c r="M11" s="322"/>
      <c r="N11" s="322"/>
    </row>
    <row r="12" spans="1:16" s="56" customFormat="1" ht="86.25" customHeight="1" x14ac:dyDescent="0.2">
      <c r="A12" s="58">
        <v>2</v>
      </c>
      <c r="B12" s="432" t="s">
        <v>298</v>
      </c>
      <c r="C12" s="432"/>
      <c r="D12" s="433"/>
      <c r="E12" s="66">
        <v>0</v>
      </c>
      <c r="F12" s="66">
        <v>0</v>
      </c>
      <c r="G12" s="93">
        <v>-70</v>
      </c>
      <c r="H12" s="55" t="s">
        <v>29</v>
      </c>
      <c r="J12" s="323"/>
      <c r="K12" s="322"/>
      <c r="L12" s="322"/>
      <c r="M12" s="322"/>
      <c r="N12" s="322"/>
    </row>
    <row r="13" spans="1:16" s="56" customFormat="1" ht="12.75" x14ac:dyDescent="0.2">
      <c r="A13" s="60"/>
      <c r="B13" s="428" t="s">
        <v>78</v>
      </c>
      <c r="C13" s="428"/>
      <c r="D13" s="429"/>
      <c r="E13" s="67">
        <f>SUM(E11:E12)</f>
        <v>0</v>
      </c>
      <c r="F13" s="67">
        <f>SUM(F11:F12)</f>
        <v>0</v>
      </c>
      <c r="G13" s="94">
        <f>SUM(G11:G12)</f>
        <v>-33</v>
      </c>
      <c r="H13" s="55" t="s">
        <v>29</v>
      </c>
      <c r="J13" s="321"/>
      <c r="K13" s="322"/>
      <c r="L13" s="322"/>
      <c r="M13" s="322"/>
      <c r="N13" s="322"/>
    </row>
    <row r="14" spans="1:16" s="56" customFormat="1" ht="12.75" x14ac:dyDescent="0.2">
      <c r="A14" s="71"/>
      <c r="B14" s="427" t="s">
        <v>11</v>
      </c>
      <c r="C14" s="427"/>
      <c r="D14" s="427"/>
      <c r="E14" s="68"/>
      <c r="F14" s="68"/>
      <c r="G14" s="95"/>
      <c r="H14" s="55" t="s">
        <v>29</v>
      </c>
      <c r="J14" s="323"/>
      <c r="K14" s="322"/>
      <c r="L14" s="322"/>
      <c r="M14" s="322"/>
      <c r="N14" s="322"/>
    </row>
    <row r="15" spans="1:16" s="56" customFormat="1" ht="12.75" x14ac:dyDescent="0.2">
      <c r="A15" s="255">
        <v>1</v>
      </c>
      <c r="B15" s="414" t="s">
        <v>293</v>
      </c>
      <c r="C15" s="438"/>
      <c r="D15" s="439"/>
      <c r="E15" s="256"/>
      <c r="F15" s="256"/>
      <c r="G15" s="257"/>
      <c r="H15" s="55"/>
      <c r="J15" s="323"/>
      <c r="K15" s="322"/>
      <c r="L15" s="322"/>
      <c r="M15" s="322"/>
      <c r="N15" s="322"/>
    </row>
    <row r="16" spans="1:16" s="56" customFormat="1" ht="12.75" x14ac:dyDescent="0.2">
      <c r="A16" s="255"/>
      <c r="B16" s="416"/>
      <c r="C16" s="416"/>
      <c r="D16" s="417"/>
      <c r="E16" s="256"/>
      <c r="F16" s="256"/>
      <c r="G16" s="257">
        <v>437</v>
      </c>
      <c r="H16" s="55"/>
      <c r="J16" s="323"/>
      <c r="K16" s="322"/>
      <c r="L16" s="322"/>
      <c r="M16" s="322"/>
      <c r="N16" s="322"/>
    </row>
    <row r="17" spans="1:14" s="56" customFormat="1" ht="12.75" x14ac:dyDescent="0.2">
      <c r="A17" s="84">
        <v>2</v>
      </c>
      <c r="B17" s="435" t="s">
        <v>297</v>
      </c>
      <c r="C17" s="420"/>
      <c r="D17" s="436"/>
      <c r="E17" s="66"/>
      <c r="F17" s="66"/>
      <c r="G17" s="93"/>
      <c r="H17" s="55" t="s">
        <v>29</v>
      </c>
      <c r="J17" s="323"/>
      <c r="K17" s="322"/>
      <c r="L17" s="322"/>
      <c r="M17" s="322"/>
      <c r="N17" s="322"/>
    </row>
    <row r="18" spans="1:14" s="56" customFormat="1" ht="28.5" customHeight="1" x14ac:dyDescent="0.2">
      <c r="A18" s="83"/>
      <c r="B18" s="420"/>
      <c r="C18" s="420"/>
      <c r="D18" s="436"/>
      <c r="E18" s="66">
        <v>0</v>
      </c>
      <c r="F18" s="66">
        <v>0</v>
      </c>
      <c r="G18" s="93">
        <v>73</v>
      </c>
      <c r="H18" s="55" t="s">
        <v>29</v>
      </c>
      <c r="J18" s="323"/>
      <c r="K18" s="322"/>
      <c r="L18" s="322"/>
      <c r="M18" s="322"/>
      <c r="N18" s="322"/>
    </row>
    <row r="19" spans="1:14" s="56" customFormat="1" ht="1.5" hidden="1" customHeight="1" x14ac:dyDescent="0.2">
      <c r="A19" s="80"/>
      <c r="B19" s="72"/>
      <c r="C19" s="81" t="s">
        <v>219</v>
      </c>
      <c r="D19" s="82" t="s">
        <v>79</v>
      </c>
      <c r="E19" s="73"/>
      <c r="F19" s="73"/>
      <c r="G19" s="96"/>
      <c r="H19" s="55" t="s">
        <v>29</v>
      </c>
      <c r="J19" s="323"/>
      <c r="K19" s="322"/>
      <c r="L19" s="322"/>
      <c r="M19" s="322"/>
      <c r="N19" s="322"/>
    </row>
    <row r="20" spans="1:14" s="56" customFormat="1" ht="12.75" hidden="1" x14ac:dyDescent="0.2">
      <c r="A20" s="80"/>
      <c r="B20" s="74" t="s">
        <v>80</v>
      </c>
      <c r="C20" s="69">
        <v>0</v>
      </c>
      <c r="D20" s="69">
        <v>0</v>
      </c>
      <c r="E20" s="66"/>
      <c r="F20" s="66"/>
      <c r="G20" s="93"/>
      <c r="H20" s="55" t="s">
        <v>29</v>
      </c>
      <c r="J20" s="323"/>
      <c r="K20" s="322"/>
      <c r="L20" s="322"/>
      <c r="M20" s="322"/>
      <c r="N20" s="322"/>
    </row>
    <row r="21" spans="1:14" s="56" customFormat="1" ht="12.75" hidden="1" x14ac:dyDescent="0.2">
      <c r="A21" s="80"/>
      <c r="B21" s="74" t="s">
        <v>81</v>
      </c>
      <c r="C21" s="70">
        <v>0</v>
      </c>
      <c r="D21" s="70">
        <v>0</v>
      </c>
      <c r="E21" s="66"/>
      <c r="F21" s="66"/>
      <c r="G21" s="93"/>
      <c r="H21" s="55" t="s">
        <v>29</v>
      </c>
      <c r="J21" s="323"/>
      <c r="K21" s="322"/>
      <c r="L21" s="322"/>
      <c r="M21" s="322"/>
      <c r="N21" s="322"/>
    </row>
    <row r="22" spans="1:14" s="56" customFormat="1" ht="12.75" hidden="1" x14ac:dyDescent="0.2">
      <c r="A22" s="80"/>
      <c r="B22" s="74" t="s">
        <v>82</v>
      </c>
      <c r="C22" s="59">
        <f>SUM(C20:C21)</f>
        <v>0</v>
      </c>
      <c r="D22" s="59">
        <f>SUM(D20:D21)</f>
        <v>0</v>
      </c>
      <c r="E22" s="66"/>
      <c r="F22" s="66"/>
      <c r="G22" s="93"/>
      <c r="H22" s="55" t="s">
        <v>29</v>
      </c>
      <c r="J22" s="323"/>
      <c r="K22" s="322"/>
      <c r="L22" s="322"/>
      <c r="M22" s="322"/>
      <c r="N22" s="322"/>
    </row>
    <row r="23" spans="1:14" s="56" customFormat="1" ht="12.75" hidden="1" x14ac:dyDescent="0.2">
      <c r="A23" s="80"/>
      <c r="B23" s="74" t="s">
        <v>83</v>
      </c>
      <c r="C23" s="70"/>
      <c r="D23" s="70">
        <v>0</v>
      </c>
      <c r="E23" s="66"/>
      <c r="F23" s="66"/>
      <c r="G23" s="93"/>
      <c r="H23" s="55" t="s">
        <v>29</v>
      </c>
      <c r="J23" s="323"/>
      <c r="K23" s="322"/>
      <c r="L23" s="322"/>
      <c r="M23" s="322"/>
      <c r="N23" s="322"/>
    </row>
    <row r="24" spans="1:14" s="56" customFormat="1" ht="12.75" hidden="1" x14ac:dyDescent="0.2">
      <c r="A24" s="80"/>
      <c r="B24" s="75" t="s">
        <v>84</v>
      </c>
      <c r="C24" s="76">
        <f>SUM(C22:C23)</f>
        <v>0</v>
      </c>
      <c r="D24" s="76">
        <f>SUM(D22:D23)</f>
        <v>0</v>
      </c>
      <c r="E24" s="77"/>
      <c r="F24" s="77"/>
      <c r="G24" s="97"/>
      <c r="H24" s="55" t="s">
        <v>29</v>
      </c>
      <c r="J24" s="321"/>
      <c r="K24" s="322"/>
      <c r="L24" s="322"/>
      <c r="M24" s="322"/>
      <c r="N24" s="322"/>
    </row>
    <row r="25" spans="1:14" hidden="1" x14ac:dyDescent="0.2">
      <c r="A25" s="80"/>
      <c r="B25" s="74" t="s">
        <v>85</v>
      </c>
      <c r="C25" s="59"/>
      <c r="D25" s="59">
        <v>0</v>
      </c>
      <c r="E25" s="21"/>
      <c r="F25" s="21"/>
      <c r="G25" s="22"/>
      <c r="H25" s="55" t="s">
        <v>29</v>
      </c>
      <c r="J25" s="323"/>
      <c r="K25" s="124"/>
      <c r="L25" s="124"/>
      <c r="M25" s="124"/>
      <c r="N25" s="124"/>
    </row>
    <row r="26" spans="1:14" hidden="1" x14ac:dyDescent="0.2">
      <c r="A26" s="87"/>
      <c r="B26" s="74" t="s">
        <v>86</v>
      </c>
      <c r="C26" s="59"/>
      <c r="D26" s="59">
        <v>0</v>
      </c>
      <c r="E26" s="21"/>
      <c r="F26" s="21"/>
      <c r="G26" s="22"/>
      <c r="H26" s="55" t="s">
        <v>29</v>
      </c>
      <c r="J26" s="323"/>
      <c r="K26" s="124"/>
      <c r="L26" s="124"/>
      <c r="M26" s="124"/>
      <c r="N26" s="124"/>
    </row>
    <row r="27" spans="1:14" hidden="1" x14ac:dyDescent="0.2">
      <c r="A27" s="87"/>
      <c r="B27" s="74" t="s">
        <v>87</v>
      </c>
      <c r="C27" s="59"/>
      <c r="D27" s="59">
        <v>0</v>
      </c>
      <c r="E27" s="21"/>
      <c r="F27" s="21"/>
      <c r="G27" s="22"/>
      <c r="H27" s="55" t="s">
        <v>29</v>
      </c>
      <c r="J27" s="323"/>
      <c r="K27" s="124"/>
      <c r="L27" s="124"/>
      <c r="M27" s="124"/>
      <c r="N27" s="124"/>
    </row>
    <row r="28" spans="1:14" hidden="1" x14ac:dyDescent="0.2">
      <c r="A28" s="87"/>
      <c r="B28" s="74" t="s">
        <v>88</v>
      </c>
      <c r="C28" s="59"/>
      <c r="D28" s="59">
        <v>0</v>
      </c>
      <c r="E28" s="21"/>
      <c r="F28" s="21"/>
      <c r="G28" s="22"/>
      <c r="H28" s="55" t="s">
        <v>29</v>
      </c>
      <c r="J28" s="323"/>
      <c r="K28" s="124"/>
      <c r="L28" s="124"/>
      <c r="M28" s="124"/>
      <c r="N28" s="124"/>
    </row>
    <row r="29" spans="1:14" hidden="1" x14ac:dyDescent="0.2">
      <c r="A29" s="87"/>
      <c r="B29" s="74" t="s">
        <v>89</v>
      </c>
      <c r="C29" s="78"/>
      <c r="D29" s="76">
        <f>SUM(D30:D33)</f>
        <v>0</v>
      </c>
      <c r="E29" s="21"/>
      <c r="F29" s="21"/>
      <c r="G29" s="22"/>
      <c r="H29" s="55" t="s">
        <v>29</v>
      </c>
      <c r="J29" s="323"/>
      <c r="K29" s="124"/>
      <c r="L29" s="124"/>
      <c r="M29" s="124"/>
      <c r="N29" s="124"/>
    </row>
    <row r="30" spans="1:14" hidden="1" x14ac:dyDescent="0.2">
      <c r="A30" s="87"/>
      <c r="B30" s="79" t="s">
        <v>90</v>
      </c>
      <c r="C30" s="59"/>
      <c r="D30" s="59">
        <v>0</v>
      </c>
      <c r="E30" s="21"/>
      <c r="F30" s="21"/>
      <c r="G30" s="22"/>
      <c r="H30" s="55" t="s">
        <v>29</v>
      </c>
      <c r="J30" s="323"/>
      <c r="K30" s="124"/>
      <c r="L30" s="124"/>
      <c r="M30" s="124"/>
      <c r="N30" s="124"/>
    </row>
    <row r="31" spans="1:14" hidden="1" x14ac:dyDescent="0.2">
      <c r="A31" s="87"/>
      <c r="B31" s="79" t="s">
        <v>91</v>
      </c>
      <c r="C31" s="59"/>
      <c r="D31" s="59">
        <v>0</v>
      </c>
      <c r="E31" s="21"/>
      <c r="F31" s="21"/>
      <c r="G31" s="22"/>
      <c r="H31" s="55" t="s">
        <v>29</v>
      </c>
      <c r="J31" s="323"/>
      <c r="K31" s="124"/>
      <c r="L31" s="124"/>
      <c r="M31" s="124"/>
      <c r="N31" s="124"/>
    </row>
    <row r="32" spans="1:14" hidden="1" x14ac:dyDescent="0.2">
      <c r="A32" s="87"/>
      <c r="B32" s="79" t="s">
        <v>92</v>
      </c>
      <c r="C32" s="59"/>
      <c r="D32" s="59">
        <v>0</v>
      </c>
      <c r="E32" s="21"/>
      <c r="F32" s="21"/>
      <c r="G32" s="22"/>
      <c r="H32" s="55" t="s">
        <v>29</v>
      </c>
      <c r="J32" s="323"/>
      <c r="K32" s="124"/>
      <c r="L32" s="124"/>
      <c r="M32" s="124"/>
      <c r="N32" s="124"/>
    </row>
    <row r="33" spans="1:14" hidden="1" x14ac:dyDescent="0.2">
      <c r="A33" s="87"/>
      <c r="B33" s="79" t="s">
        <v>93</v>
      </c>
      <c r="C33" s="59"/>
      <c r="D33" s="59">
        <v>0</v>
      </c>
      <c r="E33" s="21"/>
      <c r="F33" s="21"/>
      <c r="G33" s="22"/>
      <c r="H33" s="55" t="s">
        <v>29</v>
      </c>
      <c r="J33" s="323"/>
      <c r="K33" s="124"/>
      <c r="L33" s="124"/>
      <c r="M33" s="124"/>
      <c r="N33" s="124"/>
    </row>
    <row r="34" spans="1:14" hidden="1" x14ac:dyDescent="0.2">
      <c r="A34" s="87"/>
      <c r="B34" s="74" t="s">
        <v>94</v>
      </c>
      <c r="C34" s="59"/>
      <c r="D34" s="59">
        <v>0</v>
      </c>
      <c r="E34" s="21"/>
      <c r="F34" s="21"/>
      <c r="G34" s="22"/>
      <c r="H34" s="55" t="s">
        <v>29</v>
      </c>
      <c r="J34" s="323"/>
      <c r="K34" s="124"/>
      <c r="L34" s="124"/>
      <c r="M34" s="124"/>
      <c r="N34" s="124"/>
    </row>
    <row r="35" spans="1:14" hidden="1" x14ac:dyDescent="0.2">
      <c r="A35" s="87"/>
      <c r="B35" s="74" t="s">
        <v>95</v>
      </c>
      <c r="C35" s="59"/>
      <c r="D35" s="59">
        <v>0</v>
      </c>
      <c r="E35" s="21"/>
      <c r="F35" s="21"/>
      <c r="G35" s="22"/>
      <c r="H35" s="55" t="s">
        <v>29</v>
      </c>
      <c r="J35" s="323"/>
      <c r="K35" s="124"/>
      <c r="L35" s="124"/>
      <c r="M35" s="124"/>
      <c r="N35" s="124"/>
    </row>
    <row r="36" spans="1:14" s="56" customFormat="1" ht="12.75" hidden="1" x14ac:dyDescent="0.2">
      <c r="A36" s="57"/>
      <c r="B36" s="75" t="s">
        <v>96</v>
      </c>
      <c r="C36" s="76"/>
      <c r="D36" s="76">
        <f>SUM(D26:D29,D34:D35)</f>
        <v>0</v>
      </c>
      <c r="E36" s="77"/>
      <c r="F36" s="77"/>
      <c r="G36" s="97"/>
      <c r="H36" s="55" t="s">
        <v>29</v>
      </c>
      <c r="J36" s="321"/>
      <c r="K36" s="322"/>
      <c r="L36" s="322"/>
      <c r="M36" s="322"/>
      <c r="N36" s="322"/>
    </row>
    <row r="37" spans="1:14" s="56" customFormat="1" ht="12.75" hidden="1" x14ac:dyDescent="0.2">
      <c r="A37" s="57"/>
      <c r="B37" s="86" t="s">
        <v>220</v>
      </c>
      <c r="C37" s="76">
        <f>C24</f>
        <v>0</v>
      </c>
      <c r="D37" s="76">
        <f>D36+D24</f>
        <v>0</v>
      </c>
      <c r="E37" s="77"/>
      <c r="F37" s="77"/>
      <c r="G37" s="97"/>
      <c r="H37" s="55" t="s">
        <v>29</v>
      </c>
      <c r="J37" s="321"/>
      <c r="K37" s="322"/>
      <c r="L37" s="322"/>
      <c r="M37" s="322"/>
      <c r="N37" s="322"/>
    </row>
    <row r="38" spans="1:14" s="56" customFormat="1" ht="12.75" hidden="1" x14ac:dyDescent="0.2">
      <c r="A38" s="58">
        <v>3</v>
      </c>
      <c r="B38" s="435" t="s">
        <v>97</v>
      </c>
      <c r="C38" s="435"/>
      <c r="D38" s="437"/>
      <c r="E38" s="77"/>
      <c r="F38" s="77"/>
      <c r="G38" s="93">
        <v>0</v>
      </c>
      <c r="H38" s="55" t="s">
        <v>29</v>
      </c>
      <c r="J38" s="323"/>
      <c r="K38" s="322"/>
      <c r="L38" s="322"/>
      <c r="M38" s="322"/>
      <c r="N38" s="322"/>
    </row>
    <row r="39" spans="1:14" s="56" customFormat="1" ht="36.75" customHeight="1" x14ac:dyDescent="0.2">
      <c r="A39" s="58">
        <v>4</v>
      </c>
      <c r="B39" s="432" t="s">
        <v>294</v>
      </c>
      <c r="C39" s="421"/>
      <c r="D39" s="422"/>
      <c r="E39" s="77"/>
      <c r="F39" s="77"/>
      <c r="G39" s="93">
        <v>-55</v>
      </c>
      <c r="H39" s="55" t="s">
        <v>29</v>
      </c>
      <c r="J39" s="323"/>
      <c r="K39" s="322"/>
      <c r="L39" s="322"/>
      <c r="M39" s="322"/>
      <c r="N39" s="322"/>
    </row>
    <row r="40" spans="1:14" s="56" customFormat="1" ht="38.25" customHeight="1" x14ac:dyDescent="0.2">
      <c r="A40" s="58">
        <v>5</v>
      </c>
      <c r="B40" s="435" t="s">
        <v>327</v>
      </c>
      <c r="C40" s="420"/>
      <c r="D40" s="436"/>
      <c r="E40" s="77"/>
      <c r="F40" s="77"/>
      <c r="G40" s="93">
        <v>22</v>
      </c>
      <c r="H40" s="55" t="s">
        <v>29</v>
      </c>
      <c r="J40" s="323"/>
      <c r="K40" s="322"/>
      <c r="L40" s="322"/>
      <c r="M40" s="322"/>
      <c r="N40" s="322"/>
    </row>
    <row r="41" spans="1:14" s="56" customFormat="1" ht="63" customHeight="1" x14ac:dyDescent="0.2">
      <c r="A41" s="58">
        <v>6</v>
      </c>
      <c r="B41" s="435" t="s">
        <v>314</v>
      </c>
      <c r="C41" s="420"/>
      <c r="D41" s="436"/>
      <c r="E41" s="77" t="s">
        <v>98</v>
      </c>
      <c r="F41" s="77"/>
      <c r="G41" s="93">
        <v>125</v>
      </c>
      <c r="H41" s="55" t="s">
        <v>29</v>
      </c>
      <c r="J41" s="323"/>
      <c r="K41" s="322"/>
      <c r="L41" s="322"/>
      <c r="M41" s="322"/>
      <c r="N41" s="322"/>
    </row>
    <row r="42" spans="1:14" s="56" customFormat="1" ht="12.75" x14ac:dyDescent="0.2">
      <c r="A42" s="60"/>
      <c r="B42" s="428" t="s">
        <v>99</v>
      </c>
      <c r="C42" s="428"/>
      <c r="D42" s="428"/>
      <c r="E42" s="67">
        <f>SUM(E16:E41)</f>
        <v>0</v>
      </c>
      <c r="F42" s="67">
        <f>SUM(F16:F41)</f>
        <v>0</v>
      </c>
      <c r="G42" s="94">
        <f>SUM(G15:G41)</f>
        <v>602</v>
      </c>
      <c r="H42" s="55" t="s">
        <v>29</v>
      </c>
      <c r="J42" s="321"/>
      <c r="K42" s="322"/>
      <c r="L42" s="322"/>
      <c r="M42" s="322"/>
      <c r="N42" s="322"/>
    </row>
    <row r="43" spans="1:14" s="56" customFormat="1" ht="12.75" x14ac:dyDescent="0.2">
      <c r="A43" s="88"/>
      <c r="B43" s="440" t="s">
        <v>12</v>
      </c>
      <c r="C43" s="440"/>
      <c r="D43" s="441"/>
      <c r="E43" s="85"/>
      <c r="F43" s="85"/>
      <c r="G43" s="98"/>
      <c r="H43" s="55" t="s">
        <v>29</v>
      </c>
      <c r="J43" s="323"/>
      <c r="K43" s="322"/>
      <c r="L43" s="322"/>
      <c r="M43" s="322"/>
      <c r="N43" s="322"/>
    </row>
    <row r="44" spans="1:14" s="56" customFormat="1" ht="88.5" customHeight="1" x14ac:dyDescent="0.2">
      <c r="A44" s="58">
        <v>1</v>
      </c>
      <c r="B44" s="435" t="s">
        <v>315</v>
      </c>
      <c r="C44" s="420"/>
      <c r="D44" s="436"/>
      <c r="E44" s="77"/>
      <c r="F44" s="77"/>
      <c r="G44" s="93">
        <v>-494</v>
      </c>
      <c r="H44" s="55" t="s">
        <v>29</v>
      </c>
      <c r="J44" s="323"/>
      <c r="K44" s="322"/>
      <c r="L44" s="322"/>
      <c r="M44" s="322"/>
      <c r="N44" s="322"/>
    </row>
    <row r="45" spans="1:14" s="56" customFormat="1" ht="53.25" customHeight="1" x14ac:dyDescent="0.2">
      <c r="A45" s="58">
        <v>2</v>
      </c>
      <c r="B45" s="435" t="s">
        <v>316</v>
      </c>
      <c r="C45" s="420"/>
      <c r="D45" s="436"/>
      <c r="E45" s="77"/>
      <c r="F45" s="77"/>
      <c r="G45" s="93">
        <v>-30</v>
      </c>
      <c r="H45" s="55" t="s">
        <v>29</v>
      </c>
      <c r="J45" s="323"/>
      <c r="K45" s="322"/>
      <c r="L45" s="322"/>
      <c r="M45" s="322"/>
      <c r="N45" s="322"/>
    </row>
    <row r="46" spans="1:14" s="56" customFormat="1" ht="37.5" customHeight="1" x14ac:dyDescent="0.2">
      <c r="A46" s="58">
        <v>3</v>
      </c>
      <c r="B46" s="435" t="s">
        <v>100</v>
      </c>
      <c r="C46" s="420"/>
      <c r="D46" s="436"/>
      <c r="E46" s="77"/>
      <c r="F46" s="77"/>
      <c r="G46" s="93">
        <v>1147</v>
      </c>
      <c r="H46" s="55" t="s">
        <v>29</v>
      </c>
      <c r="J46" s="323"/>
      <c r="K46" s="322"/>
      <c r="L46" s="322"/>
      <c r="M46" s="322"/>
      <c r="N46" s="322"/>
    </row>
    <row r="47" spans="1:14" s="56" customFormat="1" ht="12.75" x14ac:dyDescent="0.2">
      <c r="A47" s="60"/>
      <c r="B47" s="428" t="s">
        <v>101</v>
      </c>
      <c r="C47" s="428"/>
      <c r="D47" s="428"/>
      <c r="E47" s="67">
        <f t="shared" ref="E47:F47" si="0">SUM(E44:E46)</f>
        <v>0</v>
      </c>
      <c r="F47" s="67">
        <f t="shared" si="0"/>
        <v>0</v>
      </c>
      <c r="G47" s="94">
        <f>SUM(G44:G46)</f>
        <v>623</v>
      </c>
      <c r="H47" s="55" t="s">
        <v>29</v>
      </c>
      <c r="J47" s="321"/>
      <c r="K47" s="322"/>
      <c r="L47" s="322"/>
      <c r="M47" s="322"/>
      <c r="N47" s="322"/>
    </row>
    <row r="48" spans="1:14" s="56" customFormat="1" ht="12.75" x14ac:dyDescent="0.2">
      <c r="A48" s="58"/>
      <c r="B48" s="442" t="s">
        <v>13</v>
      </c>
      <c r="C48" s="442"/>
      <c r="D48" s="443"/>
      <c r="E48" s="77"/>
      <c r="F48" s="77"/>
      <c r="G48" s="93">
        <v>0</v>
      </c>
      <c r="H48" s="55" t="s">
        <v>29</v>
      </c>
      <c r="J48" s="323"/>
      <c r="K48" s="322"/>
      <c r="L48" s="322"/>
      <c r="M48" s="322"/>
      <c r="N48" s="322"/>
    </row>
    <row r="49" spans="1:14" s="56" customFormat="1" ht="75" customHeight="1" x14ac:dyDescent="0.2">
      <c r="A49" s="58">
        <v>1</v>
      </c>
      <c r="B49" s="435" t="s">
        <v>317</v>
      </c>
      <c r="C49" s="420"/>
      <c r="D49" s="436"/>
      <c r="E49" s="77"/>
      <c r="F49" s="77"/>
      <c r="G49" s="93">
        <v>24</v>
      </c>
      <c r="H49" s="55" t="s">
        <v>29</v>
      </c>
      <c r="J49" s="323"/>
      <c r="K49" s="322"/>
      <c r="L49" s="322"/>
      <c r="M49" s="322"/>
      <c r="N49" s="322"/>
    </row>
    <row r="50" spans="1:14" s="56" customFormat="1" ht="12.75" hidden="1" x14ac:dyDescent="0.2">
      <c r="A50" s="58">
        <v>2</v>
      </c>
      <c r="B50" s="421"/>
      <c r="C50" s="421"/>
      <c r="D50" s="422"/>
      <c r="E50" s="77"/>
      <c r="F50" s="77"/>
      <c r="G50" s="93">
        <v>0</v>
      </c>
      <c r="H50" s="55" t="s">
        <v>29</v>
      </c>
      <c r="J50" s="323"/>
      <c r="K50" s="322"/>
      <c r="L50" s="322"/>
      <c r="M50" s="322"/>
      <c r="N50" s="322"/>
    </row>
    <row r="51" spans="1:14" s="56" customFormat="1" ht="12.75" x14ac:dyDescent="0.2">
      <c r="A51" s="60"/>
      <c r="B51" s="428" t="s">
        <v>102</v>
      </c>
      <c r="C51" s="428"/>
      <c r="D51" s="428"/>
      <c r="E51" s="67">
        <f>SUM(E48:E50)</f>
        <v>0</v>
      </c>
      <c r="F51" s="67">
        <f t="shared" ref="F51:G51" si="1">SUM(F48:F50)</f>
        <v>0</v>
      </c>
      <c r="G51" s="94">
        <f t="shared" si="1"/>
        <v>24</v>
      </c>
      <c r="H51" s="55" t="s">
        <v>29</v>
      </c>
      <c r="J51" s="321"/>
      <c r="K51" s="322"/>
      <c r="L51" s="322"/>
      <c r="M51" s="322"/>
      <c r="N51" s="322"/>
    </row>
    <row r="52" spans="1:14" s="56" customFormat="1" ht="0.75" customHeight="1" x14ac:dyDescent="0.2">
      <c r="A52" s="58"/>
      <c r="B52" s="442" t="s">
        <v>14</v>
      </c>
      <c r="C52" s="442"/>
      <c r="D52" s="443"/>
      <c r="E52" s="77"/>
      <c r="F52" s="77"/>
      <c r="G52" s="93"/>
      <c r="H52" s="55" t="s">
        <v>29</v>
      </c>
      <c r="J52" s="323"/>
      <c r="K52" s="322"/>
      <c r="L52" s="322"/>
      <c r="M52" s="322"/>
      <c r="N52" s="322"/>
    </row>
    <row r="53" spans="1:14" s="56" customFormat="1" ht="12.75" hidden="1" x14ac:dyDescent="0.2">
      <c r="A53" s="58">
        <v>1</v>
      </c>
      <c r="B53" s="435" t="s">
        <v>105</v>
      </c>
      <c r="C53" s="420"/>
      <c r="D53" s="436"/>
      <c r="E53" s="77"/>
      <c r="F53" s="77"/>
      <c r="G53" s="93">
        <v>0</v>
      </c>
      <c r="H53" s="55" t="s">
        <v>29</v>
      </c>
      <c r="J53" s="323"/>
      <c r="K53" s="322"/>
      <c r="L53" s="322"/>
      <c r="M53" s="322"/>
      <c r="N53" s="322"/>
    </row>
    <row r="54" spans="1:14" s="56" customFormat="1" ht="12.75" hidden="1" x14ac:dyDescent="0.2">
      <c r="A54" s="58">
        <v>2</v>
      </c>
      <c r="B54" s="435" t="s">
        <v>221</v>
      </c>
      <c r="C54" s="420"/>
      <c r="D54" s="436"/>
      <c r="E54" s="77"/>
      <c r="F54" s="77"/>
      <c r="G54" s="93">
        <v>0</v>
      </c>
      <c r="H54" s="55" t="s">
        <v>29</v>
      </c>
      <c r="J54" s="323"/>
      <c r="K54" s="322"/>
      <c r="L54" s="322"/>
      <c r="M54" s="322"/>
      <c r="N54" s="322"/>
    </row>
    <row r="55" spans="1:14" s="56" customFormat="1" ht="12.75" hidden="1" x14ac:dyDescent="0.2">
      <c r="A55" s="58">
        <v>3</v>
      </c>
      <c r="B55" s="435" t="s">
        <v>103</v>
      </c>
      <c r="C55" s="420"/>
      <c r="D55" s="436"/>
      <c r="E55" s="77"/>
      <c r="F55" s="77"/>
      <c r="G55" s="93">
        <v>0</v>
      </c>
      <c r="H55" s="55" t="s">
        <v>29</v>
      </c>
      <c r="J55" s="323"/>
      <c r="K55" s="322"/>
      <c r="L55" s="322"/>
      <c r="M55" s="322"/>
      <c r="N55" s="322"/>
    </row>
    <row r="56" spans="1:14" s="56" customFormat="1" ht="12.75" hidden="1" x14ac:dyDescent="0.2">
      <c r="A56" s="58">
        <v>4</v>
      </c>
      <c r="B56" s="435" t="s">
        <v>104</v>
      </c>
      <c r="C56" s="420"/>
      <c r="D56" s="436"/>
      <c r="E56" s="77"/>
      <c r="F56" s="77"/>
      <c r="G56" s="93">
        <v>0</v>
      </c>
      <c r="H56" s="55" t="s">
        <v>29</v>
      </c>
      <c r="J56" s="323"/>
      <c r="K56" s="322"/>
      <c r="L56" s="322"/>
      <c r="M56" s="322"/>
      <c r="N56" s="322"/>
    </row>
    <row r="57" spans="1:14" s="56" customFormat="1" ht="12.75" hidden="1" x14ac:dyDescent="0.2">
      <c r="A57" s="58">
        <v>5</v>
      </c>
      <c r="B57" s="435" t="s">
        <v>243</v>
      </c>
      <c r="C57" s="420"/>
      <c r="D57" s="436"/>
      <c r="E57" s="77"/>
      <c r="F57" s="77"/>
      <c r="G57" s="93">
        <v>0</v>
      </c>
      <c r="H57" s="55" t="s">
        <v>29</v>
      </c>
      <c r="J57" s="323"/>
      <c r="K57" s="322"/>
      <c r="L57" s="322"/>
      <c r="M57" s="322"/>
      <c r="N57" s="322"/>
    </row>
    <row r="58" spans="1:14" s="56" customFormat="1" ht="12.75" hidden="1" x14ac:dyDescent="0.2">
      <c r="A58" s="60"/>
      <c r="B58" s="428" t="s">
        <v>106</v>
      </c>
      <c r="C58" s="428"/>
      <c r="D58" s="428"/>
      <c r="E58" s="67">
        <f t="shared" ref="E58:F58" si="2">SUM(E53:E57)</f>
        <v>0</v>
      </c>
      <c r="F58" s="67">
        <f t="shared" si="2"/>
        <v>0</v>
      </c>
      <c r="G58" s="94">
        <f>SUM(G53:G57)</f>
        <v>0</v>
      </c>
      <c r="H58" s="55" t="s">
        <v>29</v>
      </c>
      <c r="J58" s="321"/>
      <c r="K58" s="322"/>
      <c r="L58" s="322"/>
      <c r="M58" s="322"/>
      <c r="N58" s="322"/>
    </row>
    <row r="59" spans="1:14" s="56" customFormat="1" ht="12.75" hidden="1" x14ac:dyDescent="0.2">
      <c r="A59" s="58"/>
      <c r="B59" s="442" t="s">
        <v>15</v>
      </c>
      <c r="C59" s="442"/>
      <c r="D59" s="443"/>
      <c r="E59" s="77"/>
      <c r="F59" s="77"/>
      <c r="G59" s="93"/>
      <c r="H59" s="55" t="s">
        <v>29</v>
      </c>
      <c r="J59" s="323"/>
      <c r="K59" s="322"/>
      <c r="L59" s="322"/>
      <c r="M59" s="322"/>
      <c r="N59" s="322"/>
    </row>
    <row r="60" spans="1:14" s="56" customFormat="1" ht="12.75" hidden="1" x14ac:dyDescent="0.2">
      <c r="A60" s="58">
        <v>1</v>
      </c>
      <c r="B60" s="421"/>
      <c r="C60" s="421"/>
      <c r="D60" s="422"/>
      <c r="E60" s="66">
        <v>0</v>
      </c>
      <c r="F60" s="66">
        <v>0</v>
      </c>
      <c r="G60" s="93">
        <v>0</v>
      </c>
      <c r="H60" s="55" t="s">
        <v>29</v>
      </c>
      <c r="J60" s="323"/>
      <c r="K60" s="322"/>
      <c r="L60" s="322"/>
      <c r="M60" s="322"/>
      <c r="N60" s="322"/>
    </row>
    <row r="61" spans="1:14" s="56" customFormat="1" ht="12.75" hidden="1" x14ac:dyDescent="0.2">
      <c r="A61" s="58">
        <v>2</v>
      </c>
      <c r="B61" s="421"/>
      <c r="C61" s="421"/>
      <c r="D61" s="422"/>
      <c r="E61" s="66">
        <v>0</v>
      </c>
      <c r="F61" s="66">
        <v>0</v>
      </c>
      <c r="G61" s="93">
        <v>0</v>
      </c>
      <c r="H61" s="55" t="s">
        <v>29</v>
      </c>
      <c r="J61" s="323"/>
      <c r="K61" s="322"/>
      <c r="L61" s="322"/>
      <c r="M61" s="322"/>
      <c r="N61" s="322"/>
    </row>
    <row r="62" spans="1:14" s="56" customFormat="1" ht="12.75" hidden="1" x14ac:dyDescent="0.2">
      <c r="A62" s="60"/>
      <c r="B62" s="428" t="s">
        <v>107</v>
      </c>
      <c r="C62" s="428"/>
      <c r="D62" s="428"/>
      <c r="E62" s="67">
        <f>SUM(E60:E61)</f>
        <v>0</v>
      </c>
      <c r="F62" s="67">
        <f t="shared" ref="F62:G62" si="3">SUM(F60:F61)</f>
        <v>0</v>
      </c>
      <c r="G62" s="94">
        <f t="shared" si="3"/>
        <v>0</v>
      </c>
      <c r="H62" s="55" t="s">
        <v>29</v>
      </c>
      <c r="J62" s="321"/>
      <c r="K62" s="322"/>
      <c r="L62" s="322"/>
      <c r="M62" s="322"/>
      <c r="N62" s="322"/>
    </row>
    <row r="63" spans="1:14" s="56" customFormat="1" ht="12.75" hidden="1" x14ac:dyDescent="0.2">
      <c r="A63" s="58"/>
      <c r="B63" s="442" t="s">
        <v>238</v>
      </c>
      <c r="C63" s="442"/>
      <c r="D63" s="443"/>
      <c r="E63" s="77"/>
      <c r="F63" s="77"/>
      <c r="G63" s="93"/>
      <c r="H63" s="55" t="s">
        <v>29</v>
      </c>
      <c r="J63" s="323"/>
      <c r="K63" s="322"/>
      <c r="L63" s="322"/>
      <c r="M63" s="322"/>
      <c r="N63" s="322"/>
    </row>
    <row r="64" spans="1:14" s="56" customFormat="1" ht="12.75" hidden="1" x14ac:dyDescent="0.2">
      <c r="A64" s="58">
        <v>1</v>
      </c>
      <c r="B64" s="421"/>
      <c r="C64" s="421"/>
      <c r="D64" s="422"/>
      <c r="E64" s="66">
        <v>0</v>
      </c>
      <c r="F64" s="66">
        <v>0</v>
      </c>
      <c r="G64" s="93">
        <f>D36</f>
        <v>0</v>
      </c>
      <c r="H64" s="55" t="s">
        <v>29</v>
      </c>
      <c r="J64" s="323"/>
      <c r="K64" s="322"/>
      <c r="L64" s="322"/>
      <c r="M64" s="322"/>
      <c r="N64" s="322"/>
    </row>
    <row r="65" spans="1:14" s="56" customFormat="1" ht="12.75" hidden="1" x14ac:dyDescent="0.2">
      <c r="A65" s="58">
        <v>2</v>
      </c>
      <c r="B65" s="421"/>
      <c r="C65" s="421"/>
      <c r="D65" s="422"/>
      <c r="E65" s="66">
        <v>0</v>
      </c>
      <c r="F65" s="66">
        <v>0</v>
      </c>
      <c r="G65" s="93">
        <f>D37</f>
        <v>0</v>
      </c>
      <c r="H65" s="55" t="s">
        <v>29</v>
      </c>
      <c r="J65" s="323"/>
      <c r="K65" s="322"/>
      <c r="L65" s="322"/>
      <c r="M65" s="322"/>
      <c r="N65" s="322"/>
    </row>
    <row r="66" spans="1:14" s="56" customFormat="1" ht="12.75" hidden="1" x14ac:dyDescent="0.2">
      <c r="A66" s="60"/>
      <c r="B66" s="428" t="s">
        <v>108</v>
      </c>
      <c r="C66" s="428"/>
      <c r="D66" s="428"/>
      <c r="E66" s="67">
        <f>SUM(E64:E65)</f>
        <v>0</v>
      </c>
      <c r="F66" s="67">
        <f t="shared" ref="F66:G66" si="4">SUM(F64:F65)</f>
        <v>0</v>
      </c>
      <c r="G66" s="94">
        <f t="shared" si="4"/>
        <v>0</v>
      </c>
      <c r="H66" s="55" t="s">
        <v>29</v>
      </c>
      <c r="J66" s="321"/>
      <c r="K66" s="322"/>
      <c r="L66" s="322"/>
      <c r="M66" s="322"/>
      <c r="N66" s="322"/>
    </row>
    <row r="67" spans="1:14" ht="15" thickBot="1" x14ac:dyDescent="0.25">
      <c r="A67" s="89"/>
      <c r="B67" s="444" t="s">
        <v>214</v>
      </c>
      <c r="C67" s="444"/>
      <c r="D67" s="445"/>
      <c r="E67" s="90">
        <f>E66+E62+E58+E51+E47+E42+E13+E9</f>
        <v>0</v>
      </c>
      <c r="F67" s="90">
        <f t="shared" ref="F67:G67" si="5">F66+F62+F58+F51+F47+F42+F13+F9</f>
        <v>0</v>
      </c>
      <c r="G67" s="99">
        <f t="shared" si="5"/>
        <v>701</v>
      </c>
      <c r="H67" s="55" t="s">
        <v>29</v>
      </c>
      <c r="J67" s="321"/>
      <c r="K67" s="124"/>
      <c r="L67" s="124"/>
      <c r="M67" s="124"/>
      <c r="N67" s="124"/>
    </row>
    <row r="68" spans="1:14" ht="7.5" customHeight="1" x14ac:dyDescent="0.2">
      <c r="H68" s="55" t="s">
        <v>29</v>
      </c>
      <c r="J68" s="323"/>
      <c r="K68" s="124"/>
      <c r="L68" s="124"/>
      <c r="M68" s="124"/>
      <c r="N68" s="124"/>
    </row>
    <row r="69" spans="1:14" s="56" customFormat="1" ht="12.75" hidden="1" x14ac:dyDescent="0.2">
      <c r="A69" s="167"/>
      <c r="B69" s="418" t="s">
        <v>217</v>
      </c>
      <c r="C69" s="418"/>
      <c r="D69" s="419"/>
      <c r="E69" s="168"/>
      <c r="F69" s="168"/>
      <c r="G69" s="169"/>
      <c r="H69" s="55" t="s">
        <v>29</v>
      </c>
      <c r="J69" s="323"/>
      <c r="K69" s="322"/>
      <c r="L69" s="322"/>
      <c r="M69" s="322"/>
      <c r="N69" s="322"/>
    </row>
    <row r="70" spans="1:14" s="56" customFormat="1" ht="12.75" hidden="1" x14ac:dyDescent="0.2">
      <c r="A70" s="58">
        <v>1</v>
      </c>
      <c r="B70" s="420" t="s">
        <v>215</v>
      </c>
      <c r="C70" s="421"/>
      <c r="D70" s="422"/>
      <c r="E70" s="66"/>
      <c r="F70" s="66">
        <v>0</v>
      </c>
      <c r="G70" s="93"/>
      <c r="H70" s="55" t="s">
        <v>29</v>
      </c>
      <c r="J70" s="323"/>
      <c r="K70" s="322"/>
      <c r="L70" s="322"/>
      <c r="M70" s="322"/>
      <c r="N70" s="322"/>
    </row>
    <row r="71" spans="1:14" s="56" customFormat="1" ht="13.5" hidden="1" thickBot="1" x14ac:dyDescent="0.25">
      <c r="A71" s="170"/>
      <c r="B71" s="423" t="s">
        <v>216</v>
      </c>
      <c r="C71" s="423"/>
      <c r="D71" s="423"/>
      <c r="E71" s="90">
        <f>SUM(E70:E70)</f>
        <v>0</v>
      </c>
      <c r="F71" s="90">
        <f>SUM(F70:F70)</f>
        <v>0</v>
      </c>
      <c r="G71" s="99">
        <f>SUM(G70:G70)</f>
        <v>0</v>
      </c>
      <c r="H71" s="55" t="s">
        <v>30</v>
      </c>
      <c r="J71" s="321"/>
      <c r="K71" s="322"/>
      <c r="L71" s="322"/>
      <c r="M71" s="322"/>
      <c r="N71" s="322"/>
    </row>
    <row r="72" spans="1:14" x14ac:dyDescent="0.2">
      <c r="J72" s="323"/>
      <c r="K72" s="124"/>
      <c r="L72" s="124"/>
      <c r="M72" s="124"/>
      <c r="N72" s="124"/>
    </row>
    <row r="73" spans="1:14" x14ac:dyDescent="0.2">
      <c r="J73" s="323"/>
      <c r="K73" s="124"/>
      <c r="L73" s="124"/>
      <c r="M73" s="124"/>
      <c r="N73" s="124"/>
    </row>
    <row r="74" spans="1:14" x14ac:dyDescent="0.2">
      <c r="J74" s="323"/>
      <c r="K74" s="124"/>
      <c r="L74" s="124"/>
      <c r="M74" s="124"/>
      <c r="N74" s="124"/>
    </row>
    <row r="75" spans="1:14" x14ac:dyDescent="0.2">
      <c r="J75" s="323"/>
      <c r="K75" s="124"/>
      <c r="L75" s="124"/>
      <c r="M75" s="124"/>
      <c r="N75" s="124"/>
    </row>
    <row r="76" spans="1:14" x14ac:dyDescent="0.2">
      <c r="J76" s="323"/>
      <c r="K76" s="124"/>
      <c r="L76" s="124"/>
      <c r="M76" s="124"/>
      <c r="N76" s="124"/>
    </row>
    <row r="77" spans="1:14" x14ac:dyDescent="0.2">
      <c r="J77" s="323"/>
      <c r="K77" s="124"/>
      <c r="L77" s="124"/>
      <c r="M77" s="124"/>
      <c r="N77" s="124"/>
    </row>
    <row r="78" spans="1:14" x14ac:dyDescent="0.2">
      <c r="J78" s="323"/>
      <c r="K78" s="124"/>
      <c r="L78" s="124"/>
      <c r="M78" s="124"/>
      <c r="N78" s="124"/>
    </row>
    <row r="79" spans="1:14" x14ac:dyDescent="0.2">
      <c r="J79" s="323"/>
      <c r="K79" s="124"/>
      <c r="L79" s="124"/>
      <c r="M79" s="124"/>
      <c r="N79" s="124"/>
    </row>
    <row r="80" spans="1:14" x14ac:dyDescent="0.2">
      <c r="J80" s="323"/>
      <c r="K80" s="124"/>
      <c r="L80" s="124"/>
      <c r="M80" s="124"/>
      <c r="N80" s="124"/>
    </row>
    <row r="81" spans="10:14" x14ac:dyDescent="0.2">
      <c r="J81" s="323"/>
      <c r="K81" s="124"/>
      <c r="L81" s="124"/>
      <c r="M81" s="124"/>
      <c r="N81" s="124"/>
    </row>
    <row r="82" spans="10:14" x14ac:dyDescent="0.2">
      <c r="J82" s="323"/>
      <c r="K82" s="124"/>
      <c r="L82" s="124"/>
      <c r="M82" s="124"/>
      <c r="N82" s="124"/>
    </row>
    <row r="83" spans="10:14" x14ac:dyDescent="0.2">
      <c r="J83" s="323"/>
      <c r="K83" s="124"/>
      <c r="L83" s="124"/>
      <c r="M83" s="124"/>
      <c r="N83" s="124"/>
    </row>
    <row r="84" spans="10:14" x14ac:dyDescent="0.2">
      <c r="J84" s="323"/>
      <c r="K84" s="124"/>
      <c r="L84" s="124"/>
      <c r="M84" s="124"/>
      <c r="N84" s="124"/>
    </row>
    <row r="85" spans="10:14" x14ac:dyDescent="0.2">
      <c r="J85" s="323"/>
      <c r="K85" s="124"/>
      <c r="L85" s="124"/>
      <c r="M85" s="124"/>
      <c r="N85" s="124"/>
    </row>
    <row r="86" spans="10:14" x14ac:dyDescent="0.2">
      <c r="J86" s="323"/>
      <c r="K86" s="124"/>
      <c r="L86" s="124"/>
      <c r="M86" s="124"/>
      <c r="N86" s="124"/>
    </row>
    <row r="87" spans="10:14" x14ac:dyDescent="0.2">
      <c r="J87" s="323"/>
      <c r="K87" s="124"/>
      <c r="L87" s="124"/>
      <c r="M87" s="124"/>
      <c r="N87" s="124"/>
    </row>
    <row r="88" spans="10:14" x14ac:dyDescent="0.2">
      <c r="J88" s="323"/>
      <c r="K88" s="124"/>
      <c r="L88" s="124"/>
      <c r="M88" s="124"/>
      <c r="N88" s="124"/>
    </row>
    <row r="89" spans="10:14" x14ac:dyDescent="0.2">
      <c r="J89" s="323"/>
      <c r="K89" s="124"/>
      <c r="L89" s="124"/>
      <c r="M89" s="124"/>
      <c r="N89" s="124"/>
    </row>
    <row r="90" spans="10:14" x14ac:dyDescent="0.2">
      <c r="J90" s="323"/>
      <c r="K90" s="124"/>
      <c r="L90" s="124"/>
      <c r="M90" s="124"/>
      <c r="N90" s="124"/>
    </row>
    <row r="91" spans="10:14" x14ac:dyDescent="0.2">
      <c r="J91" s="323"/>
      <c r="K91" s="124"/>
      <c r="L91" s="124"/>
      <c r="M91" s="124"/>
      <c r="N91" s="124"/>
    </row>
    <row r="92" spans="10:14" x14ac:dyDescent="0.2">
      <c r="J92" s="323"/>
      <c r="K92" s="124"/>
      <c r="L92" s="124"/>
      <c r="M92" s="124"/>
      <c r="N92" s="124"/>
    </row>
    <row r="93" spans="10:14" x14ac:dyDescent="0.2">
      <c r="J93" s="323"/>
      <c r="K93" s="124"/>
      <c r="L93" s="124"/>
      <c r="M93" s="124"/>
      <c r="N93" s="124"/>
    </row>
    <row r="94" spans="10:14" x14ac:dyDescent="0.2">
      <c r="J94" s="323"/>
      <c r="K94" s="124"/>
      <c r="L94" s="124"/>
      <c r="M94" s="124"/>
      <c r="N94" s="124"/>
    </row>
    <row r="95" spans="10:14" x14ac:dyDescent="0.2">
      <c r="J95" s="323"/>
      <c r="K95" s="124"/>
      <c r="L95" s="124"/>
      <c r="M95" s="124"/>
      <c r="N95" s="124"/>
    </row>
    <row r="96" spans="10:14" x14ac:dyDescent="0.2">
      <c r="J96" s="323"/>
      <c r="K96" s="124"/>
      <c r="L96" s="124"/>
      <c r="M96" s="124"/>
      <c r="N96" s="124"/>
    </row>
    <row r="97" spans="10:14" x14ac:dyDescent="0.2">
      <c r="J97" s="323"/>
      <c r="K97" s="124"/>
      <c r="L97" s="124"/>
      <c r="M97" s="124"/>
      <c r="N97" s="124"/>
    </row>
    <row r="98" spans="10:14" x14ac:dyDescent="0.2">
      <c r="J98" s="323"/>
      <c r="K98" s="124"/>
      <c r="L98" s="124"/>
      <c r="M98" s="124"/>
      <c r="N98" s="124"/>
    </row>
    <row r="99" spans="10:14" x14ac:dyDescent="0.2">
      <c r="J99" s="323"/>
      <c r="K99" s="124"/>
      <c r="L99" s="124"/>
      <c r="M99" s="124"/>
      <c r="N99" s="124"/>
    </row>
    <row r="100" spans="10:14" x14ac:dyDescent="0.2">
      <c r="J100" s="323"/>
      <c r="K100" s="124"/>
      <c r="L100" s="124"/>
      <c r="M100" s="124"/>
      <c r="N100" s="124"/>
    </row>
    <row r="101" spans="10:14" x14ac:dyDescent="0.2">
      <c r="J101" s="323"/>
      <c r="K101" s="124"/>
      <c r="L101" s="124"/>
      <c r="M101" s="124"/>
      <c r="N101" s="124"/>
    </row>
    <row r="102" spans="10:14" x14ac:dyDescent="0.2">
      <c r="J102" s="323"/>
      <c r="K102" s="124"/>
      <c r="L102" s="124"/>
      <c r="M102" s="124"/>
      <c r="N102" s="124"/>
    </row>
    <row r="103" spans="10:14" x14ac:dyDescent="0.2">
      <c r="J103" s="323"/>
      <c r="K103" s="124"/>
      <c r="L103" s="124"/>
      <c r="M103" s="124"/>
      <c r="N103" s="124"/>
    </row>
    <row r="104" spans="10:14" x14ac:dyDescent="0.2">
      <c r="J104" s="323"/>
      <c r="K104" s="124"/>
      <c r="L104" s="124"/>
      <c r="M104" s="124"/>
      <c r="N104" s="124"/>
    </row>
    <row r="105" spans="10:14" x14ac:dyDescent="0.2">
      <c r="J105" s="323"/>
      <c r="K105" s="124"/>
      <c r="L105" s="124"/>
      <c r="M105" s="124"/>
      <c r="N105" s="124"/>
    </row>
    <row r="106" spans="10:14" x14ac:dyDescent="0.2">
      <c r="J106" s="323"/>
      <c r="K106" s="124"/>
      <c r="L106" s="124"/>
      <c r="M106" s="124"/>
      <c r="N106" s="124"/>
    </row>
    <row r="107" spans="10:14" x14ac:dyDescent="0.2">
      <c r="J107" s="323"/>
      <c r="K107" s="124"/>
      <c r="L107" s="124"/>
      <c r="M107" s="124"/>
      <c r="N107" s="124"/>
    </row>
    <row r="108" spans="10:14" x14ac:dyDescent="0.2">
      <c r="J108" s="323"/>
      <c r="K108" s="124"/>
      <c r="L108" s="124"/>
      <c r="M108" s="124"/>
      <c r="N108" s="124"/>
    </row>
    <row r="109" spans="10:14" x14ac:dyDescent="0.2">
      <c r="J109" s="323"/>
      <c r="K109" s="124"/>
      <c r="L109" s="124"/>
      <c r="M109" s="124"/>
      <c r="N109" s="124"/>
    </row>
    <row r="110" spans="10:14" x14ac:dyDescent="0.2">
      <c r="J110" s="323"/>
      <c r="K110" s="124"/>
      <c r="L110" s="124"/>
      <c r="M110" s="124"/>
      <c r="N110" s="124"/>
    </row>
    <row r="111" spans="10:14" x14ac:dyDescent="0.2">
      <c r="J111" s="323"/>
      <c r="K111" s="124"/>
      <c r="L111" s="124"/>
      <c r="M111" s="124"/>
      <c r="N111" s="124"/>
    </row>
    <row r="112" spans="10:14" x14ac:dyDescent="0.2">
      <c r="J112" s="323"/>
      <c r="K112" s="124"/>
      <c r="L112" s="124"/>
      <c r="M112" s="124"/>
      <c r="N112" s="124"/>
    </row>
    <row r="113" spans="10:14" x14ac:dyDescent="0.2">
      <c r="J113" s="323"/>
      <c r="K113" s="124"/>
      <c r="L113" s="124"/>
      <c r="M113" s="124"/>
      <c r="N113" s="124"/>
    </row>
    <row r="114" spans="10:14" x14ac:dyDescent="0.2">
      <c r="J114" s="323"/>
      <c r="K114" s="124"/>
      <c r="L114" s="124"/>
      <c r="M114" s="124"/>
      <c r="N114" s="124"/>
    </row>
    <row r="115" spans="10:14" x14ac:dyDescent="0.2">
      <c r="J115" s="323"/>
      <c r="K115" s="124"/>
      <c r="L115" s="124"/>
      <c r="M115" s="124"/>
      <c r="N115" s="124"/>
    </row>
    <row r="116" spans="10:14" x14ac:dyDescent="0.2">
      <c r="J116" s="323"/>
      <c r="K116" s="124"/>
      <c r="L116" s="124"/>
      <c r="M116" s="124"/>
      <c r="N116" s="124"/>
    </row>
    <row r="117" spans="10:14" x14ac:dyDescent="0.2">
      <c r="J117" s="323"/>
      <c r="K117" s="124"/>
      <c r="L117" s="124"/>
      <c r="M117" s="124"/>
      <c r="N117" s="124"/>
    </row>
    <row r="118" spans="10:14" x14ac:dyDescent="0.2">
      <c r="J118" s="323"/>
      <c r="K118" s="124"/>
      <c r="L118" s="124"/>
      <c r="M118" s="124"/>
      <c r="N118" s="124"/>
    </row>
    <row r="119" spans="10:14" x14ac:dyDescent="0.2">
      <c r="J119" s="323"/>
      <c r="K119" s="124"/>
      <c r="L119" s="124"/>
      <c r="M119" s="124"/>
      <c r="N119" s="124"/>
    </row>
    <row r="120" spans="10:14" x14ac:dyDescent="0.2">
      <c r="J120" s="323"/>
      <c r="K120" s="124"/>
      <c r="L120" s="124"/>
      <c r="M120" s="124"/>
      <c r="N120" s="124"/>
    </row>
    <row r="121" spans="10:14" x14ac:dyDescent="0.2">
      <c r="J121" s="323"/>
      <c r="K121" s="124"/>
      <c r="L121" s="124"/>
      <c r="M121" s="124"/>
      <c r="N121" s="124"/>
    </row>
    <row r="122" spans="10:14" x14ac:dyDescent="0.2">
      <c r="J122" s="323"/>
      <c r="K122" s="124"/>
      <c r="L122" s="124"/>
      <c r="M122" s="124"/>
      <c r="N122" s="124"/>
    </row>
    <row r="123" spans="10:14" x14ac:dyDescent="0.2">
      <c r="J123" s="323"/>
      <c r="K123" s="124"/>
      <c r="L123" s="124"/>
      <c r="M123" s="124"/>
      <c r="N123" s="124"/>
    </row>
    <row r="124" spans="10:14" x14ac:dyDescent="0.2">
      <c r="J124" s="323"/>
      <c r="K124" s="124"/>
      <c r="L124" s="124"/>
      <c r="M124" s="124"/>
      <c r="N124" s="124"/>
    </row>
    <row r="125" spans="10:14" x14ac:dyDescent="0.2">
      <c r="J125" s="323"/>
      <c r="K125" s="124"/>
      <c r="L125" s="124"/>
      <c r="M125" s="124"/>
      <c r="N125" s="124"/>
    </row>
    <row r="126" spans="10:14" x14ac:dyDescent="0.2">
      <c r="J126" s="323"/>
      <c r="K126" s="124"/>
      <c r="L126" s="124"/>
      <c r="M126" s="124"/>
      <c r="N126" s="124"/>
    </row>
    <row r="127" spans="10:14" x14ac:dyDescent="0.2">
      <c r="J127" s="323"/>
      <c r="K127" s="124"/>
      <c r="L127" s="124"/>
      <c r="M127" s="124"/>
      <c r="N127" s="124"/>
    </row>
    <row r="128" spans="10:14" x14ac:dyDescent="0.2">
      <c r="J128" s="323"/>
      <c r="K128" s="124"/>
      <c r="L128" s="124"/>
      <c r="M128" s="124"/>
      <c r="N128" s="124"/>
    </row>
    <row r="129" spans="10:14" x14ac:dyDescent="0.2">
      <c r="J129" s="323"/>
      <c r="K129" s="124"/>
      <c r="L129" s="124"/>
      <c r="M129" s="124"/>
      <c r="N129" s="124"/>
    </row>
    <row r="130" spans="10:14" x14ac:dyDescent="0.2">
      <c r="J130" s="323"/>
      <c r="K130" s="124"/>
      <c r="L130" s="124"/>
      <c r="M130" s="124"/>
      <c r="N130" s="124"/>
    </row>
    <row r="131" spans="10:14" x14ac:dyDescent="0.2">
      <c r="J131" s="323"/>
      <c r="K131" s="124"/>
      <c r="L131" s="124"/>
      <c r="M131" s="124"/>
      <c r="N131" s="124"/>
    </row>
    <row r="132" spans="10:14" x14ac:dyDescent="0.2">
      <c r="J132" s="323"/>
      <c r="K132" s="124"/>
      <c r="L132" s="124"/>
      <c r="M132" s="124"/>
      <c r="N132" s="124"/>
    </row>
    <row r="133" spans="10:14" x14ac:dyDescent="0.2">
      <c r="J133" s="323"/>
      <c r="K133" s="124"/>
      <c r="L133" s="124"/>
      <c r="M133" s="124"/>
      <c r="N133" s="124"/>
    </row>
    <row r="134" spans="10:14" x14ac:dyDescent="0.2">
      <c r="J134" s="323"/>
      <c r="K134" s="124"/>
      <c r="L134" s="124"/>
      <c r="M134" s="124"/>
      <c r="N134" s="124"/>
    </row>
    <row r="135" spans="10:14" x14ac:dyDescent="0.2">
      <c r="J135" s="323"/>
      <c r="K135" s="124"/>
      <c r="L135" s="124"/>
      <c r="M135" s="124"/>
      <c r="N135" s="124"/>
    </row>
    <row r="136" spans="10:14" x14ac:dyDescent="0.2">
      <c r="J136" s="323"/>
      <c r="K136" s="124"/>
      <c r="L136" s="124"/>
      <c r="M136" s="124"/>
      <c r="N136" s="124"/>
    </row>
    <row r="137" spans="10:14" x14ac:dyDescent="0.2">
      <c r="J137" s="323"/>
      <c r="K137" s="124"/>
      <c r="L137" s="124"/>
      <c r="M137" s="124"/>
      <c r="N137" s="124"/>
    </row>
    <row r="138" spans="10:14" x14ac:dyDescent="0.2">
      <c r="J138" s="323"/>
      <c r="K138" s="124"/>
      <c r="L138" s="124"/>
      <c r="M138" s="124"/>
      <c r="N138" s="124"/>
    </row>
    <row r="139" spans="10:14" x14ac:dyDescent="0.2">
      <c r="J139" s="323"/>
      <c r="K139" s="124"/>
      <c r="L139" s="124"/>
      <c r="M139" s="124"/>
      <c r="N139" s="124"/>
    </row>
    <row r="140" spans="10:14" x14ac:dyDescent="0.2">
      <c r="J140" s="323"/>
      <c r="K140" s="124"/>
      <c r="L140" s="124"/>
      <c r="M140" s="124"/>
      <c r="N140" s="124"/>
    </row>
    <row r="141" spans="10:14" x14ac:dyDescent="0.2">
      <c r="J141" s="323"/>
      <c r="K141" s="124"/>
      <c r="L141" s="124"/>
      <c r="M141" s="124"/>
      <c r="N141" s="124"/>
    </row>
    <row r="142" spans="10:14" x14ac:dyDescent="0.2">
      <c r="J142" s="323"/>
      <c r="K142" s="124"/>
      <c r="L142" s="124"/>
      <c r="M142" s="124"/>
      <c r="N142" s="124"/>
    </row>
    <row r="143" spans="10:14" x14ac:dyDescent="0.2">
      <c r="J143" s="323"/>
      <c r="K143" s="124"/>
      <c r="L143" s="124"/>
      <c r="M143" s="124"/>
      <c r="N143" s="124"/>
    </row>
    <row r="144" spans="10:14" x14ac:dyDescent="0.2">
      <c r="J144" s="323"/>
      <c r="K144" s="124"/>
      <c r="L144" s="124"/>
      <c r="M144" s="124"/>
      <c r="N144" s="124"/>
    </row>
    <row r="145" spans="10:14" x14ac:dyDescent="0.2">
      <c r="J145" s="323"/>
      <c r="K145" s="124"/>
      <c r="L145" s="124"/>
      <c r="M145" s="124"/>
      <c r="N145" s="124"/>
    </row>
    <row r="146" spans="10:14" x14ac:dyDescent="0.2">
      <c r="J146" s="323"/>
      <c r="K146" s="124"/>
      <c r="L146" s="124"/>
      <c r="M146" s="124"/>
      <c r="N146" s="124"/>
    </row>
    <row r="147" spans="10:14" x14ac:dyDescent="0.2">
      <c r="J147" s="323"/>
      <c r="K147" s="124"/>
      <c r="L147" s="124"/>
      <c r="M147" s="124"/>
      <c r="N147" s="124"/>
    </row>
    <row r="148" spans="10:14" x14ac:dyDescent="0.2">
      <c r="J148" s="323"/>
      <c r="K148" s="124"/>
      <c r="L148" s="124"/>
      <c r="M148" s="124"/>
      <c r="N148" s="124"/>
    </row>
    <row r="149" spans="10:14" x14ac:dyDescent="0.2">
      <c r="J149" s="323"/>
      <c r="K149" s="124"/>
      <c r="L149" s="124"/>
      <c r="M149" s="124"/>
      <c r="N149" s="124"/>
    </row>
    <row r="150" spans="10:14" x14ac:dyDescent="0.2">
      <c r="J150" s="323"/>
      <c r="K150" s="124"/>
      <c r="L150" s="124"/>
      <c r="M150" s="124"/>
      <c r="N150" s="124"/>
    </row>
    <row r="151" spans="10:14" x14ac:dyDescent="0.2">
      <c r="J151" s="323"/>
      <c r="K151" s="124"/>
      <c r="L151" s="124"/>
      <c r="M151" s="124"/>
      <c r="N151" s="124"/>
    </row>
    <row r="152" spans="10:14" x14ac:dyDescent="0.2">
      <c r="J152" s="323"/>
      <c r="K152" s="124"/>
      <c r="L152" s="124"/>
      <c r="M152" s="124"/>
      <c r="N152" s="124"/>
    </row>
    <row r="153" spans="10:14" x14ac:dyDescent="0.2">
      <c r="J153" s="323"/>
      <c r="K153" s="124"/>
      <c r="L153" s="124"/>
      <c r="M153" s="124"/>
      <c r="N153" s="124"/>
    </row>
    <row r="154" spans="10:14" x14ac:dyDescent="0.2">
      <c r="J154" s="323"/>
      <c r="K154" s="124"/>
      <c r="L154" s="124"/>
      <c r="M154" s="124"/>
      <c r="N154" s="124"/>
    </row>
    <row r="155" spans="10:14" x14ac:dyDescent="0.2">
      <c r="J155" s="323"/>
      <c r="K155" s="124"/>
      <c r="L155" s="124"/>
      <c r="M155" s="124"/>
      <c r="N155" s="124"/>
    </row>
    <row r="156" spans="10:14" x14ac:dyDescent="0.2">
      <c r="J156" s="323"/>
      <c r="K156" s="124"/>
      <c r="L156" s="124"/>
      <c r="M156" s="124"/>
      <c r="N156" s="124"/>
    </row>
    <row r="157" spans="10:14" x14ac:dyDescent="0.2">
      <c r="J157" s="323"/>
      <c r="K157" s="124"/>
      <c r="L157" s="124"/>
      <c r="M157" s="124"/>
      <c r="N157" s="124"/>
    </row>
    <row r="158" spans="10:14" x14ac:dyDescent="0.2">
      <c r="J158" s="323"/>
      <c r="K158" s="124"/>
      <c r="L158" s="124"/>
      <c r="M158" s="124"/>
      <c r="N158" s="124"/>
    </row>
    <row r="159" spans="10:14" x14ac:dyDescent="0.2">
      <c r="J159" s="323"/>
      <c r="K159" s="124"/>
      <c r="L159" s="124"/>
      <c r="M159" s="124"/>
      <c r="N159" s="124"/>
    </row>
    <row r="160" spans="10:14" x14ac:dyDescent="0.2">
      <c r="J160" s="323"/>
      <c r="K160" s="124"/>
      <c r="L160" s="124"/>
      <c r="M160" s="124"/>
      <c r="N160" s="124"/>
    </row>
    <row r="161" spans="10:14" x14ac:dyDescent="0.2">
      <c r="J161" s="323"/>
      <c r="K161" s="124"/>
      <c r="L161" s="124"/>
      <c r="M161" s="124"/>
      <c r="N161" s="124"/>
    </row>
    <row r="162" spans="10:14" x14ac:dyDescent="0.2">
      <c r="J162" s="323"/>
      <c r="K162" s="124"/>
      <c r="L162" s="124"/>
      <c r="M162" s="124"/>
      <c r="N162" s="124"/>
    </row>
    <row r="163" spans="10:14" x14ac:dyDescent="0.2">
      <c r="J163" s="323"/>
      <c r="K163" s="124"/>
      <c r="L163" s="124"/>
      <c r="M163" s="124"/>
      <c r="N163" s="124"/>
    </row>
    <row r="164" spans="10:14" x14ac:dyDescent="0.2">
      <c r="J164" s="323"/>
      <c r="K164" s="124"/>
      <c r="L164" s="124"/>
      <c r="M164" s="124"/>
      <c r="N164" s="124"/>
    </row>
    <row r="165" spans="10:14" x14ac:dyDescent="0.2">
      <c r="J165" s="323"/>
      <c r="K165" s="124"/>
      <c r="L165" s="124"/>
      <c r="M165" s="124"/>
      <c r="N165" s="124"/>
    </row>
    <row r="166" spans="10:14" x14ac:dyDescent="0.2">
      <c r="J166" s="323"/>
      <c r="K166" s="124"/>
      <c r="L166" s="124"/>
      <c r="M166" s="124"/>
      <c r="N166" s="124"/>
    </row>
    <row r="167" spans="10:14" x14ac:dyDescent="0.2">
      <c r="J167" s="323"/>
      <c r="K167" s="124"/>
      <c r="L167" s="124"/>
      <c r="M167" s="124"/>
      <c r="N167" s="124"/>
    </row>
    <row r="168" spans="10:14" x14ac:dyDescent="0.2">
      <c r="J168" s="323"/>
      <c r="K168" s="124"/>
      <c r="L168" s="124"/>
      <c r="M168" s="124"/>
      <c r="N168" s="124"/>
    </row>
    <row r="169" spans="10:14" x14ac:dyDescent="0.2">
      <c r="J169" s="323"/>
      <c r="K169" s="124"/>
      <c r="L169" s="124"/>
      <c r="M169" s="124"/>
      <c r="N169" s="124"/>
    </row>
    <row r="170" spans="10:14" x14ac:dyDescent="0.2">
      <c r="J170" s="323"/>
      <c r="K170" s="124"/>
      <c r="L170" s="124"/>
      <c r="M170" s="124"/>
      <c r="N170" s="124"/>
    </row>
    <row r="171" spans="10:14" x14ac:dyDescent="0.2">
      <c r="J171" s="323"/>
      <c r="K171" s="124"/>
      <c r="L171" s="124"/>
      <c r="M171" s="124"/>
      <c r="N171" s="124"/>
    </row>
    <row r="172" spans="10:14" x14ac:dyDescent="0.2">
      <c r="J172" s="323"/>
      <c r="K172" s="124"/>
      <c r="L172" s="124"/>
      <c r="M172" s="124"/>
      <c r="N172" s="124"/>
    </row>
    <row r="173" spans="10:14" x14ac:dyDescent="0.2">
      <c r="J173" s="323"/>
      <c r="K173" s="124"/>
      <c r="L173" s="124"/>
      <c r="M173" s="124"/>
      <c r="N173" s="124"/>
    </row>
    <row r="174" spans="10:14" x14ac:dyDescent="0.2">
      <c r="J174" s="323"/>
      <c r="K174" s="124"/>
      <c r="L174" s="124"/>
      <c r="M174" s="124"/>
      <c r="N174" s="124"/>
    </row>
    <row r="175" spans="10:14" x14ac:dyDescent="0.2">
      <c r="J175" s="323"/>
      <c r="K175" s="124"/>
      <c r="L175" s="124"/>
      <c r="M175" s="124"/>
      <c r="N175" s="124"/>
    </row>
    <row r="176" spans="10:14" x14ac:dyDescent="0.2">
      <c r="J176" s="323"/>
      <c r="K176" s="124"/>
      <c r="L176" s="124"/>
      <c r="M176" s="124"/>
      <c r="N176" s="124"/>
    </row>
    <row r="177" spans="10:14" x14ac:dyDescent="0.2">
      <c r="J177" s="323"/>
      <c r="K177" s="124"/>
      <c r="L177" s="124"/>
      <c r="M177" s="124"/>
      <c r="N177" s="124"/>
    </row>
    <row r="178" spans="10:14" x14ac:dyDescent="0.2">
      <c r="J178" s="323"/>
      <c r="K178" s="124"/>
      <c r="L178" s="124"/>
      <c r="M178" s="124"/>
      <c r="N178" s="124"/>
    </row>
    <row r="179" spans="10:14" x14ac:dyDescent="0.2">
      <c r="J179" s="323"/>
      <c r="K179" s="124"/>
      <c r="L179" s="124"/>
      <c r="M179" s="124"/>
      <c r="N179" s="124"/>
    </row>
    <row r="180" spans="10:14" x14ac:dyDescent="0.2">
      <c r="J180" s="323"/>
      <c r="K180" s="124"/>
      <c r="L180" s="124"/>
      <c r="M180" s="124"/>
      <c r="N180" s="124"/>
    </row>
    <row r="181" spans="10:14" x14ac:dyDescent="0.2">
      <c r="J181" s="323"/>
      <c r="K181" s="124"/>
      <c r="L181" s="124"/>
      <c r="M181" s="124"/>
      <c r="N181" s="124"/>
    </row>
  </sheetData>
  <mergeCells count="47">
    <mergeCell ref="B67:D67"/>
    <mergeCell ref="B58:D58"/>
    <mergeCell ref="B59:D59"/>
    <mergeCell ref="B60:D60"/>
    <mergeCell ref="B61:D61"/>
    <mergeCell ref="B66:D66"/>
    <mergeCell ref="B62:D62"/>
    <mergeCell ref="B63:D63"/>
    <mergeCell ref="B64:D64"/>
    <mergeCell ref="B65:D65"/>
    <mergeCell ref="B52:D52"/>
    <mergeCell ref="B55:D55"/>
    <mergeCell ref="B57:D57"/>
    <mergeCell ref="B54:D54"/>
    <mergeCell ref="B56:D56"/>
    <mergeCell ref="B53:D53"/>
    <mergeCell ref="B47:D47"/>
    <mergeCell ref="B48:D48"/>
    <mergeCell ref="B49:D49"/>
    <mergeCell ref="B50:D50"/>
    <mergeCell ref="B51:D51"/>
    <mergeCell ref="B42:D42"/>
    <mergeCell ref="B43:D43"/>
    <mergeCell ref="B44:D44"/>
    <mergeCell ref="B45:D45"/>
    <mergeCell ref="B46:D46"/>
    <mergeCell ref="B38:D38"/>
    <mergeCell ref="B39:D39"/>
    <mergeCell ref="B40:D40"/>
    <mergeCell ref="B15:D16"/>
    <mergeCell ref="B41:D41"/>
    <mergeCell ref="B8:D9"/>
    <mergeCell ref="B69:D69"/>
    <mergeCell ref="B70:D70"/>
    <mergeCell ref="B71:D71"/>
    <mergeCell ref="A1:G1"/>
    <mergeCell ref="A2:G2"/>
    <mergeCell ref="A3:G3"/>
    <mergeCell ref="A4:G4"/>
    <mergeCell ref="B14:D14"/>
    <mergeCell ref="B13:D13"/>
    <mergeCell ref="B7:D7"/>
    <mergeCell ref="B10:D10"/>
    <mergeCell ref="B11:D11"/>
    <mergeCell ref="B12:D12"/>
    <mergeCell ref="A5:G5"/>
    <mergeCell ref="B17:D18"/>
  </mergeCells>
  <printOptions horizontalCentered="1"/>
  <pageMargins left="0.7" right="0.7" top="0.65" bottom="0.46" header="0.3" footer="0.21"/>
  <pageSetup scale="58"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3"/>
  <sheetViews>
    <sheetView tabSelected="1" zoomScaleNormal="100" zoomScaleSheetLayoutView="80" workbookViewId="0">
      <selection activeCell="A30" sqref="A30"/>
    </sheetView>
  </sheetViews>
  <sheetFormatPr defaultRowHeight="14.25" x14ac:dyDescent="0.2"/>
  <cols>
    <col min="1" max="1" width="37.140625" style="12" customWidth="1"/>
    <col min="2" max="3" width="8.28515625" style="12" customWidth="1"/>
    <col min="4" max="4" width="12.7109375" style="12" customWidth="1"/>
    <col min="5" max="5" width="7.140625" style="12" customWidth="1"/>
    <col min="6" max="6" width="8.7109375" style="12" customWidth="1"/>
    <col min="7" max="7" width="12.7109375" style="12" customWidth="1"/>
    <col min="8" max="9" width="8.28515625" style="12" customWidth="1"/>
    <col min="10" max="12" width="12.7109375" style="12" customWidth="1"/>
    <col min="13" max="14" width="8.28515625" style="12" customWidth="1"/>
    <col min="15" max="15" width="12.7109375" style="12" customWidth="1"/>
    <col min="16" max="16" width="14" style="7" bestFit="1" customWidth="1"/>
    <col min="17" max="17" width="4.5703125" style="12" customWidth="1"/>
    <col min="18" max="18" width="116.71093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5" ht="18" x14ac:dyDescent="0.25">
      <c r="A1" s="388" t="s">
        <v>109</v>
      </c>
      <c r="B1" s="388"/>
      <c r="C1" s="388"/>
      <c r="D1" s="388"/>
      <c r="E1" s="388"/>
      <c r="F1" s="388"/>
      <c r="G1" s="388"/>
      <c r="H1" s="388"/>
      <c r="I1" s="388"/>
      <c r="J1" s="388"/>
      <c r="K1" s="388"/>
      <c r="L1" s="388"/>
      <c r="M1" s="388"/>
      <c r="N1" s="388"/>
      <c r="O1" s="388"/>
      <c r="P1" s="102" t="s">
        <v>29</v>
      </c>
      <c r="Q1" s="9"/>
      <c r="R1" s="302"/>
      <c r="S1" s="301"/>
      <c r="T1" s="301"/>
      <c r="U1" s="301"/>
      <c r="V1" s="301"/>
      <c r="W1" s="301"/>
      <c r="X1" s="301"/>
      <c r="Y1" s="124"/>
    </row>
    <row r="2" spans="1:25" ht="15" x14ac:dyDescent="0.2">
      <c r="A2" s="389" t="str">
        <f>'B. Summ of Req.'!$A$2</f>
        <v>Office of the Inspector General</v>
      </c>
      <c r="B2" s="389"/>
      <c r="C2" s="389"/>
      <c r="D2" s="389"/>
      <c r="E2" s="389"/>
      <c r="F2" s="389"/>
      <c r="G2" s="389"/>
      <c r="H2" s="389"/>
      <c r="I2" s="389"/>
      <c r="J2" s="389"/>
      <c r="K2" s="389"/>
      <c r="L2" s="389"/>
      <c r="M2" s="389"/>
      <c r="N2" s="389"/>
      <c r="O2" s="389"/>
      <c r="P2" s="102" t="s">
        <v>29</v>
      </c>
      <c r="Q2" s="10"/>
      <c r="R2" s="304"/>
      <c r="S2" s="303"/>
      <c r="T2" s="303"/>
      <c r="U2" s="303"/>
      <c r="V2" s="303"/>
      <c r="W2" s="303"/>
      <c r="X2" s="303"/>
      <c r="Y2" s="124"/>
    </row>
    <row r="3" spans="1:25" x14ac:dyDescent="0.2">
      <c r="A3" s="410" t="s">
        <v>1</v>
      </c>
      <c r="B3" s="410"/>
      <c r="C3" s="410"/>
      <c r="D3" s="410"/>
      <c r="E3" s="410"/>
      <c r="F3" s="410"/>
      <c r="G3" s="410"/>
      <c r="H3" s="410"/>
      <c r="I3" s="410"/>
      <c r="J3" s="410"/>
      <c r="K3" s="410"/>
      <c r="L3" s="410"/>
      <c r="M3" s="410"/>
      <c r="N3" s="410"/>
      <c r="O3" s="410"/>
      <c r="P3" s="102" t="s">
        <v>29</v>
      </c>
      <c r="Q3" s="13"/>
      <c r="R3" s="304"/>
      <c r="S3" s="305"/>
      <c r="T3" s="305"/>
      <c r="U3" s="305"/>
      <c r="V3" s="305"/>
      <c r="W3" s="305"/>
      <c r="X3" s="305"/>
      <c r="Y3" s="124"/>
    </row>
    <row r="4" spans="1:25" x14ac:dyDescent="0.2">
      <c r="A4" s="391" t="s">
        <v>2</v>
      </c>
      <c r="B4" s="391"/>
      <c r="C4" s="391"/>
      <c r="D4" s="391"/>
      <c r="E4" s="391"/>
      <c r="F4" s="391"/>
      <c r="G4" s="391"/>
      <c r="H4" s="391"/>
      <c r="I4" s="391"/>
      <c r="J4" s="391"/>
      <c r="K4" s="391"/>
      <c r="L4" s="391"/>
      <c r="M4" s="391"/>
      <c r="N4" s="391"/>
      <c r="O4" s="391"/>
      <c r="P4" s="102" t="s">
        <v>29</v>
      </c>
      <c r="Q4" s="11"/>
      <c r="R4" s="304"/>
      <c r="S4" s="48"/>
      <c r="T4" s="48"/>
      <c r="U4" s="48"/>
      <c r="V4" s="48"/>
      <c r="W4" s="48"/>
      <c r="X4" s="48"/>
      <c r="Y4" s="124"/>
    </row>
    <row r="5" spans="1:25" ht="15" x14ac:dyDescent="0.25">
      <c r="A5" s="11"/>
      <c r="B5" s="11"/>
      <c r="C5" s="11"/>
      <c r="D5" s="11"/>
      <c r="E5" s="11"/>
      <c r="F5" s="11"/>
      <c r="G5" s="11"/>
      <c r="H5" s="11"/>
      <c r="I5" s="11"/>
      <c r="J5" s="11"/>
      <c r="K5" s="11"/>
      <c r="L5" s="11"/>
      <c r="M5" s="11"/>
      <c r="N5" s="11"/>
      <c r="O5" s="11"/>
      <c r="P5" s="102" t="s">
        <v>29</v>
      </c>
      <c r="Q5" s="11"/>
      <c r="R5" s="306"/>
      <c r="S5" s="48"/>
      <c r="T5" s="48"/>
      <c r="U5" s="48"/>
      <c r="V5" s="48"/>
      <c r="W5" s="48"/>
      <c r="X5" s="48"/>
      <c r="Y5" s="124"/>
    </row>
    <row r="6" spans="1:25" ht="15" thickBot="1" x14ac:dyDescent="0.25">
      <c r="A6" s="101"/>
      <c r="B6" s="101"/>
      <c r="C6" s="101"/>
      <c r="D6" s="101"/>
      <c r="E6" s="101"/>
      <c r="F6" s="101"/>
      <c r="G6" s="101"/>
      <c r="H6" s="101"/>
      <c r="I6" s="101"/>
      <c r="J6" s="101"/>
      <c r="K6" s="101"/>
      <c r="L6" s="101"/>
      <c r="M6" s="101"/>
      <c r="N6" s="101"/>
      <c r="O6" s="101"/>
      <c r="P6" s="102" t="s">
        <v>29</v>
      </c>
      <c r="Q6" s="11"/>
      <c r="R6" s="124"/>
      <c r="S6" s="48"/>
      <c r="T6" s="48"/>
      <c r="U6" s="48"/>
      <c r="V6" s="48"/>
      <c r="W6" s="48"/>
      <c r="X6" s="48"/>
      <c r="Y6" s="124"/>
    </row>
    <row r="7" spans="1:25" ht="33.75" customHeight="1" x14ac:dyDescent="0.25">
      <c r="A7" s="392" t="s">
        <v>210</v>
      </c>
      <c r="B7" s="394" t="s">
        <v>251</v>
      </c>
      <c r="C7" s="394"/>
      <c r="D7" s="394"/>
      <c r="E7" s="394" t="s">
        <v>206</v>
      </c>
      <c r="F7" s="447"/>
      <c r="G7" s="448"/>
      <c r="H7" s="394" t="s">
        <v>110</v>
      </c>
      <c r="I7" s="394"/>
      <c r="J7" s="394"/>
      <c r="K7" s="179" t="s">
        <v>318</v>
      </c>
      <c r="L7" s="179" t="s">
        <v>223</v>
      </c>
      <c r="M7" s="394" t="s">
        <v>114</v>
      </c>
      <c r="N7" s="394"/>
      <c r="O7" s="395"/>
      <c r="P7" s="102" t="s">
        <v>29</v>
      </c>
      <c r="R7" s="122"/>
      <c r="S7" s="124"/>
      <c r="T7" s="124"/>
      <c r="U7" s="124"/>
      <c r="V7" s="124"/>
      <c r="W7" s="124"/>
      <c r="X7" s="124"/>
      <c r="Y7" s="124"/>
    </row>
    <row r="8" spans="1:25" ht="28.5" x14ac:dyDescent="0.25">
      <c r="A8" s="393"/>
      <c r="B8" s="14" t="s">
        <v>4</v>
      </c>
      <c r="C8" s="173" t="s">
        <v>204</v>
      </c>
      <c r="D8" s="14" t="s">
        <v>5</v>
      </c>
      <c r="E8" s="14" t="s">
        <v>4</v>
      </c>
      <c r="F8" s="173" t="s">
        <v>204</v>
      </c>
      <c r="G8" s="14" t="s">
        <v>5</v>
      </c>
      <c r="H8" s="14" t="s">
        <v>4</v>
      </c>
      <c r="I8" s="14" t="s">
        <v>204</v>
      </c>
      <c r="J8" s="14" t="s">
        <v>5</v>
      </c>
      <c r="K8" s="26" t="s">
        <v>5</v>
      </c>
      <c r="L8" s="14" t="s">
        <v>5</v>
      </c>
      <c r="M8" s="14" t="s">
        <v>4</v>
      </c>
      <c r="N8" s="14" t="s">
        <v>204</v>
      </c>
      <c r="O8" s="15" t="s">
        <v>5</v>
      </c>
      <c r="P8" s="102" t="s">
        <v>29</v>
      </c>
      <c r="R8" s="122"/>
      <c r="S8" s="124"/>
      <c r="T8" s="124"/>
      <c r="U8" s="124"/>
      <c r="V8" s="124"/>
      <c r="W8" s="124"/>
      <c r="X8" s="124"/>
      <c r="Y8" s="124"/>
    </row>
    <row r="9" spans="1:25" ht="31.5" customHeight="1" x14ac:dyDescent="0.2">
      <c r="A9" s="261" t="s">
        <v>253</v>
      </c>
      <c r="B9" s="204">
        <v>474</v>
      </c>
      <c r="C9" s="204">
        <v>442</v>
      </c>
      <c r="D9" s="204">
        <v>84199</v>
      </c>
      <c r="E9" s="204">
        <v>0</v>
      </c>
      <c r="F9" s="204">
        <v>0</v>
      </c>
      <c r="G9" s="204">
        <v>0</v>
      </c>
      <c r="H9" s="204">
        <v>0</v>
      </c>
      <c r="I9" s="204">
        <v>0</v>
      </c>
      <c r="J9" s="204">
        <v>0</v>
      </c>
      <c r="K9" s="204">
        <v>1103</v>
      </c>
      <c r="L9" s="204">
        <v>0</v>
      </c>
      <c r="M9" s="204">
        <f t="shared" ref="M9:N12" si="0">B9+H9</f>
        <v>474</v>
      </c>
      <c r="N9" s="204">
        <v>442</v>
      </c>
      <c r="O9" s="205">
        <f>D9+J9+K9+L9+G9</f>
        <v>85302</v>
      </c>
      <c r="P9" s="102" t="s">
        <v>29</v>
      </c>
      <c r="R9" s="324"/>
      <c r="S9" s="124"/>
      <c r="T9" s="124"/>
      <c r="U9" s="124"/>
      <c r="V9" s="124"/>
      <c r="W9" s="124"/>
      <c r="X9" s="124"/>
      <c r="Y9" s="124"/>
    </row>
    <row r="10" spans="1:25" ht="1.5" customHeight="1" x14ac:dyDescent="0.2">
      <c r="A10" s="20" t="s">
        <v>35</v>
      </c>
      <c r="B10" s="35">
        <v>0</v>
      </c>
      <c r="C10" s="35">
        <v>0</v>
      </c>
      <c r="D10" s="35">
        <v>0</v>
      </c>
      <c r="E10" s="35">
        <v>0</v>
      </c>
      <c r="F10" s="35">
        <v>0</v>
      </c>
      <c r="G10" s="35">
        <v>0</v>
      </c>
      <c r="H10" s="35">
        <v>0</v>
      </c>
      <c r="I10" s="35">
        <v>0</v>
      </c>
      <c r="J10" s="35">
        <v>0</v>
      </c>
      <c r="K10" s="35">
        <v>0</v>
      </c>
      <c r="L10" s="35">
        <v>0</v>
      </c>
      <c r="M10" s="35">
        <f t="shared" si="0"/>
        <v>0</v>
      </c>
      <c r="N10" s="35">
        <f t="shared" si="0"/>
        <v>0</v>
      </c>
      <c r="O10" s="206">
        <f>D10+J10+K10+L10+G10</f>
        <v>0</v>
      </c>
      <c r="P10" s="102" t="s">
        <v>29</v>
      </c>
      <c r="R10" s="325"/>
      <c r="S10" s="124"/>
      <c r="T10" s="124"/>
      <c r="U10" s="124"/>
      <c r="V10" s="124"/>
      <c r="W10" s="124"/>
      <c r="X10" s="124"/>
      <c r="Y10" s="124"/>
    </row>
    <row r="11" spans="1:25" hidden="1" x14ac:dyDescent="0.2">
      <c r="A11" s="20" t="s">
        <v>36</v>
      </c>
      <c r="B11" s="35">
        <v>0</v>
      </c>
      <c r="C11" s="35">
        <v>0</v>
      </c>
      <c r="D11" s="35">
        <v>0</v>
      </c>
      <c r="E11" s="35">
        <v>0</v>
      </c>
      <c r="F11" s="35">
        <v>0</v>
      </c>
      <c r="G11" s="35">
        <v>0</v>
      </c>
      <c r="H11" s="35">
        <v>0</v>
      </c>
      <c r="I11" s="35">
        <v>0</v>
      </c>
      <c r="J11" s="35">
        <v>0</v>
      </c>
      <c r="K11" s="35">
        <v>0</v>
      </c>
      <c r="L11" s="35">
        <v>0</v>
      </c>
      <c r="M11" s="35">
        <f t="shared" si="0"/>
        <v>0</v>
      </c>
      <c r="N11" s="35">
        <f t="shared" si="0"/>
        <v>0</v>
      </c>
      <c r="O11" s="206">
        <f>D11+J11+K11+L11+G11</f>
        <v>0</v>
      </c>
      <c r="P11" s="102" t="s">
        <v>29</v>
      </c>
      <c r="R11" s="325"/>
      <c r="S11" s="124"/>
      <c r="T11" s="124"/>
      <c r="U11" s="124"/>
      <c r="V11" s="124"/>
      <c r="W11" s="124"/>
      <c r="X11" s="124"/>
      <c r="Y11" s="124"/>
    </row>
    <row r="12" spans="1:25" hidden="1" x14ac:dyDescent="0.2">
      <c r="A12" s="16" t="s">
        <v>37</v>
      </c>
      <c r="B12" s="207">
        <v>0</v>
      </c>
      <c r="C12" s="207">
        <v>0</v>
      </c>
      <c r="D12" s="207">
        <v>0</v>
      </c>
      <c r="E12" s="207">
        <v>0</v>
      </c>
      <c r="F12" s="207">
        <v>0</v>
      </c>
      <c r="G12" s="207">
        <v>0</v>
      </c>
      <c r="H12" s="207">
        <v>0</v>
      </c>
      <c r="I12" s="207">
        <v>0</v>
      </c>
      <c r="J12" s="207">
        <v>0</v>
      </c>
      <c r="K12" s="207">
        <v>0</v>
      </c>
      <c r="L12" s="207">
        <v>0</v>
      </c>
      <c r="M12" s="207">
        <f t="shared" si="0"/>
        <v>0</v>
      </c>
      <c r="N12" s="35">
        <f t="shared" si="0"/>
        <v>0</v>
      </c>
      <c r="O12" s="208">
        <f>D12+J12+K12+L12+G12</f>
        <v>0</v>
      </c>
      <c r="P12" s="102" t="s">
        <v>29</v>
      </c>
      <c r="R12" s="124"/>
      <c r="S12" s="124"/>
      <c r="T12" s="124"/>
      <c r="U12" s="124"/>
      <c r="V12" s="124"/>
      <c r="W12" s="124"/>
      <c r="X12" s="124"/>
      <c r="Y12" s="124"/>
    </row>
    <row r="13" spans="1:25" ht="15" x14ac:dyDescent="0.25">
      <c r="A13" s="17" t="s">
        <v>207</v>
      </c>
      <c r="B13" s="209">
        <f>SUM(B9:B12)</f>
        <v>474</v>
      </c>
      <c r="C13" s="209">
        <f t="shared" ref="C13:O13" si="1">SUM(C9:C12)</f>
        <v>442</v>
      </c>
      <c r="D13" s="209">
        <f t="shared" si="1"/>
        <v>84199</v>
      </c>
      <c r="E13" s="209">
        <f>SUM(E9:E12)</f>
        <v>0</v>
      </c>
      <c r="F13" s="209">
        <f t="shared" ref="F13:G13" si="2">SUM(F9:F12)</f>
        <v>0</v>
      </c>
      <c r="G13" s="209">
        <f t="shared" si="2"/>
        <v>0</v>
      </c>
      <c r="H13" s="209">
        <f t="shared" si="1"/>
        <v>0</v>
      </c>
      <c r="I13" s="209">
        <f t="shared" si="1"/>
        <v>0</v>
      </c>
      <c r="J13" s="209">
        <f t="shared" si="1"/>
        <v>0</v>
      </c>
      <c r="K13" s="209">
        <f>SUM(K9:K12)</f>
        <v>1103</v>
      </c>
      <c r="L13" s="209">
        <f>SUM(L9:L12)</f>
        <v>0</v>
      </c>
      <c r="M13" s="209">
        <f t="shared" si="1"/>
        <v>474</v>
      </c>
      <c r="N13" s="209">
        <f t="shared" si="1"/>
        <v>442</v>
      </c>
      <c r="O13" s="210">
        <f t="shared" si="1"/>
        <v>85302</v>
      </c>
      <c r="P13" s="102" t="s">
        <v>29</v>
      </c>
      <c r="R13" s="122"/>
      <c r="S13" s="124"/>
      <c r="T13" s="124"/>
      <c r="U13" s="124"/>
      <c r="V13" s="124"/>
      <c r="W13" s="124"/>
      <c r="X13" s="124"/>
      <c r="Y13" s="124"/>
    </row>
    <row r="14" spans="1:25" x14ac:dyDescent="0.2">
      <c r="A14" s="159" t="s">
        <v>39</v>
      </c>
      <c r="B14" s="212"/>
      <c r="C14" s="212">
        <v>23</v>
      </c>
      <c r="D14" s="212"/>
      <c r="E14" s="212"/>
      <c r="F14" s="212">
        <v>0</v>
      </c>
      <c r="G14" s="212"/>
      <c r="H14" s="212"/>
      <c r="I14" s="212">
        <v>0</v>
      </c>
      <c r="J14" s="212"/>
      <c r="K14" s="212"/>
      <c r="L14" s="212"/>
      <c r="M14" s="212"/>
      <c r="N14" s="212">
        <f>C14+I14+F14</f>
        <v>23</v>
      </c>
      <c r="O14" s="213"/>
      <c r="P14" s="102" t="s">
        <v>29</v>
      </c>
      <c r="R14" s="121"/>
      <c r="S14" s="124"/>
      <c r="T14" s="124"/>
      <c r="U14" s="124"/>
      <c r="V14" s="124"/>
      <c r="W14" s="124"/>
      <c r="X14" s="124"/>
      <c r="Y14" s="124"/>
    </row>
    <row r="15" spans="1:25" ht="15" x14ac:dyDescent="0.25">
      <c r="A15" s="174" t="s">
        <v>208</v>
      </c>
      <c r="B15" s="35"/>
      <c r="C15" s="35">
        <f>C13+C14</f>
        <v>465</v>
      </c>
      <c r="D15" s="35"/>
      <c r="E15" s="35"/>
      <c r="F15" s="35">
        <f>F13+F14</f>
        <v>0</v>
      </c>
      <c r="G15" s="35"/>
      <c r="H15" s="35"/>
      <c r="I15" s="35">
        <f>I13+I14</f>
        <v>0</v>
      </c>
      <c r="J15" s="35"/>
      <c r="K15" s="35"/>
      <c r="L15" s="35"/>
      <c r="M15" s="35"/>
      <c r="N15" s="212">
        <f>N13+N14</f>
        <v>465</v>
      </c>
      <c r="O15" s="206"/>
      <c r="P15" s="102" t="s">
        <v>29</v>
      </c>
      <c r="R15" s="315"/>
      <c r="S15" s="124"/>
      <c r="T15" s="124"/>
      <c r="U15" s="124"/>
      <c r="V15" s="124"/>
      <c r="W15" s="124"/>
      <c r="X15" s="124"/>
      <c r="Y15" s="124"/>
    </row>
    <row r="16" spans="1:25" ht="9.75" customHeight="1" x14ac:dyDescent="0.2">
      <c r="A16" s="20"/>
      <c r="B16" s="35"/>
      <c r="C16" s="35"/>
      <c r="D16" s="35"/>
      <c r="E16" s="35"/>
      <c r="F16" s="35"/>
      <c r="G16" s="35"/>
      <c r="H16" s="35"/>
      <c r="I16" s="35"/>
      <c r="J16" s="35"/>
      <c r="K16" s="35"/>
      <c r="L16" s="35"/>
      <c r="M16" s="35"/>
      <c r="N16" s="35"/>
      <c r="O16" s="206"/>
      <c r="P16" s="102" t="s">
        <v>29</v>
      </c>
      <c r="R16" s="121"/>
      <c r="S16" s="124"/>
      <c r="T16" s="124"/>
      <c r="U16" s="124"/>
      <c r="V16" s="124"/>
      <c r="W16" s="124"/>
      <c r="X16" s="124"/>
      <c r="Y16" s="124"/>
    </row>
    <row r="17" spans="1:25" hidden="1" x14ac:dyDescent="0.2">
      <c r="A17" s="20" t="s">
        <v>40</v>
      </c>
      <c r="B17" s="35"/>
      <c r="C17" s="35"/>
      <c r="D17" s="35"/>
      <c r="E17" s="35"/>
      <c r="F17" s="35"/>
      <c r="G17" s="35"/>
      <c r="H17" s="35"/>
      <c r="I17" s="35"/>
      <c r="J17" s="35"/>
      <c r="K17" s="35"/>
      <c r="L17" s="35"/>
      <c r="M17" s="35"/>
      <c r="N17" s="35"/>
      <c r="O17" s="206"/>
      <c r="P17" s="102" t="s">
        <v>29</v>
      </c>
      <c r="R17" s="121"/>
      <c r="S17" s="124"/>
      <c r="T17" s="124"/>
      <c r="U17" s="124"/>
      <c r="V17" s="124"/>
      <c r="W17" s="124"/>
      <c r="X17" s="124"/>
      <c r="Y17" s="124"/>
    </row>
    <row r="18" spans="1:25" hidden="1" x14ac:dyDescent="0.2">
      <c r="A18" s="23" t="s">
        <v>41</v>
      </c>
      <c r="B18" s="35"/>
      <c r="C18" s="35">
        <v>0</v>
      </c>
      <c r="D18" s="35"/>
      <c r="E18" s="35"/>
      <c r="F18" s="35">
        <v>0</v>
      </c>
      <c r="G18" s="35"/>
      <c r="H18" s="35"/>
      <c r="I18" s="35">
        <v>0</v>
      </c>
      <c r="J18" s="35"/>
      <c r="K18" s="35"/>
      <c r="L18" s="35"/>
      <c r="M18" s="35"/>
      <c r="N18" s="35">
        <f>C18+I18+F18</f>
        <v>0</v>
      </c>
      <c r="O18" s="206"/>
      <c r="P18" s="102" t="s">
        <v>29</v>
      </c>
      <c r="R18" s="121"/>
      <c r="S18" s="124"/>
      <c r="T18" s="124"/>
      <c r="U18" s="124"/>
      <c r="V18" s="124"/>
      <c r="W18" s="124"/>
      <c r="X18" s="124"/>
      <c r="Y18" s="124"/>
    </row>
    <row r="19" spans="1:25" hidden="1" x14ac:dyDescent="0.2">
      <c r="A19" s="24" t="s">
        <v>42</v>
      </c>
      <c r="B19" s="214"/>
      <c r="C19" s="214">
        <v>0</v>
      </c>
      <c r="D19" s="214"/>
      <c r="E19" s="214"/>
      <c r="F19" s="214">
        <v>0</v>
      </c>
      <c r="G19" s="214"/>
      <c r="H19" s="214"/>
      <c r="I19" s="214">
        <v>0</v>
      </c>
      <c r="J19" s="214"/>
      <c r="K19" s="214"/>
      <c r="L19" s="214"/>
      <c r="M19" s="214"/>
      <c r="N19" s="35">
        <f>C19+I19+F18</f>
        <v>0</v>
      </c>
      <c r="O19" s="215"/>
      <c r="P19" s="102" t="s">
        <v>29</v>
      </c>
      <c r="R19" s="121"/>
      <c r="S19" s="124"/>
      <c r="T19" s="124"/>
      <c r="U19" s="124"/>
      <c r="V19" s="124"/>
      <c r="W19" s="124"/>
      <c r="X19" s="124"/>
      <c r="Y19" s="124"/>
    </row>
    <row r="20" spans="1:25" ht="15" thickBot="1" x14ac:dyDescent="0.25">
      <c r="A20" s="175" t="s">
        <v>209</v>
      </c>
      <c r="B20" s="216"/>
      <c r="C20" s="216">
        <f>C15+C18+C19</f>
        <v>465</v>
      </c>
      <c r="D20" s="216"/>
      <c r="E20" s="216"/>
      <c r="F20" s="216">
        <f>F15+F18+F19</f>
        <v>0</v>
      </c>
      <c r="G20" s="216"/>
      <c r="H20" s="216"/>
      <c r="I20" s="216">
        <f>I15+I18+I19</f>
        <v>0</v>
      </c>
      <c r="J20" s="216"/>
      <c r="K20" s="216"/>
      <c r="L20" s="216"/>
      <c r="M20" s="216"/>
      <c r="N20" s="216">
        <f>SUM(N15,N18:N19)</f>
        <v>465</v>
      </c>
      <c r="O20" s="217"/>
      <c r="P20" s="102" t="s">
        <v>29</v>
      </c>
      <c r="R20" s="121"/>
      <c r="S20" s="124"/>
      <c r="T20" s="124"/>
      <c r="U20" s="124"/>
      <c r="V20" s="124"/>
      <c r="W20" s="124"/>
      <c r="X20" s="124"/>
      <c r="Y20" s="124"/>
    </row>
    <row r="21" spans="1:25" ht="13.5" customHeight="1" x14ac:dyDescent="0.25">
      <c r="A21" s="446"/>
      <c r="B21" s="413"/>
      <c r="C21" s="413"/>
      <c r="D21" s="413"/>
      <c r="E21" s="413"/>
      <c r="F21" s="413"/>
      <c r="G21" s="413"/>
      <c r="H21" s="413"/>
      <c r="I21" s="413"/>
      <c r="J21" s="413"/>
      <c r="K21" s="262"/>
      <c r="L21" s="262"/>
      <c r="M21" s="262"/>
      <c r="N21" s="262"/>
      <c r="O21" s="262"/>
      <c r="P21" s="102"/>
      <c r="R21" s="121"/>
      <c r="S21" s="124"/>
      <c r="T21" s="124"/>
      <c r="U21" s="124"/>
      <c r="V21" s="124"/>
      <c r="W21" s="124"/>
      <c r="X21" s="124"/>
      <c r="Y21" s="124"/>
    </row>
    <row r="22" spans="1:25" x14ac:dyDescent="0.2">
      <c r="P22" s="102" t="s">
        <v>29</v>
      </c>
      <c r="R22" s="121"/>
      <c r="S22" s="124"/>
      <c r="T22" s="124"/>
      <c r="U22" s="124"/>
      <c r="V22" s="124"/>
      <c r="W22" s="124"/>
      <c r="X22" s="124"/>
      <c r="Y22" s="124"/>
    </row>
    <row r="23" spans="1:25" ht="15" x14ac:dyDescent="0.25">
      <c r="A23" s="452" t="s">
        <v>319</v>
      </c>
      <c r="B23" s="453"/>
      <c r="C23" s="453"/>
      <c r="D23" s="453"/>
      <c r="E23" s="453"/>
      <c r="F23" s="453"/>
      <c r="G23" s="453"/>
      <c r="H23" s="453"/>
      <c r="I23" s="453"/>
      <c r="J23" s="453"/>
      <c r="K23" s="453"/>
      <c r="L23" s="453"/>
      <c r="M23" s="453"/>
      <c r="N23" s="453"/>
      <c r="O23" s="453"/>
      <c r="P23" s="102" t="s">
        <v>29</v>
      </c>
      <c r="R23" s="124"/>
      <c r="S23" s="124"/>
      <c r="T23" s="124"/>
      <c r="U23" s="124"/>
      <c r="V23" s="124"/>
      <c r="W23" s="124"/>
      <c r="X23" s="124"/>
      <c r="Y23" s="124"/>
    </row>
    <row r="24" spans="1:25" ht="15" x14ac:dyDescent="0.25">
      <c r="A24" s="450" t="s">
        <v>286</v>
      </c>
      <c r="B24" s="451"/>
      <c r="C24" s="451"/>
      <c r="D24" s="451"/>
      <c r="E24" s="451"/>
      <c r="F24" s="451"/>
      <c r="G24" s="451"/>
      <c r="H24" s="451"/>
      <c r="I24" s="451"/>
      <c r="J24" s="451"/>
      <c r="K24" s="258"/>
      <c r="L24" s="258"/>
      <c r="M24" s="258"/>
      <c r="N24" s="258"/>
      <c r="O24" s="258"/>
      <c r="P24" s="102" t="s">
        <v>29</v>
      </c>
      <c r="R24" s="124"/>
      <c r="S24" s="124"/>
      <c r="T24" s="124"/>
      <c r="U24" s="124"/>
      <c r="V24" s="124"/>
      <c r="W24" s="124"/>
      <c r="X24" s="124"/>
      <c r="Y24" s="124"/>
    </row>
    <row r="25" spans="1:25" x14ac:dyDescent="0.2">
      <c r="A25" s="449"/>
      <c r="B25" s="449"/>
      <c r="C25" s="449"/>
      <c r="D25" s="449"/>
      <c r="E25" s="449"/>
      <c r="F25" s="449"/>
      <c r="G25" s="449"/>
      <c r="H25" s="449"/>
      <c r="I25" s="449"/>
      <c r="J25" s="449"/>
      <c r="K25" s="449"/>
      <c r="L25" s="449"/>
      <c r="M25" s="449"/>
      <c r="N25" s="449"/>
      <c r="O25" s="449"/>
      <c r="P25" s="102" t="s">
        <v>29</v>
      </c>
      <c r="R25" s="124"/>
      <c r="S25" s="124"/>
      <c r="T25" s="124"/>
      <c r="U25" s="124"/>
      <c r="V25" s="124"/>
      <c r="W25" s="124"/>
      <c r="X25" s="124"/>
      <c r="Y25" s="124"/>
    </row>
    <row r="26" spans="1:25" x14ac:dyDescent="0.2">
      <c r="A26" s="449"/>
      <c r="B26" s="449"/>
      <c r="C26" s="449"/>
      <c r="D26" s="449"/>
      <c r="E26" s="449"/>
      <c r="F26" s="449"/>
      <c r="G26" s="449"/>
      <c r="H26" s="449"/>
      <c r="I26" s="449"/>
      <c r="J26" s="449"/>
      <c r="K26" s="449"/>
      <c r="L26" s="449"/>
      <c r="M26" s="449"/>
      <c r="N26" s="449"/>
      <c r="O26" s="449"/>
      <c r="P26" s="102" t="s">
        <v>29</v>
      </c>
      <c r="R26" s="124"/>
      <c r="S26" s="124"/>
      <c r="T26" s="124"/>
      <c r="U26" s="124"/>
      <c r="V26" s="124"/>
      <c r="W26" s="124"/>
      <c r="X26" s="124"/>
      <c r="Y26" s="124"/>
    </row>
    <row r="27" spans="1:25" x14ac:dyDescent="0.2">
      <c r="A27" s="449"/>
      <c r="B27" s="449"/>
      <c r="C27" s="449"/>
      <c r="D27" s="449"/>
      <c r="E27" s="449"/>
      <c r="F27" s="449"/>
      <c r="G27" s="449"/>
      <c r="H27" s="449"/>
      <c r="I27" s="449"/>
      <c r="J27" s="449"/>
      <c r="K27" s="449"/>
      <c r="L27" s="449"/>
      <c r="M27" s="449"/>
      <c r="N27" s="449"/>
      <c r="O27" s="449"/>
      <c r="P27" s="102" t="s">
        <v>29</v>
      </c>
      <c r="R27" s="124"/>
      <c r="S27" s="124"/>
      <c r="T27" s="124"/>
      <c r="U27" s="124"/>
      <c r="V27" s="124"/>
      <c r="W27" s="124"/>
      <c r="X27" s="124"/>
      <c r="Y27" s="124"/>
    </row>
    <row r="28" spans="1:25" x14ac:dyDescent="0.2">
      <c r="P28" s="102" t="s">
        <v>29</v>
      </c>
      <c r="R28" s="124"/>
      <c r="S28" s="124"/>
      <c r="T28" s="124"/>
      <c r="U28" s="124"/>
      <c r="V28" s="124"/>
      <c r="W28" s="124"/>
      <c r="X28" s="124"/>
      <c r="Y28" s="124"/>
    </row>
    <row r="29" spans="1:25" x14ac:dyDescent="0.2">
      <c r="P29" s="7" t="s">
        <v>30</v>
      </c>
      <c r="R29" s="124"/>
      <c r="S29" s="124"/>
      <c r="T29" s="124"/>
      <c r="U29" s="124"/>
      <c r="V29" s="124"/>
      <c r="W29" s="124"/>
      <c r="X29" s="124"/>
      <c r="Y29" s="124"/>
    </row>
    <row r="30" spans="1:25" x14ac:dyDescent="0.2">
      <c r="R30" s="124"/>
      <c r="S30" s="124"/>
      <c r="T30" s="124"/>
      <c r="U30" s="124"/>
      <c r="V30" s="124"/>
      <c r="W30" s="124"/>
      <c r="X30" s="124"/>
      <c r="Y30" s="124"/>
    </row>
    <row r="31" spans="1:25" x14ac:dyDescent="0.2">
      <c r="R31" s="124"/>
      <c r="S31" s="124"/>
      <c r="T31" s="124"/>
      <c r="U31" s="124"/>
      <c r="V31" s="124"/>
      <c r="W31" s="124"/>
      <c r="X31" s="124"/>
      <c r="Y31" s="124"/>
    </row>
    <row r="32" spans="1:25" x14ac:dyDescent="0.2">
      <c r="R32" s="124"/>
      <c r="S32" s="124"/>
      <c r="T32" s="124"/>
      <c r="U32" s="124"/>
      <c r="V32" s="124"/>
      <c r="W32" s="124"/>
      <c r="X32" s="124"/>
      <c r="Y32" s="124"/>
    </row>
    <row r="33" spans="18:25" x14ac:dyDescent="0.2">
      <c r="R33" s="124"/>
      <c r="S33" s="124"/>
      <c r="T33" s="124"/>
      <c r="U33" s="124"/>
      <c r="V33" s="124"/>
      <c r="W33" s="124"/>
      <c r="X33" s="124"/>
      <c r="Y33" s="124"/>
    </row>
    <row r="34" spans="18:25" x14ac:dyDescent="0.2">
      <c r="R34" s="124"/>
      <c r="S34" s="124"/>
      <c r="T34" s="124"/>
      <c r="U34" s="124"/>
      <c r="V34" s="124"/>
      <c r="W34" s="124"/>
      <c r="X34" s="124"/>
      <c r="Y34" s="124"/>
    </row>
    <row r="35" spans="18:25" x14ac:dyDescent="0.2">
      <c r="R35" s="124"/>
      <c r="S35" s="124"/>
      <c r="T35" s="124"/>
      <c r="U35" s="124"/>
      <c r="V35" s="124"/>
      <c r="W35" s="124"/>
      <c r="X35" s="124"/>
      <c r="Y35" s="124"/>
    </row>
    <row r="36" spans="18:25" x14ac:dyDescent="0.2">
      <c r="R36" s="124"/>
      <c r="S36" s="124"/>
      <c r="T36" s="124"/>
      <c r="U36" s="124"/>
      <c r="V36" s="124"/>
      <c r="W36" s="124"/>
      <c r="X36" s="124"/>
      <c r="Y36" s="124"/>
    </row>
    <row r="37" spans="18:25" x14ac:dyDescent="0.2">
      <c r="R37" s="124"/>
      <c r="S37" s="124"/>
      <c r="T37" s="124"/>
      <c r="U37" s="124"/>
      <c r="V37" s="124"/>
      <c r="W37" s="124"/>
      <c r="X37" s="124"/>
      <c r="Y37" s="124"/>
    </row>
    <row r="38" spans="18:25" x14ac:dyDescent="0.2">
      <c r="R38" s="124"/>
      <c r="S38" s="124"/>
      <c r="T38" s="124"/>
      <c r="U38" s="124"/>
      <c r="V38" s="124"/>
      <c r="W38" s="124"/>
      <c r="X38" s="124"/>
      <c r="Y38" s="124"/>
    </row>
    <row r="39" spans="18:25" x14ac:dyDescent="0.2">
      <c r="R39" s="124"/>
      <c r="S39" s="124"/>
      <c r="T39" s="124"/>
      <c r="U39" s="124"/>
      <c r="V39" s="124"/>
      <c r="W39" s="124"/>
      <c r="X39" s="124"/>
      <c r="Y39" s="124"/>
    </row>
    <row r="40" spans="18:25" x14ac:dyDescent="0.2">
      <c r="R40" s="124"/>
      <c r="S40" s="124"/>
      <c r="T40" s="124"/>
      <c r="U40" s="124"/>
      <c r="V40" s="124"/>
      <c r="W40" s="124"/>
      <c r="X40" s="124"/>
      <c r="Y40" s="124"/>
    </row>
    <row r="41" spans="18:25" x14ac:dyDescent="0.2">
      <c r="R41" s="124"/>
      <c r="S41" s="124"/>
      <c r="T41" s="124"/>
      <c r="U41" s="124"/>
      <c r="V41" s="124"/>
      <c r="W41" s="124"/>
      <c r="X41" s="124"/>
      <c r="Y41" s="124"/>
    </row>
    <row r="42" spans="18:25" x14ac:dyDescent="0.2">
      <c r="R42" s="124"/>
      <c r="S42" s="124"/>
      <c r="T42" s="124"/>
      <c r="U42" s="124"/>
      <c r="V42" s="124"/>
      <c r="W42" s="124"/>
      <c r="X42" s="124"/>
      <c r="Y42" s="124"/>
    </row>
    <row r="43" spans="18:25" x14ac:dyDescent="0.2">
      <c r="R43" s="124"/>
      <c r="S43" s="124"/>
      <c r="T43" s="124"/>
      <c r="U43" s="124"/>
      <c r="V43" s="124"/>
      <c r="W43" s="124"/>
      <c r="X43" s="124"/>
      <c r="Y43" s="124"/>
    </row>
    <row r="44" spans="18:25" x14ac:dyDescent="0.2">
      <c r="R44" s="124"/>
      <c r="S44" s="124"/>
      <c r="T44" s="124"/>
      <c r="U44" s="124"/>
      <c r="V44" s="124"/>
      <c r="W44" s="124"/>
      <c r="X44" s="124"/>
      <c r="Y44" s="124"/>
    </row>
    <row r="45" spans="18:25" x14ac:dyDescent="0.2">
      <c r="R45" s="124"/>
      <c r="S45" s="124"/>
      <c r="T45" s="124"/>
      <c r="U45" s="124"/>
      <c r="V45" s="124"/>
      <c r="W45" s="124"/>
      <c r="X45" s="124"/>
      <c r="Y45" s="124"/>
    </row>
    <row r="46" spans="18:25" x14ac:dyDescent="0.2">
      <c r="R46" s="124"/>
      <c r="S46" s="124"/>
      <c r="T46" s="124"/>
      <c r="U46" s="124"/>
      <c r="V46" s="124"/>
      <c r="W46" s="124"/>
      <c r="X46" s="124"/>
      <c r="Y46" s="124"/>
    </row>
    <row r="47" spans="18:25" x14ac:dyDescent="0.2">
      <c r="R47" s="124"/>
      <c r="S47" s="124"/>
      <c r="T47" s="124"/>
      <c r="U47" s="124"/>
      <c r="V47" s="124"/>
      <c r="W47" s="124"/>
      <c r="X47" s="124"/>
      <c r="Y47" s="124"/>
    </row>
    <row r="48" spans="18:25" x14ac:dyDescent="0.2">
      <c r="R48" s="124"/>
      <c r="S48" s="124"/>
      <c r="T48" s="124"/>
      <c r="U48" s="124"/>
      <c r="V48" s="124"/>
      <c r="W48" s="124"/>
      <c r="X48" s="124"/>
      <c r="Y48" s="124"/>
    </row>
    <row r="49" spans="18:25" x14ac:dyDescent="0.2">
      <c r="R49" s="124"/>
      <c r="S49" s="124"/>
      <c r="T49" s="124"/>
      <c r="U49" s="124"/>
      <c r="V49" s="124"/>
      <c r="W49" s="124"/>
      <c r="X49" s="124"/>
      <c r="Y49" s="124"/>
    </row>
    <row r="50" spans="18:25" x14ac:dyDescent="0.2">
      <c r="R50" s="124"/>
      <c r="S50" s="124"/>
      <c r="T50" s="124"/>
      <c r="U50" s="124"/>
      <c r="V50" s="124"/>
      <c r="W50" s="124"/>
      <c r="X50" s="124"/>
      <c r="Y50" s="124"/>
    </row>
    <row r="51" spans="18:25" x14ac:dyDescent="0.2">
      <c r="R51" s="124"/>
      <c r="S51" s="124"/>
      <c r="T51" s="124"/>
      <c r="U51" s="124"/>
      <c r="V51" s="124"/>
      <c r="W51" s="124"/>
      <c r="X51" s="124"/>
      <c r="Y51" s="124"/>
    </row>
    <row r="52" spans="18:25" x14ac:dyDescent="0.2">
      <c r="R52" s="124"/>
      <c r="S52" s="124"/>
      <c r="T52" s="124"/>
      <c r="U52" s="124"/>
      <c r="V52" s="124"/>
      <c r="W52" s="124"/>
      <c r="X52" s="124"/>
      <c r="Y52" s="124"/>
    </row>
    <row r="53" spans="18:25" x14ac:dyDescent="0.2">
      <c r="R53" s="124"/>
      <c r="S53" s="124"/>
      <c r="T53" s="124"/>
      <c r="U53" s="124"/>
      <c r="V53" s="124"/>
      <c r="W53" s="124"/>
      <c r="X53" s="124"/>
      <c r="Y53" s="124"/>
    </row>
    <row r="54" spans="18:25" x14ac:dyDescent="0.2">
      <c r="R54" s="124"/>
      <c r="S54" s="124"/>
      <c r="T54" s="124"/>
      <c r="U54" s="124"/>
      <c r="V54" s="124"/>
      <c r="W54" s="124"/>
      <c r="X54" s="124"/>
      <c r="Y54" s="124"/>
    </row>
    <row r="55" spans="18:25" x14ac:dyDescent="0.2">
      <c r="R55" s="124"/>
      <c r="S55" s="124"/>
      <c r="T55" s="124"/>
      <c r="U55" s="124"/>
      <c r="V55" s="124"/>
      <c r="W55" s="124"/>
      <c r="X55" s="124"/>
      <c r="Y55" s="124"/>
    </row>
    <row r="56" spans="18:25" x14ac:dyDescent="0.2">
      <c r="R56" s="124"/>
      <c r="S56" s="124"/>
      <c r="T56" s="124"/>
      <c r="U56" s="124"/>
      <c r="V56" s="124"/>
      <c r="W56" s="124"/>
      <c r="X56" s="124"/>
      <c r="Y56" s="124"/>
    </row>
    <row r="57" spans="18:25" x14ac:dyDescent="0.2">
      <c r="R57" s="124"/>
      <c r="S57" s="124"/>
      <c r="T57" s="124"/>
      <c r="U57" s="124"/>
      <c r="V57" s="124"/>
      <c r="W57" s="124"/>
      <c r="X57" s="124"/>
      <c r="Y57" s="124"/>
    </row>
    <row r="58" spans="18:25" x14ac:dyDescent="0.2">
      <c r="R58" s="124"/>
      <c r="S58" s="124"/>
      <c r="T58" s="124"/>
      <c r="U58" s="124"/>
      <c r="V58" s="124"/>
      <c r="W58" s="124"/>
      <c r="X58" s="124"/>
      <c r="Y58" s="124"/>
    </row>
    <row r="59" spans="18:25" x14ac:dyDescent="0.2">
      <c r="R59" s="124"/>
      <c r="S59" s="124"/>
      <c r="T59" s="124"/>
      <c r="U59" s="124"/>
      <c r="V59" s="124"/>
      <c r="W59" s="124"/>
      <c r="X59" s="124"/>
      <c r="Y59" s="124"/>
    </row>
    <row r="60" spans="18:25" x14ac:dyDescent="0.2">
      <c r="R60" s="124"/>
      <c r="S60" s="124"/>
      <c r="T60" s="124"/>
      <c r="U60" s="124"/>
      <c r="V60" s="124"/>
      <c r="W60" s="124"/>
      <c r="X60" s="124"/>
      <c r="Y60" s="124"/>
    </row>
    <row r="61" spans="18:25" x14ac:dyDescent="0.2">
      <c r="R61" s="124"/>
      <c r="S61" s="124"/>
      <c r="T61" s="124"/>
      <c r="U61" s="124"/>
      <c r="V61" s="124"/>
      <c r="W61" s="124"/>
      <c r="X61" s="124"/>
      <c r="Y61" s="124"/>
    </row>
    <row r="62" spans="18:25" x14ac:dyDescent="0.2">
      <c r="R62" s="124"/>
      <c r="S62" s="124"/>
      <c r="T62" s="124"/>
      <c r="U62" s="124"/>
      <c r="V62" s="124"/>
      <c r="W62" s="124"/>
      <c r="X62" s="124"/>
      <c r="Y62" s="124"/>
    </row>
    <row r="63" spans="18:25" x14ac:dyDescent="0.2">
      <c r="R63" s="124"/>
      <c r="S63" s="124"/>
      <c r="T63" s="124"/>
      <c r="U63" s="124"/>
      <c r="V63" s="124"/>
      <c r="W63" s="124"/>
      <c r="X63" s="124"/>
      <c r="Y63" s="124"/>
    </row>
    <row r="64" spans="18:25" x14ac:dyDescent="0.2">
      <c r="R64" s="124"/>
      <c r="S64" s="124"/>
      <c r="T64" s="124"/>
      <c r="U64" s="124"/>
      <c r="V64" s="124"/>
      <c r="W64" s="124"/>
      <c r="X64" s="124"/>
      <c r="Y64" s="124"/>
    </row>
    <row r="65" spans="18:25" x14ac:dyDescent="0.2">
      <c r="R65" s="124"/>
      <c r="S65" s="124"/>
      <c r="T65" s="124"/>
      <c r="U65" s="124"/>
      <c r="V65" s="124"/>
      <c r="W65" s="124"/>
      <c r="X65" s="124"/>
      <c r="Y65" s="124"/>
    </row>
    <row r="66" spans="18:25" x14ac:dyDescent="0.2">
      <c r="R66" s="124"/>
      <c r="S66" s="124"/>
      <c r="T66" s="124"/>
      <c r="U66" s="124"/>
      <c r="V66" s="124"/>
      <c r="W66" s="124"/>
      <c r="X66" s="124"/>
      <c r="Y66" s="124"/>
    </row>
    <row r="67" spans="18:25" x14ac:dyDescent="0.2">
      <c r="R67" s="124"/>
      <c r="S67" s="124"/>
      <c r="T67" s="124"/>
      <c r="U67" s="124"/>
      <c r="V67" s="124"/>
      <c r="W67" s="124"/>
      <c r="X67" s="124"/>
      <c r="Y67" s="124"/>
    </row>
    <row r="68" spans="18:25" x14ac:dyDescent="0.2">
      <c r="R68" s="124"/>
      <c r="S68" s="124"/>
      <c r="T68" s="124"/>
      <c r="U68" s="124"/>
      <c r="V68" s="124"/>
      <c r="W68" s="124"/>
      <c r="X68" s="124"/>
      <c r="Y68" s="124"/>
    </row>
    <row r="69" spans="18:25" x14ac:dyDescent="0.2">
      <c r="R69" s="124"/>
      <c r="S69" s="124"/>
      <c r="T69" s="124"/>
      <c r="U69" s="124"/>
      <c r="V69" s="124"/>
      <c r="W69" s="124"/>
      <c r="X69" s="124"/>
      <c r="Y69" s="124"/>
    </row>
    <row r="70" spans="18:25" x14ac:dyDescent="0.2">
      <c r="R70" s="124"/>
      <c r="S70" s="124"/>
      <c r="T70" s="124"/>
      <c r="U70" s="124"/>
      <c r="V70" s="124"/>
      <c r="W70" s="124"/>
      <c r="X70" s="124"/>
      <c r="Y70" s="124"/>
    </row>
    <row r="71" spans="18:25" x14ac:dyDescent="0.2">
      <c r="R71" s="124"/>
      <c r="S71" s="124"/>
      <c r="T71" s="124"/>
      <c r="U71" s="124"/>
      <c r="V71" s="124"/>
      <c r="W71" s="124"/>
      <c r="X71" s="124"/>
      <c r="Y71" s="124"/>
    </row>
    <row r="72" spans="18:25" x14ac:dyDescent="0.2">
      <c r="R72" s="124"/>
      <c r="S72" s="124"/>
      <c r="T72" s="124"/>
      <c r="U72" s="124"/>
      <c r="V72" s="124"/>
      <c r="W72" s="124"/>
      <c r="X72" s="124"/>
      <c r="Y72" s="124"/>
    </row>
    <row r="73" spans="18:25" x14ac:dyDescent="0.2">
      <c r="R73" s="124"/>
      <c r="S73" s="124"/>
      <c r="T73" s="124"/>
      <c r="U73" s="124"/>
      <c r="V73" s="124"/>
      <c r="W73" s="124"/>
      <c r="X73" s="124"/>
      <c r="Y73" s="124"/>
    </row>
    <row r="74" spans="18:25" x14ac:dyDescent="0.2">
      <c r="R74" s="124"/>
      <c r="S74" s="124"/>
      <c r="T74" s="124"/>
      <c r="U74" s="124"/>
      <c r="V74" s="124"/>
      <c r="W74" s="124"/>
      <c r="X74" s="124"/>
      <c r="Y74" s="124"/>
    </row>
    <row r="75" spans="18:25" x14ac:dyDescent="0.2">
      <c r="R75" s="124"/>
      <c r="S75" s="124"/>
      <c r="T75" s="124"/>
      <c r="U75" s="124"/>
      <c r="V75" s="124"/>
      <c r="W75" s="124"/>
      <c r="X75" s="124"/>
      <c r="Y75" s="124"/>
    </row>
    <row r="76" spans="18:25" x14ac:dyDescent="0.2">
      <c r="R76" s="124"/>
      <c r="S76" s="124"/>
      <c r="T76" s="124"/>
      <c r="U76" s="124"/>
      <c r="V76" s="124"/>
      <c r="W76" s="124"/>
      <c r="X76" s="124"/>
      <c r="Y76" s="124"/>
    </row>
    <row r="77" spans="18:25" x14ac:dyDescent="0.2">
      <c r="R77" s="124"/>
      <c r="S77" s="124"/>
      <c r="T77" s="124"/>
      <c r="U77" s="124"/>
      <c r="V77" s="124"/>
      <c r="W77" s="124"/>
      <c r="X77" s="124"/>
      <c r="Y77" s="124"/>
    </row>
    <row r="78" spans="18:25" x14ac:dyDescent="0.2">
      <c r="R78" s="124"/>
      <c r="S78" s="124"/>
      <c r="T78" s="124"/>
      <c r="U78" s="124"/>
      <c r="V78" s="124"/>
      <c r="W78" s="124"/>
      <c r="X78" s="124"/>
      <c r="Y78" s="124"/>
    </row>
    <row r="79" spans="18:25" x14ac:dyDescent="0.2">
      <c r="R79" s="124"/>
      <c r="S79" s="124"/>
      <c r="T79" s="124"/>
      <c r="U79" s="124"/>
      <c r="V79" s="124"/>
      <c r="W79" s="124"/>
      <c r="X79" s="124"/>
      <c r="Y79" s="124"/>
    </row>
    <row r="80" spans="18:25" x14ac:dyDescent="0.2">
      <c r="R80" s="124"/>
      <c r="S80" s="124"/>
      <c r="T80" s="124"/>
      <c r="U80" s="124"/>
      <c r="V80" s="124"/>
      <c r="W80" s="124"/>
      <c r="X80" s="124"/>
      <c r="Y80" s="124"/>
    </row>
    <row r="81" spans="18:25" x14ac:dyDescent="0.2">
      <c r="R81" s="124"/>
      <c r="S81" s="124"/>
      <c r="T81" s="124"/>
      <c r="U81" s="124"/>
      <c r="V81" s="124"/>
      <c r="W81" s="124"/>
      <c r="X81" s="124"/>
      <c r="Y81" s="124"/>
    </row>
    <row r="82" spans="18:25" x14ac:dyDescent="0.2">
      <c r="R82" s="124"/>
      <c r="S82" s="124"/>
      <c r="T82" s="124"/>
      <c r="U82" s="124"/>
      <c r="V82" s="124"/>
      <c r="W82" s="124"/>
      <c r="X82" s="124"/>
      <c r="Y82" s="124"/>
    </row>
    <row r="83" spans="18:25" x14ac:dyDescent="0.2">
      <c r="R83" s="124"/>
      <c r="S83" s="124"/>
      <c r="T83" s="124"/>
      <c r="U83" s="124"/>
      <c r="V83" s="124"/>
      <c r="W83" s="124"/>
      <c r="X83" s="124"/>
      <c r="Y83" s="124"/>
    </row>
    <row r="84" spans="18:25" x14ac:dyDescent="0.2">
      <c r="R84" s="124"/>
      <c r="S84" s="124"/>
      <c r="T84" s="124"/>
      <c r="U84" s="124"/>
      <c r="V84" s="124"/>
      <c r="W84" s="124"/>
      <c r="X84" s="124"/>
      <c r="Y84" s="124"/>
    </row>
    <row r="85" spans="18:25" x14ac:dyDescent="0.2">
      <c r="R85" s="124"/>
      <c r="S85" s="124"/>
      <c r="T85" s="124"/>
      <c r="U85" s="124"/>
      <c r="V85" s="124"/>
      <c r="W85" s="124"/>
      <c r="X85" s="124"/>
      <c r="Y85" s="124"/>
    </row>
    <row r="86" spans="18:25" x14ac:dyDescent="0.2">
      <c r="R86" s="124"/>
      <c r="S86" s="124"/>
      <c r="T86" s="124"/>
      <c r="U86" s="124"/>
      <c r="V86" s="124"/>
      <c r="W86" s="124"/>
      <c r="X86" s="124"/>
      <c r="Y86" s="124"/>
    </row>
    <row r="87" spans="18:25" x14ac:dyDescent="0.2">
      <c r="R87" s="124"/>
      <c r="S87" s="124"/>
      <c r="T87" s="124"/>
      <c r="U87" s="124"/>
      <c r="V87" s="124"/>
      <c r="W87" s="124"/>
      <c r="X87" s="124"/>
      <c r="Y87" s="124"/>
    </row>
    <row r="88" spans="18:25" x14ac:dyDescent="0.2">
      <c r="R88" s="124"/>
      <c r="S88" s="124"/>
      <c r="T88" s="124"/>
      <c r="U88" s="124"/>
      <c r="V88" s="124"/>
      <c r="W88" s="124"/>
      <c r="X88" s="124"/>
      <c r="Y88" s="124"/>
    </row>
    <row r="89" spans="18:25" x14ac:dyDescent="0.2">
      <c r="R89" s="124"/>
      <c r="S89" s="124"/>
      <c r="T89" s="124"/>
      <c r="U89" s="124"/>
      <c r="V89" s="124"/>
      <c r="W89" s="124"/>
      <c r="X89" s="124"/>
      <c r="Y89" s="124"/>
    </row>
    <row r="90" spans="18:25" x14ac:dyDescent="0.2">
      <c r="R90" s="124"/>
      <c r="S90" s="124"/>
      <c r="T90" s="124"/>
      <c r="U90" s="124"/>
      <c r="V90" s="124"/>
      <c r="W90" s="124"/>
      <c r="X90" s="124"/>
      <c r="Y90" s="124"/>
    </row>
    <row r="91" spans="18:25" x14ac:dyDescent="0.2">
      <c r="R91" s="124"/>
      <c r="S91" s="124"/>
      <c r="T91" s="124"/>
      <c r="U91" s="124"/>
      <c r="V91" s="124"/>
      <c r="W91" s="124"/>
      <c r="X91" s="124"/>
      <c r="Y91" s="124"/>
    </row>
    <row r="92" spans="18:25" x14ac:dyDescent="0.2">
      <c r="R92" s="124"/>
      <c r="S92" s="124"/>
      <c r="T92" s="124"/>
      <c r="U92" s="124"/>
      <c r="V92" s="124"/>
      <c r="W92" s="124"/>
      <c r="X92" s="124"/>
      <c r="Y92" s="124"/>
    </row>
    <row r="93" spans="18:25" x14ac:dyDescent="0.2">
      <c r="R93" s="124"/>
      <c r="S93" s="124"/>
      <c r="T93" s="124"/>
      <c r="U93" s="124"/>
      <c r="V93" s="124"/>
      <c r="W93" s="124"/>
      <c r="X93" s="124"/>
      <c r="Y93" s="124"/>
    </row>
    <row r="94" spans="18:25" x14ac:dyDescent="0.2">
      <c r="R94" s="124"/>
      <c r="S94" s="124"/>
      <c r="T94" s="124"/>
      <c r="U94" s="124"/>
      <c r="V94" s="124"/>
      <c r="W94" s="124"/>
      <c r="X94" s="124"/>
      <c r="Y94" s="124"/>
    </row>
    <row r="95" spans="18:25" x14ac:dyDescent="0.2">
      <c r="R95" s="124"/>
      <c r="S95" s="124"/>
      <c r="T95" s="124"/>
      <c r="U95" s="124"/>
      <c r="V95" s="124"/>
      <c r="W95" s="124"/>
      <c r="X95" s="124"/>
      <c r="Y95" s="124"/>
    </row>
    <row r="96" spans="18:25" x14ac:dyDescent="0.2">
      <c r="R96" s="124"/>
      <c r="S96" s="124"/>
      <c r="T96" s="124"/>
      <c r="U96" s="124"/>
      <c r="V96" s="124"/>
      <c r="W96" s="124"/>
      <c r="X96" s="124"/>
      <c r="Y96" s="124"/>
    </row>
    <row r="97" spans="18:25" x14ac:dyDescent="0.2">
      <c r="R97" s="124"/>
      <c r="S97" s="124"/>
      <c r="T97" s="124"/>
      <c r="U97" s="124"/>
      <c r="V97" s="124"/>
      <c r="W97" s="124"/>
      <c r="X97" s="124"/>
      <c r="Y97" s="124"/>
    </row>
    <row r="98" spans="18:25" x14ac:dyDescent="0.2">
      <c r="R98" s="124"/>
      <c r="S98" s="124"/>
      <c r="T98" s="124"/>
      <c r="U98" s="124"/>
      <c r="V98" s="124"/>
      <c r="W98" s="124"/>
      <c r="X98" s="124"/>
      <c r="Y98" s="124"/>
    </row>
    <row r="99" spans="18:25" x14ac:dyDescent="0.2">
      <c r="R99" s="124"/>
      <c r="S99" s="124"/>
      <c r="T99" s="124"/>
      <c r="U99" s="124"/>
      <c r="V99" s="124"/>
      <c r="W99" s="124"/>
      <c r="X99" s="124"/>
      <c r="Y99" s="124"/>
    </row>
    <row r="100" spans="18:25" x14ac:dyDescent="0.2">
      <c r="R100" s="124"/>
      <c r="S100" s="124"/>
      <c r="T100" s="124"/>
      <c r="U100" s="124"/>
      <c r="V100" s="124"/>
      <c r="W100" s="124"/>
      <c r="X100" s="124"/>
      <c r="Y100" s="124"/>
    </row>
    <row r="101" spans="18:25" x14ac:dyDescent="0.2">
      <c r="R101" s="124"/>
      <c r="S101" s="124"/>
      <c r="T101" s="124"/>
      <c r="U101" s="124"/>
      <c r="V101" s="124"/>
      <c r="W101" s="124"/>
      <c r="X101" s="124"/>
      <c r="Y101" s="124"/>
    </row>
    <row r="102" spans="18:25" x14ac:dyDescent="0.2">
      <c r="R102" s="124"/>
      <c r="S102" s="124"/>
      <c r="T102" s="124"/>
      <c r="U102" s="124"/>
      <c r="V102" s="124"/>
      <c r="W102" s="124"/>
      <c r="X102" s="124"/>
      <c r="Y102" s="124"/>
    </row>
    <row r="103" spans="18:25" x14ac:dyDescent="0.2">
      <c r="R103" s="124"/>
      <c r="S103" s="124"/>
      <c r="T103" s="124"/>
      <c r="U103" s="124"/>
      <c r="V103" s="124"/>
      <c r="W103" s="124"/>
      <c r="X103" s="124"/>
      <c r="Y103" s="124"/>
    </row>
    <row r="104" spans="18:25" x14ac:dyDescent="0.2">
      <c r="R104" s="124"/>
      <c r="S104" s="124"/>
      <c r="T104" s="124"/>
      <c r="U104" s="124"/>
      <c r="V104" s="124"/>
      <c r="W104" s="124"/>
      <c r="X104" s="124"/>
      <c r="Y104" s="124"/>
    </row>
    <row r="105" spans="18:25" x14ac:dyDescent="0.2">
      <c r="R105" s="124"/>
      <c r="S105" s="124"/>
      <c r="T105" s="124"/>
      <c r="U105" s="124"/>
      <c r="V105" s="124"/>
      <c r="W105" s="124"/>
      <c r="X105" s="124"/>
      <c r="Y105" s="124"/>
    </row>
    <row r="106" spans="18:25" x14ac:dyDescent="0.2">
      <c r="R106" s="124"/>
      <c r="S106" s="124"/>
      <c r="T106" s="124"/>
      <c r="U106" s="124"/>
      <c r="V106" s="124"/>
      <c r="W106" s="124"/>
      <c r="X106" s="124"/>
      <c r="Y106" s="124"/>
    </row>
    <row r="107" spans="18:25" x14ac:dyDescent="0.2">
      <c r="R107" s="124"/>
      <c r="S107" s="124"/>
      <c r="T107" s="124"/>
      <c r="U107" s="124"/>
      <c r="V107" s="124"/>
      <c r="W107" s="124"/>
      <c r="X107" s="124"/>
      <c r="Y107" s="124"/>
    </row>
    <row r="108" spans="18:25" x14ac:dyDescent="0.2">
      <c r="R108" s="124"/>
      <c r="S108" s="124"/>
      <c r="T108" s="124"/>
      <c r="U108" s="124"/>
      <c r="V108" s="124"/>
      <c r="W108" s="124"/>
      <c r="X108" s="124"/>
      <c r="Y108" s="124"/>
    </row>
    <row r="109" spans="18:25" x14ac:dyDescent="0.2">
      <c r="R109" s="124"/>
      <c r="S109" s="124"/>
      <c r="T109" s="124"/>
      <c r="U109" s="124"/>
      <c r="V109" s="124"/>
      <c r="W109" s="124"/>
      <c r="X109" s="124"/>
      <c r="Y109" s="124"/>
    </row>
    <row r="110" spans="18:25" x14ac:dyDescent="0.2">
      <c r="R110" s="124"/>
      <c r="S110" s="124"/>
      <c r="T110" s="124"/>
      <c r="U110" s="124"/>
      <c r="V110" s="124"/>
      <c r="W110" s="124"/>
      <c r="X110" s="124"/>
      <c r="Y110" s="124"/>
    </row>
    <row r="111" spans="18:25" x14ac:dyDescent="0.2">
      <c r="R111" s="124"/>
      <c r="S111" s="124"/>
      <c r="T111" s="124"/>
      <c r="U111" s="124"/>
      <c r="V111" s="124"/>
      <c r="W111" s="124"/>
      <c r="X111" s="124"/>
      <c r="Y111" s="124"/>
    </row>
    <row r="112" spans="18:25" x14ac:dyDescent="0.2">
      <c r="R112" s="124"/>
      <c r="S112" s="124"/>
      <c r="T112" s="124"/>
      <c r="U112" s="124"/>
      <c r="V112" s="124"/>
      <c r="W112" s="124"/>
      <c r="X112" s="124"/>
      <c r="Y112" s="124"/>
    </row>
    <row r="113" spans="18:25" x14ac:dyDescent="0.2">
      <c r="R113" s="124"/>
      <c r="S113" s="124"/>
      <c r="T113" s="124"/>
      <c r="U113" s="124"/>
      <c r="V113" s="124"/>
      <c r="W113" s="124"/>
      <c r="X113" s="124"/>
      <c r="Y113" s="124"/>
    </row>
    <row r="114" spans="18:25" x14ac:dyDescent="0.2">
      <c r="R114" s="124"/>
      <c r="S114" s="124"/>
      <c r="T114" s="124"/>
      <c r="U114" s="124"/>
      <c r="V114" s="124"/>
      <c r="W114" s="124"/>
      <c r="X114" s="124"/>
      <c r="Y114" s="124"/>
    </row>
    <row r="115" spans="18:25" x14ac:dyDescent="0.2">
      <c r="R115" s="124"/>
      <c r="S115" s="124"/>
      <c r="T115" s="124"/>
      <c r="U115" s="124"/>
      <c r="V115" s="124"/>
      <c r="W115" s="124"/>
      <c r="X115" s="124"/>
      <c r="Y115" s="124"/>
    </row>
    <row r="116" spans="18:25" x14ac:dyDescent="0.2">
      <c r="R116" s="124"/>
      <c r="S116" s="124"/>
      <c r="T116" s="124"/>
      <c r="U116" s="124"/>
      <c r="V116" s="124"/>
      <c r="W116" s="124"/>
      <c r="X116" s="124"/>
      <c r="Y116" s="124"/>
    </row>
    <row r="117" spans="18:25" x14ac:dyDescent="0.2">
      <c r="R117" s="124"/>
      <c r="S117" s="124"/>
      <c r="T117" s="124"/>
      <c r="U117" s="124"/>
      <c r="V117" s="124"/>
      <c r="W117" s="124"/>
      <c r="X117" s="124"/>
      <c r="Y117" s="124"/>
    </row>
    <row r="118" spans="18:25" x14ac:dyDescent="0.2">
      <c r="R118" s="124"/>
      <c r="S118" s="124"/>
      <c r="T118" s="124"/>
      <c r="U118" s="124"/>
      <c r="V118" s="124"/>
      <c r="W118" s="124"/>
      <c r="X118" s="124"/>
      <c r="Y118" s="124"/>
    </row>
    <row r="119" spans="18:25" x14ac:dyDescent="0.2">
      <c r="R119" s="124"/>
      <c r="S119" s="124"/>
      <c r="T119" s="124"/>
      <c r="U119" s="124"/>
      <c r="V119" s="124"/>
      <c r="W119" s="124"/>
      <c r="X119" s="124"/>
      <c r="Y119" s="124"/>
    </row>
    <row r="120" spans="18:25" x14ac:dyDescent="0.2">
      <c r="R120" s="124"/>
      <c r="S120" s="124"/>
      <c r="T120" s="124"/>
      <c r="U120" s="124"/>
      <c r="V120" s="124"/>
      <c r="W120" s="124"/>
      <c r="X120" s="124"/>
      <c r="Y120" s="124"/>
    </row>
    <row r="121" spans="18:25" x14ac:dyDescent="0.2">
      <c r="R121" s="124"/>
      <c r="S121" s="124"/>
      <c r="T121" s="124"/>
      <c r="U121" s="124"/>
      <c r="V121" s="124"/>
      <c r="W121" s="124"/>
      <c r="X121" s="124"/>
      <c r="Y121" s="124"/>
    </row>
    <row r="122" spans="18:25" x14ac:dyDescent="0.2">
      <c r="R122" s="124"/>
      <c r="S122" s="124"/>
      <c r="T122" s="124"/>
      <c r="U122" s="124"/>
      <c r="V122" s="124"/>
      <c r="W122" s="124"/>
      <c r="X122" s="124"/>
      <c r="Y122" s="124"/>
    </row>
    <row r="123" spans="18:25" x14ac:dyDescent="0.2">
      <c r="R123" s="124"/>
      <c r="S123" s="124"/>
      <c r="T123" s="124"/>
      <c r="U123" s="124"/>
      <c r="V123" s="124"/>
      <c r="W123" s="124"/>
      <c r="X123" s="124"/>
      <c r="Y123" s="124"/>
    </row>
    <row r="124" spans="18:25" x14ac:dyDescent="0.2">
      <c r="R124" s="124"/>
      <c r="S124" s="124"/>
      <c r="T124" s="124"/>
      <c r="U124" s="124"/>
      <c r="V124" s="124"/>
      <c r="W124" s="124"/>
      <c r="X124" s="124"/>
      <c r="Y124" s="124"/>
    </row>
    <row r="125" spans="18:25" x14ac:dyDescent="0.2">
      <c r="R125" s="124"/>
      <c r="S125" s="124"/>
      <c r="T125" s="124"/>
      <c r="U125" s="124"/>
      <c r="V125" s="124"/>
      <c r="W125" s="124"/>
      <c r="X125" s="124"/>
      <c r="Y125" s="124"/>
    </row>
    <row r="126" spans="18:25" x14ac:dyDescent="0.2">
      <c r="R126" s="124"/>
      <c r="S126" s="124"/>
      <c r="T126" s="124"/>
      <c r="U126" s="124"/>
      <c r="V126" s="124"/>
      <c r="W126" s="124"/>
      <c r="X126" s="124"/>
      <c r="Y126" s="124"/>
    </row>
    <row r="127" spans="18:25" x14ac:dyDescent="0.2">
      <c r="R127" s="124"/>
      <c r="S127" s="124"/>
      <c r="T127" s="124"/>
      <c r="U127" s="124"/>
      <c r="V127" s="124"/>
      <c r="W127" s="124"/>
      <c r="X127" s="124"/>
      <c r="Y127" s="124"/>
    </row>
    <row r="128" spans="18:25" x14ac:dyDescent="0.2">
      <c r="R128" s="124"/>
      <c r="S128" s="124"/>
      <c r="T128" s="124"/>
      <c r="U128" s="124"/>
      <c r="V128" s="124"/>
      <c r="W128" s="124"/>
      <c r="X128" s="124"/>
      <c r="Y128" s="124"/>
    </row>
    <row r="129" spans="18:25" x14ac:dyDescent="0.2">
      <c r="R129" s="124"/>
      <c r="S129" s="124"/>
      <c r="T129" s="124"/>
      <c r="U129" s="124"/>
      <c r="V129" s="124"/>
      <c r="W129" s="124"/>
      <c r="X129" s="124"/>
      <c r="Y129" s="124"/>
    </row>
    <row r="130" spans="18:25" x14ac:dyDescent="0.2">
      <c r="R130" s="124"/>
      <c r="S130" s="124"/>
      <c r="T130" s="124"/>
      <c r="U130" s="124"/>
      <c r="V130" s="124"/>
      <c r="W130" s="124"/>
      <c r="X130" s="124"/>
      <c r="Y130" s="124"/>
    </row>
    <row r="131" spans="18:25" x14ac:dyDescent="0.2">
      <c r="R131" s="124"/>
      <c r="S131" s="124"/>
      <c r="T131" s="124"/>
      <c r="U131" s="124"/>
      <c r="V131" s="124"/>
      <c r="W131" s="124"/>
      <c r="X131" s="124"/>
      <c r="Y131" s="124"/>
    </row>
    <row r="132" spans="18:25" x14ac:dyDescent="0.2">
      <c r="R132" s="124"/>
      <c r="S132" s="124"/>
      <c r="T132" s="124"/>
      <c r="U132" s="124"/>
      <c r="V132" s="124"/>
      <c r="W132" s="124"/>
      <c r="X132" s="124"/>
      <c r="Y132" s="124"/>
    </row>
    <row r="133" spans="18:25" x14ac:dyDescent="0.2">
      <c r="R133" s="124"/>
      <c r="S133" s="124"/>
      <c r="T133" s="124"/>
      <c r="U133" s="124"/>
      <c r="V133" s="124"/>
      <c r="W133" s="124"/>
      <c r="X133" s="124"/>
      <c r="Y133" s="124"/>
    </row>
    <row r="134" spans="18:25" x14ac:dyDescent="0.2">
      <c r="R134" s="124"/>
      <c r="S134" s="124"/>
      <c r="T134" s="124"/>
      <c r="U134" s="124"/>
      <c r="V134" s="124"/>
      <c r="W134" s="124"/>
      <c r="X134" s="124"/>
      <c r="Y134" s="124"/>
    </row>
    <row r="135" spans="18:25" x14ac:dyDescent="0.2">
      <c r="R135" s="124"/>
      <c r="S135" s="124"/>
      <c r="T135" s="124"/>
      <c r="U135" s="124"/>
      <c r="V135" s="124"/>
      <c r="W135" s="124"/>
      <c r="X135" s="124"/>
      <c r="Y135" s="124"/>
    </row>
    <row r="136" spans="18:25" x14ac:dyDescent="0.2">
      <c r="R136" s="124"/>
      <c r="S136" s="124"/>
      <c r="T136" s="124"/>
      <c r="U136" s="124"/>
      <c r="V136" s="124"/>
      <c r="W136" s="124"/>
      <c r="X136" s="124"/>
      <c r="Y136" s="124"/>
    </row>
    <row r="137" spans="18:25" x14ac:dyDescent="0.2">
      <c r="R137" s="124"/>
      <c r="S137" s="124"/>
      <c r="T137" s="124"/>
      <c r="U137" s="124"/>
      <c r="V137" s="124"/>
      <c r="W137" s="124"/>
      <c r="X137" s="124"/>
      <c r="Y137" s="124"/>
    </row>
    <row r="138" spans="18:25" x14ac:dyDescent="0.2">
      <c r="R138" s="124"/>
      <c r="S138" s="124"/>
      <c r="T138" s="124"/>
      <c r="U138" s="124"/>
      <c r="V138" s="124"/>
      <c r="W138" s="124"/>
      <c r="X138" s="124"/>
      <c r="Y138" s="124"/>
    </row>
    <row r="139" spans="18:25" x14ac:dyDescent="0.2">
      <c r="R139" s="124"/>
      <c r="S139" s="124"/>
      <c r="T139" s="124"/>
      <c r="U139" s="124"/>
      <c r="V139" s="124"/>
      <c r="W139" s="124"/>
      <c r="X139" s="124"/>
      <c r="Y139" s="124"/>
    </row>
    <row r="140" spans="18:25" x14ac:dyDescent="0.2">
      <c r="R140" s="124"/>
      <c r="S140" s="124"/>
      <c r="T140" s="124"/>
      <c r="U140" s="124"/>
      <c r="V140" s="124"/>
      <c r="W140" s="124"/>
      <c r="X140" s="124"/>
      <c r="Y140" s="124"/>
    </row>
    <row r="141" spans="18:25" x14ac:dyDescent="0.2">
      <c r="R141" s="124"/>
      <c r="S141" s="124"/>
      <c r="T141" s="124"/>
      <c r="U141" s="124"/>
      <c r="V141" s="124"/>
      <c r="W141" s="124"/>
      <c r="X141" s="124"/>
      <c r="Y141" s="124"/>
    </row>
    <row r="142" spans="18:25" x14ac:dyDescent="0.2">
      <c r="R142" s="124"/>
      <c r="S142" s="124"/>
      <c r="T142" s="124"/>
      <c r="U142" s="124"/>
      <c r="V142" s="124"/>
      <c r="W142" s="124"/>
      <c r="X142" s="124"/>
      <c r="Y142" s="124"/>
    </row>
    <row r="143" spans="18:25" x14ac:dyDescent="0.2">
      <c r="R143" s="124"/>
      <c r="S143" s="124"/>
      <c r="T143" s="124"/>
      <c r="U143" s="124"/>
      <c r="V143" s="124"/>
      <c r="W143" s="124"/>
      <c r="X143" s="124"/>
      <c r="Y143" s="124"/>
    </row>
    <row r="144" spans="18:25" x14ac:dyDescent="0.2">
      <c r="R144" s="124"/>
      <c r="S144" s="124"/>
      <c r="T144" s="124"/>
      <c r="U144" s="124"/>
      <c r="V144" s="124"/>
      <c r="W144" s="124"/>
      <c r="X144" s="124"/>
      <c r="Y144" s="124"/>
    </row>
    <row r="145" spans="18:25" x14ac:dyDescent="0.2">
      <c r="R145" s="124"/>
      <c r="S145" s="124"/>
      <c r="T145" s="124"/>
      <c r="U145" s="124"/>
      <c r="V145" s="124"/>
      <c r="W145" s="124"/>
      <c r="X145" s="124"/>
      <c r="Y145" s="124"/>
    </row>
    <row r="146" spans="18:25" x14ac:dyDescent="0.2">
      <c r="R146" s="124"/>
      <c r="S146" s="124"/>
      <c r="T146" s="124"/>
      <c r="U146" s="124"/>
      <c r="V146" s="124"/>
      <c r="W146" s="124"/>
      <c r="X146" s="124"/>
      <c r="Y146" s="124"/>
    </row>
    <row r="147" spans="18:25" x14ac:dyDescent="0.2">
      <c r="R147" s="124"/>
      <c r="S147" s="124"/>
      <c r="T147" s="124"/>
      <c r="U147" s="124"/>
      <c r="V147" s="124"/>
      <c r="W147" s="124"/>
      <c r="X147" s="124"/>
      <c r="Y147" s="124"/>
    </row>
    <row r="148" spans="18:25" x14ac:dyDescent="0.2">
      <c r="R148" s="124"/>
      <c r="S148" s="124"/>
      <c r="T148" s="124"/>
      <c r="U148" s="124"/>
      <c r="V148" s="124"/>
      <c r="W148" s="124"/>
      <c r="X148" s="124"/>
      <c r="Y148" s="124"/>
    </row>
    <row r="149" spans="18:25" x14ac:dyDescent="0.2">
      <c r="R149" s="124"/>
      <c r="S149" s="124"/>
      <c r="T149" s="124"/>
      <c r="U149" s="124"/>
      <c r="V149" s="124"/>
      <c r="W149" s="124"/>
      <c r="X149" s="124"/>
      <c r="Y149" s="124"/>
    </row>
    <row r="150" spans="18:25" x14ac:dyDescent="0.2">
      <c r="R150" s="124"/>
      <c r="S150" s="124"/>
      <c r="T150" s="124"/>
      <c r="U150" s="124"/>
      <c r="V150" s="124"/>
      <c r="W150" s="124"/>
      <c r="X150" s="124"/>
      <c r="Y150" s="124"/>
    </row>
    <row r="151" spans="18:25" x14ac:dyDescent="0.2">
      <c r="R151" s="124"/>
      <c r="S151" s="124"/>
      <c r="T151" s="124"/>
      <c r="U151" s="124"/>
      <c r="V151" s="124"/>
      <c r="W151" s="124"/>
      <c r="X151" s="124"/>
      <c r="Y151" s="124"/>
    </row>
    <row r="152" spans="18:25" x14ac:dyDescent="0.2">
      <c r="R152" s="124"/>
      <c r="S152" s="124"/>
      <c r="T152" s="124"/>
      <c r="U152" s="124"/>
      <c r="V152" s="124"/>
      <c r="W152" s="124"/>
      <c r="X152" s="124"/>
      <c r="Y152" s="124"/>
    </row>
    <row r="153" spans="18:25" x14ac:dyDescent="0.2">
      <c r="R153" s="124"/>
      <c r="S153" s="124"/>
      <c r="T153" s="124"/>
      <c r="U153" s="124"/>
      <c r="V153" s="124"/>
      <c r="W153" s="124"/>
      <c r="X153" s="124"/>
      <c r="Y153" s="124"/>
    </row>
    <row r="154" spans="18:25" x14ac:dyDescent="0.2">
      <c r="R154" s="124"/>
      <c r="S154" s="124"/>
      <c r="T154" s="124"/>
      <c r="U154" s="124"/>
      <c r="V154" s="124"/>
      <c r="W154" s="124"/>
      <c r="X154" s="124"/>
      <c r="Y154" s="124"/>
    </row>
    <row r="155" spans="18:25" x14ac:dyDescent="0.2">
      <c r="R155" s="124"/>
      <c r="S155" s="124"/>
      <c r="T155" s="124"/>
      <c r="U155" s="124"/>
      <c r="V155" s="124"/>
      <c r="W155" s="124"/>
      <c r="X155" s="124"/>
      <c r="Y155" s="124"/>
    </row>
    <row r="156" spans="18:25" x14ac:dyDescent="0.2">
      <c r="R156" s="124"/>
      <c r="S156" s="124"/>
      <c r="T156" s="124"/>
      <c r="U156" s="124"/>
      <c r="V156" s="124"/>
      <c r="W156" s="124"/>
      <c r="X156" s="124"/>
      <c r="Y156" s="124"/>
    </row>
    <row r="157" spans="18:25" x14ac:dyDescent="0.2">
      <c r="R157" s="124"/>
      <c r="S157" s="124"/>
      <c r="T157" s="124"/>
      <c r="U157" s="124"/>
      <c r="V157" s="124"/>
      <c r="W157" s="124"/>
      <c r="X157" s="124"/>
      <c r="Y157" s="124"/>
    </row>
    <row r="158" spans="18:25" x14ac:dyDescent="0.2">
      <c r="R158" s="124"/>
      <c r="S158" s="124"/>
      <c r="T158" s="124"/>
      <c r="U158" s="124"/>
      <c r="V158" s="124"/>
      <c r="W158" s="124"/>
      <c r="X158" s="124"/>
      <c r="Y158" s="124"/>
    </row>
    <row r="159" spans="18:25" x14ac:dyDescent="0.2">
      <c r="R159" s="124"/>
      <c r="S159" s="124"/>
      <c r="T159" s="124"/>
      <c r="U159" s="124"/>
      <c r="V159" s="124"/>
      <c r="W159" s="124"/>
      <c r="X159" s="124"/>
      <c r="Y159" s="124"/>
    </row>
    <row r="160" spans="18:25" x14ac:dyDescent="0.2">
      <c r="R160" s="124"/>
      <c r="S160" s="124"/>
      <c r="T160" s="124"/>
      <c r="U160" s="124"/>
      <c r="V160" s="124"/>
      <c r="W160" s="124"/>
      <c r="X160" s="124"/>
      <c r="Y160" s="124"/>
    </row>
    <row r="161" spans="18:25" x14ac:dyDescent="0.2">
      <c r="R161" s="124"/>
      <c r="S161" s="124"/>
      <c r="T161" s="124"/>
      <c r="U161" s="124"/>
      <c r="V161" s="124"/>
      <c r="W161" s="124"/>
      <c r="X161" s="124"/>
      <c r="Y161" s="124"/>
    </row>
    <row r="162" spans="18:25" x14ac:dyDescent="0.2">
      <c r="R162" s="124"/>
      <c r="S162" s="124"/>
      <c r="T162" s="124"/>
      <c r="U162" s="124"/>
      <c r="V162" s="124"/>
      <c r="W162" s="124"/>
      <c r="X162" s="124"/>
      <c r="Y162" s="124"/>
    </row>
    <row r="163" spans="18:25" x14ac:dyDescent="0.2">
      <c r="R163" s="124"/>
      <c r="S163" s="124"/>
      <c r="T163" s="124"/>
      <c r="U163" s="124"/>
      <c r="V163" s="124"/>
      <c r="W163" s="124"/>
      <c r="X163" s="124"/>
      <c r="Y163" s="124"/>
    </row>
    <row r="164" spans="18:25" x14ac:dyDescent="0.2">
      <c r="R164" s="124"/>
      <c r="S164" s="124"/>
      <c r="T164" s="124"/>
      <c r="U164" s="124"/>
      <c r="V164" s="124"/>
      <c r="W164" s="124"/>
      <c r="X164" s="124"/>
      <c r="Y164" s="124"/>
    </row>
    <row r="165" spans="18:25" x14ac:dyDescent="0.2">
      <c r="R165" s="124"/>
      <c r="S165" s="124"/>
      <c r="T165" s="124"/>
      <c r="U165" s="124"/>
      <c r="V165" s="124"/>
      <c r="W165" s="124"/>
      <c r="X165" s="124"/>
      <c r="Y165" s="124"/>
    </row>
    <row r="166" spans="18:25" x14ac:dyDescent="0.2">
      <c r="R166" s="124"/>
      <c r="S166" s="124"/>
      <c r="T166" s="124"/>
      <c r="U166" s="124"/>
      <c r="V166" s="124"/>
      <c r="W166" s="124"/>
      <c r="X166" s="124"/>
      <c r="Y166" s="124"/>
    </row>
    <row r="167" spans="18:25" x14ac:dyDescent="0.2">
      <c r="R167" s="124"/>
      <c r="S167" s="124"/>
      <c r="T167" s="124"/>
      <c r="U167" s="124"/>
      <c r="V167" s="124"/>
      <c r="W167" s="124"/>
      <c r="X167" s="124"/>
      <c r="Y167" s="124"/>
    </row>
    <row r="168" spans="18:25" x14ac:dyDescent="0.2">
      <c r="R168" s="124"/>
      <c r="S168" s="124"/>
      <c r="T168" s="124"/>
      <c r="U168" s="124"/>
      <c r="V168" s="124"/>
      <c r="W168" s="124"/>
      <c r="X168" s="124"/>
      <c r="Y168" s="124"/>
    </row>
    <row r="169" spans="18:25" x14ac:dyDescent="0.2">
      <c r="R169" s="124"/>
      <c r="S169" s="124"/>
      <c r="T169" s="124"/>
      <c r="U169" s="124"/>
      <c r="V169" s="124"/>
      <c r="W169" s="124"/>
      <c r="X169" s="124"/>
      <c r="Y169" s="124"/>
    </row>
    <row r="170" spans="18:25" x14ac:dyDescent="0.2">
      <c r="R170" s="124"/>
      <c r="S170" s="124"/>
      <c r="T170" s="124"/>
      <c r="U170" s="124"/>
      <c r="V170" s="124"/>
      <c r="W170" s="124"/>
      <c r="X170" s="124"/>
      <c r="Y170" s="124"/>
    </row>
    <row r="171" spans="18:25" x14ac:dyDescent="0.2">
      <c r="R171" s="124"/>
      <c r="S171" s="124"/>
      <c r="T171" s="124"/>
      <c r="U171" s="124"/>
      <c r="V171" s="124"/>
      <c r="W171" s="124"/>
      <c r="X171" s="124"/>
      <c r="Y171" s="124"/>
    </row>
    <row r="172" spans="18:25" x14ac:dyDescent="0.2">
      <c r="R172" s="124"/>
      <c r="S172" s="124"/>
      <c r="T172" s="124"/>
      <c r="U172" s="124"/>
      <c r="V172" s="124"/>
      <c r="W172" s="124"/>
      <c r="X172" s="124"/>
      <c r="Y172" s="124"/>
    </row>
    <row r="173" spans="18:25" x14ac:dyDescent="0.2">
      <c r="R173" s="124"/>
      <c r="S173" s="124"/>
      <c r="T173" s="124"/>
      <c r="U173" s="124"/>
      <c r="V173" s="124"/>
      <c r="W173" s="124"/>
      <c r="X173" s="124"/>
      <c r="Y173" s="124"/>
    </row>
  </sheetData>
  <mergeCells count="15">
    <mergeCell ref="A27:O27"/>
    <mergeCell ref="A25:O25"/>
    <mergeCell ref="A26:O26"/>
    <mergeCell ref="A24:J24"/>
    <mergeCell ref="A23:O23"/>
    <mergeCell ref="A1:O1"/>
    <mergeCell ref="A2:O2"/>
    <mergeCell ref="A3:O3"/>
    <mergeCell ref="A4:O4"/>
    <mergeCell ref="E7:G7"/>
    <mergeCell ref="A21:J21"/>
    <mergeCell ref="A7:A8"/>
    <mergeCell ref="B7:D7"/>
    <mergeCell ref="H7:J7"/>
    <mergeCell ref="M7:O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5"/>
  <sheetViews>
    <sheetView zoomScaleNormal="100" zoomScaleSheetLayoutView="80" workbookViewId="0">
      <selection activeCell="A30" sqref="A30"/>
    </sheetView>
  </sheetViews>
  <sheetFormatPr defaultRowHeight="14.25" x14ac:dyDescent="0.2"/>
  <cols>
    <col min="1" max="1" width="37.140625" style="12" customWidth="1"/>
    <col min="2" max="3" width="8.28515625" style="12" customWidth="1"/>
    <col min="4" max="4" width="12.7109375" style="12" customWidth="1"/>
    <col min="5" max="5" width="15" style="12" customWidth="1"/>
    <col min="6" max="7" width="8.28515625" style="12" customWidth="1"/>
    <col min="8"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88" t="s">
        <v>111</v>
      </c>
      <c r="B1" s="388"/>
      <c r="C1" s="388"/>
      <c r="D1" s="388"/>
      <c r="E1" s="388"/>
      <c r="F1" s="388"/>
      <c r="G1" s="388"/>
      <c r="H1" s="388"/>
      <c r="I1" s="388"/>
      <c r="J1" s="388"/>
      <c r="K1" s="388"/>
      <c r="L1" s="388"/>
      <c r="M1" s="388"/>
      <c r="N1" s="102" t="s">
        <v>29</v>
      </c>
      <c r="O1" s="9"/>
      <c r="P1" s="302"/>
      <c r="Q1" s="9"/>
      <c r="R1" s="9"/>
      <c r="S1" s="9"/>
      <c r="T1" s="9"/>
      <c r="U1" s="9"/>
      <c r="V1" s="9"/>
    </row>
    <row r="2" spans="1:22" ht="15" x14ac:dyDescent="0.2">
      <c r="A2" s="389" t="str">
        <f>'B. Summ of Req.'!$A$2</f>
        <v>Office of the Inspector General</v>
      </c>
      <c r="B2" s="389"/>
      <c r="C2" s="389"/>
      <c r="D2" s="389"/>
      <c r="E2" s="389"/>
      <c r="F2" s="389"/>
      <c r="G2" s="389"/>
      <c r="H2" s="389"/>
      <c r="I2" s="389"/>
      <c r="J2" s="389"/>
      <c r="K2" s="389"/>
      <c r="L2" s="389"/>
      <c r="M2" s="389"/>
      <c r="N2" s="102" t="s">
        <v>29</v>
      </c>
      <c r="O2" s="10"/>
      <c r="P2" s="304"/>
      <c r="Q2" s="10"/>
      <c r="R2" s="10"/>
      <c r="S2" s="10"/>
      <c r="T2" s="10"/>
      <c r="U2" s="10"/>
      <c r="V2" s="10"/>
    </row>
    <row r="3" spans="1:22" x14ac:dyDescent="0.2">
      <c r="A3" s="410" t="s">
        <v>1</v>
      </c>
      <c r="B3" s="410"/>
      <c r="C3" s="410"/>
      <c r="D3" s="410"/>
      <c r="E3" s="410"/>
      <c r="F3" s="410"/>
      <c r="G3" s="410"/>
      <c r="H3" s="410"/>
      <c r="I3" s="410"/>
      <c r="J3" s="410"/>
      <c r="K3" s="410"/>
      <c r="L3" s="410"/>
      <c r="M3" s="410"/>
      <c r="N3" s="102" t="s">
        <v>29</v>
      </c>
      <c r="O3" s="13"/>
      <c r="P3" s="304"/>
      <c r="Q3" s="13"/>
      <c r="R3" s="13"/>
      <c r="S3" s="13"/>
      <c r="T3" s="13"/>
      <c r="U3" s="13"/>
      <c r="V3" s="13"/>
    </row>
    <row r="4" spans="1:22" x14ac:dyDescent="0.2">
      <c r="A4" s="391" t="s">
        <v>2</v>
      </c>
      <c r="B4" s="391"/>
      <c r="C4" s="391"/>
      <c r="D4" s="391"/>
      <c r="E4" s="391"/>
      <c r="F4" s="391"/>
      <c r="G4" s="391"/>
      <c r="H4" s="391"/>
      <c r="I4" s="391"/>
      <c r="J4" s="391"/>
      <c r="K4" s="391"/>
      <c r="L4" s="391"/>
      <c r="M4" s="391"/>
      <c r="N4" s="102" t="s">
        <v>29</v>
      </c>
      <c r="O4" s="11"/>
      <c r="P4" s="304"/>
      <c r="Q4" s="11"/>
      <c r="R4" s="11"/>
      <c r="S4" s="11"/>
      <c r="T4" s="11"/>
      <c r="U4" s="11"/>
      <c r="V4" s="11"/>
    </row>
    <row r="5" spans="1:22" ht="15" x14ac:dyDescent="0.25">
      <c r="A5" s="11"/>
      <c r="B5" s="11"/>
      <c r="C5" s="11"/>
      <c r="D5" s="11"/>
      <c r="E5" s="11"/>
      <c r="F5" s="11"/>
      <c r="G5" s="11"/>
      <c r="H5" s="11"/>
      <c r="I5" s="11"/>
      <c r="J5" s="11"/>
      <c r="K5" s="11"/>
      <c r="L5" s="11"/>
      <c r="M5" s="11"/>
      <c r="N5" s="102" t="s">
        <v>29</v>
      </c>
      <c r="O5" s="11"/>
      <c r="P5" s="306"/>
      <c r="Q5" s="11"/>
      <c r="R5" s="11"/>
      <c r="S5" s="11"/>
      <c r="T5" s="11"/>
      <c r="U5" s="11"/>
      <c r="V5" s="11"/>
    </row>
    <row r="6" spans="1:22" ht="15" thickBot="1" x14ac:dyDescent="0.25">
      <c r="A6" s="101"/>
      <c r="B6" s="101"/>
      <c r="C6" s="101"/>
      <c r="D6" s="101"/>
      <c r="E6" s="101"/>
      <c r="F6" s="101"/>
      <c r="G6" s="101"/>
      <c r="H6" s="101"/>
      <c r="I6" s="101"/>
      <c r="J6" s="101"/>
      <c r="K6" s="101"/>
      <c r="L6" s="101"/>
      <c r="M6" s="101"/>
      <c r="N6" s="102" t="s">
        <v>29</v>
      </c>
      <c r="O6" s="11"/>
      <c r="P6" s="48"/>
      <c r="Q6" s="11"/>
      <c r="R6" s="11"/>
      <c r="S6" s="11"/>
      <c r="T6" s="11"/>
      <c r="U6" s="11"/>
      <c r="V6" s="11"/>
    </row>
    <row r="7" spans="1:22" ht="33.75" customHeight="1" x14ac:dyDescent="0.25">
      <c r="A7" s="392" t="s">
        <v>210</v>
      </c>
      <c r="B7" s="394" t="s">
        <v>226</v>
      </c>
      <c r="C7" s="394"/>
      <c r="D7" s="394"/>
      <c r="E7" s="158" t="s">
        <v>222</v>
      </c>
      <c r="F7" s="394" t="s">
        <v>110</v>
      </c>
      <c r="G7" s="394"/>
      <c r="H7" s="394"/>
      <c r="I7" s="179" t="s">
        <v>320</v>
      </c>
      <c r="J7" s="158" t="s">
        <v>223</v>
      </c>
      <c r="K7" s="394" t="s">
        <v>112</v>
      </c>
      <c r="L7" s="394"/>
      <c r="M7" s="395"/>
      <c r="N7" s="102" t="s">
        <v>29</v>
      </c>
      <c r="P7" s="122"/>
    </row>
    <row r="8" spans="1:22" ht="28.5" x14ac:dyDescent="0.25">
      <c r="A8" s="393"/>
      <c r="B8" s="14" t="s">
        <v>4</v>
      </c>
      <c r="C8" s="26" t="s">
        <v>205</v>
      </c>
      <c r="D8" s="14" t="s">
        <v>5</v>
      </c>
      <c r="E8" s="26" t="s">
        <v>5</v>
      </c>
      <c r="F8" s="14" t="s">
        <v>4</v>
      </c>
      <c r="G8" s="14" t="s">
        <v>205</v>
      </c>
      <c r="H8" s="14" t="s">
        <v>5</v>
      </c>
      <c r="I8" s="26" t="s">
        <v>5</v>
      </c>
      <c r="J8" s="14" t="s">
        <v>5</v>
      </c>
      <c r="K8" s="14" t="s">
        <v>4</v>
      </c>
      <c r="L8" s="14" t="s">
        <v>205</v>
      </c>
      <c r="M8" s="15" t="s">
        <v>5</v>
      </c>
      <c r="N8" s="102" t="s">
        <v>29</v>
      </c>
      <c r="P8" s="122"/>
    </row>
    <row r="9" spans="1:22" ht="28.5" x14ac:dyDescent="0.2">
      <c r="A9" s="261" t="s">
        <v>253</v>
      </c>
      <c r="B9" s="204">
        <v>474</v>
      </c>
      <c r="C9" s="204">
        <v>431</v>
      </c>
      <c r="D9" s="204">
        <v>84714</v>
      </c>
      <c r="E9" s="204">
        <v>0</v>
      </c>
      <c r="F9" s="204">
        <v>0</v>
      </c>
      <c r="G9" s="204">
        <v>0</v>
      </c>
      <c r="H9" s="204">
        <v>0</v>
      </c>
      <c r="I9" s="204">
        <v>203</v>
      </c>
      <c r="J9" s="204">
        <v>0</v>
      </c>
      <c r="K9" s="204">
        <f>B9+F9</f>
        <v>474</v>
      </c>
      <c r="L9" s="204">
        <f>C9+G9</f>
        <v>431</v>
      </c>
      <c r="M9" s="205">
        <f>D9+E9+H9+I9+J9</f>
        <v>84917</v>
      </c>
      <c r="N9" s="102" t="s">
        <v>29</v>
      </c>
      <c r="P9" s="324"/>
    </row>
    <row r="10" spans="1:22" ht="1.5" customHeight="1" x14ac:dyDescent="0.2">
      <c r="A10" s="20" t="s">
        <v>35</v>
      </c>
      <c r="B10" s="35">
        <v>0</v>
      </c>
      <c r="C10" s="35">
        <v>0</v>
      </c>
      <c r="D10" s="35">
        <v>0</v>
      </c>
      <c r="E10" s="35">
        <v>0</v>
      </c>
      <c r="F10" s="35">
        <v>0</v>
      </c>
      <c r="G10" s="35">
        <v>0</v>
      </c>
      <c r="H10" s="35">
        <v>0</v>
      </c>
      <c r="I10" s="35">
        <v>0</v>
      </c>
      <c r="J10" s="35">
        <v>0</v>
      </c>
      <c r="K10" s="35">
        <f t="shared" ref="K10:K12" si="0">B10+F10</f>
        <v>0</v>
      </c>
      <c r="L10" s="35">
        <f t="shared" ref="L10:L12" si="1">C10+G10</f>
        <v>0</v>
      </c>
      <c r="M10" s="206">
        <f t="shared" ref="M10:M12" si="2">D10+E10+H10+I10+J10</f>
        <v>0</v>
      </c>
      <c r="N10" s="102" t="s">
        <v>29</v>
      </c>
      <c r="P10" s="324"/>
    </row>
    <row r="11" spans="1:22" hidden="1" x14ac:dyDescent="0.2">
      <c r="A11" s="20" t="s">
        <v>36</v>
      </c>
      <c r="B11" s="35">
        <v>0</v>
      </c>
      <c r="C11" s="35">
        <v>0</v>
      </c>
      <c r="D11" s="35">
        <v>0</v>
      </c>
      <c r="E11" s="35">
        <v>0</v>
      </c>
      <c r="F11" s="35">
        <v>0</v>
      </c>
      <c r="G11" s="35">
        <v>0</v>
      </c>
      <c r="H11" s="35">
        <v>0</v>
      </c>
      <c r="I11" s="35">
        <v>0</v>
      </c>
      <c r="J11" s="35">
        <v>0</v>
      </c>
      <c r="K11" s="35">
        <f t="shared" si="0"/>
        <v>0</v>
      </c>
      <c r="L11" s="35">
        <f t="shared" si="1"/>
        <v>0</v>
      </c>
      <c r="M11" s="206">
        <f t="shared" si="2"/>
        <v>0</v>
      </c>
      <c r="N11" s="102" t="s">
        <v>29</v>
      </c>
      <c r="P11" s="324"/>
    </row>
    <row r="12" spans="1:22" hidden="1" x14ac:dyDescent="0.2">
      <c r="A12" s="16" t="s">
        <v>37</v>
      </c>
      <c r="B12" s="207">
        <v>0</v>
      </c>
      <c r="C12" s="207">
        <v>0</v>
      </c>
      <c r="D12" s="207">
        <v>0</v>
      </c>
      <c r="E12" s="207">
        <v>0</v>
      </c>
      <c r="F12" s="207">
        <v>0</v>
      </c>
      <c r="G12" s="207">
        <v>0</v>
      </c>
      <c r="H12" s="207">
        <v>0</v>
      </c>
      <c r="I12" s="207">
        <v>0</v>
      </c>
      <c r="J12" s="207">
        <v>0</v>
      </c>
      <c r="K12" s="207">
        <f t="shared" si="0"/>
        <v>0</v>
      </c>
      <c r="L12" s="207">
        <f t="shared" si="1"/>
        <v>0</v>
      </c>
      <c r="M12" s="208">
        <f t="shared" si="2"/>
        <v>0</v>
      </c>
      <c r="N12" s="102" t="s">
        <v>29</v>
      </c>
      <c r="P12" s="124"/>
    </row>
    <row r="13" spans="1:22" ht="15" x14ac:dyDescent="0.25">
      <c r="A13" s="17" t="s">
        <v>207</v>
      </c>
      <c r="B13" s="209">
        <f>SUM(B9:B12)</f>
        <v>474</v>
      </c>
      <c r="C13" s="209">
        <f t="shared" ref="C13:M13" si="3">SUM(C9:C12)</f>
        <v>431</v>
      </c>
      <c r="D13" s="209">
        <f t="shared" si="3"/>
        <v>84714</v>
      </c>
      <c r="E13" s="209">
        <f t="shared" si="3"/>
        <v>0</v>
      </c>
      <c r="F13" s="209">
        <f t="shared" si="3"/>
        <v>0</v>
      </c>
      <c r="G13" s="209">
        <f t="shared" si="3"/>
        <v>0</v>
      </c>
      <c r="H13" s="209">
        <f t="shared" si="3"/>
        <v>0</v>
      </c>
      <c r="I13" s="209">
        <f>SUM(I9:I12)</f>
        <v>203</v>
      </c>
      <c r="J13" s="209">
        <f>SUM(J9:J12)</f>
        <v>0</v>
      </c>
      <c r="K13" s="209">
        <f t="shared" si="3"/>
        <v>474</v>
      </c>
      <c r="L13" s="209">
        <f t="shared" si="3"/>
        <v>431</v>
      </c>
      <c r="M13" s="210">
        <f t="shared" si="3"/>
        <v>84917</v>
      </c>
      <c r="N13" s="102" t="s">
        <v>29</v>
      </c>
      <c r="P13" s="122"/>
    </row>
    <row r="14" spans="1:22" x14ac:dyDescent="0.2">
      <c r="A14" s="184" t="s">
        <v>206</v>
      </c>
      <c r="B14" s="204"/>
      <c r="C14" s="204"/>
      <c r="D14" s="204">
        <v>0</v>
      </c>
      <c r="E14" s="204"/>
      <c r="F14" s="204"/>
      <c r="G14" s="204"/>
      <c r="H14" s="204"/>
      <c r="I14" s="204"/>
      <c r="J14" s="204"/>
      <c r="K14" s="204"/>
      <c r="L14" s="204"/>
      <c r="M14" s="205">
        <f>D14+E14+H14+I14+J14</f>
        <v>0</v>
      </c>
      <c r="N14" s="102" t="s">
        <v>29</v>
      </c>
      <c r="P14" s="121"/>
    </row>
    <row r="15" spans="1:22" ht="15" x14ac:dyDescent="0.25">
      <c r="A15" s="185" t="s">
        <v>236</v>
      </c>
      <c r="B15" s="218"/>
      <c r="C15" s="218"/>
      <c r="D15" s="218">
        <f>SUM(D13:D14)</f>
        <v>84714</v>
      </c>
      <c r="E15" s="218"/>
      <c r="F15" s="218"/>
      <c r="G15" s="218"/>
      <c r="H15" s="218"/>
      <c r="I15" s="218"/>
      <c r="J15" s="218"/>
      <c r="K15" s="218"/>
      <c r="L15" s="218"/>
      <c r="M15" s="219">
        <f>SUM(M13:M14)</f>
        <v>84917</v>
      </c>
      <c r="N15" s="102" t="s">
        <v>29</v>
      </c>
      <c r="P15" s="315"/>
    </row>
    <row r="16" spans="1:22" x14ac:dyDescent="0.2">
      <c r="A16" s="159" t="s">
        <v>39</v>
      </c>
      <c r="B16" s="212"/>
      <c r="C16" s="212">
        <v>23</v>
      </c>
      <c r="D16" s="212"/>
      <c r="E16" s="212"/>
      <c r="F16" s="212"/>
      <c r="G16" s="212">
        <v>0</v>
      </c>
      <c r="H16" s="212"/>
      <c r="I16" s="212">
        <v>0</v>
      </c>
      <c r="J16" s="212"/>
      <c r="K16" s="212"/>
      <c r="L16" s="212">
        <f t="shared" ref="L16" si="4">C16+G16</f>
        <v>23</v>
      </c>
      <c r="M16" s="213"/>
      <c r="N16" s="102" t="s">
        <v>29</v>
      </c>
      <c r="P16" s="121"/>
    </row>
    <row r="17" spans="1:16" x14ac:dyDescent="0.2">
      <c r="A17" s="174" t="s">
        <v>208</v>
      </c>
      <c r="B17" s="35"/>
      <c r="C17" s="35">
        <f>C13+C16</f>
        <v>454</v>
      </c>
      <c r="D17" s="35"/>
      <c r="E17" s="35"/>
      <c r="F17" s="35"/>
      <c r="G17" s="35">
        <f>G13+G16</f>
        <v>0</v>
      </c>
      <c r="H17" s="35"/>
      <c r="I17" s="35">
        <f>I13+I16</f>
        <v>203</v>
      </c>
      <c r="J17" s="35"/>
      <c r="K17" s="35"/>
      <c r="L17" s="35">
        <f>L13+L16</f>
        <v>454</v>
      </c>
      <c r="M17" s="206"/>
      <c r="N17" s="102" t="s">
        <v>29</v>
      </c>
      <c r="P17" s="121"/>
    </row>
    <row r="18" spans="1:16" x14ac:dyDescent="0.2">
      <c r="A18" s="20"/>
      <c r="B18" s="35"/>
      <c r="C18" s="35"/>
      <c r="D18" s="35"/>
      <c r="E18" s="35"/>
      <c r="F18" s="35"/>
      <c r="G18" s="35"/>
      <c r="H18" s="35"/>
      <c r="I18" s="35"/>
      <c r="J18" s="35"/>
      <c r="K18" s="35"/>
      <c r="L18" s="35"/>
      <c r="M18" s="206"/>
      <c r="N18" s="102" t="s">
        <v>29</v>
      </c>
      <c r="P18" s="121"/>
    </row>
    <row r="19" spans="1:16" x14ac:dyDescent="0.2">
      <c r="A19" s="20" t="s">
        <v>40</v>
      </c>
      <c r="B19" s="35"/>
      <c r="C19" s="35"/>
      <c r="D19" s="35"/>
      <c r="E19" s="35"/>
      <c r="F19" s="35"/>
      <c r="G19" s="35"/>
      <c r="H19" s="35"/>
      <c r="I19" s="35"/>
      <c r="J19" s="35"/>
      <c r="K19" s="35"/>
      <c r="L19" s="35"/>
      <c r="M19" s="206"/>
      <c r="N19" s="102" t="s">
        <v>29</v>
      </c>
      <c r="P19" s="121"/>
    </row>
    <row r="20" spans="1:16" x14ac:dyDescent="0.2">
      <c r="A20" s="23" t="s">
        <v>41</v>
      </c>
      <c r="B20" s="35"/>
      <c r="C20" s="35">
        <v>0</v>
      </c>
      <c r="D20" s="35"/>
      <c r="E20" s="35"/>
      <c r="F20" s="35"/>
      <c r="G20" s="35">
        <v>0</v>
      </c>
      <c r="H20" s="35"/>
      <c r="I20" s="35">
        <v>0</v>
      </c>
      <c r="J20" s="35"/>
      <c r="K20" s="35"/>
      <c r="L20" s="35">
        <f t="shared" ref="L20:L21" si="5">C20+G20</f>
        <v>0</v>
      </c>
      <c r="M20" s="206"/>
      <c r="N20" s="102" t="s">
        <v>29</v>
      </c>
      <c r="P20" s="121"/>
    </row>
    <row r="21" spans="1:16" x14ac:dyDescent="0.2">
      <c r="A21" s="24" t="s">
        <v>42</v>
      </c>
      <c r="B21" s="214"/>
      <c r="C21" s="214">
        <v>0</v>
      </c>
      <c r="D21" s="214"/>
      <c r="E21" s="214"/>
      <c r="F21" s="214"/>
      <c r="G21" s="214">
        <v>0</v>
      </c>
      <c r="H21" s="214"/>
      <c r="I21" s="214">
        <v>0</v>
      </c>
      <c r="J21" s="214"/>
      <c r="K21" s="214"/>
      <c r="L21" s="214">
        <f t="shared" si="5"/>
        <v>0</v>
      </c>
      <c r="M21" s="215"/>
      <c r="N21" s="102" t="s">
        <v>29</v>
      </c>
      <c r="P21" s="121"/>
    </row>
    <row r="22" spans="1:16" ht="15" thickBot="1" x14ac:dyDescent="0.25">
      <c r="A22" s="175" t="s">
        <v>209</v>
      </c>
      <c r="B22" s="216"/>
      <c r="C22" s="216">
        <f>C17+C20+C21</f>
        <v>454</v>
      </c>
      <c r="D22" s="216"/>
      <c r="E22" s="216"/>
      <c r="F22" s="216"/>
      <c r="G22" s="216">
        <f>G17+G20+G21</f>
        <v>0</v>
      </c>
      <c r="H22" s="216"/>
      <c r="I22" s="216">
        <f>I17+I20+I21</f>
        <v>203</v>
      </c>
      <c r="J22" s="216"/>
      <c r="K22" s="216"/>
      <c r="L22" s="216">
        <f>SUM(L17,L20:L21)</f>
        <v>454</v>
      </c>
      <c r="M22" s="217"/>
      <c r="N22" s="102" t="s">
        <v>29</v>
      </c>
      <c r="P22" s="121"/>
    </row>
    <row r="23" spans="1:16" ht="16.5" customHeight="1" x14ac:dyDescent="0.25">
      <c r="A23" s="270" t="s">
        <v>291</v>
      </c>
      <c r="B23" s="269"/>
      <c r="C23" s="269"/>
      <c r="D23" s="269"/>
      <c r="E23" s="269"/>
      <c r="F23" s="269"/>
      <c r="G23" s="269"/>
      <c r="H23" s="269"/>
      <c r="I23" s="269"/>
      <c r="J23" s="269"/>
      <c r="N23" s="102" t="s">
        <v>29</v>
      </c>
      <c r="P23" s="121"/>
    </row>
    <row r="24" spans="1:16" x14ac:dyDescent="0.2">
      <c r="A24" s="449"/>
      <c r="B24" s="449"/>
      <c r="C24" s="449"/>
      <c r="D24" s="449"/>
      <c r="E24" s="449"/>
      <c r="F24" s="449"/>
      <c r="G24" s="449"/>
      <c r="H24" s="449"/>
      <c r="I24" s="449"/>
      <c r="J24" s="449"/>
      <c r="K24" s="449"/>
      <c r="L24" s="449"/>
      <c r="M24" s="449"/>
      <c r="N24" s="102" t="s">
        <v>29</v>
      </c>
      <c r="P24" s="124"/>
    </row>
    <row r="25" spans="1:16" ht="21" customHeight="1" x14ac:dyDescent="0.25">
      <c r="A25" s="8" t="s">
        <v>321</v>
      </c>
      <c r="N25" s="102" t="s">
        <v>29</v>
      </c>
      <c r="P25" s="124"/>
    </row>
    <row r="26" spans="1:16" ht="15" x14ac:dyDescent="0.25">
      <c r="A26" s="450" t="s">
        <v>286</v>
      </c>
      <c r="B26" s="451"/>
      <c r="C26" s="451"/>
      <c r="D26" s="451"/>
      <c r="E26" s="451"/>
      <c r="F26" s="451"/>
      <c r="G26" s="451"/>
      <c r="H26" s="451"/>
      <c r="I26" s="451"/>
      <c r="J26" s="258"/>
      <c r="K26" s="258"/>
      <c r="L26" s="258"/>
      <c r="M26" s="258"/>
      <c r="N26" s="102" t="s">
        <v>29</v>
      </c>
      <c r="P26" s="124"/>
    </row>
    <row r="27" spans="1:16" x14ac:dyDescent="0.2">
      <c r="A27" s="449"/>
      <c r="B27" s="449"/>
      <c r="C27" s="449"/>
      <c r="D27" s="449"/>
      <c r="E27" s="449"/>
      <c r="F27" s="449"/>
      <c r="G27" s="449"/>
      <c r="H27" s="449"/>
      <c r="I27" s="449"/>
      <c r="J27" s="449"/>
      <c r="K27" s="449"/>
      <c r="L27" s="449"/>
      <c r="M27" s="449"/>
      <c r="N27" s="102" t="s">
        <v>29</v>
      </c>
      <c r="P27" s="124"/>
    </row>
    <row r="28" spans="1:16" x14ac:dyDescent="0.2">
      <c r="A28" s="449"/>
      <c r="B28" s="449"/>
      <c r="C28" s="449"/>
      <c r="D28" s="449"/>
      <c r="E28" s="449"/>
      <c r="F28" s="449"/>
      <c r="G28" s="449"/>
      <c r="H28" s="449"/>
      <c r="I28" s="449"/>
      <c r="J28" s="449"/>
      <c r="K28" s="449"/>
      <c r="L28" s="449"/>
      <c r="M28" s="449"/>
      <c r="N28" s="102" t="s">
        <v>29</v>
      </c>
      <c r="P28" s="124"/>
    </row>
    <row r="29" spans="1:16" x14ac:dyDescent="0.2">
      <c r="A29" s="449"/>
      <c r="B29" s="449"/>
      <c r="C29" s="449"/>
      <c r="D29" s="449"/>
      <c r="E29" s="449"/>
      <c r="F29" s="449"/>
      <c r="G29" s="449"/>
      <c r="H29" s="449"/>
      <c r="I29" s="449"/>
      <c r="J29" s="449"/>
      <c r="K29" s="449"/>
      <c r="L29" s="449"/>
      <c r="M29" s="449"/>
      <c r="N29" s="102" t="s">
        <v>29</v>
      </c>
      <c r="P29" s="124"/>
    </row>
    <row r="30" spans="1:16" x14ac:dyDescent="0.2">
      <c r="N30" s="102" t="s">
        <v>29</v>
      </c>
      <c r="P30" s="124"/>
    </row>
    <row r="31" spans="1:16" x14ac:dyDescent="0.2">
      <c r="N31" s="7" t="s">
        <v>30</v>
      </c>
      <c r="P31" s="124"/>
    </row>
    <row r="32" spans="1:16" x14ac:dyDescent="0.2">
      <c r="P32" s="124"/>
    </row>
    <row r="33" spans="16:16" x14ac:dyDescent="0.2">
      <c r="P33" s="124"/>
    </row>
    <row r="34" spans="16:16" x14ac:dyDescent="0.2">
      <c r="P34" s="124"/>
    </row>
    <row r="35" spans="16:16" x14ac:dyDescent="0.2">
      <c r="P35" s="124"/>
    </row>
    <row r="36" spans="16:16" x14ac:dyDescent="0.2">
      <c r="P36" s="124"/>
    </row>
    <row r="37" spans="16:16" x14ac:dyDescent="0.2">
      <c r="P37" s="124"/>
    </row>
    <row r="38" spans="16:16" x14ac:dyDescent="0.2">
      <c r="P38" s="124"/>
    </row>
    <row r="39" spans="16:16" x14ac:dyDescent="0.2">
      <c r="P39" s="124"/>
    </row>
    <row r="40" spans="16:16" x14ac:dyDescent="0.2">
      <c r="P40" s="124"/>
    </row>
    <row r="41" spans="16:16" x14ac:dyDescent="0.2">
      <c r="P41" s="124"/>
    </row>
    <row r="42" spans="16:16" x14ac:dyDescent="0.2">
      <c r="P42" s="124"/>
    </row>
    <row r="43" spans="16:16" x14ac:dyDescent="0.2">
      <c r="P43" s="124"/>
    </row>
    <row r="44" spans="16:16" x14ac:dyDescent="0.2">
      <c r="P44" s="124"/>
    </row>
    <row r="45" spans="16:16" x14ac:dyDescent="0.2">
      <c r="P45" s="124"/>
    </row>
    <row r="46" spans="16:16" x14ac:dyDescent="0.2">
      <c r="P46" s="124"/>
    </row>
    <row r="47" spans="16:16" x14ac:dyDescent="0.2">
      <c r="P47" s="124"/>
    </row>
    <row r="48" spans="16:16" x14ac:dyDescent="0.2">
      <c r="P48" s="124"/>
    </row>
    <row r="49" spans="16:16" x14ac:dyDescent="0.2">
      <c r="P49" s="124"/>
    </row>
    <row r="50" spans="16:16" x14ac:dyDescent="0.2">
      <c r="P50" s="124"/>
    </row>
    <row r="51" spans="16:16" x14ac:dyDescent="0.2">
      <c r="P51" s="124"/>
    </row>
    <row r="52" spans="16:16" x14ac:dyDescent="0.2">
      <c r="P52" s="124"/>
    </row>
    <row r="53" spans="16:16" x14ac:dyDescent="0.2">
      <c r="P53" s="124"/>
    </row>
    <row r="54" spans="16:16" x14ac:dyDescent="0.2">
      <c r="P54" s="124"/>
    </row>
    <row r="55" spans="16:16" x14ac:dyDescent="0.2">
      <c r="P55" s="124"/>
    </row>
    <row r="56" spans="16:16" x14ac:dyDescent="0.2">
      <c r="P56" s="124"/>
    </row>
    <row r="57" spans="16:16" x14ac:dyDescent="0.2">
      <c r="P57" s="124"/>
    </row>
    <row r="58" spans="16:16" x14ac:dyDescent="0.2">
      <c r="P58" s="124"/>
    </row>
    <row r="59" spans="16:16" x14ac:dyDescent="0.2">
      <c r="P59" s="124"/>
    </row>
    <row r="60" spans="16:16" x14ac:dyDescent="0.2">
      <c r="P60" s="124"/>
    </row>
    <row r="61" spans="16:16" x14ac:dyDescent="0.2">
      <c r="P61" s="124"/>
    </row>
    <row r="62" spans="16:16" x14ac:dyDescent="0.2">
      <c r="P62" s="124"/>
    </row>
    <row r="63" spans="16:16" x14ac:dyDescent="0.2">
      <c r="P63" s="124"/>
    </row>
    <row r="64" spans="16:16" x14ac:dyDescent="0.2">
      <c r="P64" s="124"/>
    </row>
    <row r="65" spans="16:16" x14ac:dyDescent="0.2">
      <c r="P65" s="124"/>
    </row>
    <row r="66" spans="16:16" x14ac:dyDescent="0.2">
      <c r="P66" s="124"/>
    </row>
    <row r="67" spans="16:16" x14ac:dyDescent="0.2">
      <c r="P67" s="124"/>
    </row>
    <row r="68" spans="16:16" x14ac:dyDescent="0.2">
      <c r="P68" s="124"/>
    </row>
    <row r="69" spans="16:16" x14ac:dyDescent="0.2">
      <c r="P69" s="124"/>
    </row>
    <row r="70" spans="16:16" x14ac:dyDescent="0.2">
      <c r="P70" s="124"/>
    </row>
    <row r="71" spans="16:16" x14ac:dyDescent="0.2">
      <c r="P71" s="124"/>
    </row>
    <row r="72" spans="16:16" x14ac:dyDescent="0.2">
      <c r="P72" s="124"/>
    </row>
    <row r="73" spans="16:16" x14ac:dyDescent="0.2">
      <c r="P73" s="124"/>
    </row>
    <row r="74" spans="16:16" x14ac:dyDescent="0.2">
      <c r="P74" s="124"/>
    </row>
    <row r="75" spans="16:16" x14ac:dyDescent="0.2">
      <c r="P75" s="124"/>
    </row>
    <row r="76" spans="16:16" x14ac:dyDescent="0.2">
      <c r="P76" s="124"/>
    </row>
    <row r="77" spans="16:16" x14ac:dyDescent="0.2">
      <c r="P77" s="124"/>
    </row>
    <row r="78" spans="16:16" x14ac:dyDescent="0.2">
      <c r="P78" s="124"/>
    </row>
    <row r="79" spans="16:16" x14ac:dyDescent="0.2">
      <c r="P79" s="124"/>
    </row>
    <row r="80" spans="16:16" x14ac:dyDescent="0.2">
      <c r="P80" s="124"/>
    </row>
    <row r="81" spans="16:16" x14ac:dyDescent="0.2">
      <c r="P81" s="124"/>
    </row>
    <row r="82" spans="16:16" x14ac:dyDescent="0.2">
      <c r="P82" s="124"/>
    </row>
    <row r="83" spans="16:16" x14ac:dyDescent="0.2">
      <c r="P83" s="124"/>
    </row>
    <row r="84" spans="16:16" x14ac:dyDescent="0.2">
      <c r="P84" s="124"/>
    </row>
    <row r="85" spans="16:16" x14ac:dyDescent="0.2">
      <c r="P85" s="124"/>
    </row>
    <row r="86" spans="16:16" x14ac:dyDescent="0.2">
      <c r="P86" s="124"/>
    </row>
    <row r="87" spans="16:16" x14ac:dyDescent="0.2">
      <c r="P87" s="124"/>
    </row>
    <row r="88" spans="16:16" x14ac:dyDescent="0.2">
      <c r="P88" s="124"/>
    </row>
    <row r="89" spans="16:16" x14ac:dyDescent="0.2">
      <c r="P89" s="124"/>
    </row>
    <row r="90" spans="16:16" x14ac:dyDescent="0.2">
      <c r="P90" s="124"/>
    </row>
    <row r="91" spans="16:16" x14ac:dyDescent="0.2">
      <c r="P91" s="124"/>
    </row>
    <row r="92" spans="16:16" x14ac:dyDescent="0.2">
      <c r="P92" s="124"/>
    </row>
    <row r="93" spans="16:16" x14ac:dyDescent="0.2">
      <c r="P93" s="124"/>
    </row>
    <row r="94" spans="16:16" x14ac:dyDescent="0.2">
      <c r="P94" s="124"/>
    </row>
    <row r="95" spans="16:16" x14ac:dyDescent="0.2">
      <c r="P95" s="124"/>
    </row>
    <row r="96" spans="16:16" x14ac:dyDescent="0.2">
      <c r="P96" s="124"/>
    </row>
    <row r="97" spans="16:16" x14ac:dyDescent="0.2">
      <c r="P97" s="124"/>
    </row>
    <row r="98" spans="16:16" x14ac:dyDescent="0.2">
      <c r="P98" s="124"/>
    </row>
    <row r="99" spans="16:16" x14ac:dyDescent="0.2">
      <c r="P99" s="124"/>
    </row>
    <row r="100" spans="16:16" x14ac:dyDescent="0.2">
      <c r="P100" s="124"/>
    </row>
    <row r="101" spans="16:16" x14ac:dyDescent="0.2">
      <c r="P101" s="124"/>
    </row>
    <row r="102" spans="16:16" x14ac:dyDescent="0.2">
      <c r="P102" s="124"/>
    </row>
    <row r="103" spans="16:16" x14ac:dyDescent="0.2">
      <c r="P103" s="124"/>
    </row>
    <row r="104" spans="16:16" x14ac:dyDescent="0.2">
      <c r="P104" s="124"/>
    </row>
    <row r="105" spans="16:16" x14ac:dyDescent="0.2">
      <c r="P105" s="124"/>
    </row>
    <row r="106" spans="16:16" x14ac:dyDescent="0.2">
      <c r="P106" s="124"/>
    </row>
    <row r="107" spans="16:16" x14ac:dyDescent="0.2">
      <c r="P107" s="124"/>
    </row>
    <row r="108" spans="16:16" x14ac:dyDescent="0.2">
      <c r="P108" s="124"/>
    </row>
    <row r="109" spans="16:16" x14ac:dyDescent="0.2">
      <c r="P109" s="124"/>
    </row>
    <row r="110" spans="16:16" x14ac:dyDescent="0.2">
      <c r="P110" s="124"/>
    </row>
    <row r="111" spans="16:16" x14ac:dyDescent="0.2">
      <c r="P111" s="124"/>
    </row>
    <row r="112" spans="16:16" x14ac:dyDescent="0.2">
      <c r="P112" s="124"/>
    </row>
    <row r="113" spans="16:16" x14ac:dyDescent="0.2">
      <c r="P113" s="124"/>
    </row>
    <row r="114" spans="16:16" x14ac:dyDescent="0.2">
      <c r="P114" s="124"/>
    </row>
    <row r="115" spans="16:16" x14ac:dyDescent="0.2">
      <c r="P115" s="124"/>
    </row>
    <row r="116" spans="16:16" x14ac:dyDescent="0.2">
      <c r="P116" s="124"/>
    </row>
    <row r="117" spans="16:16" x14ac:dyDescent="0.2">
      <c r="P117" s="124"/>
    </row>
    <row r="118" spans="16:16" x14ac:dyDescent="0.2">
      <c r="P118" s="124"/>
    </row>
    <row r="119" spans="16:16" x14ac:dyDescent="0.2">
      <c r="P119" s="124"/>
    </row>
    <row r="120" spans="16:16" x14ac:dyDescent="0.2">
      <c r="P120" s="124"/>
    </row>
    <row r="121" spans="16:16" x14ac:dyDescent="0.2">
      <c r="P121" s="124"/>
    </row>
    <row r="122" spans="16:16" x14ac:dyDescent="0.2">
      <c r="P122" s="124"/>
    </row>
    <row r="123" spans="16:16" x14ac:dyDescent="0.2">
      <c r="P123" s="124"/>
    </row>
    <row r="124" spans="16:16" x14ac:dyDescent="0.2">
      <c r="P124" s="124"/>
    </row>
    <row r="125" spans="16:16" x14ac:dyDescent="0.2">
      <c r="P125" s="124"/>
    </row>
    <row r="126" spans="16:16" x14ac:dyDescent="0.2">
      <c r="P126" s="124"/>
    </row>
    <row r="127" spans="16:16" x14ac:dyDescent="0.2">
      <c r="P127" s="124"/>
    </row>
    <row r="128" spans="16:16" x14ac:dyDescent="0.2">
      <c r="P128" s="124"/>
    </row>
    <row r="129" spans="16:16" x14ac:dyDescent="0.2">
      <c r="P129" s="124"/>
    </row>
    <row r="130" spans="16:16" x14ac:dyDescent="0.2">
      <c r="P130" s="124"/>
    </row>
    <row r="131" spans="16:16" x14ac:dyDescent="0.2">
      <c r="P131" s="124"/>
    </row>
    <row r="132" spans="16:16" x14ac:dyDescent="0.2">
      <c r="P132" s="124"/>
    </row>
    <row r="133" spans="16:16" x14ac:dyDescent="0.2">
      <c r="P133" s="124"/>
    </row>
    <row r="134" spans="16:16" x14ac:dyDescent="0.2">
      <c r="P134" s="124"/>
    </row>
    <row r="135" spans="16:16" x14ac:dyDescent="0.2">
      <c r="P135" s="124"/>
    </row>
    <row r="136" spans="16:16" x14ac:dyDescent="0.2">
      <c r="P136" s="124"/>
    </row>
    <row r="137" spans="16:16" x14ac:dyDescent="0.2">
      <c r="P137" s="124"/>
    </row>
    <row r="138" spans="16:16" x14ac:dyDescent="0.2">
      <c r="P138" s="124"/>
    </row>
    <row r="139" spans="16:16" x14ac:dyDescent="0.2">
      <c r="P139" s="124"/>
    </row>
    <row r="140" spans="16:16" x14ac:dyDescent="0.2">
      <c r="P140" s="124"/>
    </row>
    <row r="141" spans="16:16" x14ac:dyDescent="0.2">
      <c r="P141" s="124"/>
    </row>
    <row r="142" spans="16:16" x14ac:dyDescent="0.2">
      <c r="P142" s="124"/>
    </row>
    <row r="143" spans="16:16" x14ac:dyDescent="0.2">
      <c r="P143" s="124"/>
    </row>
    <row r="144" spans="16:16" x14ac:dyDescent="0.2">
      <c r="P144" s="124"/>
    </row>
    <row r="145" spans="16:16" x14ac:dyDescent="0.2">
      <c r="P145" s="124"/>
    </row>
    <row r="146" spans="16:16" x14ac:dyDescent="0.2">
      <c r="P146" s="124"/>
    </row>
    <row r="147" spans="16:16" x14ac:dyDescent="0.2">
      <c r="P147" s="124"/>
    </row>
    <row r="148" spans="16:16" x14ac:dyDescent="0.2">
      <c r="P148" s="124"/>
    </row>
    <row r="149" spans="16:16" x14ac:dyDescent="0.2">
      <c r="P149" s="124"/>
    </row>
    <row r="150" spans="16:16" x14ac:dyDescent="0.2">
      <c r="P150" s="124"/>
    </row>
    <row r="151" spans="16:16" x14ac:dyDescent="0.2">
      <c r="P151" s="124"/>
    </row>
    <row r="152" spans="16:16" x14ac:dyDescent="0.2">
      <c r="P152" s="124"/>
    </row>
    <row r="153" spans="16:16" x14ac:dyDescent="0.2">
      <c r="P153" s="124"/>
    </row>
    <row r="154" spans="16:16" x14ac:dyDescent="0.2">
      <c r="P154" s="124"/>
    </row>
    <row r="155" spans="16:16" x14ac:dyDescent="0.2">
      <c r="P155" s="124"/>
    </row>
    <row r="156" spans="16:16" x14ac:dyDescent="0.2">
      <c r="P156" s="124"/>
    </row>
    <row r="157" spans="16:16" x14ac:dyDescent="0.2">
      <c r="P157" s="124"/>
    </row>
    <row r="158" spans="16:16" x14ac:dyDescent="0.2">
      <c r="P158" s="124"/>
    </row>
    <row r="159" spans="16:16" x14ac:dyDescent="0.2">
      <c r="P159" s="124"/>
    </row>
    <row r="160" spans="16:16" x14ac:dyDescent="0.2">
      <c r="P160" s="124"/>
    </row>
    <row r="161" spans="16:16" x14ac:dyDescent="0.2">
      <c r="P161" s="124"/>
    </row>
    <row r="162" spans="16:16" x14ac:dyDescent="0.2">
      <c r="P162" s="124"/>
    </row>
    <row r="163" spans="16:16" x14ac:dyDescent="0.2">
      <c r="P163" s="124"/>
    </row>
    <row r="164" spans="16:16" x14ac:dyDescent="0.2">
      <c r="P164" s="124"/>
    </row>
    <row r="165" spans="16:16" x14ac:dyDescent="0.2">
      <c r="P165" s="124"/>
    </row>
    <row r="166" spans="16:16" x14ac:dyDescent="0.2">
      <c r="P166" s="124"/>
    </row>
    <row r="167" spans="16:16" x14ac:dyDescent="0.2">
      <c r="P167" s="124"/>
    </row>
    <row r="168" spans="16:16" x14ac:dyDescent="0.2">
      <c r="P168" s="124"/>
    </row>
    <row r="169" spans="16:16" x14ac:dyDescent="0.2">
      <c r="P169" s="124"/>
    </row>
    <row r="170" spans="16:16" x14ac:dyDescent="0.2">
      <c r="P170" s="124"/>
    </row>
    <row r="171" spans="16:16" x14ac:dyDescent="0.2">
      <c r="P171" s="124"/>
    </row>
    <row r="172" spans="16:16" x14ac:dyDescent="0.2">
      <c r="P172" s="124"/>
    </row>
    <row r="173" spans="16:16" x14ac:dyDescent="0.2">
      <c r="P173" s="124"/>
    </row>
    <row r="174" spans="16:16" x14ac:dyDescent="0.2">
      <c r="P174" s="124"/>
    </row>
    <row r="175" spans="16:16" x14ac:dyDescent="0.2">
      <c r="P175" s="124"/>
    </row>
    <row r="176" spans="16:16" x14ac:dyDescent="0.2">
      <c r="P176" s="124"/>
    </row>
    <row r="177" spans="16:16" x14ac:dyDescent="0.2">
      <c r="P177" s="124"/>
    </row>
    <row r="178" spans="16:16" x14ac:dyDescent="0.2">
      <c r="P178" s="124"/>
    </row>
    <row r="179" spans="16:16" x14ac:dyDescent="0.2">
      <c r="P179" s="124"/>
    </row>
    <row r="180" spans="16:16" x14ac:dyDescent="0.2">
      <c r="P180" s="124"/>
    </row>
    <row r="181" spans="16:16" x14ac:dyDescent="0.2">
      <c r="P181" s="124"/>
    </row>
    <row r="182" spans="16:16" x14ac:dyDescent="0.2">
      <c r="P182" s="124"/>
    </row>
    <row r="183" spans="16:16" x14ac:dyDescent="0.2">
      <c r="P183" s="124"/>
    </row>
    <row r="184" spans="16:16" x14ac:dyDescent="0.2">
      <c r="P184" s="124"/>
    </row>
    <row r="185" spans="16:16" x14ac:dyDescent="0.2">
      <c r="P185" s="124"/>
    </row>
    <row r="186" spans="16:16" x14ac:dyDescent="0.2">
      <c r="P186" s="124"/>
    </row>
    <row r="187" spans="16:16" x14ac:dyDescent="0.2">
      <c r="P187" s="124"/>
    </row>
    <row r="188" spans="16:16" x14ac:dyDescent="0.2">
      <c r="P188" s="124"/>
    </row>
    <row r="189" spans="16:16" x14ac:dyDescent="0.2">
      <c r="P189" s="124"/>
    </row>
    <row r="190" spans="16:16" x14ac:dyDescent="0.2">
      <c r="P190" s="124"/>
    </row>
    <row r="191" spans="16:16" x14ac:dyDescent="0.2">
      <c r="P191" s="124"/>
    </row>
    <row r="192" spans="16:16" x14ac:dyDescent="0.2">
      <c r="P192" s="124"/>
    </row>
    <row r="193" spans="16:16" x14ac:dyDescent="0.2">
      <c r="P193" s="124"/>
    </row>
    <row r="194" spans="16:16" x14ac:dyDescent="0.2">
      <c r="P194" s="124"/>
    </row>
    <row r="195" spans="16:16" x14ac:dyDescent="0.2">
      <c r="P195" s="124"/>
    </row>
    <row r="196" spans="16:16" x14ac:dyDescent="0.2">
      <c r="P196" s="124"/>
    </row>
    <row r="197" spans="16:16" x14ac:dyDescent="0.2">
      <c r="P197" s="124"/>
    </row>
    <row r="198" spans="16:16" x14ac:dyDescent="0.2">
      <c r="P198" s="124"/>
    </row>
    <row r="199" spans="16:16" x14ac:dyDescent="0.2">
      <c r="P199" s="124"/>
    </row>
    <row r="200" spans="16:16" x14ac:dyDescent="0.2">
      <c r="P200" s="124"/>
    </row>
    <row r="201" spans="16:16" x14ac:dyDescent="0.2">
      <c r="P201" s="124"/>
    </row>
    <row r="202" spans="16:16" x14ac:dyDescent="0.2">
      <c r="P202" s="124"/>
    </row>
    <row r="203" spans="16:16" x14ac:dyDescent="0.2">
      <c r="P203" s="124"/>
    </row>
    <row r="204" spans="16:16" x14ac:dyDescent="0.2">
      <c r="P204" s="124"/>
    </row>
    <row r="205" spans="16:16" x14ac:dyDescent="0.2">
      <c r="P205" s="124"/>
    </row>
    <row r="206" spans="16:16" x14ac:dyDescent="0.2">
      <c r="P206" s="124"/>
    </row>
    <row r="207" spans="16:16" x14ac:dyDescent="0.2">
      <c r="P207" s="124"/>
    </row>
    <row r="208" spans="16:16" x14ac:dyDescent="0.2">
      <c r="P208" s="124"/>
    </row>
    <row r="209" spans="16:16" x14ac:dyDescent="0.2">
      <c r="P209" s="124"/>
    </row>
    <row r="210" spans="16:16" x14ac:dyDescent="0.2">
      <c r="P210" s="124"/>
    </row>
    <row r="211" spans="16:16" x14ac:dyDescent="0.2">
      <c r="P211" s="124"/>
    </row>
    <row r="212" spans="16:16" x14ac:dyDescent="0.2">
      <c r="P212" s="124"/>
    </row>
    <row r="213" spans="16:16" x14ac:dyDescent="0.2">
      <c r="P213" s="124"/>
    </row>
    <row r="214" spans="16:16" x14ac:dyDescent="0.2">
      <c r="P214" s="124"/>
    </row>
    <row r="215" spans="16:16" x14ac:dyDescent="0.2">
      <c r="P215" s="124"/>
    </row>
    <row r="216" spans="16:16" x14ac:dyDescent="0.2">
      <c r="P216" s="124"/>
    </row>
    <row r="217" spans="16:16" x14ac:dyDescent="0.2">
      <c r="P217" s="124"/>
    </row>
    <row r="218" spans="16:16" x14ac:dyDescent="0.2">
      <c r="P218" s="124"/>
    </row>
    <row r="219" spans="16:16" x14ac:dyDescent="0.2">
      <c r="P219" s="124"/>
    </row>
    <row r="220" spans="16:16" x14ac:dyDescent="0.2">
      <c r="P220" s="124"/>
    </row>
    <row r="221" spans="16:16" x14ac:dyDescent="0.2">
      <c r="P221" s="124"/>
    </row>
    <row r="222" spans="16:16" x14ac:dyDescent="0.2">
      <c r="P222" s="124"/>
    </row>
    <row r="223" spans="16:16" x14ac:dyDescent="0.2">
      <c r="P223" s="124"/>
    </row>
    <row r="224" spans="16:16" x14ac:dyDescent="0.2">
      <c r="P224" s="124"/>
    </row>
    <row r="225" spans="16:16" x14ac:dyDescent="0.2">
      <c r="P225" s="124"/>
    </row>
    <row r="226" spans="16:16" x14ac:dyDescent="0.2">
      <c r="P226" s="124"/>
    </row>
    <row r="227" spans="16:16" x14ac:dyDescent="0.2">
      <c r="P227" s="124"/>
    </row>
    <row r="228" spans="16:16" x14ac:dyDescent="0.2">
      <c r="P228" s="124"/>
    </row>
    <row r="229" spans="16:16" x14ac:dyDescent="0.2">
      <c r="P229" s="124"/>
    </row>
    <row r="230" spans="16:16" x14ac:dyDescent="0.2">
      <c r="P230" s="124"/>
    </row>
    <row r="231" spans="16:16" x14ac:dyDescent="0.2">
      <c r="P231" s="124"/>
    </row>
    <row r="232" spans="16:16" x14ac:dyDescent="0.2">
      <c r="P232" s="124"/>
    </row>
    <row r="233" spans="16:16" x14ac:dyDescent="0.2">
      <c r="P233" s="124"/>
    </row>
    <row r="234" spans="16:16" x14ac:dyDescent="0.2">
      <c r="P234" s="124"/>
    </row>
    <row r="235" spans="16:16" x14ac:dyDescent="0.2">
      <c r="P235" s="124"/>
    </row>
    <row r="236" spans="16:16" x14ac:dyDescent="0.2">
      <c r="P236" s="124"/>
    </row>
    <row r="237" spans="16:16" x14ac:dyDescent="0.2">
      <c r="P237" s="124"/>
    </row>
    <row r="238" spans="16:16" x14ac:dyDescent="0.2">
      <c r="P238" s="124"/>
    </row>
    <row r="239" spans="16:16" x14ac:dyDescent="0.2">
      <c r="P239" s="124"/>
    </row>
    <row r="240" spans="16:16" x14ac:dyDescent="0.2">
      <c r="P240" s="124"/>
    </row>
    <row r="241" spans="16:16" x14ac:dyDescent="0.2">
      <c r="P241" s="124"/>
    </row>
    <row r="242" spans="16:16" x14ac:dyDescent="0.2">
      <c r="P242" s="124"/>
    </row>
    <row r="243" spans="16:16" x14ac:dyDescent="0.2">
      <c r="P243" s="124"/>
    </row>
    <row r="244" spans="16:16" x14ac:dyDescent="0.2">
      <c r="P244" s="124"/>
    </row>
    <row r="245" spans="16:16" x14ac:dyDescent="0.2">
      <c r="P245" s="124"/>
    </row>
    <row r="246" spans="16:16" x14ac:dyDescent="0.2">
      <c r="P246" s="124"/>
    </row>
    <row r="247" spans="16:16" x14ac:dyDescent="0.2">
      <c r="P247" s="124"/>
    </row>
    <row r="248" spans="16:16" x14ac:dyDescent="0.2">
      <c r="P248" s="124"/>
    </row>
    <row r="249" spans="16:16" x14ac:dyDescent="0.2">
      <c r="P249" s="124"/>
    </row>
    <row r="250" spans="16:16" x14ac:dyDescent="0.2">
      <c r="P250" s="124"/>
    </row>
    <row r="251" spans="16:16" x14ac:dyDescent="0.2">
      <c r="P251" s="124"/>
    </row>
    <row r="252" spans="16:16" x14ac:dyDescent="0.2">
      <c r="P252" s="124"/>
    </row>
    <row r="253" spans="16:16" x14ac:dyDescent="0.2">
      <c r="P253" s="124"/>
    </row>
    <row r="254" spans="16:16" x14ac:dyDescent="0.2">
      <c r="P254" s="124"/>
    </row>
    <row r="255" spans="16:16" x14ac:dyDescent="0.2">
      <c r="P255" s="124"/>
    </row>
    <row r="256" spans="16:16" x14ac:dyDescent="0.2">
      <c r="P256" s="124"/>
    </row>
    <row r="257" spans="16:16" x14ac:dyDescent="0.2">
      <c r="P257" s="124"/>
    </row>
    <row r="258" spans="16:16" x14ac:dyDescent="0.2">
      <c r="P258" s="124"/>
    </row>
    <row r="259" spans="16:16" x14ac:dyDescent="0.2">
      <c r="P259" s="124"/>
    </row>
    <row r="260" spans="16:16" x14ac:dyDescent="0.2">
      <c r="P260" s="124"/>
    </row>
    <row r="261" spans="16:16" x14ac:dyDescent="0.2">
      <c r="P261" s="124"/>
    </row>
    <row r="262" spans="16:16" x14ac:dyDescent="0.2">
      <c r="P262" s="124"/>
    </row>
    <row r="263" spans="16:16" x14ac:dyDescent="0.2">
      <c r="P263" s="124"/>
    </row>
    <row r="264" spans="16:16" x14ac:dyDescent="0.2">
      <c r="P264" s="124"/>
    </row>
    <row r="265" spans="16:16" x14ac:dyDescent="0.2">
      <c r="P265" s="124"/>
    </row>
    <row r="266" spans="16:16" x14ac:dyDescent="0.2">
      <c r="P266" s="124"/>
    </row>
    <row r="267" spans="16:16" x14ac:dyDescent="0.2">
      <c r="P267" s="124"/>
    </row>
    <row r="268" spans="16:16" x14ac:dyDescent="0.2">
      <c r="P268" s="124"/>
    </row>
    <row r="269" spans="16:16" x14ac:dyDescent="0.2">
      <c r="P269" s="124"/>
    </row>
    <row r="270" spans="16:16" x14ac:dyDescent="0.2">
      <c r="P270" s="124"/>
    </row>
    <row r="271" spans="16:16" x14ac:dyDescent="0.2">
      <c r="P271" s="124"/>
    </row>
    <row r="272" spans="16:16" x14ac:dyDescent="0.2">
      <c r="P272" s="124"/>
    </row>
    <row r="273" spans="16:16" x14ac:dyDescent="0.2">
      <c r="P273" s="124"/>
    </row>
    <row r="274" spans="16:16" x14ac:dyDescent="0.2">
      <c r="P274" s="124"/>
    </row>
    <row r="275" spans="16:16" x14ac:dyDescent="0.2">
      <c r="P275" s="124"/>
    </row>
    <row r="276" spans="16:16" x14ac:dyDescent="0.2">
      <c r="P276" s="124"/>
    </row>
    <row r="277" spans="16:16" x14ac:dyDescent="0.2">
      <c r="P277" s="124"/>
    </row>
    <row r="278" spans="16:16" x14ac:dyDescent="0.2">
      <c r="P278" s="124"/>
    </row>
    <row r="279" spans="16:16" x14ac:dyDescent="0.2">
      <c r="P279" s="124"/>
    </row>
    <row r="280" spans="16:16" x14ac:dyDescent="0.2">
      <c r="P280" s="124"/>
    </row>
    <row r="281" spans="16:16" x14ac:dyDescent="0.2">
      <c r="P281" s="124"/>
    </row>
    <row r="282" spans="16:16" x14ac:dyDescent="0.2">
      <c r="P282" s="124"/>
    </row>
    <row r="283" spans="16:16" x14ac:dyDescent="0.2">
      <c r="P283" s="124"/>
    </row>
    <row r="284" spans="16:16" x14ac:dyDescent="0.2">
      <c r="P284" s="124"/>
    </row>
    <row r="285" spans="16:16" x14ac:dyDescent="0.2">
      <c r="P285" s="124"/>
    </row>
    <row r="286" spans="16:16" x14ac:dyDescent="0.2">
      <c r="P286" s="124"/>
    </row>
    <row r="287" spans="16:16" x14ac:dyDescent="0.2">
      <c r="P287" s="124"/>
    </row>
    <row r="288" spans="16:16" x14ac:dyDescent="0.2">
      <c r="P288" s="124"/>
    </row>
    <row r="289" spans="16:16" x14ac:dyDescent="0.2">
      <c r="P289" s="124"/>
    </row>
    <row r="290" spans="16:16" x14ac:dyDescent="0.2">
      <c r="P290" s="124"/>
    </row>
    <row r="291" spans="16:16" x14ac:dyDescent="0.2">
      <c r="P291" s="124"/>
    </row>
    <row r="292" spans="16:16" x14ac:dyDescent="0.2">
      <c r="P292" s="124"/>
    </row>
    <row r="293" spans="16:16" x14ac:dyDescent="0.2">
      <c r="P293" s="124"/>
    </row>
    <row r="294" spans="16:16" x14ac:dyDescent="0.2">
      <c r="P294" s="124"/>
    </row>
    <row r="295" spans="16:16" x14ac:dyDescent="0.2">
      <c r="P295" s="124"/>
    </row>
    <row r="296" spans="16:16" x14ac:dyDescent="0.2">
      <c r="P296" s="124"/>
    </row>
    <row r="297" spans="16:16" x14ac:dyDescent="0.2">
      <c r="P297" s="124"/>
    </row>
    <row r="298" spans="16:16" x14ac:dyDescent="0.2">
      <c r="P298" s="124"/>
    </row>
    <row r="299" spans="16:16" x14ac:dyDescent="0.2">
      <c r="P299" s="124"/>
    </row>
    <row r="300" spans="16:16" x14ac:dyDescent="0.2">
      <c r="P300" s="124"/>
    </row>
    <row r="301" spans="16:16" x14ac:dyDescent="0.2">
      <c r="P301" s="124"/>
    </row>
    <row r="302" spans="16:16" x14ac:dyDescent="0.2">
      <c r="P302" s="124"/>
    </row>
    <row r="303" spans="16:16" x14ac:dyDescent="0.2">
      <c r="P303" s="124"/>
    </row>
    <row r="304" spans="16:16" x14ac:dyDescent="0.2">
      <c r="P304" s="124"/>
    </row>
    <row r="305" spans="16:16" x14ac:dyDescent="0.2">
      <c r="P305" s="124"/>
    </row>
    <row r="306" spans="16:16" x14ac:dyDescent="0.2">
      <c r="P306" s="124"/>
    </row>
    <row r="307" spans="16:16" x14ac:dyDescent="0.2">
      <c r="P307" s="124"/>
    </row>
    <row r="308" spans="16:16" x14ac:dyDescent="0.2">
      <c r="P308" s="124"/>
    </row>
    <row r="309" spans="16:16" x14ac:dyDescent="0.2">
      <c r="P309" s="124"/>
    </row>
    <row r="310" spans="16:16" x14ac:dyDescent="0.2">
      <c r="P310" s="124"/>
    </row>
    <row r="311" spans="16:16" x14ac:dyDescent="0.2">
      <c r="P311" s="124"/>
    </row>
    <row r="312" spans="16:16" x14ac:dyDescent="0.2">
      <c r="P312" s="124"/>
    </row>
    <row r="313" spans="16:16" x14ac:dyDescent="0.2">
      <c r="P313" s="124"/>
    </row>
    <row r="314" spans="16:16" x14ac:dyDescent="0.2">
      <c r="P314" s="124"/>
    </row>
    <row r="315" spans="16:16" x14ac:dyDescent="0.2">
      <c r="P315" s="124"/>
    </row>
  </sheetData>
  <mergeCells count="13">
    <mergeCell ref="A29:M29"/>
    <mergeCell ref="A24:M24"/>
    <mergeCell ref="A27:M27"/>
    <mergeCell ref="A28:M28"/>
    <mergeCell ref="A26:I26"/>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zoomScaleSheetLayoutView="80" workbookViewId="0">
      <selection activeCell="A40" sqref="A40"/>
    </sheetView>
  </sheetViews>
  <sheetFormatPr defaultRowHeight="14.25" x14ac:dyDescent="0.2"/>
  <cols>
    <col min="1" max="1" width="58.425781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6.2851562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88" t="s">
        <v>113</v>
      </c>
      <c r="B1" s="388"/>
      <c r="C1" s="388"/>
      <c r="D1" s="388"/>
      <c r="E1" s="388"/>
      <c r="F1" s="388"/>
      <c r="G1" s="388"/>
      <c r="H1" s="388"/>
      <c r="I1" s="388"/>
      <c r="J1" s="388"/>
      <c r="K1" s="388"/>
      <c r="L1" s="388"/>
      <c r="M1" s="388"/>
      <c r="N1" s="102" t="s">
        <v>29</v>
      </c>
      <c r="O1" s="301"/>
      <c r="P1" s="302"/>
      <c r="Q1" s="9"/>
      <c r="R1" s="9"/>
      <c r="S1" s="9"/>
      <c r="T1" s="9"/>
      <c r="U1" s="9"/>
      <c r="V1" s="9"/>
    </row>
    <row r="2" spans="1:22" ht="15" x14ac:dyDescent="0.2">
      <c r="A2" s="389" t="str">
        <f>'B. Summ of Req.'!$A$2</f>
        <v>Office of the Inspector General</v>
      </c>
      <c r="B2" s="389"/>
      <c r="C2" s="389"/>
      <c r="D2" s="389"/>
      <c r="E2" s="389"/>
      <c r="F2" s="389"/>
      <c r="G2" s="389"/>
      <c r="H2" s="389"/>
      <c r="I2" s="389"/>
      <c r="J2" s="389"/>
      <c r="K2" s="389"/>
      <c r="L2" s="389"/>
      <c r="M2" s="389"/>
      <c r="N2" s="102" t="s">
        <v>29</v>
      </c>
      <c r="O2" s="303"/>
      <c r="P2" s="304"/>
      <c r="Q2" s="10"/>
      <c r="R2" s="10"/>
      <c r="S2" s="10"/>
      <c r="T2" s="10"/>
      <c r="U2" s="10"/>
      <c r="V2" s="10"/>
    </row>
    <row r="3" spans="1:22" x14ac:dyDescent="0.2">
      <c r="A3" s="410" t="s">
        <v>1</v>
      </c>
      <c r="B3" s="410"/>
      <c r="C3" s="410"/>
      <c r="D3" s="410"/>
      <c r="E3" s="410"/>
      <c r="F3" s="410"/>
      <c r="G3" s="410"/>
      <c r="H3" s="410"/>
      <c r="I3" s="410"/>
      <c r="J3" s="410"/>
      <c r="K3" s="410"/>
      <c r="L3" s="410"/>
      <c r="M3" s="410"/>
      <c r="N3" s="102" t="s">
        <v>29</v>
      </c>
      <c r="O3" s="305"/>
      <c r="P3" s="304"/>
      <c r="Q3" s="13"/>
      <c r="R3" s="13"/>
      <c r="S3" s="13"/>
      <c r="T3" s="13"/>
      <c r="U3" s="13"/>
      <c r="V3" s="13"/>
    </row>
    <row r="4" spans="1:22" x14ac:dyDescent="0.2">
      <c r="A4" s="391" t="s">
        <v>2</v>
      </c>
      <c r="B4" s="391"/>
      <c r="C4" s="391"/>
      <c r="D4" s="391"/>
      <c r="E4" s="391"/>
      <c r="F4" s="391"/>
      <c r="G4" s="391"/>
      <c r="H4" s="391"/>
      <c r="I4" s="391"/>
      <c r="J4" s="391"/>
      <c r="K4" s="391"/>
      <c r="L4" s="391"/>
      <c r="M4" s="391"/>
      <c r="N4" s="102" t="s">
        <v>29</v>
      </c>
      <c r="O4" s="48"/>
      <c r="P4" s="304"/>
      <c r="Q4" s="11"/>
      <c r="R4" s="11"/>
      <c r="S4" s="11"/>
      <c r="T4" s="11"/>
      <c r="U4" s="11"/>
      <c r="V4" s="11"/>
    </row>
    <row r="5" spans="1:22" ht="15" x14ac:dyDescent="0.25">
      <c r="A5" s="391"/>
      <c r="B5" s="391"/>
      <c r="C5" s="391"/>
      <c r="D5" s="391"/>
      <c r="E5" s="391"/>
      <c r="F5" s="391"/>
      <c r="G5" s="391"/>
      <c r="H5" s="391"/>
      <c r="I5" s="391"/>
      <c r="J5" s="391"/>
      <c r="K5" s="391"/>
      <c r="L5" s="391"/>
      <c r="M5" s="391"/>
      <c r="N5" s="102" t="s">
        <v>29</v>
      </c>
      <c r="O5" s="48"/>
      <c r="P5" s="306"/>
      <c r="Q5" s="11"/>
      <c r="R5" s="11"/>
      <c r="S5" s="11"/>
      <c r="T5" s="11"/>
      <c r="U5" s="11"/>
      <c r="V5" s="11"/>
    </row>
    <row r="6" spans="1:22" ht="15" thickBot="1" x14ac:dyDescent="0.25">
      <c r="A6" s="391"/>
      <c r="B6" s="391"/>
      <c r="C6" s="391"/>
      <c r="D6" s="391"/>
      <c r="E6" s="391"/>
      <c r="F6" s="391"/>
      <c r="G6" s="391"/>
      <c r="H6" s="391"/>
      <c r="I6" s="391"/>
      <c r="J6" s="391"/>
      <c r="K6" s="391"/>
      <c r="L6" s="391"/>
      <c r="M6" s="391"/>
      <c r="N6" s="102" t="s">
        <v>29</v>
      </c>
      <c r="O6" s="48"/>
      <c r="P6" s="48"/>
      <c r="Q6" s="11"/>
      <c r="R6" s="11"/>
      <c r="S6" s="11"/>
      <c r="T6" s="11"/>
      <c r="U6" s="11"/>
      <c r="V6" s="11"/>
    </row>
    <row r="7" spans="1:22" ht="15" x14ac:dyDescent="0.25">
      <c r="A7" s="392" t="s">
        <v>247</v>
      </c>
      <c r="B7" s="394" t="s">
        <v>114</v>
      </c>
      <c r="C7" s="394"/>
      <c r="D7" s="394"/>
      <c r="E7" s="394" t="s">
        <v>250</v>
      </c>
      <c r="F7" s="394"/>
      <c r="G7" s="394"/>
      <c r="H7" s="394" t="s">
        <v>33</v>
      </c>
      <c r="I7" s="394"/>
      <c r="J7" s="394"/>
      <c r="K7" s="394" t="s">
        <v>115</v>
      </c>
      <c r="L7" s="394"/>
      <c r="M7" s="395"/>
      <c r="N7" s="102" t="s">
        <v>29</v>
      </c>
      <c r="O7" s="124"/>
      <c r="P7" s="122"/>
    </row>
    <row r="8" spans="1:22" ht="28.5" x14ac:dyDescent="0.2">
      <c r="A8" s="393"/>
      <c r="B8" s="14" t="s">
        <v>116</v>
      </c>
      <c r="C8" s="26" t="s">
        <v>117</v>
      </c>
      <c r="D8" s="14" t="s">
        <v>5</v>
      </c>
      <c r="E8" s="14" t="s">
        <v>116</v>
      </c>
      <c r="F8" s="275" t="s">
        <v>313</v>
      </c>
      <c r="G8" s="14" t="s">
        <v>5</v>
      </c>
      <c r="H8" s="14" t="s">
        <v>116</v>
      </c>
      <c r="I8" s="275" t="s">
        <v>313</v>
      </c>
      <c r="J8" s="14" t="s">
        <v>5</v>
      </c>
      <c r="K8" s="14" t="s">
        <v>116</v>
      </c>
      <c r="L8" s="14" t="s">
        <v>117</v>
      </c>
      <c r="M8" s="15" t="s">
        <v>5</v>
      </c>
      <c r="N8" s="102" t="s">
        <v>29</v>
      </c>
      <c r="O8" s="124"/>
      <c r="P8" s="307"/>
    </row>
    <row r="9" spans="1:22" ht="15" x14ac:dyDescent="0.25">
      <c r="A9" s="30" t="s">
        <v>262</v>
      </c>
      <c r="B9" s="204">
        <f>'[1]H. Reimbursable Resources'!B10</f>
        <v>0</v>
      </c>
      <c r="C9" s="204">
        <v>2</v>
      </c>
      <c r="D9" s="204">
        <v>1275</v>
      </c>
      <c r="E9" s="204">
        <v>0</v>
      </c>
      <c r="F9" s="204">
        <v>0</v>
      </c>
      <c r="G9" s="204">
        <v>0</v>
      </c>
      <c r="H9" s="204">
        <v>0</v>
      </c>
      <c r="I9" s="204">
        <v>0</v>
      </c>
      <c r="J9" s="204">
        <v>0</v>
      </c>
      <c r="K9" s="204">
        <f>H9-E9</f>
        <v>0</v>
      </c>
      <c r="L9" s="204">
        <f t="shared" ref="L9:M9" si="0">I9-F9</f>
        <v>0</v>
      </c>
      <c r="M9" s="205">
        <f t="shared" si="0"/>
        <v>0</v>
      </c>
      <c r="N9" s="102" t="s">
        <v>29</v>
      </c>
      <c r="O9" s="124"/>
      <c r="P9" s="122"/>
    </row>
    <row r="10" spans="1:22" ht="15" x14ac:dyDescent="0.25">
      <c r="A10" s="263" t="s">
        <v>263</v>
      </c>
      <c r="B10" s="212">
        <f>'[1]H. Reimbursable Resources'!B11</f>
        <v>0</v>
      </c>
      <c r="C10" s="212">
        <v>2</v>
      </c>
      <c r="D10" s="212">
        <v>1508</v>
      </c>
      <c r="E10" s="212">
        <v>0</v>
      </c>
      <c r="F10" s="212">
        <v>0</v>
      </c>
      <c r="G10" s="212">
        <v>0</v>
      </c>
      <c r="H10" s="212">
        <v>0</v>
      </c>
      <c r="I10" s="212">
        <v>0</v>
      </c>
      <c r="J10" s="212">
        <v>0</v>
      </c>
      <c r="K10" s="212">
        <f t="shared" ref="K10:K16" si="1">H10-E10</f>
        <v>0</v>
      </c>
      <c r="L10" s="212">
        <f t="shared" ref="L10:L16" si="2">I10-F10</f>
        <v>0</v>
      </c>
      <c r="M10" s="213">
        <f t="shared" ref="M10:M16" si="3">J10-G10</f>
        <v>0</v>
      </c>
      <c r="N10" s="102"/>
      <c r="O10" s="124"/>
      <c r="P10" s="122"/>
    </row>
    <row r="11" spans="1:22" ht="15" x14ac:dyDescent="0.25">
      <c r="A11" s="263" t="s">
        <v>264</v>
      </c>
      <c r="B11" s="212">
        <f>'[1]H. Reimbursable Resources'!B12</f>
        <v>0</v>
      </c>
      <c r="C11" s="212">
        <v>2</v>
      </c>
      <c r="D11" s="212">
        <v>2141</v>
      </c>
      <c r="E11" s="212">
        <v>0</v>
      </c>
      <c r="F11" s="212">
        <v>1.75</v>
      </c>
      <c r="G11" s="212">
        <v>1558</v>
      </c>
      <c r="H11" s="212">
        <v>0</v>
      </c>
      <c r="I11" s="212">
        <v>1.75</v>
      </c>
      <c r="J11" s="212">
        <v>1627</v>
      </c>
      <c r="K11" s="212">
        <f t="shared" si="1"/>
        <v>0</v>
      </c>
      <c r="L11" s="212">
        <f t="shared" si="2"/>
        <v>0</v>
      </c>
      <c r="M11" s="213">
        <f t="shared" si="3"/>
        <v>69</v>
      </c>
      <c r="N11" s="102"/>
      <c r="O11" s="124"/>
      <c r="P11" s="122"/>
    </row>
    <row r="12" spans="1:22" ht="15" x14ac:dyDescent="0.25">
      <c r="A12" s="263" t="s">
        <v>265</v>
      </c>
      <c r="B12" s="212">
        <f>'[1]H. Reimbursable Resources'!B13</f>
        <v>0</v>
      </c>
      <c r="C12" s="212">
        <v>2</v>
      </c>
      <c r="D12" s="212">
        <v>2182</v>
      </c>
      <c r="E12" s="212">
        <v>0</v>
      </c>
      <c r="F12" s="212">
        <v>5.25</v>
      </c>
      <c r="G12" s="212">
        <v>4486</v>
      </c>
      <c r="H12" s="212">
        <v>0</v>
      </c>
      <c r="I12" s="212">
        <v>5.25</v>
      </c>
      <c r="J12" s="212">
        <v>4652</v>
      </c>
      <c r="K12" s="212">
        <f t="shared" si="1"/>
        <v>0</v>
      </c>
      <c r="L12" s="212">
        <f t="shared" si="2"/>
        <v>0</v>
      </c>
      <c r="M12" s="213">
        <f t="shared" si="3"/>
        <v>166</v>
      </c>
      <c r="N12" s="102"/>
      <c r="O12" s="124"/>
      <c r="P12" s="122"/>
    </row>
    <row r="13" spans="1:22" ht="15" x14ac:dyDescent="0.25">
      <c r="A13" s="263" t="s">
        <v>266</v>
      </c>
      <c r="B13" s="212">
        <f>'[1]H. Reimbursable Resources'!B14</f>
        <v>0</v>
      </c>
      <c r="C13" s="212">
        <v>2</v>
      </c>
      <c r="D13" s="212">
        <v>1210</v>
      </c>
      <c r="E13" s="212">
        <v>0</v>
      </c>
      <c r="F13" s="212">
        <v>1.75</v>
      </c>
      <c r="G13" s="212">
        <v>1084</v>
      </c>
      <c r="H13" s="212">
        <v>0</v>
      </c>
      <c r="I13" s="212">
        <v>1.75</v>
      </c>
      <c r="J13" s="212">
        <v>1088</v>
      </c>
      <c r="K13" s="212">
        <f t="shared" si="1"/>
        <v>0</v>
      </c>
      <c r="L13" s="212">
        <f t="shared" si="2"/>
        <v>0</v>
      </c>
      <c r="M13" s="213">
        <f t="shared" si="3"/>
        <v>4</v>
      </c>
      <c r="N13" s="102"/>
      <c r="O13" s="124"/>
      <c r="P13" s="122"/>
    </row>
    <row r="14" spans="1:22" ht="15" x14ac:dyDescent="0.25">
      <c r="A14" s="263" t="s">
        <v>267</v>
      </c>
      <c r="B14" s="212">
        <f>'[1]H. Reimbursable Resources'!B15</f>
        <v>0</v>
      </c>
      <c r="C14" s="212">
        <v>2</v>
      </c>
      <c r="D14" s="212">
        <v>1498</v>
      </c>
      <c r="E14" s="212">
        <v>0</v>
      </c>
      <c r="F14" s="212">
        <v>1.75</v>
      </c>
      <c r="G14" s="212">
        <v>1078</v>
      </c>
      <c r="H14" s="212">
        <v>0</v>
      </c>
      <c r="I14" s="212">
        <v>1.75</v>
      </c>
      <c r="J14" s="212">
        <v>1113</v>
      </c>
      <c r="K14" s="212">
        <f t="shared" si="1"/>
        <v>0</v>
      </c>
      <c r="L14" s="212">
        <f t="shared" si="2"/>
        <v>0</v>
      </c>
      <c r="M14" s="213">
        <f t="shared" si="3"/>
        <v>35</v>
      </c>
      <c r="N14" s="102"/>
      <c r="O14" s="124"/>
      <c r="P14" s="122"/>
    </row>
    <row r="15" spans="1:22" ht="15" x14ac:dyDescent="0.25">
      <c r="A15" s="263" t="s">
        <v>268</v>
      </c>
      <c r="B15" s="212">
        <f>'[1]H. Reimbursable Resources'!B16</f>
        <v>0</v>
      </c>
      <c r="C15" s="212">
        <v>1</v>
      </c>
      <c r="D15" s="212">
        <v>1243</v>
      </c>
      <c r="E15" s="212">
        <v>0</v>
      </c>
      <c r="F15" s="212">
        <v>1.75</v>
      </c>
      <c r="G15" s="212">
        <v>1011</v>
      </c>
      <c r="H15" s="212">
        <v>0</v>
      </c>
      <c r="I15" s="212">
        <v>1.75</v>
      </c>
      <c r="J15" s="212">
        <v>1002</v>
      </c>
      <c r="K15" s="212">
        <f t="shared" si="1"/>
        <v>0</v>
      </c>
      <c r="L15" s="212">
        <f t="shared" si="2"/>
        <v>0</v>
      </c>
      <c r="M15" s="213">
        <f t="shared" si="3"/>
        <v>-9</v>
      </c>
      <c r="N15" s="102"/>
      <c r="O15" s="124"/>
      <c r="P15" s="122"/>
    </row>
    <row r="16" spans="1:22" ht="15" x14ac:dyDescent="0.25">
      <c r="A16" s="263" t="s">
        <v>269</v>
      </c>
      <c r="B16" s="212">
        <f>'[1]H. Reimbursable Resources'!B17</f>
        <v>0</v>
      </c>
      <c r="C16" s="212">
        <v>2</v>
      </c>
      <c r="D16" s="212">
        <v>1282</v>
      </c>
      <c r="E16" s="212">
        <v>0</v>
      </c>
      <c r="F16" s="212">
        <v>0</v>
      </c>
      <c r="G16" s="212">
        <v>0</v>
      </c>
      <c r="H16" s="212">
        <v>0</v>
      </c>
      <c r="I16" s="212">
        <v>0</v>
      </c>
      <c r="J16" s="212">
        <v>0</v>
      </c>
      <c r="K16" s="212">
        <f t="shared" si="1"/>
        <v>0</v>
      </c>
      <c r="L16" s="212">
        <f t="shared" si="2"/>
        <v>0</v>
      </c>
      <c r="M16" s="213">
        <f t="shared" si="3"/>
        <v>0</v>
      </c>
      <c r="N16" s="102"/>
      <c r="O16" s="124"/>
      <c r="P16" s="122"/>
    </row>
    <row r="17" spans="1:16" x14ac:dyDescent="0.2">
      <c r="A17" s="31" t="s">
        <v>270</v>
      </c>
      <c r="B17" s="35">
        <f>'[1]H. Reimbursable Resources'!B18</f>
        <v>0</v>
      </c>
      <c r="C17" s="35">
        <v>1</v>
      </c>
      <c r="D17" s="35">
        <v>1317</v>
      </c>
      <c r="E17" s="35">
        <v>0</v>
      </c>
      <c r="F17" s="35">
        <v>1.75</v>
      </c>
      <c r="G17" s="212">
        <v>1178</v>
      </c>
      <c r="H17" s="35">
        <v>0</v>
      </c>
      <c r="I17" s="35">
        <v>1.75</v>
      </c>
      <c r="J17" s="35">
        <v>1117</v>
      </c>
      <c r="K17" s="35">
        <f t="shared" ref="K17:K20" si="4">H17-E17</f>
        <v>0</v>
      </c>
      <c r="L17" s="35">
        <f t="shared" ref="L17:L20" si="5">I17-F17</f>
        <v>0</v>
      </c>
      <c r="M17" s="206">
        <f t="shared" ref="M17:M20" si="6">J17-G17</f>
        <v>-61</v>
      </c>
      <c r="N17" s="102" t="s">
        <v>29</v>
      </c>
      <c r="O17" s="124"/>
      <c r="P17" s="121"/>
    </row>
    <row r="18" spans="1:16" x14ac:dyDescent="0.2">
      <c r="A18" s="31" t="s">
        <v>271</v>
      </c>
      <c r="B18" s="35">
        <f>'[1]H. Reimbursable Resources'!B19</f>
        <v>0</v>
      </c>
      <c r="C18" s="35">
        <v>7</v>
      </c>
      <c r="D18" s="35">
        <v>2393</v>
      </c>
      <c r="E18" s="35">
        <v>0</v>
      </c>
      <c r="F18" s="35">
        <v>7</v>
      </c>
      <c r="G18" s="212">
        <v>2472</v>
      </c>
      <c r="H18" s="35">
        <v>0</v>
      </c>
      <c r="I18" s="35">
        <v>7</v>
      </c>
      <c r="J18" s="35">
        <v>2539</v>
      </c>
      <c r="K18" s="35">
        <f t="shared" si="4"/>
        <v>0</v>
      </c>
      <c r="L18" s="35">
        <f t="shared" si="5"/>
        <v>0</v>
      </c>
      <c r="M18" s="206">
        <f t="shared" si="6"/>
        <v>67</v>
      </c>
      <c r="N18" s="102" t="s">
        <v>29</v>
      </c>
      <c r="O18" s="124"/>
      <c r="P18" s="124"/>
    </row>
    <row r="19" spans="1:16" x14ac:dyDescent="0.2">
      <c r="A19" s="271" t="s">
        <v>272</v>
      </c>
      <c r="B19" s="214">
        <f>'[1]H. Reimbursable Resources'!B20</f>
        <v>0</v>
      </c>
      <c r="C19" s="214">
        <v>0</v>
      </c>
      <c r="D19" s="214">
        <v>161</v>
      </c>
      <c r="E19" s="214">
        <v>0</v>
      </c>
      <c r="F19" s="214">
        <v>0</v>
      </c>
      <c r="G19" s="212">
        <v>183</v>
      </c>
      <c r="H19" s="214">
        <v>0</v>
      </c>
      <c r="I19" s="214">
        <v>0</v>
      </c>
      <c r="J19" s="214">
        <v>61</v>
      </c>
      <c r="K19" s="214">
        <f t="shared" ref="K19" si="7">H19-E19</f>
        <v>0</v>
      </c>
      <c r="L19" s="214">
        <f t="shared" ref="L19" si="8">I19-F19</f>
        <v>0</v>
      </c>
      <c r="M19" s="215">
        <f t="shared" si="6"/>
        <v>-122</v>
      </c>
      <c r="N19" s="102"/>
      <c r="O19" s="124"/>
      <c r="P19" s="124"/>
    </row>
    <row r="20" spans="1:16" x14ac:dyDescent="0.2">
      <c r="A20" s="272" t="s">
        <v>295</v>
      </c>
      <c r="B20" s="218">
        <f>'[1]H. Reimbursable Resources'!B20</f>
        <v>0</v>
      </c>
      <c r="C20" s="218">
        <v>0</v>
      </c>
      <c r="D20" s="218">
        <v>194</v>
      </c>
      <c r="E20" s="218">
        <v>0</v>
      </c>
      <c r="F20" s="218"/>
      <c r="G20" s="299">
        <v>0</v>
      </c>
      <c r="H20" s="218">
        <v>0</v>
      </c>
      <c r="I20" s="218">
        <v>0</v>
      </c>
      <c r="J20" s="218">
        <v>0</v>
      </c>
      <c r="K20" s="218">
        <f t="shared" si="4"/>
        <v>0</v>
      </c>
      <c r="L20" s="218">
        <f t="shared" si="5"/>
        <v>0</v>
      </c>
      <c r="M20" s="219">
        <f t="shared" si="6"/>
        <v>0</v>
      </c>
      <c r="N20" s="102" t="s">
        <v>29</v>
      </c>
      <c r="O20" s="124"/>
      <c r="P20" s="124"/>
    </row>
    <row r="21" spans="1:16" s="254" customFormat="1" ht="14.25" customHeight="1" thickBot="1" x14ac:dyDescent="0.3">
      <c r="A21" s="28" t="s">
        <v>231</v>
      </c>
      <c r="B21" s="47">
        <f>SUM(B9:B20)</f>
        <v>0</v>
      </c>
      <c r="C21" s="47">
        <f>SUM(C9:C20)</f>
        <v>23</v>
      </c>
      <c r="D21" s="47">
        <f>SUM(D9:D20)</f>
        <v>16404</v>
      </c>
      <c r="E21" s="47">
        <f>SUM(E9:E20)</f>
        <v>0</v>
      </c>
      <c r="F21" s="47">
        <f>SUM(F9:F20)</f>
        <v>21</v>
      </c>
      <c r="G21" s="47">
        <f t="shared" ref="G21:M21" si="9">SUM(G9:G20)</f>
        <v>13050</v>
      </c>
      <c r="H21" s="47">
        <f t="shared" si="9"/>
        <v>0</v>
      </c>
      <c r="I21" s="47">
        <f t="shared" si="9"/>
        <v>21</v>
      </c>
      <c r="J21" s="47">
        <f>SUM(J9:J20)</f>
        <v>13199</v>
      </c>
      <c r="K21" s="47">
        <f t="shared" si="9"/>
        <v>0</v>
      </c>
      <c r="L21" s="47">
        <f t="shared" si="9"/>
        <v>0</v>
      </c>
      <c r="M21" s="222">
        <f t="shared" si="9"/>
        <v>149</v>
      </c>
      <c r="N21" s="102" t="s">
        <v>29</v>
      </c>
      <c r="O21" s="308"/>
      <c r="P21" s="308"/>
    </row>
    <row r="22" spans="1:16" s="254" customFormat="1" ht="28.5" customHeight="1" x14ac:dyDescent="0.2">
      <c r="A22" s="454" t="s">
        <v>308</v>
      </c>
      <c r="B22" s="455"/>
      <c r="C22" s="455"/>
      <c r="D22" s="455"/>
      <c r="E22" s="455"/>
      <c r="F22" s="455"/>
      <c r="G22" s="455"/>
      <c r="H22" s="455"/>
      <c r="I22" s="455"/>
      <c r="J22" s="455"/>
      <c r="K22" s="455"/>
      <c r="L22" s="455"/>
      <c r="M22" s="455"/>
      <c r="N22" s="365"/>
      <c r="O22" s="308"/>
      <c r="P22" s="308"/>
    </row>
    <row r="23" spans="1:16" s="254" customFormat="1" ht="18" hidden="1" customHeight="1" x14ac:dyDescent="0.2">
      <c r="A23" s="456" t="s">
        <v>224</v>
      </c>
      <c r="B23" s="458" t="s">
        <v>114</v>
      </c>
      <c r="C23" s="458"/>
      <c r="D23" s="458"/>
      <c r="E23" s="458" t="s">
        <v>250</v>
      </c>
      <c r="F23" s="458"/>
      <c r="G23" s="458"/>
      <c r="H23" s="458" t="s">
        <v>33</v>
      </c>
      <c r="I23" s="458"/>
      <c r="J23" s="458"/>
      <c r="K23" s="459" t="s">
        <v>115</v>
      </c>
      <c r="L23" s="459"/>
      <c r="M23" s="460"/>
      <c r="N23" s="102" t="s">
        <v>29</v>
      </c>
      <c r="O23" s="308"/>
      <c r="P23" s="308"/>
    </row>
    <row r="24" spans="1:16" s="254" customFormat="1" ht="25.5" hidden="1" x14ac:dyDescent="0.25">
      <c r="A24" s="457"/>
      <c r="B24" s="366" t="s">
        <v>116</v>
      </c>
      <c r="C24" s="366" t="s">
        <v>117</v>
      </c>
      <c r="D24" s="366" t="s">
        <v>5</v>
      </c>
      <c r="E24" s="366" t="s">
        <v>116</v>
      </c>
      <c r="F24" s="366" t="s">
        <v>117</v>
      </c>
      <c r="G24" s="366" t="s">
        <v>5</v>
      </c>
      <c r="H24" s="366" t="s">
        <v>116</v>
      </c>
      <c r="I24" s="366" t="s">
        <v>117</v>
      </c>
      <c r="J24" s="366" t="s">
        <v>5</v>
      </c>
      <c r="K24" s="366" t="s">
        <v>116</v>
      </c>
      <c r="L24" s="366" t="s">
        <v>117</v>
      </c>
      <c r="M24" s="367" t="s">
        <v>5</v>
      </c>
      <c r="N24" s="102" t="s">
        <v>29</v>
      </c>
      <c r="O24" s="308"/>
      <c r="P24" s="309"/>
    </row>
    <row r="25" spans="1:16" s="254" customFormat="1" ht="15" hidden="1" x14ac:dyDescent="0.25">
      <c r="A25" s="368" t="s">
        <v>34</v>
      </c>
      <c r="B25" s="369">
        <v>0</v>
      </c>
      <c r="C25" s="369">
        <v>0</v>
      </c>
      <c r="D25" s="369">
        <v>0</v>
      </c>
      <c r="E25" s="369">
        <v>0</v>
      </c>
      <c r="F25" s="369">
        <v>0</v>
      </c>
      <c r="G25" s="369">
        <v>0</v>
      </c>
      <c r="H25" s="369">
        <v>0</v>
      </c>
      <c r="I25" s="369">
        <v>0</v>
      </c>
      <c r="J25" s="369">
        <v>0</v>
      </c>
      <c r="K25" s="369">
        <f>H25-E25</f>
        <v>0</v>
      </c>
      <c r="L25" s="369">
        <f t="shared" ref="L25:L28" si="10">I25-F25</f>
        <v>0</v>
      </c>
      <c r="M25" s="370">
        <f t="shared" ref="M25:M28" si="11">J25-G25</f>
        <v>0</v>
      </c>
      <c r="N25" s="102" t="s">
        <v>29</v>
      </c>
      <c r="O25" s="308"/>
      <c r="P25" s="122"/>
    </row>
    <row r="26" spans="1:16" s="254" customFormat="1" hidden="1" x14ac:dyDescent="0.2">
      <c r="A26" s="371" t="s">
        <v>35</v>
      </c>
      <c r="B26" s="372">
        <v>0</v>
      </c>
      <c r="C26" s="372">
        <v>0</v>
      </c>
      <c r="D26" s="372">
        <v>0</v>
      </c>
      <c r="E26" s="372">
        <v>0</v>
      </c>
      <c r="F26" s="372">
        <v>0</v>
      </c>
      <c r="G26" s="372">
        <v>0</v>
      </c>
      <c r="H26" s="372">
        <v>0</v>
      </c>
      <c r="I26" s="372">
        <v>0</v>
      </c>
      <c r="J26" s="372">
        <v>0</v>
      </c>
      <c r="K26" s="372">
        <f t="shared" ref="K26:K28" si="12">H26-E26</f>
        <v>0</v>
      </c>
      <c r="L26" s="372">
        <f t="shared" si="10"/>
        <v>0</v>
      </c>
      <c r="M26" s="373">
        <f t="shared" si="11"/>
        <v>0</v>
      </c>
      <c r="N26" s="102" t="s">
        <v>29</v>
      </c>
      <c r="O26" s="308"/>
      <c r="P26" s="308"/>
    </row>
    <row r="27" spans="1:16" s="254" customFormat="1" hidden="1" x14ac:dyDescent="0.2">
      <c r="A27" s="371" t="s">
        <v>36</v>
      </c>
      <c r="B27" s="372">
        <v>0</v>
      </c>
      <c r="C27" s="372">
        <v>0</v>
      </c>
      <c r="D27" s="372">
        <v>0</v>
      </c>
      <c r="E27" s="372">
        <v>0</v>
      </c>
      <c r="F27" s="372">
        <v>0</v>
      </c>
      <c r="G27" s="372">
        <v>0</v>
      </c>
      <c r="H27" s="372">
        <v>0</v>
      </c>
      <c r="I27" s="372">
        <v>0</v>
      </c>
      <c r="J27" s="372">
        <v>0</v>
      </c>
      <c r="K27" s="372">
        <f t="shared" si="12"/>
        <v>0</v>
      </c>
      <c r="L27" s="372">
        <f t="shared" si="10"/>
        <v>0</v>
      </c>
      <c r="M27" s="373">
        <f t="shared" si="11"/>
        <v>0</v>
      </c>
      <c r="N27" s="102" t="s">
        <v>29</v>
      </c>
      <c r="O27" s="308"/>
      <c r="P27" s="308"/>
    </row>
    <row r="28" spans="1:16" s="254" customFormat="1" hidden="1" x14ac:dyDescent="0.2">
      <c r="A28" s="374" t="s">
        <v>37</v>
      </c>
      <c r="B28" s="375">
        <v>0</v>
      </c>
      <c r="C28" s="375">
        <v>0</v>
      </c>
      <c r="D28" s="375">
        <v>0</v>
      </c>
      <c r="E28" s="375">
        <v>0</v>
      </c>
      <c r="F28" s="375">
        <v>0</v>
      </c>
      <c r="G28" s="375">
        <v>0</v>
      </c>
      <c r="H28" s="375">
        <v>0</v>
      </c>
      <c r="I28" s="375">
        <v>0</v>
      </c>
      <c r="J28" s="375">
        <v>0</v>
      </c>
      <c r="K28" s="375">
        <f t="shared" si="12"/>
        <v>0</v>
      </c>
      <c r="L28" s="375">
        <f t="shared" si="10"/>
        <v>0</v>
      </c>
      <c r="M28" s="376">
        <f t="shared" si="11"/>
        <v>0</v>
      </c>
      <c r="N28" s="102" t="s">
        <v>29</v>
      </c>
      <c r="O28" s="308"/>
      <c r="P28" s="308"/>
    </row>
    <row r="29" spans="1:16" s="254" customFormat="1" ht="15" hidden="1" x14ac:dyDescent="0.25">
      <c r="A29" s="377" t="s">
        <v>231</v>
      </c>
      <c r="B29" s="378">
        <f>SUM(B25:B28)</f>
        <v>0</v>
      </c>
      <c r="C29" s="378">
        <f t="shared" ref="C29:M29" si="13">SUM(C25:C28)</f>
        <v>0</v>
      </c>
      <c r="D29" s="378">
        <f t="shared" si="13"/>
        <v>0</v>
      </c>
      <c r="E29" s="378">
        <f t="shared" si="13"/>
        <v>0</v>
      </c>
      <c r="F29" s="378">
        <f t="shared" si="13"/>
        <v>0</v>
      </c>
      <c r="G29" s="378">
        <f t="shared" si="13"/>
        <v>0</v>
      </c>
      <c r="H29" s="378">
        <f t="shared" si="13"/>
        <v>0</v>
      </c>
      <c r="I29" s="378">
        <f t="shared" si="13"/>
        <v>0</v>
      </c>
      <c r="J29" s="378">
        <f t="shared" si="13"/>
        <v>0</v>
      </c>
      <c r="K29" s="378">
        <f t="shared" si="13"/>
        <v>0</v>
      </c>
      <c r="L29" s="378">
        <f t="shared" si="13"/>
        <v>0</v>
      </c>
      <c r="M29" s="379">
        <f t="shared" si="13"/>
        <v>0</v>
      </c>
      <c r="N29" s="102" t="s">
        <v>29</v>
      </c>
      <c r="O29" s="308"/>
      <c r="P29" s="122"/>
    </row>
    <row r="30" spans="1:16" s="254" customFormat="1" x14ac:dyDescent="0.2">
      <c r="A30" s="100" t="s">
        <v>326</v>
      </c>
      <c r="B30" s="100"/>
      <c r="C30" s="100"/>
      <c r="D30" s="100"/>
      <c r="E30" s="100"/>
      <c r="F30" s="100"/>
      <c r="G30" s="100"/>
      <c r="H30" s="100"/>
      <c r="I30" s="100"/>
      <c r="J30" s="100"/>
      <c r="K30" s="100"/>
      <c r="L30" s="100"/>
      <c r="M30" s="100"/>
      <c r="N30" s="102" t="s">
        <v>29</v>
      </c>
      <c r="O30" s="308"/>
      <c r="P30" s="308"/>
    </row>
    <row r="31" spans="1:16" x14ac:dyDescent="0.2">
      <c r="N31" s="102" t="s">
        <v>30</v>
      </c>
      <c r="O31" s="124"/>
      <c r="P31" s="124"/>
    </row>
    <row r="32" spans="1:16" x14ac:dyDescent="0.2">
      <c r="O32" s="124"/>
      <c r="P32" s="124"/>
    </row>
    <row r="33" spans="15:16" x14ac:dyDescent="0.2">
      <c r="O33" s="124"/>
      <c r="P33" s="124"/>
    </row>
    <row r="34" spans="15:16" x14ac:dyDescent="0.2">
      <c r="O34" s="124"/>
      <c r="P34" s="124"/>
    </row>
    <row r="35" spans="15:16" x14ac:dyDescent="0.2">
      <c r="O35" s="124"/>
      <c r="P35" s="124"/>
    </row>
    <row r="36" spans="15:16" x14ac:dyDescent="0.2">
      <c r="O36" s="124"/>
      <c r="P36" s="124"/>
    </row>
    <row r="37" spans="15:16" x14ac:dyDescent="0.2">
      <c r="O37" s="124"/>
      <c r="P37" s="124"/>
    </row>
  </sheetData>
  <mergeCells count="17">
    <mergeCell ref="A23:A24"/>
    <mergeCell ref="B23:D23"/>
    <mergeCell ref="E23:G23"/>
    <mergeCell ref="H23:J23"/>
    <mergeCell ref="K23:M23"/>
    <mergeCell ref="A22:M22"/>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68"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A. Organization Chart</vt:lpstr>
      <vt:lpstr>B. Summ of Req.</vt:lpstr>
      <vt:lpstr>B. Summ of Req. by DU</vt:lpstr>
      <vt:lpstr>C. Program Changes by DU</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M.Additional req info</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'M.Additional req info'!Print_Area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kbaker</cp:lastModifiedBy>
  <cp:lastPrinted>2013-03-27T19:03:37Z</cp:lastPrinted>
  <dcterms:created xsi:type="dcterms:W3CDTF">2012-12-06T16:08:32Z</dcterms:created>
  <dcterms:modified xsi:type="dcterms:W3CDTF">2013-04-04T14:41:05Z</dcterms:modified>
</cp:coreProperties>
</file>