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05" windowWidth="25230" windowHeight="12285" tabRatio="806" firstSheet="3" activeTab="12"/>
  </bookViews>
  <sheets>
    <sheet name="A. Organization Chart" sheetId="21" r:id="rId1"/>
    <sheet name="B. Summ of Req." sheetId="1" r:id="rId2"/>
    <sheet name="B. Summ of Req. by DU" sheetId="4" r:id="rId3"/>
    <sheet name="C. Program Changes by DU" sheetId="5" r:id="rId4"/>
    <sheet name="D. Strategic Goals &amp; Objectives" sheetId="8" r:id="rId5"/>
    <sheet name="E. ATB Justification" sheetId="9" r:id="rId6"/>
    <sheet name="F. 2012 Crosswalk" sheetId="10" r:id="rId7"/>
    <sheet name="G. 2013 Crosswalk (2)" sheetId="20" r:id="rId8"/>
    <sheet name="H. Reimbursable Resources" sheetId="12" state="hidden" r:id="rId9"/>
    <sheet name="I. Permanent Positions" sheetId="13" r:id="rId10"/>
    <sheet name="J. Financial Analysis" sheetId="16" state="hidden" r:id="rId11"/>
    <sheet name="K. Summary by Grade" sheetId="18" r:id="rId12"/>
    <sheet name="L. Summary by OC" sheetId="14" r:id="rId13"/>
  </sheets>
  <definedNames>
    <definedName name="_11POS_BY_CAT">#REF!</definedName>
    <definedName name="_1ATTORNEY_SUPP">#REF!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Chart'!$A$1:$M$29</definedName>
    <definedName name="_xlnm.Print_Area" localSheetId="1">'B. Summ of Req.'!$A$1:$D$47</definedName>
    <definedName name="_xlnm.Print_Area" localSheetId="2">'B. Summ of Req. by DU'!$A$1:$M$41</definedName>
    <definedName name="_xlnm.Print_Area" localSheetId="3">'C. Program Changes by DU'!$A$1:$N$13</definedName>
    <definedName name="_xlnm.Print_Area" localSheetId="4">'D. Strategic Goals &amp; Objectives'!$A$1:$N$32</definedName>
    <definedName name="_xlnm.Print_Area" localSheetId="5">'E. ATB Justification'!$A$1:$G$73</definedName>
    <definedName name="_xlnm.Print_Area" localSheetId="6">'F. 2012 Crosswalk'!$A$1:$O$29</definedName>
    <definedName name="_xlnm.Print_Area" localSheetId="7">'G. 2013 Crosswalk (2)'!$A$1:$M$33</definedName>
    <definedName name="_xlnm.Print_Area" localSheetId="8">'H. Reimbursable Resources'!$A$1:$M$22</definedName>
    <definedName name="_xlnm.Print_Area" localSheetId="9">'I. Permanent Positions'!$A$1:$J$30</definedName>
    <definedName name="_xlnm.Print_Area" localSheetId="10">'J. Financial Analysis'!$A$1:$O$73</definedName>
    <definedName name="_xlnm.Print_Area" localSheetId="11">'K. Summary by Grade'!$A$1:$L$30</definedName>
    <definedName name="_xlnm.Print_Area" localSheetId="12">'L. Summary by OC'!$A$1:$I$50</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Chart'!$A$1:$M$29</definedName>
    <definedName name="Z_6BF0FA4D_68CA_453A_BF24_B3C53C829D19_.wvu.PrintArea" localSheetId="0" hidden="1">'A. Organization Chart'!$A$1:$M$29</definedName>
    <definedName name="Z_BE8B1767_05BA_42F9_981E_5B8BF6005D89_.wvu.PrintArea" localSheetId="0" hidden="1">'A. Organization Chart'!$A$1:$M$29</definedName>
  </definedNames>
  <calcPr calcId="145621"/>
</workbook>
</file>

<file path=xl/calcChain.xml><?xml version="1.0" encoding="utf-8"?>
<calcChain xmlns="http://schemas.openxmlformats.org/spreadsheetml/2006/main">
  <c r="J8" i="5" l="1"/>
  <c r="J12" i="5" s="1"/>
  <c r="I8" i="5"/>
  <c r="I12" i="5" s="1"/>
  <c r="H8" i="5"/>
  <c r="H12" i="5" s="1"/>
  <c r="G8" i="5"/>
  <c r="G12" i="5" s="1"/>
  <c r="J11" i="5"/>
  <c r="I11" i="5"/>
  <c r="H11" i="5"/>
  <c r="G11" i="5"/>
  <c r="J10" i="5"/>
  <c r="I10" i="5"/>
  <c r="H10" i="5"/>
  <c r="G10" i="5"/>
  <c r="J9" i="5"/>
  <c r="I9" i="5"/>
  <c r="H9" i="5"/>
  <c r="G9" i="5"/>
  <c r="D12" i="1"/>
  <c r="C12" i="1"/>
  <c r="B12" i="1"/>
  <c r="I22" i="14" l="1"/>
  <c r="I11" i="14"/>
  <c r="I10" i="14"/>
  <c r="I9" i="14"/>
  <c r="I8" i="14"/>
  <c r="I33" i="14"/>
  <c r="I32" i="14"/>
  <c r="I30" i="14"/>
  <c r="I29" i="14"/>
  <c r="I26" i="14"/>
  <c r="I25" i="14"/>
  <c r="I23" i="14"/>
  <c r="I21" i="14"/>
  <c r="I20" i="14"/>
  <c r="I19" i="14"/>
  <c r="I18" i="14"/>
  <c r="I16" i="14"/>
  <c r="I39" i="14" l="1"/>
  <c r="I27" i="13" l="1"/>
  <c r="L21" i="20" l="1"/>
  <c r="L20" i="20"/>
  <c r="L16" i="20"/>
  <c r="M14" i="20"/>
  <c r="J13" i="20"/>
  <c r="I13" i="20"/>
  <c r="I17" i="20" s="1"/>
  <c r="I22" i="20" s="1"/>
  <c r="H13" i="20"/>
  <c r="G13" i="20"/>
  <c r="G17" i="20" s="1"/>
  <c r="G22" i="20" s="1"/>
  <c r="F13" i="20"/>
  <c r="E13" i="20"/>
  <c r="D13" i="20"/>
  <c r="D15" i="20" s="1"/>
  <c r="C13" i="20"/>
  <c r="C17" i="20" s="1"/>
  <c r="C22" i="20" s="1"/>
  <c r="B13" i="20"/>
  <c r="M12" i="20"/>
  <c r="L12" i="20"/>
  <c r="K12" i="20"/>
  <c r="M11" i="20"/>
  <c r="L11" i="20"/>
  <c r="K11" i="20"/>
  <c r="M10" i="20"/>
  <c r="L10" i="20"/>
  <c r="K10" i="20"/>
  <c r="M9" i="20"/>
  <c r="L9" i="20"/>
  <c r="K9" i="20"/>
  <c r="I48" i="14"/>
  <c r="K13" i="20" l="1"/>
  <c r="L13" i="20"/>
  <c r="L17" i="20" s="1"/>
  <c r="L22" i="20" s="1"/>
  <c r="M13" i="20"/>
  <c r="M15" i="20" s="1"/>
  <c r="E26" i="18" l="1"/>
  <c r="G44" i="9" l="1"/>
  <c r="G15" i="9" l="1"/>
  <c r="B31" i="1" l="1"/>
  <c r="C31" i="1"/>
  <c r="D31" i="1"/>
  <c r="F44" i="9" l="1"/>
  <c r="E44" i="9"/>
  <c r="N16" i="10" l="1"/>
  <c r="N15" i="10"/>
  <c r="N11" i="10"/>
  <c r="O9" i="10"/>
  <c r="G10" i="10"/>
  <c r="F10" i="10"/>
  <c r="F12" i="10" s="1"/>
  <c r="F17" i="10" s="1"/>
  <c r="E10" i="10"/>
  <c r="N9" i="10" l="1"/>
  <c r="D31" i="9"/>
  <c r="D38" i="9" s="1"/>
  <c r="G66" i="9" s="1"/>
  <c r="A29" i="4" l="1"/>
  <c r="A28" i="4"/>
  <c r="A27" i="4"/>
  <c r="A26" i="4"/>
  <c r="B10" i="14" l="1"/>
  <c r="B14" i="14" s="1"/>
  <c r="B43" i="14" s="1"/>
  <c r="K9" i="12"/>
  <c r="C27" i="8"/>
  <c r="C13" i="8"/>
  <c r="K9" i="4"/>
  <c r="H26" i="4" s="1"/>
  <c r="B13" i="4"/>
  <c r="B39" i="1"/>
  <c r="M9" i="10" l="1"/>
  <c r="D17" i="1" l="1"/>
  <c r="D32" i="1" s="1"/>
  <c r="C17" i="1"/>
  <c r="B17" i="1"/>
  <c r="M14" i="4"/>
  <c r="J31" i="4" s="1"/>
  <c r="I25" i="13" l="1"/>
  <c r="I24" i="13"/>
  <c r="I23" i="13"/>
  <c r="I22" i="13"/>
  <c r="I21" i="13"/>
  <c r="I20" i="13"/>
  <c r="I19" i="13"/>
  <c r="I18" i="13"/>
  <c r="I17" i="13"/>
  <c r="I16" i="13"/>
  <c r="I15" i="13"/>
  <c r="I14" i="13"/>
  <c r="I13" i="13"/>
  <c r="I12" i="13"/>
  <c r="I11" i="13"/>
  <c r="I10" i="13"/>
  <c r="I9" i="13"/>
  <c r="F73" i="9"/>
  <c r="E73" i="9"/>
  <c r="G73" i="9"/>
  <c r="D12" i="5"/>
  <c r="L25" i="18" l="1"/>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J26" i="18"/>
  <c r="I26" i="18"/>
  <c r="H26" i="18"/>
  <c r="G26" i="18"/>
  <c r="F26" i="18"/>
  <c r="L9" i="18"/>
  <c r="K9" i="18"/>
  <c r="O72" i="16"/>
  <c r="O71" i="16"/>
  <c r="O70" i="16"/>
  <c r="O69" i="16"/>
  <c r="O68" i="16"/>
  <c r="O67" i="16"/>
  <c r="O66" i="16"/>
  <c r="O65" i="16"/>
  <c r="O64" i="16"/>
  <c r="O63" i="16"/>
  <c r="O62" i="16"/>
  <c r="O61" i="16"/>
  <c r="O60" i="16"/>
  <c r="O58" i="16"/>
  <c r="M56" i="16"/>
  <c r="L56" i="16"/>
  <c r="L57" i="16" s="1"/>
  <c r="L59" i="16" s="1"/>
  <c r="L73" i="16" s="1"/>
  <c r="K56" i="16"/>
  <c r="K57" i="16" s="1"/>
  <c r="K59" i="16" s="1"/>
  <c r="K73" i="16" s="1"/>
  <c r="J56" i="16"/>
  <c r="I56" i="16"/>
  <c r="H56" i="16"/>
  <c r="H57" i="16" s="1"/>
  <c r="H59" i="16" s="1"/>
  <c r="H73" i="16" s="1"/>
  <c r="G56" i="16"/>
  <c r="G59" i="16" s="1"/>
  <c r="G73" i="16" s="1"/>
  <c r="F56" i="16"/>
  <c r="E56" i="16"/>
  <c r="D56" i="16"/>
  <c r="D57" i="16" s="1"/>
  <c r="D59" i="16" s="1"/>
  <c r="D73" i="16" s="1"/>
  <c r="C56" i="16"/>
  <c r="C57" i="16" s="1"/>
  <c r="C59" i="16" s="1"/>
  <c r="C73" i="16" s="1"/>
  <c r="B56" i="16"/>
  <c r="O55" i="16"/>
  <c r="N55" i="16"/>
  <c r="O54" i="16"/>
  <c r="N54" i="16"/>
  <c r="O53" i="16"/>
  <c r="N53" i="16"/>
  <c r="O52" i="16"/>
  <c r="N52" i="16"/>
  <c r="O51" i="16"/>
  <c r="N51" i="16"/>
  <c r="O50" i="16"/>
  <c r="N50" i="16"/>
  <c r="O49" i="16"/>
  <c r="N49" i="16"/>
  <c r="O48" i="16"/>
  <c r="N48" i="16"/>
  <c r="O47" i="16"/>
  <c r="N47" i="16"/>
  <c r="O46" i="16"/>
  <c r="N46" i="16"/>
  <c r="O45" i="16"/>
  <c r="N45" i="16"/>
  <c r="O44" i="16"/>
  <c r="N44" i="16"/>
  <c r="M21" i="16"/>
  <c r="L21" i="16"/>
  <c r="K21" i="16"/>
  <c r="J21" i="16"/>
  <c r="J22" i="16" s="1"/>
  <c r="I21" i="16"/>
  <c r="H21" i="16"/>
  <c r="G21" i="16"/>
  <c r="F21" i="16"/>
  <c r="E21" i="16"/>
  <c r="E22" i="16" s="1"/>
  <c r="D21" i="16"/>
  <c r="C21" i="16"/>
  <c r="B21" i="16"/>
  <c r="N56" i="16" l="1"/>
  <c r="O56" i="16"/>
  <c r="L26" i="18"/>
  <c r="K26" i="18"/>
  <c r="F22" i="16"/>
  <c r="F24" i="16" s="1"/>
  <c r="F38" i="16" s="1"/>
  <c r="J24" i="16"/>
  <c r="J38" i="16" s="1"/>
  <c r="I22" i="16"/>
  <c r="I24" i="16" s="1"/>
  <c r="I38" i="16" s="1"/>
  <c r="E24" i="16"/>
  <c r="E38" i="16" s="1"/>
  <c r="M24" i="16"/>
  <c r="M38" i="16" s="1"/>
  <c r="D22" i="16"/>
  <c r="D24" i="16" s="1"/>
  <c r="D38" i="16" s="1"/>
  <c r="H22" i="16"/>
  <c r="H24" i="16" s="1"/>
  <c r="H38" i="16" s="1"/>
  <c r="L22" i="16"/>
  <c r="L24" i="16" s="1"/>
  <c r="L38" i="16" s="1"/>
  <c r="B57" i="16"/>
  <c r="B59" i="16" s="1"/>
  <c r="B73" i="16" s="1"/>
  <c r="F57" i="16"/>
  <c r="F59" i="16" s="1"/>
  <c r="F73" i="16" s="1"/>
  <c r="J57" i="16"/>
  <c r="J59" i="16" s="1"/>
  <c r="J73" i="16" s="1"/>
  <c r="B22" i="16"/>
  <c r="C22" i="16"/>
  <c r="C24" i="16" s="1"/>
  <c r="G24" i="16"/>
  <c r="G38" i="16" s="1"/>
  <c r="K22" i="16"/>
  <c r="K24" i="16" s="1"/>
  <c r="K38" i="16" s="1"/>
  <c r="E57" i="16"/>
  <c r="E59" i="16" s="1"/>
  <c r="E73" i="16" s="1"/>
  <c r="I57" i="16"/>
  <c r="I59" i="16" s="1"/>
  <c r="I73" i="16" s="1"/>
  <c r="M59" i="16"/>
  <c r="M73" i="16" s="1"/>
  <c r="I47" i="14"/>
  <c r="H45" i="14"/>
  <c r="N57" i="16" l="1"/>
  <c r="C38" i="16"/>
  <c r="O59" i="16"/>
  <c r="O73" i="16" s="1"/>
  <c r="O57" i="16"/>
  <c r="B24" i="16"/>
  <c r="I40" i="14"/>
  <c r="I41" i="14"/>
  <c r="I42" i="14"/>
  <c r="I38" i="14"/>
  <c r="B38" i="16" l="1"/>
  <c r="N59" i="16"/>
  <c r="N73" i="16" s="1"/>
  <c r="I36" i="14"/>
  <c r="I35" i="14"/>
  <c r="I34" i="14"/>
  <c r="I31" i="14"/>
  <c r="I28" i="14"/>
  <c r="I27" i="14"/>
  <c r="I24" i="14"/>
  <c r="I17" i="14"/>
  <c r="I13" i="14"/>
  <c r="H13" i="14"/>
  <c r="I12" i="14"/>
  <c r="H12" i="14"/>
  <c r="H11" i="14"/>
  <c r="H9" i="14"/>
  <c r="F10" i="14"/>
  <c r="D10" i="14"/>
  <c r="C14" i="14"/>
  <c r="C37" i="14" s="1"/>
  <c r="C43" i="14" s="1"/>
  <c r="H8" i="14"/>
  <c r="G30" i="13"/>
  <c r="F30" i="13"/>
  <c r="E30" i="13"/>
  <c r="D30" i="13"/>
  <c r="C30" i="13"/>
  <c r="B30" i="13"/>
  <c r="J26" i="13"/>
  <c r="H26" i="13"/>
  <c r="G26" i="13"/>
  <c r="F26" i="13"/>
  <c r="E26" i="13"/>
  <c r="D26" i="13"/>
  <c r="C26" i="13"/>
  <c r="B26" i="13"/>
  <c r="F14" i="14" l="1"/>
  <c r="F43" i="14" s="1"/>
  <c r="G14" i="14"/>
  <c r="G37" i="14" s="1"/>
  <c r="G43" i="14" s="1"/>
  <c r="D14" i="14"/>
  <c r="D43" i="14" s="1"/>
  <c r="E14" i="14"/>
  <c r="E37" i="14" s="1"/>
  <c r="E43" i="14" s="1"/>
  <c r="I26" i="13"/>
  <c r="I14" i="14"/>
  <c r="I37" i="14" s="1"/>
  <c r="I43" i="14" s="1"/>
  <c r="H10" i="14"/>
  <c r="H43" i="14" s="1"/>
  <c r="I29" i="13" l="1"/>
  <c r="I28" i="13"/>
  <c r="H14" i="14"/>
  <c r="H30" i="13"/>
  <c r="J30" i="13"/>
  <c r="I30" i="13" l="1"/>
  <c r="J21" i="12"/>
  <c r="I21" i="12"/>
  <c r="H21" i="12"/>
  <c r="G21" i="12"/>
  <c r="F21" i="12"/>
  <c r="E21" i="12"/>
  <c r="D21" i="12"/>
  <c r="C21" i="12"/>
  <c r="B21" i="12"/>
  <c r="M20" i="12"/>
  <c r="L20" i="12"/>
  <c r="K20" i="12"/>
  <c r="M19" i="12"/>
  <c r="L19" i="12"/>
  <c r="K19" i="12"/>
  <c r="M18" i="12"/>
  <c r="L18" i="12"/>
  <c r="K18" i="12"/>
  <c r="M17" i="12"/>
  <c r="L17" i="12"/>
  <c r="K17" i="12"/>
  <c r="M12" i="12"/>
  <c r="L12" i="12"/>
  <c r="K12" i="12"/>
  <c r="M11" i="12"/>
  <c r="L11" i="12"/>
  <c r="K11" i="12"/>
  <c r="M10" i="12"/>
  <c r="L10" i="12"/>
  <c r="K10" i="12"/>
  <c r="M9" i="12"/>
  <c r="L9" i="12"/>
  <c r="J13" i="12"/>
  <c r="I13" i="12"/>
  <c r="H13" i="12"/>
  <c r="G13" i="12"/>
  <c r="F13" i="12"/>
  <c r="E13" i="12"/>
  <c r="D13" i="12"/>
  <c r="C13" i="12"/>
  <c r="B13" i="12"/>
  <c r="J10" i="10"/>
  <c r="I10" i="10"/>
  <c r="I12" i="10" s="1"/>
  <c r="H10" i="10"/>
  <c r="L10" i="10"/>
  <c r="K10" i="10"/>
  <c r="D10" i="10"/>
  <c r="C10" i="10"/>
  <c r="C12" i="10" s="1"/>
  <c r="C17" i="10" s="1"/>
  <c r="B10" i="10"/>
  <c r="F68" i="9"/>
  <c r="E68" i="9"/>
  <c r="F64" i="9"/>
  <c r="G64" i="9"/>
  <c r="E64" i="9"/>
  <c r="E60" i="9"/>
  <c r="F60" i="9"/>
  <c r="G60" i="9"/>
  <c r="F53" i="9"/>
  <c r="G53" i="9"/>
  <c r="E53" i="9"/>
  <c r="E49" i="9"/>
  <c r="F49" i="9"/>
  <c r="G49" i="9"/>
  <c r="I17" i="10" l="1"/>
  <c r="K21" i="12"/>
  <c r="L21" i="12"/>
  <c r="M21" i="12"/>
  <c r="L13" i="12"/>
  <c r="K13" i="12"/>
  <c r="M13" i="12"/>
  <c r="N10" i="10"/>
  <c r="M10" i="10"/>
  <c r="O10" i="10"/>
  <c r="D24" i="9"/>
  <c r="D26" i="9" s="1"/>
  <c r="C24" i="9"/>
  <c r="C26" i="9" s="1"/>
  <c r="C39" i="9" s="1"/>
  <c r="N12" i="10" l="1"/>
  <c r="N17" i="10" s="1"/>
  <c r="F15" i="9"/>
  <c r="E15" i="9"/>
  <c r="G10" i="9"/>
  <c r="F10" i="9"/>
  <c r="E10" i="9"/>
  <c r="L27" i="8"/>
  <c r="K27" i="8"/>
  <c r="J27" i="8"/>
  <c r="I27" i="8"/>
  <c r="H27" i="8"/>
  <c r="G27" i="8"/>
  <c r="F27" i="8"/>
  <c r="E27" i="8"/>
  <c r="D27" i="8"/>
  <c r="N26" i="8"/>
  <c r="M26" i="8"/>
  <c r="N25" i="8"/>
  <c r="M25" i="8"/>
  <c r="N24" i="8"/>
  <c r="M24" i="8"/>
  <c r="N23" i="8"/>
  <c r="M23" i="8"/>
  <c r="L21" i="8"/>
  <c r="K21" i="8"/>
  <c r="J21" i="8"/>
  <c r="I21" i="8"/>
  <c r="H21" i="8"/>
  <c r="G21" i="8"/>
  <c r="F21" i="8"/>
  <c r="E21" i="8"/>
  <c r="D21" i="8"/>
  <c r="C21" i="8"/>
  <c r="C28" i="8" s="1"/>
  <c r="M16" i="8"/>
  <c r="N16" i="8"/>
  <c r="M17" i="8"/>
  <c r="N17" i="8"/>
  <c r="M18" i="8"/>
  <c r="N18" i="8"/>
  <c r="M19" i="8"/>
  <c r="N19" i="8"/>
  <c r="M20" i="8"/>
  <c r="N20" i="8"/>
  <c r="N15" i="8"/>
  <c r="M15" i="8"/>
  <c r="D13" i="8"/>
  <c r="E13" i="8"/>
  <c r="F13" i="8"/>
  <c r="G13" i="8"/>
  <c r="H13" i="8"/>
  <c r="I13" i="8"/>
  <c r="J13" i="8"/>
  <c r="K13" i="8"/>
  <c r="L13" i="8"/>
  <c r="N12" i="8"/>
  <c r="M12" i="8"/>
  <c r="N11" i="8"/>
  <c r="M11" i="8"/>
  <c r="N10" i="8"/>
  <c r="M10" i="8"/>
  <c r="N27" i="8" l="1"/>
  <c r="M21" i="8"/>
  <c r="M13" i="8"/>
  <c r="N13" i="8"/>
  <c r="M27" i="8"/>
  <c r="D28" i="8"/>
  <c r="H28" i="8"/>
  <c r="L28" i="8"/>
  <c r="E28" i="8"/>
  <c r="I28" i="8"/>
  <c r="F28" i="8"/>
  <c r="J28" i="8"/>
  <c r="N21" i="8"/>
  <c r="G28" i="8"/>
  <c r="K28" i="8"/>
  <c r="F69" i="9"/>
  <c r="E69" i="9"/>
  <c r="F12" i="5"/>
  <c r="E12" i="5"/>
  <c r="C12" i="5"/>
  <c r="L21" i="4"/>
  <c r="I38" i="4" s="1"/>
  <c r="L20" i="4"/>
  <c r="I37" i="4" s="1"/>
  <c r="I36" i="4"/>
  <c r="I35" i="4"/>
  <c r="L16" i="4"/>
  <c r="I33" i="4" s="1"/>
  <c r="G30" i="4"/>
  <c r="G32" i="4" s="1"/>
  <c r="F30" i="4"/>
  <c r="F34" i="4" s="1"/>
  <c r="F39" i="4" s="1"/>
  <c r="E30" i="4"/>
  <c r="D30" i="4"/>
  <c r="D32" i="4" s="1"/>
  <c r="C30" i="4"/>
  <c r="C34" i="4" s="1"/>
  <c r="C39" i="4" s="1"/>
  <c r="B30" i="4"/>
  <c r="J13" i="4"/>
  <c r="J15" i="4" s="1"/>
  <c r="I13" i="4"/>
  <c r="I17" i="4" s="1"/>
  <c r="I22" i="4" s="1"/>
  <c r="H13" i="4"/>
  <c r="G13" i="4"/>
  <c r="G15" i="4" s="1"/>
  <c r="F13" i="4"/>
  <c r="F17" i="4" s="1"/>
  <c r="E13" i="4"/>
  <c r="D13" i="4"/>
  <c r="D15" i="4" s="1"/>
  <c r="C13" i="4"/>
  <c r="C17" i="4" s="1"/>
  <c r="C22" i="4" s="1"/>
  <c r="M12" i="4"/>
  <c r="J29" i="4" s="1"/>
  <c r="L12" i="4"/>
  <c r="I29" i="4" s="1"/>
  <c r="K12" i="4"/>
  <c r="H29" i="4" s="1"/>
  <c r="M11" i="4"/>
  <c r="J28" i="4" s="1"/>
  <c r="L11" i="4"/>
  <c r="I28" i="4" s="1"/>
  <c r="K11" i="4"/>
  <c r="H28" i="4" s="1"/>
  <c r="M10" i="4"/>
  <c r="J27" i="4" s="1"/>
  <c r="L10" i="4"/>
  <c r="K10" i="4"/>
  <c r="M9" i="4"/>
  <c r="J26" i="4" s="1"/>
  <c r="L9" i="4"/>
  <c r="I26" i="4" s="1"/>
  <c r="D42" i="1"/>
  <c r="C42" i="1"/>
  <c r="B42" i="1"/>
  <c r="B43" i="1" s="1"/>
  <c r="D39" i="1"/>
  <c r="C39" i="1"/>
  <c r="C32" i="1"/>
  <c r="B32" i="1"/>
  <c r="J30" i="4" l="1"/>
  <c r="N28" i="8"/>
  <c r="M15" i="4"/>
  <c r="J32" i="4" s="1"/>
  <c r="D43" i="1"/>
  <c r="M28" i="8"/>
  <c r="C43" i="1"/>
  <c r="K13" i="4"/>
  <c r="L13" i="4"/>
  <c r="M13" i="4"/>
  <c r="F22" i="4"/>
  <c r="L22" i="4" s="1"/>
  <c r="L17" i="4"/>
  <c r="I34" i="4" s="1"/>
  <c r="I27" i="4"/>
  <c r="I30" i="4" s="1"/>
  <c r="H27" i="4"/>
  <c r="H30" i="4" s="1"/>
  <c r="C33" i="1"/>
  <c r="B33" i="1"/>
  <c r="B44" i="1" s="1"/>
  <c r="D33" i="1"/>
  <c r="D44" i="1" s="1"/>
  <c r="D45" i="1" s="1"/>
  <c r="I39" i="4" l="1"/>
  <c r="B45" i="1"/>
  <c r="C44" i="1"/>
  <c r="C45" i="1" l="1"/>
  <c r="D39" i="9" l="1"/>
  <c r="G67" i="9" l="1"/>
  <c r="G68" i="9" s="1"/>
  <c r="G69" i="9" l="1"/>
</calcChain>
</file>

<file path=xl/sharedStrings.xml><?xml version="1.0" encoding="utf-8"?>
<sst xmlns="http://schemas.openxmlformats.org/spreadsheetml/2006/main" count="746" uniqueCount="315">
  <si>
    <t>Summary of Requirements</t>
  </si>
  <si>
    <t>Name of Budget Account</t>
  </si>
  <si>
    <t>Salaries and Expenses</t>
  </si>
  <si>
    <t>(Dollars in Thousands)</t>
  </si>
  <si>
    <t>FY 2014 Request</t>
  </si>
  <si>
    <t>Direct Pos.</t>
  </si>
  <si>
    <t>Amount</t>
  </si>
  <si>
    <t>2013 Balance Rescission (if applicable)</t>
  </si>
  <si>
    <t>2012 Enacted</t>
  </si>
  <si>
    <t>2013 Continuing Resolution</t>
  </si>
  <si>
    <t>Technical Adjustments</t>
  </si>
  <si>
    <t>[List all - if applicable]</t>
  </si>
  <si>
    <t>Transfers:</t>
  </si>
  <si>
    <t>Pay and Benefits</t>
  </si>
  <si>
    <t>Domestic Rent and Facilities</t>
  </si>
  <si>
    <t>Other Adjustments</t>
  </si>
  <si>
    <t>Foreign Expenses</t>
  </si>
  <si>
    <t>Prison and Detention</t>
  </si>
  <si>
    <t>2014 Current Services</t>
  </si>
  <si>
    <t>Program Changes</t>
  </si>
  <si>
    <t>Increases: [list all]</t>
  </si>
  <si>
    <t>Increase 1</t>
  </si>
  <si>
    <t>Increase 2</t>
  </si>
  <si>
    <t>Increase 3</t>
  </si>
  <si>
    <t>Subtotal, Increases</t>
  </si>
  <si>
    <t>Offset 2</t>
  </si>
  <si>
    <t>Offset 3</t>
  </si>
  <si>
    <t>Subtotal, Offsets</t>
  </si>
  <si>
    <t>Total Program Changes</t>
  </si>
  <si>
    <t>2014 Total Request</t>
  </si>
  <si>
    <t>end of line</t>
  </si>
  <si>
    <t>end of sheet</t>
  </si>
  <si>
    <t>General Instructions</t>
  </si>
  <si>
    <t>2014 Increases</t>
  </si>
  <si>
    <t>2014 Offsets</t>
  </si>
  <si>
    <t>2014 Request</t>
  </si>
  <si>
    <t>Decision Unit 1</t>
  </si>
  <si>
    <t>Decision Unit 2</t>
  </si>
  <si>
    <t>Decision Unit 3</t>
  </si>
  <si>
    <t>Decision Unit 4</t>
  </si>
  <si>
    <t>Total</t>
  </si>
  <si>
    <t>Reimbursable FTE</t>
  </si>
  <si>
    <t>Other FTE:</t>
  </si>
  <si>
    <t>LEAP</t>
  </si>
  <si>
    <t>Overtime</t>
  </si>
  <si>
    <t>Direct FTE</t>
  </si>
  <si>
    <t>FY 2014 Program Increases/Offsets by Decision Unit</t>
  </si>
  <si>
    <t>Program Increases</t>
  </si>
  <si>
    <t>Program Offsets</t>
  </si>
  <si>
    <t>Offset 4</t>
  </si>
  <si>
    <t>Total Program Offsets</t>
  </si>
  <si>
    <t>Agt./
Atty.</t>
  </si>
  <si>
    <t>Resources by Department of Justice Strategic Goal/Objective</t>
  </si>
  <si>
    <t>Strategic Goal and Strategic Objective</t>
  </si>
  <si>
    <t>Direct Amount</t>
  </si>
  <si>
    <t>2012 Appropriation Enacted with Balance Rescissions</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</si>
  <si>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</si>
  <si>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</si>
  <si>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</si>
  <si>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</si>
  <si>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</si>
  <si>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</si>
  <si>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</si>
  <si>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</si>
  <si>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</si>
  <si>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</si>
  <si>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</si>
  <si>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</si>
  <si>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</si>
  <si>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</si>
  <si>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</si>
  <si>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</si>
  <si>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</si>
  <si>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</si>
  <si>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</si>
  <si>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</si>
  <si>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</si>
  <si>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</si>
  <si>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Subtotal, Technical Adjustments</t>
  </si>
  <si>
    <t>Transfers</t>
  </si>
  <si>
    <t>Subtotal, Transfers</t>
  </si>
  <si>
    <t>Annualization Required for 2014</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</si>
  <si>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</si>
  <si>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</si>
  <si>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</si>
  <si>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</si>
  <si>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</si>
  <si>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</si>
  <si>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</si>
  <si>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</si>
  <si>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</si>
  <si>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</si>
  <si>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</si>
  <si>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</si>
  <si>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</si>
  <si>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</si>
  <si>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</si>
  <si>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</si>
  <si>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</si>
  <si>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</si>
  <si>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r>
      <t>Health Insurance:</t>
    </r>
    <r>
      <rPr>
        <sz val="9"/>
        <color theme="1"/>
        <rFont val="Arial"/>
        <family val="2"/>
      </rPr>
      <t xml:space="preserve">
Effective January 2014, the component's contribution to Federal employees' health insurance increases by XX percent.  Applied against the 2013 estimate of $_______, the additional amount required is $______.</t>
    </r>
  </si>
  <si>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</si>
  <si>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</si>
  <si>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</si>
  <si>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</si>
  <si>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</si>
  <si>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2013 bill for post invoices and other ICASS costs.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</si>
  <si>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</si>
  <si>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</si>
  <si>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</si>
  <si>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</si>
  <si>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</si>
  <si>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Crosswalk of 2012 Availability</t>
  </si>
  <si>
    <t>Reprogramming/Transfers</t>
  </si>
  <si>
    <t xml:space="preserve">Carryover </t>
  </si>
  <si>
    <t>Crosswalk of 2013 Availability</t>
  </si>
  <si>
    <t>2013 Availability</t>
  </si>
  <si>
    <t>Summary of Reimbursable Resources</t>
  </si>
  <si>
    <t>2012 Actual</t>
  </si>
  <si>
    <t>Increase/Decrease</t>
  </si>
  <si>
    <t>Agency 1</t>
  </si>
  <si>
    <t>Agency 2</t>
  </si>
  <si>
    <t>Agency 3</t>
  </si>
  <si>
    <t>Agency 4</t>
  </si>
  <si>
    <t>Sources of collections may be other agencies or other appropriations within the Department of Justice.</t>
  </si>
  <si>
    <t>Resources derived from the Assets Forfeiture Fund and the Organized Crime Drug Enforcement appropriations should be displayed separately for each organization gaining such resources.</t>
  </si>
  <si>
    <t>Reimb. Pos.</t>
  </si>
  <si>
    <t>Reimb. FTE</t>
  </si>
  <si>
    <t>Total Reimb. FTE must agree with Reimb. FTE in exhibit B by DU.</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</si>
  <si>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</si>
  <si>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</si>
  <si>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</si>
  <si>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</si>
  <si>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</si>
  <si>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</si>
  <si>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</si>
  <si>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</si>
  <si>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</si>
  <si>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</si>
  <si>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</si>
  <si>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</si>
  <si>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</si>
  <si>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</si>
  <si>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</si>
  <si>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</si>
  <si>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</si>
  <si>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</si>
  <si>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</si>
  <si>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</si>
  <si>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</si>
  <si>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</si>
  <si>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</si>
  <si>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</si>
  <si>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</si>
  <si>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</si>
  <si>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</si>
  <si>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</si>
  <si>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</si>
  <si>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</si>
  <si>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</si>
  <si>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</si>
  <si>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</si>
  <si>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</si>
  <si>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</si>
  <si>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</si>
  <si>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</si>
  <si>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</si>
  <si>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</si>
  <si>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</si>
  <si>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</si>
  <si>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</si>
  <si>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</si>
  <si>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</si>
  <si>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</si>
  <si>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</si>
  <si>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</si>
  <si>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</si>
  <si>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</si>
  <si>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</si>
  <si>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</si>
  <si>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</si>
  <si>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</si>
  <si>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</si>
  <si>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</si>
  <si>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</si>
  <si>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</si>
  <si>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</si>
  <si>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</si>
  <si>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</si>
  <si>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</si>
  <si>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</si>
  <si>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</si>
  <si>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</si>
  <si>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</si>
  <si>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</si>
  <si>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</si>
  <si>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</si>
  <si>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</si>
  <si>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</si>
  <si>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</si>
  <si>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</si>
  <si>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</si>
  <si>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</si>
  <si>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</si>
  <si>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</si>
  <si>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</si>
  <si>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</si>
  <si>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GS-4</t>
  </si>
  <si>
    <t>GS-3</t>
  </si>
  <si>
    <t>GS-2</t>
  </si>
  <si>
    <t>GS-1</t>
  </si>
  <si>
    <t>-</t>
  </si>
  <si>
    <t>Total, Appropriated Positions</t>
  </si>
  <si>
    <t>Average SES Salary</t>
  </si>
  <si>
    <t>Average GS Salary</t>
  </si>
  <si>
    <t>Average GS Grade</t>
  </si>
  <si>
    <t>Base Adjustments</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</si>
  <si>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</si>
  <si>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</si>
  <si>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</si>
  <si>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</si>
  <si>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</si>
  <si>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</si>
  <si>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</si>
  <si>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</si>
  <si>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</si>
  <si>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</si>
  <si>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</si>
  <si>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</si>
  <si>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</si>
  <si>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</si>
  <si>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</si>
  <si>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</si>
  <si>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</si>
  <si>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</si>
  <si>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</si>
  <si>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r>
      <t>Annualization of New Positions Approved in 2012</t>
    </r>
    <r>
      <rPr>
        <sz val="9"/>
        <color theme="1"/>
        <rFont val="Arial"/>
        <family val="2"/>
      </rPr>
      <t xml:space="preserve">:
</t>
    </r>
    <r>
      <rPr>
        <b/>
        <sz val="9"/>
        <color theme="1"/>
        <rFont val="Arial"/>
        <family val="2"/>
      </rPr>
      <t>Personnel:</t>
    </r>
    <r>
      <rPr>
        <sz val="9"/>
        <color theme="1"/>
        <rFont val="Arial"/>
        <family val="2"/>
      </rPr>
      <t xml:space="preserve">
This provides for the annualization of XXX new positions appropriated in 2012.  Annualization of new positions extends up to 3 years to provide entry level funding in the first year, with a 1 or 2-year progression to a journeyman level.  For 2012 increases, this request includes an increase of $_____for full-year payroll costs associated with these additional positions.
</t>
    </r>
    <r>
      <rPr>
        <b/>
        <sz val="9"/>
        <color theme="1"/>
        <rFont val="Arial"/>
        <family val="2"/>
      </rPr>
      <t>Non-Personnel:</t>
    </r>
    <r>
      <rPr>
        <sz val="9"/>
        <color theme="1"/>
        <rFont val="Arial"/>
        <family val="2"/>
      </rPr>
      <t xml:space="preserve">
This request includes a decrease of $______for one-time items associated with the new positions, for a net of +/-$____.</t>
    </r>
  </si>
  <si>
    <t>2012 New Positions</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</si>
  <si>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</si>
  <si>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</si>
  <si>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</si>
  <si>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Obligations by Program Activity</t>
  </si>
  <si>
    <t>Summary of Requirements by Grade</t>
  </si>
  <si>
    <t>SES/SL</t>
  </si>
  <si>
    <r>
      <rPr>
        <u/>
        <sz val="9"/>
        <color theme="1"/>
        <rFont val="Arial"/>
        <family val="2"/>
      </rPr>
      <t>Employee Compensation Fund:</t>
    </r>
    <r>
      <rPr>
        <sz val="9"/>
        <color theme="1"/>
        <rFont val="Arial"/>
        <family val="2"/>
      </rPr>
      <t xml:space="preserve">
The $________request reflects anticipated changes in payments to the Department of Labor for injury benefits under the Federal Employee Compensation Act.</t>
    </r>
  </si>
  <si>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</si>
  <si>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</si>
  <si>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</si>
  <si>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</si>
  <si>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</si>
  <si>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</si>
  <si>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</si>
  <si>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</si>
  <si>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</si>
  <si>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</si>
  <si>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Insert Direct Positions and Amount columns for each additional increase for each DU.</t>
  </si>
  <si>
    <t>If number of columns needed for programs exceed 14, then display each DU on separate section.  Insert page break in between.</t>
  </si>
  <si>
    <t>Direct Positions and Amount of each program must agree with exhibits B and C.</t>
  </si>
  <si>
    <t>Total Program Changes Direct Positions and/or Amounts must agree with Program Changes sections of exhibits D and I.</t>
  </si>
  <si>
    <t>Lapse represents 50% of total positions and annual rate.  If lapse &lt;&gt; 50%, provide lapse rate justification.</t>
  </si>
  <si>
    <t>Personnel benefits must agree with benefit % used in modular costs.</t>
  </si>
  <si>
    <t>Est. FTE</t>
  </si>
  <si>
    <t>Total Direct with Rescission</t>
  </si>
  <si>
    <t>Add - Unobligated End-of-Year, Expiring</t>
  </si>
  <si>
    <t>Carryover:</t>
  </si>
  <si>
    <t>Recoveries/Refunds:</t>
  </si>
  <si>
    <t>Non-Personnel Related Decreases</t>
  </si>
  <si>
    <t>Total Technical Adjustments</t>
  </si>
  <si>
    <r>
      <t>Overseas Capital Security Cost Sharing (CSCS)</t>
    </r>
    <r>
      <rPr>
        <sz val="9"/>
        <color theme="1"/>
        <rFont val="Arial"/>
        <family val="2"/>
      </rPr>
      <t>:
The Department of State (DOS) is in the midst of a multi-year capital security construction program, with a plan to build and maintain new diplomatic and consular compounds that meet security requirements set by the Secure Embassies Construction Act.   As authorized by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FY2000-2004, the program  has been extended annually by OMB and Congress and has also been expanded beyond new embassy construction to include maintenance and renovation costs of the new facilities also.  For the purpose of this program, DOS’s personnel totals for DOJ include current and projected staffing.  The estimated cost to the Department, as provided by DOS, for FY 2014 is $_______.  The XXX currently has XXX positions overseas, and funding of $_______is requested for this account. 
[CRM, USMS, FBI, DEA, ATF only]</t>
    </r>
  </si>
  <si>
    <t>2014 Technical and Base Adjustments</t>
  </si>
  <si>
    <t>2013 CR 0.612% Increase</t>
  </si>
  <si>
    <t>Adjustment - 2013 CR 0.612%</t>
  </si>
  <si>
    <t>This section displays reimbursable by Decision Unit.  Total obligations shown in this section should agree with total Collections above.</t>
  </si>
  <si>
    <t>Collections by Source</t>
  </si>
  <si>
    <t>Subtract - Transfers/Reprogramming</t>
  </si>
  <si>
    <t>Subtract - Recoveries/Refunds</t>
  </si>
  <si>
    <t>2013 Planned</t>
  </si>
  <si>
    <t>2012 Appropriation Enacted w/o Balance Rescission</t>
  </si>
  <si>
    <t xml:space="preserve">      JCON and JCON S/TS - To Components</t>
  </si>
  <si>
    <t>Professional Responsibility Advisory Office (PRAO) - From Components</t>
  </si>
  <si>
    <t xml:space="preserve">      Administrative Positions - To OSG</t>
  </si>
  <si>
    <t xml:space="preserve">      Office of Information Policy (OIP) - From Components</t>
  </si>
  <si>
    <t>Offsets:</t>
  </si>
  <si>
    <t>OLC/OSG Executive Officer Merger</t>
  </si>
  <si>
    <t>Office Of Legal Counsel</t>
  </si>
  <si>
    <t>Office of Legal Counsel</t>
  </si>
  <si>
    <t>OLC/OSG Executive Office Merger</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</si>
  <si>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$7,000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</si>
  <si>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$115,000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</si>
  <si>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decrease of $2,000 is required to meet these commitments.</t>
    </r>
  </si>
  <si>
    <t>Office of  Legal Counsel</t>
  </si>
  <si>
    <t>2013 Continuing Resolution*</t>
  </si>
  <si>
    <t>*The 2013 Continuing Resolution includes the 0.612% funding provided by the Continuing Appropriations Resolution, 2013 (P.L. 112-175, Section 101(c)).</t>
  </si>
  <si>
    <t>*The 2013 Continuing Resolution includes the 0.612% funding provided by the Continuing Appropriations Resolution, 2013 (P.L. 112-175, Section 101 (c)).</t>
  </si>
  <si>
    <t>*The 2013 Availability includes the 0.612% funding provided by the Continuing Appropriations Resolution, 2013 (P.L. 112-175, Section 101 (c)).</t>
  </si>
  <si>
    <t>2013 Availability*</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</si>
  <si>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</si>
  <si>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r>
      <t>2012 Enacted</t>
    </r>
    <r>
      <rPr>
        <b/>
        <vertAlign val="superscript"/>
        <sz val="11"/>
        <color theme="1"/>
        <rFont val="Arial"/>
        <family val="2"/>
      </rPr>
      <t xml:space="preserve"> </t>
    </r>
  </si>
  <si>
    <t>Note: The FTE for FY 2012 is actual and for FY 2013 and FY 2014 are estimates.</t>
  </si>
  <si>
    <t>Federal Appeallate Activity</t>
  </si>
  <si>
    <t>FY 2013  Continuing Resolution</t>
  </si>
  <si>
    <t>Supplemental Appropriation</t>
  </si>
  <si>
    <r>
      <t xml:space="preserve">2014 Pay Raise:
</t>
    </r>
    <r>
      <rPr>
        <sz val="9"/>
        <color theme="1"/>
        <rFont val="Arial"/>
        <family val="2"/>
      </rPr>
      <t>This request provides for a proposed 1 percent pay raise to be effective in January of 2014.  The increase only inlcudes the general pay raise.  The amount request, $255,000, represents the pay amounts for 3/4 of the fiscal year plus appropriate benefits ($186,000 for pay and $62,000 for beneftis.)</t>
    </r>
  </si>
  <si>
    <t>A total of $143K was reprogrammed from OLC to OSG as a result of the merger of the exeucutive office functions.</t>
  </si>
  <si>
    <t>A total of $570K will be reporgrammed from OLC to OSG as a result of the merger of executive office functions.</t>
  </si>
  <si>
    <t>A: Organizational Chart</t>
  </si>
  <si>
    <t>2013 Spring call template</t>
  </si>
  <si>
    <t>2012 template</t>
  </si>
  <si>
    <t>FY 2011 CJ Submission</t>
  </si>
  <si>
    <t xml:space="preserve">Total 2013 Continuing Resolution </t>
  </si>
  <si>
    <t xml:space="preserve"> Total Offsets</t>
  </si>
  <si>
    <t>2012 - 2014 Total Change</t>
  </si>
  <si>
    <r>
      <rPr>
        <u/>
        <sz val="9"/>
        <color theme="1"/>
        <rFont val="Arial"/>
        <family val="2"/>
      </rPr>
      <t>OSG and OLC Executive Office Merger:</t>
    </r>
    <r>
      <rPr>
        <sz val="9"/>
        <color theme="1"/>
        <rFont val="Arial"/>
        <family val="2"/>
      </rPr>
      <t xml:space="preserve">                                                                                              The Office of the Solicitor General (OSG) and the Offie of Legal Counsel (OLC) are similarly sized components of the General Legal Activities (GLA) appropriation.  Due to fiscal contraints, staffing challenges, and the need for constant reevaluation of processes to find the most efficient management of resources, several executive office functions have been consolidated in these two components by merging the executive offices of OSG and OLC into a single, unified executive office.</t>
    </r>
  </si>
  <si>
    <r>
      <rPr>
        <u/>
        <sz val="9"/>
        <color theme="1"/>
        <rFont val="Arial"/>
        <family val="2"/>
      </rPr>
      <t>OIP and PRAO Reimbursable Agreements:</t>
    </r>
    <r>
      <rPr>
        <sz val="9"/>
        <color theme="1"/>
        <rFont val="Arial"/>
        <family val="2"/>
      </rPr>
      <t xml:space="preserve">                                                                                     Via reimbursable vehicle, OLC transfers funding to the Office of Information and Policy (OIP) and the Professional Responsibility Advisory Office (PRAO) into the General Administration appropriation.  The centralization of the funding is administratively advantageous because it eliminates the paper-intensive reimbursement process.  The FY 2013 transfer amounts for OIP and PRAO are based on the FY 2012 actual costs plus standard inflation per year (the average increase over the past theree years) to bridge to FY 2013 amounts.  The amount per component is based on the average percentages of total costs paid by that component since 2007.</t>
    </r>
  </si>
  <si>
    <r>
      <rPr>
        <u/>
        <sz val="9"/>
        <color theme="1"/>
        <rFont val="Arial"/>
        <family val="2"/>
      </rPr>
      <t xml:space="preserve">JCON and JCON S/TS: </t>
    </r>
    <r>
      <rPr>
        <sz val="9"/>
        <color theme="1"/>
        <rFont val="Arial"/>
        <family val="2"/>
      </rPr>
      <t xml:space="preserve">                                                                                                                                 A transfer of $29,000 is included in support of the Department's JCON and JCON S/TS programs which will be moved to the Working Capital Fund and provided as a billable service in FY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</si>
</sst>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u/>
      <sz val="9"/>
      <color theme="1"/>
      <name val="Arial"/>
      <family val="2"/>
    </font>
    <font>
      <i/>
      <sz val="11"/>
      <color theme="1"/>
      <name val="Arial"/>
      <family val="2"/>
    </font>
    <font>
      <b/>
      <sz val="11"/>
      <color theme="0"/>
      <name val="Arial"/>
      <family val="2"/>
    </font>
    <font>
      <b/>
      <u/>
      <sz val="11"/>
      <color theme="0"/>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12"/>
      <name val="Arial"/>
    </font>
    <font>
      <b/>
      <sz val="16"/>
      <name val="Times New Roman"/>
      <family val="1"/>
    </font>
    <font>
      <b/>
      <sz val="12"/>
      <name val="Arial"/>
      <family val="2"/>
    </font>
    <font>
      <sz val="10"/>
      <color indexed="9"/>
      <name val="Times New Roman"/>
      <family val="1"/>
    </font>
    <font>
      <b/>
      <sz val="12"/>
      <color indexed="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dashed">
        <color theme="0" tint="-0.14996795556505021"/>
      </top>
      <bottom style="medium">
        <color indexed="64"/>
      </bottom>
      <diagonal/>
    </border>
  </borders>
  <cellStyleXfs count="21">
    <xf numFmtId="0" fontId="0" fillId="0" borderId="0"/>
    <xf numFmtId="43" fontId="12" fillId="0" borderId="0" applyFont="0" applyFill="0" applyBorder="0" applyAlignment="0" applyProtection="0"/>
    <xf numFmtId="44" fontId="1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32" fillId="0" borderId="0"/>
    <xf numFmtId="0" fontId="31" fillId="0" borderId="0"/>
    <xf numFmtId="0" fontId="3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3" fillId="0" borderId="0"/>
  </cellStyleXfs>
  <cellXfs count="412">
    <xf numFmtId="0" fontId="0" fillId="0" borderId="0" xfId="0"/>
    <xf numFmtId="0" fontId="13" fillId="0" borderId="0" xfId="0" applyFont="1"/>
    <xf numFmtId="3" fontId="13" fillId="0" borderId="0" xfId="0" applyNumberFormat="1" applyFont="1"/>
    <xf numFmtId="164" fontId="13" fillId="0" borderId="0" xfId="1" applyNumberFormat="1" applyFont="1"/>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4" xfId="0" applyFont="1" applyBorder="1" applyAlignment="1">
      <alignment horizontal="center" vertical="top" wrapText="1"/>
    </xf>
    <xf numFmtId="0" fontId="11" fillId="0" borderId="10" xfId="0" applyFont="1" applyBorder="1" applyAlignment="1">
      <alignment horizontal="left" indent="3"/>
    </xf>
    <xf numFmtId="0" fontId="17" fillId="0" borderId="16" xfId="0" applyFont="1" applyBorder="1" applyAlignment="1">
      <alignment horizontal="right"/>
    </xf>
    <xf numFmtId="0" fontId="11" fillId="0" borderId="17" xfId="0" applyFont="1" applyBorder="1" applyAlignment="1">
      <alignment horizontal="left" indent="3"/>
    </xf>
    <xf numFmtId="0" fontId="11" fillId="0" borderId="18" xfId="0" applyFont="1" applyBorder="1"/>
    <xf numFmtId="0" fontId="11" fillId="0" borderId="19" xfId="0" applyFont="1" applyBorder="1"/>
    <xf numFmtId="0" fontId="11" fillId="0" borderId="20" xfId="0" applyFont="1" applyBorder="1" applyAlignment="1">
      <alignment horizontal="left" indent="3"/>
    </xf>
    <xf numFmtId="0" fontId="11" fillId="0" borderId="21" xfId="0" applyFont="1" applyBorder="1"/>
    <xf numFmtId="0" fontId="11" fillId="0" borderId="22" xfId="0" applyFont="1" applyBorder="1"/>
    <xf numFmtId="0" fontId="11" fillId="0" borderId="20" xfId="0" applyFont="1" applyBorder="1" applyAlignment="1">
      <alignment horizontal="left" indent="5"/>
    </xf>
    <xf numFmtId="0" fontId="11" fillId="0" borderId="23" xfId="0" applyFont="1" applyBorder="1" applyAlignment="1">
      <alignment horizontal="left" indent="5"/>
    </xf>
    <xf numFmtId="0" fontId="10" fillId="0" borderId="1" xfId="0" applyFont="1" applyBorder="1" applyAlignment="1">
      <alignment horizontal="center" vertical="top" wrapText="1"/>
    </xf>
    <xf numFmtId="0" fontId="10"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0" fillId="0" borderId="17" xfId="0" applyFont="1" applyBorder="1" applyAlignment="1">
      <alignment horizontal="left" indent="3"/>
    </xf>
    <xf numFmtId="0" fontId="10" fillId="0" borderId="20" xfId="0" applyFont="1" applyBorder="1" applyAlignment="1">
      <alignment horizontal="left" indent="3"/>
    </xf>
    <xf numFmtId="0" fontId="10" fillId="0" borderId="36" xfId="0" applyFont="1" applyBorder="1" applyAlignment="1">
      <alignment horizontal="left" indent="3"/>
    </xf>
    <xf numFmtId="0" fontId="10" fillId="0" borderId="0" xfId="0" applyFont="1" applyAlignment="1">
      <alignment vertical="top" wrapText="1"/>
    </xf>
    <xf numFmtId="0" fontId="10" fillId="0" borderId="0" xfId="0" applyFont="1" applyAlignment="1">
      <alignment vertical="top"/>
    </xf>
    <xf numFmtId="0" fontId="10" fillId="0" borderId="14" xfId="0" applyFont="1" applyBorder="1" applyAlignment="1">
      <alignment horizontal="center" vertical="top" wrapText="1"/>
    </xf>
    <xf numFmtId="3" fontId="11" fillId="0" borderId="21" xfId="0" applyNumberFormat="1" applyFont="1" applyBorder="1"/>
    <xf numFmtId="3" fontId="11" fillId="0" borderId="21" xfId="1" applyNumberFormat="1" applyFont="1" applyBorder="1"/>
    <xf numFmtId="3" fontId="10" fillId="0" borderId="21" xfId="0" applyNumberFormat="1" applyFont="1" applyBorder="1"/>
    <xf numFmtId="3" fontId="10" fillId="0" borderId="22" xfId="0" applyNumberFormat="1" applyFont="1" applyBorder="1"/>
    <xf numFmtId="3" fontId="17" fillId="0" borderId="38" xfId="0" applyNumberFormat="1" applyFont="1" applyBorder="1"/>
    <xf numFmtId="3" fontId="17" fillId="0" borderId="39" xfId="0" applyNumberFormat="1" applyFont="1" applyBorder="1"/>
    <xf numFmtId="0" fontId="17" fillId="0" borderId="37" xfId="0" applyFont="1" applyBorder="1" applyAlignment="1">
      <alignment horizontal="right"/>
    </xf>
    <xf numFmtId="0" fontId="17" fillId="0" borderId="45" xfId="0" applyFont="1" applyBorder="1" applyAlignment="1">
      <alignment vertical="top"/>
    </xf>
    <xf numFmtId="0" fontId="11" fillId="0" borderId="46" xfId="0" applyFont="1" applyBorder="1" applyAlignment="1">
      <alignment vertical="top"/>
    </xf>
    <xf numFmtId="0" fontId="11" fillId="0" borderId="47" xfId="0" applyFont="1" applyBorder="1"/>
    <xf numFmtId="0" fontId="11" fillId="0" borderId="48" xfId="0" applyFont="1" applyBorder="1"/>
    <xf numFmtId="0" fontId="17" fillId="0" borderId="31" xfId="0" applyFont="1" applyBorder="1" applyAlignment="1">
      <alignment horizontal="center"/>
    </xf>
    <xf numFmtId="3" fontId="17" fillId="0" borderId="7" xfId="0" applyNumberFormat="1" applyFont="1" applyBorder="1"/>
    <xf numFmtId="0" fontId="17" fillId="0" borderId="29" xfId="0" applyFont="1" applyBorder="1" applyAlignment="1">
      <alignment vertical="top" wrapText="1"/>
    </xf>
    <xf numFmtId="0" fontId="10" fillId="0" borderId="30" xfId="0" applyFont="1" applyBorder="1" applyAlignment="1">
      <alignment vertical="top" wrapText="1"/>
    </xf>
    <xf numFmtId="0" fontId="10" fillId="0" borderId="30" xfId="0" applyFont="1" applyBorder="1" applyAlignment="1">
      <alignment vertical="top"/>
    </xf>
    <xf numFmtId="0" fontId="17" fillId="0" borderId="37" xfId="0" applyFont="1" applyBorder="1" applyAlignment="1">
      <alignment horizontal="right" vertical="top"/>
    </xf>
    <xf numFmtId="0" fontId="14" fillId="0" borderId="0" xfId="0" applyFont="1" applyAlignment="1">
      <alignment horizontal="center"/>
    </xf>
    <xf numFmtId="0" fontId="21" fillId="0" borderId="34" xfId="0" applyFont="1" applyBorder="1" applyAlignment="1">
      <alignment vertical="center" wrapText="1"/>
    </xf>
    <xf numFmtId="0" fontId="22" fillId="0" borderId="0" xfId="0" applyFont="1"/>
    <xf numFmtId="0" fontId="21" fillId="0" borderId="50" xfId="0" applyFont="1" applyBorder="1" applyAlignment="1">
      <alignment vertical="top"/>
    </xf>
    <xf numFmtId="0" fontId="22" fillId="0" borderId="46" xfId="0" applyFont="1" applyBorder="1" applyAlignment="1">
      <alignment vertical="top"/>
    </xf>
    <xf numFmtId="3" fontId="22" fillId="0" borderId="42" xfId="0" applyNumberFormat="1" applyFont="1" applyBorder="1"/>
    <xf numFmtId="0" fontId="22" fillId="0" borderId="47" xfId="0" applyFont="1" applyBorder="1"/>
    <xf numFmtId="0" fontId="21" fillId="0" borderId="45" xfId="0" applyFont="1" applyBorder="1" applyAlignment="1">
      <alignment vertical="top"/>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8" xfId="0" applyNumberFormat="1" applyFont="1" applyBorder="1"/>
    <xf numFmtId="3" fontId="22" fillId="0" borderId="18" xfId="0" applyNumberFormat="1" applyFont="1" applyBorder="1"/>
    <xf numFmtId="3" fontId="22" fillId="0" borderId="52" xfId="0" applyNumberFormat="1" applyFont="1" applyBorder="1"/>
    <xf numFmtId="3" fontId="24" fillId="0" borderId="42" xfId="0" applyNumberFormat="1" applyFont="1" applyBorder="1"/>
    <xf numFmtId="0" fontId="22" fillId="0" borderId="45" xfId="0" applyFont="1" applyBorder="1" applyAlignment="1">
      <alignment vertical="top"/>
    </xf>
    <xf numFmtId="0" fontId="21" fillId="0" borderId="42" xfId="0" applyFont="1" applyBorder="1" applyAlignment="1">
      <alignment vertical="top" wrapText="1"/>
    </xf>
    <xf numFmtId="0" fontId="22" fillId="0" borderId="21" xfId="0" applyFont="1" applyBorder="1"/>
    <xf numFmtId="0" fontId="22" fillId="0" borderId="42" xfId="0" applyFont="1" applyBorder="1" applyAlignment="1">
      <alignment horizontal="left" vertical="top" wrapText="1" indent="2"/>
    </xf>
    <xf numFmtId="0" fontId="21" fillId="0" borderId="42" xfId="0" applyFont="1" applyBorder="1" applyAlignment="1">
      <alignment horizontal="right" vertical="top" wrapText="1" indent="2"/>
    </xf>
    <xf numFmtId="3" fontId="21" fillId="0" borderId="42" xfId="0" applyNumberFormat="1" applyFont="1" applyBorder="1"/>
    <xf numFmtId="3" fontId="21" fillId="0" borderId="21" xfId="0" applyNumberFormat="1" applyFont="1" applyBorder="1"/>
    <xf numFmtId="0" fontId="11" fillId="0" borderId="42" xfId="0" applyFont="1" applyBorder="1"/>
    <xf numFmtId="0" fontId="22" fillId="0" borderId="42" xfId="0" applyFont="1" applyBorder="1" applyAlignment="1">
      <alignment horizontal="left" vertical="top" wrapText="1" indent="4"/>
    </xf>
    <xf numFmtId="0" fontId="21" fillId="0" borderId="32" xfId="0" applyFont="1" applyBorder="1" applyAlignment="1">
      <alignment vertical="top"/>
    </xf>
    <xf numFmtId="0" fontId="22" fillId="0" borderId="43" xfId="0" applyFont="1" applyBorder="1" applyAlignment="1">
      <alignment horizontal="center" vertical="top" wrapText="1"/>
    </xf>
    <xf numFmtId="0" fontId="22" fillId="0" borderId="37" xfId="0" applyFont="1" applyBorder="1" applyAlignment="1">
      <alignment horizontal="center" vertical="top" wrapText="1"/>
    </xf>
    <xf numFmtId="0" fontId="22" fillId="0" borderId="32" xfId="0" applyFont="1" applyBorder="1"/>
    <xf numFmtId="0" fontId="22" fillId="0" borderId="54" xfId="0" applyFont="1" applyBorder="1" applyAlignment="1">
      <alignment vertical="top"/>
    </xf>
    <xf numFmtId="3" fontId="21" fillId="0" borderId="53" xfId="0" applyNumberFormat="1" applyFont="1" applyBorder="1"/>
    <xf numFmtId="0" fontId="21" fillId="0" borderId="42" xfId="0" applyFont="1" applyBorder="1" applyAlignment="1">
      <alignment horizontal="center" vertical="top" wrapText="1"/>
    </xf>
    <xf numFmtId="0" fontId="11" fillId="0" borderId="32" xfId="0" applyFont="1" applyBorder="1"/>
    <xf numFmtId="0" fontId="22" fillId="0" borderId="50" xfId="0" applyFont="1" applyBorder="1" applyAlignment="1">
      <alignment vertical="top"/>
    </xf>
    <xf numFmtId="0" fontId="22" fillId="0" borderId="49" xfId="0" applyFont="1" applyBorder="1" applyAlignment="1">
      <alignment vertical="top"/>
    </xf>
    <xf numFmtId="3" fontId="21" fillId="0" borderId="57"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39" xfId="0" applyNumberFormat="1" applyFont="1" applyBorder="1"/>
    <xf numFmtId="3" fontId="22" fillId="0" borderId="19" xfId="0" applyNumberFormat="1" applyFont="1" applyBorder="1"/>
    <xf numFmtId="0" fontId="22" fillId="0" borderId="22" xfId="0" applyFont="1" applyBorder="1"/>
    <xf numFmtId="3" fontId="21" fillId="0" borderId="22" xfId="0" applyNumberFormat="1" applyFont="1" applyBorder="1"/>
    <xf numFmtId="3" fontId="21" fillId="0" borderId="58" xfId="0" applyNumberFormat="1" applyFont="1" applyBorder="1"/>
    <xf numFmtId="3" fontId="21" fillId="0" borderId="59" xfId="0" applyNumberFormat="1" applyFont="1" applyBorder="1"/>
    <xf numFmtId="0" fontId="14" fillId="0" borderId="0" xfId="0" applyFont="1"/>
    <xf numFmtId="0" fontId="14" fillId="0" borderId="34" xfId="0" applyFont="1" applyBorder="1" applyAlignment="1"/>
    <xf numFmtId="0" fontId="18" fillId="0" borderId="0" xfId="0" applyFont="1" applyAlignment="1"/>
    <xf numFmtId="0" fontId="10" fillId="0" borderId="0" xfId="0" applyFont="1" applyAlignment="1">
      <alignment wrapText="1"/>
    </xf>
    <xf numFmtId="0" fontId="17" fillId="0" borderId="0" xfId="0" applyFont="1" applyAlignment="1">
      <alignment wrapText="1"/>
    </xf>
    <xf numFmtId="0" fontId="9" fillId="0" borderId="1" xfId="0" applyFont="1" applyBorder="1" applyAlignment="1">
      <alignment horizontal="center" vertical="top" wrapText="1"/>
    </xf>
    <xf numFmtId="0" fontId="17" fillId="0" borderId="0" xfId="0" applyFont="1" applyBorder="1" applyAlignment="1">
      <alignment horizontal="center" vertical="center" wrapText="1"/>
    </xf>
    <xf numFmtId="0" fontId="9" fillId="0" borderId="14" xfId="0" applyFont="1" applyBorder="1" applyAlignment="1">
      <alignment horizontal="center" vertical="top" wrapText="1"/>
    </xf>
    <xf numFmtId="0" fontId="11" fillId="0" borderId="45" xfId="0" applyFont="1" applyBorder="1"/>
    <xf numFmtId="0" fontId="11" fillId="0" borderId="50" xfId="0" applyFont="1" applyBorder="1"/>
    <xf numFmtId="0" fontId="11" fillId="0" borderId="46" xfId="0" applyFont="1" applyBorder="1"/>
    <xf numFmtId="0" fontId="11" fillId="0" borderId="50" xfId="0" applyFont="1" applyBorder="1" applyAlignment="1">
      <alignment horizontal="left" indent="1"/>
    </xf>
    <xf numFmtId="0" fontId="11" fillId="0" borderId="46" xfId="0" applyFont="1" applyBorder="1" applyAlignment="1">
      <alignment horizontal="left" indent="1"/>
    </xf>
    <xf numFmtId="0" fontId="17" fillId="0" borderId="9" xfId="0" applyFont="1" applyBorder="1" applyAlignment="1">
      <alignment horizontal="center"/>
    </xf>
    <xf numFmtId="0" fontId="9" fillId="0" borderId="17" xfId="0" applyFont="1" applyBorder="1" applyAlignment="1">
      <alignment horizontal="left" indent="2"/>
    </xf>
    <xf numFmtId="0" fontId="9" fillId="0" borderId="20" xfId="0" applyFont="1" applyBorder="1" applyAlignment="1">
      <alignment horizontal="left" indent="2"/>
    </xf>
    <xf numFmtId="0" fontId="25"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6" xfId="0" applyFont="1" applyBorder="1" applyAlignment="1">
      <alignment horizontal="center"/>
    </xf>
    <xf numFmtId="0" fontId="9" fillId="0" borderId="69" xfId="0" applyFont="1" applyBorder="1"/>
    <xf numFmtId="0" fontId="10" fillId="0" borderId="0" xfId="0" applyFont="1" applyBorder="1" applyAlignment="1">
      <alignment horizontal="center" vertical="top" wrapText="1"/>
    </xf>
    <xf numFmtId="0" fontId="10" fillId="0" borderId="0" xfId="0" applyFont="1" applyBorder="1"/>
    <xf numFmtId="0" fontId="17" fillId="0" borderId="0" xfId="0" applyFont="1" applyBorder="1"/>
    <xf numFmtId="0" fontId="17" fillId="0" borderId="0" xfId="0" applyFont="1" applyBorder="1" applyAlignment="1">
      <alignment horizontal="right" indent="1"/>
    </xf>
    <xf numFmtId="0" fontId="11" fillId="0" borderId="0" xfId="0" applyFont="1" applyBorder="1"/>
    <xf numFmtId="0" fontId="9" fillId="0" borderId="18" xfId="0" applyFont="1" applyBorder="1" applyAlignment="1">
      <alignment horizontal="left" indent="1"/>
    </xf>
    <xf numFmtId="0" fontId="9" fillId="0" borderId="53" xfId="0" applyFont="1" applyBorder="1" applyAlignment="1">
      <alignment horizontal="left" indent="1"/>
    </xf>
    <xf numFmtId="0" fontId="9" fillId="0" borderId="38" xfId="0" applyFont="1" applyBorder="1" applyAlignment="1">
      <alignment horizontal="left" indent="1"/>
    </xf>
    <xf numFmtId="0" fontId="9" fillId="0" borderId="53" xfId="0" applyFont="1" applyBorder="1" applyAlignment="1">
      <alignment horizontal="left" indent="3"/>
    </xf>
    <xf numFmtId="0" fontId="9" fillId="0" borderId="15" xfId="0" applyFont="1" applyBorder="1" applyAlignment="1">
      <alignment horizontal="left" indent="1"/>
    </xf>
    <xf numFmtId="0" fontId="17" fillId="0" borderId="1" xfId="0" applyFont="1" applyBorder="1" applyAlignment="1">
      <alignment horizontal="right" indent="1"/>
    </xf>
    <xf numFmtId="0" fontId="17" fillId="0" borderId="76" xfId="0" applyFont="1" applyBorder="1"/>
    <xf numFmtId="0" fontId="13" fillId="0" borderId="77" xfId="0" applyFont="1" applyBorder="1" applyAlignment="1">
      <alignment horizontal="left" indent="1"/>
    </xf>
    <xf numFmtId="3" fontId="17" fillId="0" borderId="20" xfId="0" applyNumberFormat="1" applyFont="1" applyBorder="1"/>
    <xf numFmtId="3" fontId="17" fillId="0" borderId="21" xfId="0" applyNumberFormat="1" applyFont="1" applyBorder="1"/>
    <xf numFmtId="3" fontId="13" fillId="0" borderId="22" xfId="0" applyNumberFormat="1" applyFont="1" applyBorder="1"/>
    <xf numFmtId="0" fontId="17" fillId="0" borderId="77" xfId="0" applyFont="1" applyBorder="1" applyAlignment="1">
      <alignment horizontal="left" indent="1"/>
    </xf>
    <xf numFmtId="3" fontId="17" fillId="0" borderId="22" xfId="0" applyNumberFormat="1" applyFont="1" applyBorder="1"/>
    <xf numFmtId="0" fontId="17" fillId="0" borderId="77" xfId="0" applyFont="1" applyBorder="1"/>
    <xf numFmtId="0" fontId="13" fillId="0" borderId="77" xfId="0" applyFont="1" applyBorder="1" applyAlignment="1">
      <alignment horizontal="left" indent="6"/>
    </xf>
    <xf numFmtId="3" fontId="13" fillId="0" borderId="20" xfId="0" applyNumberFormat="1" applyFont="1" applyBorder="1"/>
    <xf numFmtId="3" fontId="13" fillId="0" borderId="21" xfId="0" applyNumberFormat="1" applyFont="1" applyBorder="1"/>
    <xf numFmtId="0" fontId="13" fillId="0" borderId="77" xfId="0" applyFont="1" applyBorder="1" applyAlignment="1">
      <alignment horizontal="left" indent="3"/>
    </xf>
    <xf numFmtId="0" fontId="17" fillId="0" borderId="77" xfId="0" applyFont="1" applyBorder="1" applyAlignment="1">
      <alignment horizontal="left" indent="3"/>
    </xf>
    <xf numFmtId="0" fontId="17" fillId="0" borderId="75" xfId="0" applyFont="1" applyBorder="1" applyAlignment="1">
      <alignment horizontal="left"/>
    </xf>
    <xf numFmtId="3" fontId="17" fillId="0" borderId="46" xfId="0" applyNumberFormat="1" applyFont="1" applyBorder="1"/>
    <xf numFmtId="3" fontId="17" fillId="0" borderId="79" xfId="0" applyNumberFormat="1" applyFont="1" applyBorder="1"/>
    <xf numFmtId="0" fontId="13" fillId="0" borderId="77" xfId="0" applyFont="1" applyBorder="1" applyAlignment="1">
      <alignment horizontal="left" indent="4"/>
    </xf>
    <xf numFmtId="3" fontId="13" fillId="0" borderId="46" xfId="0" applyNumberFormat="1" applyFont="1" applyBorder="1"/>
    <xf numFmtId="3" fontId="13" fillId="0" borderId="79" xfId="0" applyNumberFormat="1" applyFont="1" applyBorder="1"/>
    <xf numFmtId="0" fontId="17" fillId="0" borderId="77" xfId="0" applyFont="1" applyBorder="1" applyAlignment="1">
      <alignment horizontal="left"/>
    </xf>
    <xf numFmtId="3" fontId="13" fillId="0" borderId="80" xfId="0" applyNumberFormat="1" applyFont="1" applyBorder="1"/>
    <xf numFmtId="3" fontId="13" fillId="0" borderId="65" xfId="0" applyNumberFormat="1" applyFont="1" applyBorder="1"/>
    <xf numFmtId="3" fontId="13" fillId="0" borderId="81" xfId="0" applyNumberFormat="1" applyFont="1" applyBorder="1"/>
    <xf numFmtId="0" fontId="17" fillId="0" borderId="82" xfId="0" applyFont="1" applyBorder="1"/>
    <xf numFmtId="3" fontId="17" fillId="0" borderId="83" xfId="0" applyNumberFormat="1" applyFont="1" applyBorder="1"/>
    <xf numFmtId="3" fontId="17" fillId="0" borderId="68" xfId="0" applyNumberFormat="1" applyFont="1" applyBorder="1"/>
    <xf numFmtId="3" fontId="17" fillId="0" borderId="84" xfId="0" applyNumberFormat="1" applyFont="1" applyBorder="1"/>
    <xf numFmtId="0" fontId="11" fillId="0" borderId="36" xfId="0" applyFont="1" applyBorder="1" applyAlignment="1">
      <alignment horizontal="left" indent="3"/>
    </xf>
    <xf numFmtId="165" fontId="10" fillId="0" borderId="86" xfId="2" applyNumberFormat="1" applyFont="1" applyBorder="1" applyAlignment="1">
      <alignment horizontal="left"/>
    </xf>
    <xf numFmtId="165" fontId="10" fillId="0" borderId="86" xfId="2" applyNumberFormat="1" applyFont="1" applyBorder="1" applyAlignment="1">
      <alignment horizontal="center"/>
    </xf>
    <xf numFmtId="164" fontId="10" fillId="0" borderId="28" xfId="1" applyNumberFormat="1" applyFont="1" applyBorder="1" applyAlignment="1">
      <alignment horizontal="left"/>
    </xf>
    <xf numFmtId="0" fontId="11" fillId="0" borderId="70" xfId="0" applyFont="1" applyBorder="1" applyAlignment="1">
      <alignment horizontal="left" indent="3"/>
    </xf>
    <xf numFmtId="0" fontId="8" fillId="0" borderId="17" xfId="0" applyFont="1" applyBorder="1" applyAlignment="1">
      <alignment horizontal="left" indent="2"/>
    </xf>
    <xf numFmtId="0" fontId="8" fillId="0" borderId="78" xfId="0" applyFont="1" applyBorder="1" applyAlignment="1">
      <alignment horizontal="left"/>
    </xf>
    <xf numFmtId="0" fontId="8" fillId="0" borderId="87" xfId="0" applyFont="1" applyBorder="1" applyAlignment="1">
      <alignment horizontal="left"/>
    </xf>
    <xf numFmtId="165" fontId="8" fillId="0" borderId="88" xfId="2" applyNumberFormat="1" applyFont="1" applyBorder="1" applyAlignment="1">
      <alignment horizontal="left"/>
    </xf>
    <xf numFmtId="165" fontId="8" fillId="0" borderId="88" xfId="2" applyNumberFormat="1" applyFont="1" applyBorder="1" applyAlignment="1">
      <alignment horizontal="center"/>
    </xf>
    <xf numFmtId="164" fontId="8" fillId="0" borderId="89" xfId="1" applyNumberFormat="1" applyFont="1" applyBorder="1" applyAlignment="1">
      <alignment horizontal="left"/>
    </xf>
    <xf numFmtId="0" fontId="8" fillId="0" borderId="92" xfId="0" applyFont="1" applyBorder="1" applyAlignment="1">
      <alignment horizontal="left"/>
    </xf>
    <xf numFmtId="165" fontId="8" fillId="0" borderId="93" xfId="2" applyNumberFormat="1" applyFont="1" applyBorder="1" applyAlignment="1">
      <alignment horizontal="left"/>
    </xf>
    <xf numFmtId="165" fontId="8" fillId="0" borderId="93" xfId="2" applyNumberFormat="1" applyFont="1" applyBorder="1" applyAlignment="1">
      <alignment horizontal="center"/>
    </xf>
    <xf numFmtId="164" fontId="8" fillId="0" borderId="94" xfId="1" applyNumberFormat="1" applyFont="1" applyBorder="1" applyAlignment="1">
      <alignment horizontal="left"/>
    </xf>
    <xf numFmtId="165" fontId="10" fillId="0" borderId="93" xfId="2" applyNumberFormat="1" applyFont="1" applyBorder="1" applyAlignment="1">
      <alignment horizontal="left"/>
    </xf>
    <xf numFmtId="165" fontId="10" fillId="0" borderId="93" xfId="2" applyNumberFormat="1" applyFont="1" applyBorder="1" applyAlignment="1">
      <alignment horizontal="center"/>
    </xf>
    <xf numFmtId="164" fontId="10" fillId="0" borderId="94" xfId="1" applyNumberFormat="1" applyFont="1" applyBorder="1" applyAlignment="1">
      <alignment horizontal="left"/>
    </xf>
    <xf numFmtId="0" fontId="8" fillId="0" borderId="1" xfId="0" applyFont="1" applyBorder="1" applyAlignment="1">
      <alignment horizontal="center" vertical="top" wrapText="1"/>
    </xf>
    <xf numFmtId="0" fontId="8" fillId="0" borderId="70" xfId="0" applyFont="1" applyBorder="1" applyAlignment="1">
      <alignment horizontal="left" indent="3"/>
    </xf>
    <xf numFmtId="0" fontId="8" fillId="0" borderId="20" xfId="0" applyFont="1" applyBorder="1" applyAlignment="1">
      <alignment horizontal="left" indent="3"/>
    </xf>
    <xf numFmtId="0" fontId="8" fillId="0" borderId="6" xfId="0" applyFont="1" applyBorder="1" applyAlignment="1">
      <alignment horizontal="left" indent="3"/>
    </xf>
    <xf numFmtId="0" fontId="17" fillId="0" borderId="0" xfId="0" applyFont="1" applyBorder="1" applyAlignment="1">
      <alignment vertical="center" wrapText="1"/>
    </xf>
    <xf numFmtId="0" fontId="22" fillId="0" borderId="83" xfId="0" applyFont="1" applyBorder="1" applyAlignment="1">
      <alignment vertical="top"/>
    </xf>
    <xf numFmtId="3" fontId="21" fillId="0" borderId="68" xfId="0" applyNumberFormat="1" applyFont="1" applyBorder="1"/>
    <xf numFmtId="3" fontId="22" fillId="0" borderId="67" xfId="0" applyNumberFormat="1" applyFont="1" applyBorder="1"/>
    <xf numFmtId="0" fontId="22" fillId="0" borderId="49" xfId="0" applyFont="1" applyBorder="1"/>
    <xf numFmtId="0" fontId="7" fillId="0" borderId="77" xfId="0" applyFont="1" applyBorder="1" applyAlignment="1">
      <alignment horizontal="left" indent="6"/>
    </xf>
    <xf numFmtId="0" fontId="7" fillId="0" borderId="1" xfId="0" applyFont="1" applyBorder="1" applyAlignment="1">
      <alignment horizontal="center" vertical="top" wrapText="1"/>
    </xf>
    <xf numFmtId="0" fontId="7" fillId="0" borderId="20" xfId="0" applyFont="1" applyBorder="1" applyAlignment="1">
      <alignment horizontal="left" indent="3"/>
    </xf>
    <xf numFmtId="0" fontId="7" fillId="0" borderId="6" xfId="0" applyFont="1" applyBorder="1" applyAlignment="1">
      <alignment horizontal="left" indent="3"/>
    </xf>
    <xf numFmtId="0" fontId="7" fillId="0" borderId="92" xfId="0" applyFont="1" applyBorder="1" applyAlignment="1">
      <alignment horizontal="left"/>
    </xf>
    <xf numFmtId="0" fontId="7" fillId="0" borderId="54" xfId="0" applyFont="1" applyBorder="1"/>
    <xf numFmtId="0" fontId="7" fillId="0" borderId="20" xfId="0" applyFont="1" applyBorder="1" applyAlignment="1">
      <alignment horizontal="left" indent="2"/>
    </xf>
    <xf numFmtId="0" fontId="17" fillId="0" borderId="4" xfId="0" applyFont="1" applyBorder="1" applyAlignment="1">
      <alignment horizontal="center" vertical="center" wrapText="1"/>
    </xf>
    <xf numFmtId="0" fontId="27" fillId="0" borderId="102" xfId="0" applyFont="1" applyBorder="1" applyAlignment="1">
      <alignment horizontal="center"/>
    </xf>
    <xf numFmtId="0" fontId="18" fillId="0" borderId="103" xfId="0" applyFont="1" applyBorder="1"/>
    <xf numFmtId="0" fontId="26" fillId="0" borderId="104" xfId="0" applyFont="1" applyBorder="1"/>
    <xf numFmtId="0" fontId="6" fillId="0" borderId="0" xfId="0" applyFont="1"/>
    <xf numFmtId="0" fontId="6" fillId="0" borderId="30" xfId="0" applyFont="1" applyBorder="1" applyAlignment="1">
      <alignment vertical="top" wrapText="1"/>
    </xf>
    <xf numFmtId="0" fontId="6" fillId="0" borderId="0" xfId="0" applyFont="1" applyAlignment="1">
      <alignment vertical="top"/>
    </xf>
    <xf numFmtId="0" fontId="6" fillId="0" borderId="53" xfId="0" applyFont="1" applyBorder="1" applyAlignment="1">
      <alignment horizontal="left" indent="1"/>
    </xf>
    <xf numFmtId="0" fontId="5" fillId="0" borderId="36" xfId="0" applyFont="1" applyBorder="1" applyAlignment="1">
      <alignment horizontal="left" indent="2"/>
    </xf>
    <xf numFmtId="0" fontId="5" fillId="0" borderId="20" xfId="0" applyFont="1" applyBorder="1" applyAlignment="1">
      <alignment horizontal="left" indent="2"/>
    </xf>
    <xf numFmtId="0" fontId="4" fillId="0" borderId="77" xfId="0" applyFont="1" applyBorder="1" applyAlignment="1">
      <alignment horizontal="left" indent="3"/>
    </xf>
    <xf numFmtId="3" fontId="17" fillId="0" borderId="50" xfId="0" applyNumberFormat="1" applyFont="1" applyBorder="1"/>
    <xf numFmtId="3" fontId="17" fillId="0" borderId="53" xfId="0" applyNumberFormat="1" applyFont="1" applyBorder="1"/>
    <xf numFmtId="3" fontId="17" fillId="0" borderId="106" xfId="0" applyNumberFormat="1" applyFont="1" applyBorder="1"/>
    <xf numFmtId="3" fontId="17" fillId="0" borderId="47" xfId="0" applyNumberFormat="1" applyFont="1" applyBorder="1"/>
    <xf numFmtId="3" fontId="17" fillId="0" borderId="70" xfId="0" applyNumberFormat="1" applyFont="1" applyBorder="1"/>
    <xf numFmtId="3" fontId="17" fillId="0" borderId="58" xfId="0" applyNumberFormat="1" applyFont="1" applyBorder="1"/>
    <xf numFmtId="3" fontId="17" fillId="0" borderId="36" xfId="0" applyNumberFormat="1" applyFont="1" applyBorder="1"/>
    <xf numFmtId="3" fontId="17" fillId="0" borderId="107" xfId="0" applyNumberFormat="1" applyFont="1" applyBorder="1"/>
    <xf numFmtId="3" fontId="30" fillId="0" borderId="20" xfId="0" applyNumberFormat="1" applyFont="1" applyBorder="1"/>
    <xf numFmtId="3" fontId="30" fillId="0" borderId="21" xfId="0" applyNumberFormat="1" applyFont="1" applyBorder="1"/>
    <xf numFmtId="3" fontId="30" fillId="0" borderId="22" xfId="0" applyNumberFormat="1" applyFont="1" applyBorder="1"/>
    <xf numFmtId="3" fontId="30" fillId="0" borderId="46" xfId="0" applyNumberFormat="1" applyFont="1" applyBorder="1"/>
    <xf numFmtId="3" fontId="30" fillId="0" borderId="79" xfId="0" applyNumberFormat="1" applyFont="1" applyBorder="1"/>
    <xf numFmtId="3" fontId="11" fillId="0" borderId="18" xfId="0" applyNumberFormat="1" applyFont="1" applyBorder="1"/>
    <xf numFmtId="3" fontId="11" fillId="0" borderId="19" xfId="0" applyNumberFormat="1" applyFont="1" applyBorder="1"/>
    <xf numFmtId="3" fontId="11" fillId="0" borderId="22" xfId="0" applyNumberFormat="1" applyFont="1" applyBorder="1"/>
    <xf numFmtId="3" fontId="11" fillId="0" borderId="2" xfId="0" applyNumberFormat="1" applyFont="1" applyBorder="1"/>
    <xf numFmtId="3" fontId="11"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8" fillId="0" borderId="18" xfId="0" applyNumberFormat="1" applyFont="1" applyBorder="1"/>
    <xf numFmtId="3" fontId="8" fillId="0" borderId="19" xfId="0" applyNumberFormat="1" applyFont="1" applyBorder="1"/>
    <xf numFmtId="3" fontId="8" fillId="0" borderId="38" xfId="0" applyNumberFormat="1" applyFont="1" applyBorder="1"/>
    <xf numFmtId="3" fontId="8" fillId="0" borderId="39" xfId="0" applyNumberFormat="1" applyFont="1" applyBorder="1"/>
    <xf numFmtId="3" fontId="11" fillId="0" borderId="53" xfId="0" applyNumberFormat="1" applyFont="1" applyBorder="1"/>
    <xf numFmtId="3" fontId="11" fillId="0" borderId="58" xfId="0" applyNumberFormat="1" applyFont="1" applyBorder="1"/>
    <xf numFmtId="3" fontId="11" fillId="0" borderId="24" xfId="0" applyNumberFormat="1" applyFont="1" applyBorder="1"/>
    <xf numFmtId="3" fontId="11" fillId="0" borderId="25" xfId="0" applyNumberFormat="1" applyFont="1" applyBorder="1"/>
    <xf numFmtId="3" fontId="11" fillId="0" borderId="7" xfId="0" applyNumberFormat="1" applyFont="1" applyBorder="1"/>
    <xf numFmtId="3" fontId="11" fillId="0" borderId="8" xfId="0" applyNumberFormat="1" applyFont="1" applyBorder="1"/>
    <xf numFmtId="3" fontId="11" fillId="0" borderId="38" xfId="0" applyNumberFormat="1" applyFont="1" applyBorder="1"/>
    <xf numFmtId="3" fontId="11" fillId="0" borderId="39" xfId="0" applyNumberFormat="1" applyFont="1" applyBorder="1"/>
    <xf numFmtId="3" fontId="10" fillId="0" borderId="18" xfId="0" applyNumberFormat="1" applyFont="1" applyBorder="1"/>
    <xf numFmtId="3" fontId="10" fillId="0" borderId="38" xfId="0" applyNumberFormat="1" applyFont="1" applyBorder="1"/>
    <xf numFmtId="3" fontId="17" fillId="0" borderId="8" xfId="0" applyNumberFormat="1" applyFont="1" applyBorder="1"/>
    <xf numFmtId="0" fontId="10" fillId="0" borderId="29" xfId="0" applyFont="1" applyBorder="1" applyAlignment="1">
      <alignment horizontal="center"/>
    </xf>
    <xf numFmtId="0" fontId="10" fillId="0" borderId="30" xfId="0" applyFont="1" applyBorder="1" applyAlignment="1">
      <alignment horizontal="center"/>
    </xf>
    <xf numFmtId="0" fontId="10" fillId="0" borderId="37" xfId="0" applyFont="1" applyBorder="1" applyAlignment="1">
      <alignment horizontal="center"/>
    </xf>
    <xf numFmtId="3" fontId="10" fillId="0" borderId="53" xfId="0" applyNumberFormat="1" applyFont="1" applyBorder="1"/>
    <xf numFmtId="3" fontId="10" fillId="0" borderId="15" xfId="0" applyNumberFormat="1" applyFont="1" applyBorder="1"/>
    <xf numFmtId="3" fontId="11" fillId="0" borderId="90" xfId="0" applyNumberFormat="1" applyFont="1" applyBorder="1"/>
    <xf numFmtId="3" fontId="11" fillId="0" borderId="91" xfId="0" applyNumberFormat="1" applyFont="1" applyBorder="1"/>
    <xf numFmtId="3" fontId="11" fillId="0" borderId="95" xfId="0" applyNumberFormat="1" applyFont="1" applyBorder="1"/>
    <xf numFmtId="3" fontId="11" fillId="0" borderId="96" xfId="0" applyNumberFormat="1" applyFont="1" applyBorder="1"/>
    <xf numFmtId="3" fontId="11" fillId="0" borderId="74" xfId="0" applyNumberFormat="1" applyFont="1" applyBorder="1"/>
    <xf numFmtId="3" fontId="17" fillId="0" borderId="90" xfId="2" applyNumberFormat="1" applyFont="1" applyBorder="1"/>
    <xf numFmtId="3" fontId="11" fillId="0" borderId="98" xfId="0" applyNumberFormat="1" applyFont="1" applyBorder="1"/>
    <xf numFmtId="3" fontId="17" fillId="0" borderId="95" xfId="2" applyNumberFormat="1" applyFont="1" applyBorder="1"/>
    <xf numFmtId="3" fontId="11" fillId="0" borderId="99" xfId="0" applyNumberFormat="1" applyFont="1" applyBorder="1"/>
    <xf numFmtId="3" fontId="11" fillId="0" borderId="65" xfId="0" applyNumberFormat="1" applyFont="1" applyBorder="1"/>
    <xf numFmtId="3" fontId="17" fillId="0" borderId="65" xfId="0" applyNumberFormat="1" applyFont="1" applyBorder="1"/>
    <xf numFmtId="3" fontId="11" fillId="0" borderId="97" xfId="0" applyNumberFormat="1" applyFont="1" applyBorder="1"/>
    <xf numFmtId="3" fontId="25" fillId="0" borderId="21" xfId="0" applyNumberFormat="1" applyFont="1" applyBorder="1"/>
    <xf numFmtId="3" fontId="25" fillId="0" borderId="22" xfId="0" applyNumberFormat="1" applyFont="1" applyBorder="1"/>
    <xf numFmtId="3" fontId="17" fillId="0" borderId="57" xfId="0" applyNumberFormat="1" applyFont="1" applyBorder="1"/>
    <xf numFmtId="3" fontId="17" fillId="0" borderId="59" xfId="0" applyNumberFormat="1" applyFont="1" applyBorder="1"/>
    <xf numFmtId="3" fontId="11" fillId="0" borderId="68" xfId="0" applyNumberFormat="1" applyFont="1" applyBorder="1"/>
    <xf numFmtId="3" fontId="11" fillId="0" borderId="67" xfId="0" applyNumberFormat="1" applyFont="1" applyBorder="1"/>
    <xf numFmtId="0" fontId="2" fillId="0" borderId="77" xfId="0" applyFont="1" applyBorder="1" applyAlignment="1">
      <alignment horizontal="left" indent="1"/>
    </xf>
    <xf numFmtId="0" fontId="2" fillId="0" borderId="77" xfId="0" applyFont="1" applyBorder="1" applyAlignment="1">
      <alignment horizontal="left" indent="6"/>
    </xf>
    <xf numFmtId="0" fontId="1" fillId="0" borderId="20" xfId="0" applyFont="1" applyBorder="1" applyAlignment="1">
      <alignment horizontal="left" indent="2"/>
    </xf>
    <xf numFmtId="0" fontId="1" fillId="0" borderId="0" xfId="0" applyFont="1"/>
    <xf numFmtId="0" fontId="22" fillId="0" borderId="32" xfId="0" applyFont="1" applyBorder="1" applyAlignment="1">
      <alignment vertical="top"/>
    </xf>
    <xf numFmtId="3" fontId="22" fillId="0" borderId="53" xfId="0" applyNumberFormat="1" applyFont="1" applyBorder="1"/>
    <xf numFmtId="3" fontId="22" fillId="0" borderId="58" xfId="0" applyNumberFormat="1" applyFont="1" applyBorder="1"/>
    <xf numFmtId="0" fontId="1" fillId="0" borderId="77" xfId="0" applyFont="1" applyBorder="1" applyAlignment="1">
      <alignment horizontal="left" indent="3"/>
    </xf>
    <xf numFmtId="3" fontId="1" fillId="0" borderId="20" xfId="0" applyNumberFormat="1" applyFont="1" applyBorder="1"/>
    <xf numFmtId="3" fontId="1" fillId="0" borderId="21" xfId="0" applyNumberFormat="1" applyFont="1" applyBorder="1"/>
    <xf numFmtId="3" fontId="1" fillId="0" borderId="22" xfId="0" applyNumberFormat="1" applyFont="1" applyBorder="1"/>
    <xf numFmtId="0" fontId="1" fillId="0" borderId="77" xfId="0" applyFont="1" applyBorder="1" applyAlignment="1">
      <alignment horizontal="left" indent="6"/>
    </xf>
    <xf numFmtId="0" fontId="1" fillId="0" borderId="77" xfId="0" applyFont="1" applyBorder="1" applyAlignment="1">
      <alignment horizontal="left" indent="4"/>
    </xf>
    <xf numFmtId="0" fontId="1" fillId="0" borderId="17" xfId="0" applyFont="1" applyBorder="1" applyAlignment="1">
      <alignment horizontal="left" indent="3"/>
    </xf>
    <xf numFmtId="0" fontId="17" fillId="0" borderId="4" xfId="0" applyFont="1" applyBorder="1" applyAlignment="1">
      <alignment horizontal="center" vertical="center" wrapText="1"/>
    </xf>
    <xf numFmtId="0" fontId="19" fillId="0" borderId="0" xfId="0" applyFont="1" applyAlignment="1">
      <alignment horizontal="left" vertical="top"/>
    </xf>
    <xf numFmtId="0" fontId="1" fillId="0" borderId="6" xfId="0" applyFont="1" applyBorder="1" applyAlignment="1">
      <alignment horizontal="left" indent="3"/>
    </xf>
    <xf numFmtId="3" fontId="1" fillId="0" borderId="7" xfId="0" applyNumberFormat="1" applyFont="1" applyBorder="1"/>
    <xf numFmtId="3" fontId="1" fillId="0" borderId="8" xfId="0" applyNumberFormat="1" applyFont="1" applyBorder="1"/>
    <xf numFmtId="0" fontId="1" fillId="0" borderId="66" xfId="0" applyFont="1" applyBorder="1" applyAlignment="1">
      <alignment horizontal="left" wrapText="1" indent="2"/>
    </xf>
    <xf numFmtId="3" fontId="1" fillId="0" borderId="57" xfId="0" applyNumberFormat="1" applyFont="1" applyBorder="1"/>
    <xf numFmtId="3" fontId="1" fillId="0" borderId="59" xfId="0" applyNumberFormat="1" applyFont="1" applyBorder="1"/>
    <xf numFmtId="0" fontId="14" fillId="0" borderId="0" xfId="0" applyFont="1" applyAlignment="1">
      <alignment horizontal="left"/>
    </xf>
    <xf numFmtId="0" fontId="1" fillId="0" borderId="0" xfId="0" applyFont="1" applyAlignment="1"/>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3" fontId="1" fillId="0" borderId="18" xfId="0" applyNumberFormat="1" applyFont="1" applyBorder="1"/>
    <xf numFmtId="3" fontId="1" fillId="0" borderId="19" xfId="0" applyNumberFormat="1" applyFont="1" applyBorder="1"/>
    <xf numFmtId="0" fontId="1" fillId="0" borderId="20" xfId="0" applyFont="1" applyBorder="1" applyAlignment="1">
      <alignment horizontal="left" indent="3"/>
    </xf>
    <xf numFmtId="0" fontId="1" fillId="0" borderId="10" xfId="0" applyFont="1" applyBorder="1" applyAlignment="1">
      <alignment horizontal="left" indent="3"/>
    </xf>
    <xf numFmtId="3" fontId="1" fillId="0" borderId="2" xfId="0" applyNumberFormat="1" applyFont="1" applyBorder="1"/>
    <xf numFmtId="3" fontId="1" fillId="0" borderId="11" xfId="0" applyNumberFormat="1" applyFont="1" applyBorder="1"/>
    <xf numFmtId="0" fontId="1" fillId="0" borderId="105" xfId="0" applyFont="1" applyBorder="1" applyAlignment="1">
      <alignment horizontal="left" indent="1"/>
    </xf>
    <xf numFmtId="0" fontId="1" fillId="0" borderId="10" xfId="0" applyFont="1" applyBorder="1" applyAlignment="1">
      <alignment horizontal="left" indent="1"/>
    </xf>
    <xf numFmtId="3" fontId="1" fillId="0" borderId="38" xfId="0" applyNumberFormat="1" applyFont="1" applyBorder="1"/>
    <xf numFmtId="3" fontId="1" fillId="0" borderId="39" xfId="0" applyNumberFormat="1" applyFont="1" applyBorder="1"/>
    <xf numFmtId="0" fontId="1" fillId="0" borderId="70" xfId="0" applyFont="1" applyBorder="1" applyAlignment="1">
      <alignment horizontal="left" indent="3"/>
    </xf>
    <xf numFmtId="3" fontId="1" fillId="0" borderId="53" xfId="0" applyNumberFormat="1" applyFont="1" applyBorder="1"/>
    <xf numFmtId="3" fontId="1" fillId="0" borderId="58" xfId="0" applyNumberFormat="1" applyFont="1" applyBorder="1"/>
    <xf numFmtId="0" fontId="1" fillId="0" borderId="20" xfId="0" applyFont="1" applyBorder="1" applyAlignment="1">
      <alignment horizontal="left" indent="5"/>
    </xf>
    <xf numFmtId="0" fontId="1" fillId="0" borderId="23" xfId="0" applyFont="1" applyBorder="1" applyAlignment="1">
      <alignment horizontal="left" indent="5"/>
    </xf>
    <xf numFmtId="3" fontId="1" fillId="0" borderId="24" xfId="0" applyNumberFormat="1" applyFont="1" applyBorder="1"/>
    <xf numFmtId="3" fontId="1" fillId="0" borderId="25" xfId="0" applyNumberFormat="1" applyFont="1" applyBorder="1"/>
    <xf numFmtId="0" fontId="1" fillId="0" borderId="0" xfId="0" applyFont="1" applyAlignment="1">
      <alignment horizontal="center" wrapText="1"/>
    </xf>
    <xf numFmtId="0" fontId="14" fillId="2" borderId="0" xfId="0" applyFont="1" applyFill="1" applyAlignment="1">
      <alignment horizontal="left"/>
    </xf>
    <xf numFmtId="0" fontId="14" fillId="2" borderId="0" xfId="0" applyFont="1" applyFill="1" applyAlignment="1">
      <alignment horizontal="left" wrapText="1"/>
    </xf>
    <xf numFmtId="0" fontId="3" fillId="2" borderId="1" xfId="0" applyFont="1" applyFill="1" applyBorder="1" applyAlignment="1">
      <alignment horizontal="center" vertical="top" wrapText="1"/>
    </xf>
    <xf numFmtId="3" fontId="11" fillId="2" borderId="18" xfId="0" applyNumberFormat="1" applyFont="1" applyFill="1" applyBorder="1"/>
    <xf numFmtId="3" fontId="11" fillId="2" borderId="24" xfId="0" applyNumberFormat="1" applyFont="1" applyFill="1" applyBorder="1"/>
    <xf numFmtId="3" fontId="11" fillId="2" borderId="53" xfId="0" applyNumberFormat="1" applyFont="1" applyFill="1" applyBorder="1"/>
    <xf numFmtId="3" fontId="11" fillId="2" borderId="21" xfId="0" applyNumberFormat="1" applyFont="1" applyFill="1" applyBorder="1"/>
    <xf numFmtId="3" fontId="17" fillId="2" borderId="1" xfId="0" applyNumberFormat="1" applyFont="1" applyFill="1" applyBorder="1"/>
    <xf numFmtId="0" fontId="34" fillId="0" borderId="0" xfId="20" applyFont="1"/>
    <xf numFmtId="0" fontId="33" fillId="0" borderId="0" xfId="20"/>
    <xf numFmtId="0" fontId="35" fillId="0" borderId="0" xfId="20" applyFont="1"/>
    <xf numFmtId="0" fontId="28" fillId="0" borderId="0" xfId="20" applyFont="1"/>
    <xf numFmtId="0" fontId="37" fillId="3" borderId="0" xfId="20" applyFont="1" applyFill="1" applyProtection="1">
      <protection hidden="1"/>
    </xf>
    <xf numFmtId="3" fontId="17" fillId="0" borderId="49" xfId="0" applyNumberFormat="1" applyFont="1" applyBorder="1"/>
    <xf numFmtId="3" fontId="13" fillId="0" borderId="111" xfId="0" applyNumberFormat="1" applyFont="1" applyBorder="1"/>
    <xf numFmtId="0" fontId="1" fillId="0" borderId="26" xfId="0" applyFont="1" applyBorder="1" applyAlignment="1">
      <alignment horizontal="left"/>
    </xf>
    <xf numFmtId="0" fontId="36" fillId="0" borderId="0" xfId="20" applyFont="1" applyBorder="1" applyAlignment="1"/>
    <xf numFmtId="0" fontId="32" fillId="0" borderId="0" xfId="20" applyFont="1" applyBorder="1" applyAlignment="1"/>
    <xf numFmtId="0" fontId="1" fillId="0" borderId="0" xfId="0" applyFont="1" applyAlignment="1">
      <alignment horizontal="left" vertical="top"/>
    </xf>
    <xf numFmtId="0" fontId="29" fillId="0" borderId="0" xfId="0" applyFont="1" applyAlignment="1">
      <alignment horizontal="left" vertical="top"/>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1"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0" fillId="0" borderId="0" xfId="0" applyFont="1" applyAlignment="1">
      <alignment horizont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34" xfId="0" applyFont="1" applyBorder="1" applyAlignment="1">
      <alignment horizontal="center"/>
    </xf>
    <xf numFmtId="0" fontId="24" fillId="0" borderId="109" xfId="0" applyFont="1" applyBorder="1" applyAlignment="1">
      <alignment horizontal="left" vertical="top" wrapText="1"/>
    </xf>
    <xf numFmtId="0" fontId="24" fillId="0" borderId="110" xfId="0" applyFont="1"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21" fillId="0" borderId="51" xfId="0" applyFont="1" applyBorder="1" applyAlignment="1">
      <alignment horizontal="left" vertical="top"/>
    </xf>
    <xf numFmtId="0" fontId="21" fillId="0" borderId="100" xfId="0" applyFont="1" applyBorder="1" applyAlignment="1">
      <alignment horizontal="left" vertical="top"/>
    </xf>
    <xf numFmtId="0" fontId="24" fillId="0" borderId="42" xfId="0" applyFont="1" applyBorder="1" applyAlignment="1">
      <alignment horizontal="left" vertical="top"/>
    </xf>
    <xf numFmtId="0" fontId="22" fillId="0" borderId="42" xfId="0" applyFont="1" applyBorder="1" applyAlignment="1">
      <alignment horizontal="left" vertical="top"/>
    </xf>
    <xf numFmtId="0" fontId="22" fillId="0" borderId="30" xfId="0" applyFont="1" applyBorder="1" applyAlignment="1">
      <alignment horizontal="left" vertical="top"/>
    </xf>
    <xf numFmtId="0" fontId="21" fillId="0" borderId="101" xfId="0" applyFont="1" applyBorder="1" applyAlignment="1">
      <alignment horizontal="right" vertical="top"/>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2" xfId="0" applyFont="1" applyBorder="1" applyAlignment="1">
      <alignment horizontal="left" vertical="top" wrapText="1"/>
    </xf>
    <xf numFmtId="0" fontId="21" fillId="0" borderId="43" xfId="0" applyFont="1" applyBorder="1" applyAlignment="1">
      <alignment horizontal="right" vertical="top"/>
    </xf>
    <xf numFmtId="0" fontId="21" fillId="0" borderId="37" xfId="0" applyFont="1" applyBorder="1" applyAlignment="1">
      <alignment horizontal="right" vertical="top"/>
    </xf>
    <xf numFmtId="0" fontId="21" fillId="0" borderId="51" xfId="0" applyFont="1" applyBorder="1" applyAlignment="1">
      <alignment horizontal="left" vertical="top" wrapText="1"/>
    </xf>
    <xf numFmtId="0" fontId="21" fillId="0" borderId="41" xfId="0" applyFont="1" applyBorder="1" applyAlignment="1">
      <alignment horizontal="left" vertical="top" wrapText="1"/>
    </xf>
    <xf numFmtId="0" fontId="22" fillId="0" borderId="42" xfId="0" applyFont="1" applyBorder="1" applyAlignment="1">
      <alignment horizontal="left" vertical="top" wrapText="1"/>
    </xf>
    <xf numFmtId="0" fontId="22" fillId="0" borderId="30" xfId="0" applyFont="1" applyBorder="1" applyAlignment="1">
      <alignment horizontal="left" vertical="top" wrapText="1"/>
    </xf>
    <xf numFmtId="0" fontId="11" fillId="0" borderId="0" xfId="0" applyFont="1" applyBorder="1" applyAlignment="1">
      <alignment horizontal="center"/>
    </xf>
    <xf numFmtId="0" fontId="24" fillId="0" borderId="42" xfId="0" applyFont="1" applyBorder="1" applyAlignment="1">
      <alignment horizontal="left" vertical="top" wrapText="1"/>
    </xf>
    <xf numFmtId="0" fontId="24" fillId="0" borderId="30" xfId="0" applyFont="1" applyBorder="1" applyAlignment="1">
      <alignment horizontal="left" vertical="top"/>
    </xf>
    <xf numFmtId="0" fontId="21" fillId="0" borderId="52" xfId="0" applyFont="1" applyBorder="1" applyAlignment="1">
      <alignment horizontal="left" vertical="top"/>
    </xf>
    <xf numFmtId="0" fontId="21" fillId="0" borderId="55" xfId="0" applyFont="1" applyBorder="1" applyAlignment="1">
      <alignment horizontal="left" vertical="top"/>
    </xf>
    <xf numFmtId="0" fontId="24" fillId="0" borderId="30" xfId="0" applyFont="1" applyBorder="1" applyAlignment="1">
      <alignment horizontal="left" vertical="top" wrapText="1"/>
    </xf>
    <xf numFmtId="0" fontId="0" fillId="0" borderId="109" xfId="0" applyBorder="1" applyAlignment="1">
      <alignment horizontal="left" vertical="top" wrapText="1"/>
    </xf>
    <xf numFmtId="0" fontId="0" fillId="0" borderId="110" xfId="0" applyBorder="1" applyAlignment="1">
      <alignment horizontal="left" vertical="top" wrapText="1"/>
    </xf>
    <xf numFmtId="0" fontId="21" fillId="0" borderId="42" xfId="0" applyFont="1" applyBorder="1" applyAlignment="1">
      <alignment horizontal="left" vertical="top"/>
    </xf>
    <xf numFmtId="0" fontId="21" fillId="0" borderId="30" xfId="0" applyFont="1" applyBorder="1" applyAlignment="1">
      <alignment horizontal="left" vertical="top"/>
    </xf>
    <xf numFmtId="0" fontId="21" fillId="0" borderId="56" xfId="0" applyFont="1" applyBorder="1" applyAlignment="1">
      <alignment horizontal="center" vertical="top"/>
    </xf>
    <xf numFmtId="0" fontId="21" fillId="0" borderId="31" xfId="0" applyFont="1" applyBorder="1" applyAlignment="1">
      <alignment horizontal="center" vertical="top"/>
    </xf>
    <xf numFmtId="0" fontId="17" fillId="0" borderId="63" xfId="0" applyFont="1" applyBorder="1" applyAlignment="1">
      <alignment horizontal="center" vertical="center" wrapText="1"/>
    </xf>
    <xf numFmtId="0" fontId="17" fillId="0" borderId="108" xfId="0" applyFont="1" applyBorder="1" applyAlignment="1">
      <alignment horizontal="center" vertical="center" wrapText="1"/>
    </xf>
    <xf numFmtId="0" fontId="11" fillId="0" borderId="0" xfId="0" applyFont="1" applyAlignment="1">
      <alignment horizontal="center" wrapText="1"/>
    </xf>
    <xf numFmtId="0" fontId="1" fillId="0" borderId="0" xfId="0" applyFont="1" applyAlignment="1">
      <alignment horizontal="left" wrapText="1"/>
    </xf>
    <xf numFmtId="0" fontId="11"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center"/>
    </xf>
    <xf numFmtId="0" fontId="17" fillId="0" borderId="6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71" xfId="0" applyFont="1" applyBorder="1" applyAlignment="1">
      <alignment horizontal="center" vertical="center" wrapText="1"/>
    </xf>
    <xf numFmtId="0" fontId="17" fillId="0" borderId="80" xfId="0" applyFont="1" applyBorder="1" applyAlignment="1">
      <alignment horizontal="left" indent="2"/>
    </xf>
    <xf numFmtId="0" fontId="17" fillId="0" borderId="34" xfId="0" applyFont="1" applyBorder="1" applyAlignment="1">
      <alignment horizontal="left" indent="2"/>
    </xf>
    <xf numFmtId="0" fontId="17" fillId="0" borderId="85" xfId="0" applyFont="1" applyBorder="1" applyAlignment="1">
      <alignment horizontal="center" vertical="center"/>
    </xf>
    <xf numFmtId="0" fontId="17" fillId="0" borderId="40" xfId="0" applyFont="1" applyBorder="1" applyAlignment="1">
      <alignment horizontal="center" vertical="center"/>
    </xf>
    <xf numFmtId="0" fontId="17" fillId="0" borderId="27" xfId="0" applyFont="1" applyBorder="1" applyAlignment="1">
      <alignment horizontal="center" vertical="center"/>
    </xf>
    <xf numFmtId="0" fontId="17" fillId="0" borderId="78" xfId="0" applyFont="1" applyBorder="1" applyAlignment="1">
      <alignment horizontal="center" vertical="center"/>
    </xf>
    <xf numFmtId="0" fontId="17" fillId="0" borderId="86" xfId="0" applyFont="1" applyBorder="1" applyAlignment="1">
      <alignment horizontal="center" vertical="center"/>
    </xf>
    <xf numFmtId="0" fontId="17" fillId="0" borderId="28" xfId="0" applyFont="1" applyBorder="1" applyAlignment="1">
      <alignment horizontal="center" vertical="center"/>
    </xf>
    <xf numFmtId="0" fontId="17" fillId="0" borderId="9" xfId="0" applyFont="1" applyBorder="1" applyAlignment="1">
      <alignment horizontal="center"/>
    </xf>
    <xf numFmtId="0" fontId="17" fillId="0" borderId="71" xfId="0" applyFont="1" applyBorder="1" applyAlignment="1">
      <alignment horizontal="center"/>
    </xf>
    <xf numFmtId="0" fontId="17" fillId="0" borderId="64" xfId="0" applyFont="1" applyBorder="1" applyAlignment="1">
      <alignment horizontal="center"/>
    </xf>
    <xf numFmtId="0" fontId="17" fillId="0" borderId="87" xfId="0" applyFont="1" applyBorder="1" applyAlignment="1">
      <alignment horizontal="left" indent="2"/>
    </xf>
    <xf numFmtId="0" fontId="17" fillId="0" borderId="88" xfId="0" applyFont="1" applyBorder="1" applyAlignment="1">
      <alignment horizontal="left" indent="2"/>
    </xf>
    <xf numFmtId="0" fontId="17" fillId="0" borderId="92" xfId="0" applyFont="1" applyBorder="1" applyAlignment="1">
      <alignment horizontal="left" indent="2"/>
    </xf>
    <xf numFmtId="0" fontId="17" fillId="0" borderId="93" xfId="0" applyFont="1" applyBorder="1" applyAlignment="1">
      <alignment horizontal="left" indent="2"/>
    </xf>
  </cellXfs>
  <cellStyles count="21">
    <cellStyle name="Comma" xfId="1" builtinId="3"/>
    <cellStyle name="Comma 2" xfId="3"/>
    <cellStyle name="Comma 2 2" xfId="4"/>
    <cellStyle name="Comma 3" xfId="5"/>
    <cellStyle name="Comma 4" xfId="6"/>
    <cellStyle name="Comma 4 2" xfId="7"/>
    <cellStyle name="Currency" xfId="2" builtinId="4"/>
    <cellStyle name="Currency 2" xfId="8"/>
    <cellStyle name="Currency 2 2" xfId="9"/>
    <cellStyle name="Currency 3" xfId="10"/>
    <cellStyle name="Currency 4" xfId="11"/>
    <cellStyle name="Currency 4 2" xfId="12"/>
    <cellStyle name="Normal" xfId="0" builtinId="0"/>
    <cellStyle name="Normal 2" xfId="13"/>
    <cellStyle name="Normal 3" xfId="14"/>
    <cellStyle name="Normal 4" xfId="15"/>
    <cellStyle name="Normal 5" xfId="20"/>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152401</xdr:rowOff>
    </xdr:from>
    <xdr:to>
      <xdr:col>12</xdr:col>
      <xdr:colOff>38101</xdr:colOff>
      <xdr:row>26</xdr:row>
      <xdr:rowOff>142876</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2001" y="409576"/>
          <a:ext cx="8420100" cy="47625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4"/>
  <sheetViews>
    <sheetView view="pageBreakPreview" zoomScaleNormal="100" zoomScaleSheetLayoutView="100" workbookViewId="0">
      <selection activeCell="R16" sqref="R16"/>
    </sheetView>
  </sheetViews>
  <sheetFormatPr defaultRowHeight="15" x14ac:dyDescent="0.2"/>
  <cols>
    <col min="1" max="16384" width="9.140625" style="314"/>
  </cols>
  <sheetData>
    <row r="1" spans="1:2" ht="20.25" x14ac:dyDescent="0.3">
      <c r="A1" s="313" t="s">
        <v>305</v>
      </c>
    </row>
    <row r="5" spans="1:2" ht="15.75" x14ac:dyDescent="0.25">
      <c r="B5" s="315"/>
    </row>
    <row r="29" spans="1:13" x14ac:dyDescent="0.2">
      <c r="A29" s="321"/>
      <c r="B29" s="322"/>
      <c r="C29" s="322"/>
      <c r="D29" s="322"/>
      <c r="E29" s="322"/>
      <c r="F29" s="322"/>
      <c r="G29" s="322"/>
      <c r="H29" s="322"/>
      <c r="I29" s="322"/>
      <c r="J29" s="322"/>
      <c r="K29" s="322"/>
      <c r="L29" s="322"/>
      <c r="M29" s="322"/>
    </row>
    <row r="98" spans="1:1" x14ac:dyDescent="0.2">
      <c r="A98" s="316" t="s">
        <v>306</v>
      </c>
    </row>
    <row r="198" spans="1:1" x14ac:dyDescent="0.2">
      <c r="A198" s="314" t="s">
        <v>307</v>
      </c>
    </row>
    <row r="254" spans="1:1" ht="15.75" x14ac:dyDescent="0.25">
      <c r="A254" s="317" t="s">
        <v>308</v>
      </c>
    </row>
  </sheetData>
  <mergeCells count="1">
    <mergeCell ref="A29:M29"/>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80" zoomScaleNormal="100" zoomScaleSheetLayoutView="80" workbookViewId="0">
      <selection activeCell="K1" sqref="K1:K1048576"/>
    </sheetView>
  </sheetViews>
  <sheetFormatPr defaultRowHeight="14.25" x14ac:dyDescent="0.2"/>
  <cols>
    <col min="1" max="1" width="45.85546875" style="12" customWidth="1"/>
    <col min="2" max="9" width="13.7109375" style="12" customWidth="1"/>
    <col min="10" max="10" width="15" style="12" customWidth="1"/>
    <col min="11" max="11" width="4.5703125" style="12" customWidth="1"/>
    <col min="12" max="13" width="8.28515625" style="12" customWidth="1"/>
    <col min="14" max="14" width="12.7109375" style="12" customWidth="1"/>
    <col min="15" max="16" width="8.28515625" style="12" customWidth="1"/>
    <col min="17" max="17" width="12.7109375" style="12" customWidth="1"/>
    <col min="18" max="16384" width="9.140625" style="12"/>
  </cols>
  <sheetData>
    <row r="1" spans="1:17" ht="18" x14ac:dyDescent="0.25">
      <c r="A1" s="328" t="s">
        <v>129</v>
      </c>
      <c r="B1" s="328"/>
      <c r="C1" s="328"/>
      <c r="D1" s="328"/>
      <c r="E1" s="328"/>
      <c r="F1" s="328"/>
      <c r="G1" s="328"/>
      <c r="H1" s="328"/>
      <c r="I1" s="328"/>
      <c r="J1" s="328"/>
      <c r="K1" s="9"/>
      <c r="L1" s="9"/>
      <c r="M1" s="9"/>
      <c r="N1" s="9"/>
      <c r="O1" s="9"/>
      <c r="P1" s="9"/>
      <c r="Q1" s="9"/>
    </row>
    <row r="2" spans="1:17" ht="15" x14ac:dyDescent="0.2">
      <c r="A2" s="329" t="s">
        <v>285</v>
      </c>
      <c r="B2" s="329"/>
      <c r="C2" s="329"/>
      <c r="D2" s="329"/>
      <c r="E2" s="329"/>
      <c r="F2" s="329"/>
      <c r="G2" s="329"/>
      <c r="H2" s="329"/>
      <c r="I2" s="329"/>
      <c r="J2" s="329"/>
      <c r="K2" s="10"/>
      <c r="L2" s="10"/>
      <c r="M2" s="10"/>
      <c r="N2" s="10"/>
      <c r="O2" s="10"/>
      <c r="P2" s="10"/>
      <c r="Q2" s="10"/>
    </row>
    <row r="3" spans="1:17" x14ac:dyDescent="0.2">
      <c r="A3" s="337" t="s">
        <v>2</v>
      </c>
      <c r="B3" s="337"/>
      <c r="C3" s="337"/>
      <c r="D3" s="337"/>
      <c r="E3" s="337"/>
      <c r="F3" s="337"/>
      <c r="G3" s="337"/>
      <c r="H3" s="337"/>
      <c r="I3" s="337"/>
      <c r="J3" s="337"/>
      <c r="K3" s="13"/>
      <c r="L3" s="13"/>
      <c r="M3" s="13"/>
      <c r="N3" s="13"/>
      <c r="O3" s="13"/>
      <c r="P3" s="13"/>
      <c r="Q3" s="13"/>
    </row>
    <row r="4" spans="1:17" x14ac:dyDescent="0.2">
      <c r="A4" s="331" t="s">
        <v>3</v>
      </c>
      <c r="B4" s="331"/>
      <c r="C4" s="331"/>
      <c r="D4" s="331"/>
      <c r="E4" s="331"/>
      <c r="F4" s="331"/>
      <c r="G4" s="331"/>
      <c r="H4" s="331"/>
      <c r="I4" s="331"/>
      <c r="J4" s="331"/>
      <c r="K4" s="11"/>
      <c r="L4" s="11"/>
      <c r="M4" s="11"/>
      <c r="N4" s="11"/>
      <c r="O4" s="11"/>
      <c r="P4" s="11"/>
      <c r="Q4" s="11"/>
    </row>
    <row r="5" spans="1:17" x14ac:dyDescent="0.2">
      <c r="A5" s="331"/>
      <c r="B5" s="331"/>
      <c r="C5" s="331"/>
      <c r="D5" s="331"/>
      <c r="E5" s="331"/>
      <c r="F5" s="331"/>
      <c r="G5" s="331"/>
      <c r="H5" s="331"/>
      <c r="I5" s="331"/>
      <c r="J5" s="331"/>
      <c r="K5" s="11"/>
      <c r="L5" s="11"/>
      <c r="M5" s="11"/>
      <c r="N5" s="11"/>
      <c r="O5" s="11"/>
      <c r="P5" s="11"/>
      <c r="Q5" s="11"/>
    </row>
    <row r="6" spans="1:17" ht="15" thickBot="1" x14ac:dyDescent="0.25">
      <c r="A6" s="331"/>
      <c r="B6" s="331"/>
      <c r="C6" s="331"/>
      <c r="D6" s="331"/>
      <c r="E6" s="331"/>
      <c r="F6" s="331"/>
      <c r="G6" s="331"/>
      <c r="H6" s="331"/>
      <c r="I6" s="331"/>
      <c r="J6" s="331"/>
      <c r="K6" s="11"/>
      <c r="L6" s="11"/>
      <c r="M6" s="11"/>
      <c r="N6" s="11"/>
      <c r="O6" s="11"/>
      <c r="P6" s="11"/>
      <c r="Q6" s="11"/>
    </row>
    <row r="7" spans="1:17" s="27" customFormat="1" ht="15" x14ac:dyDescent="0.2">
      <c r="A7" s="341" t="s">
        <v>131</v>
      </c>
      <c r="B7" s="385" t="s">
        <v>55</v>
      </c>
      <c r="C7" s="338"/>
      <c r="D7" s="385" t="s">
        <v>9</v>
      </c>
      <c r="E7" s="338"/>
      <c r="F7" s="386" t="s">
        <v>35</v>
      </c>
      <c r="G7" s="378"/>
      <c r="H7" s="378"/>
      <c r="I7" s="378"/>
      <c r="J7" s="387"/>
    </row>
    <row r="8" spans="1:17" s="27" customFormat="1" ht="28.5" x14ac:dyDescent="0.2">
      <c r="A8" s="343"/>
      <c r="B8" s="103" t="s">
        <v>5</v>
      </c>
      <c r="C8" s="103" t="s">
        <v>126</v>
      </c>
      <c r="D8" s="103" t="s">
        <v>5</v>
      </c>
      <c r="E8" s="103" t="s">
        <v>126</v>
      </c>
      <c r="F8" s="103" t="s">
        <v>130</v>
      </c>
      <c r="G8" s="103" t="s">
        <v>47</v>
      </c>
      <c r="H8" s="307" t="s">
        <v>48</v>
      </c>
      <c r="I8" s="103" t="s">
        <v>149</v>
      </c>
      <c r="J8" s="105" t="s">
        <v>150</v>
      </c>
    </row>
    <row r="9" spans="1:17" hidden="1" x14ac:dyDescent="0.2">
      <c r="A9" s="106" t="s">
        <v>148</v>
      </c>
      <c r="B9" s="215">
        <v>0</v>
      </c>
      <c r="C9" s="215">
        <v>0</v>
      </c>
      <c r="D9" s="215">
        <v>0</v>
      </c>
      <c r="E9" s="215">
        <v>0</v>
      </c>
      <c r="F9" s="215">
        <v>0</v>
      </c>
      <c r="G9" s="215">
        <v>0</v>
      </c>
      <c r="H9" s="308">
        <v>0</v>
      </c>
      <c r="I9" s="215">
        <f>D9+F9+G9+H9</f>
        <v>0</v>
      </c>
      <c r="J9" s="216">
        <v>0</v>
      </c>
    </row>
    <row r="10" spans="1:17" hidden="1" x14ac:dyDescent="0.2">
      <c r="A10" s="189" t="s">
        <v>147</v>
      </c>
      <c r="B10" s="229">
        <v>0</v>
      </c>
      <c r="C10" s="229">
        <v>0</v>
      </c>
      <c r="D10" s="229">
        <v>0</v>
      </c>
      <c r="E10" s="229">
        <v>0</v>
      </c>
      <c r="F10" s="229">
        <v>0</v>
      </c>
      <c r="G10" s="229">
        <v>0</v>
      </c>
      <c r="H10" s="309">
        <v>0</v>
      </c>
      <c r="I10" s="229">
        <f t="shared" ref="I10:I29" si="0">D10+F10+G10+H10</f>
        <v>0</v>
      </c>
      <c r="J10" s="230">
        <v>0</v>
      </c>
    </row>
    <row r="11" spans="1:17" hidden="1" x14ac:dyDescent="0.2">
      <c r="A11" s="107" t="s">
        <v>132</v>
      </c>
      <c r="B11" s="227">
        <v>0</v>
      </c>
      <c r="C11" s="227">
        <v>0</v>
      </c>
      <c r="D11" s="227">
        <v>0</v>
      </c>
      <c r="E11" s="227">
        <v>0</v>
      </c>
      <c r="F11" s="227">
        <v>0</v>
      </c>
      <c r="G11" s="227">
        <v>0</v>
      </c>
      <c r="H11" s="310">
        <v>0</v>
      </c>
      <c r="I11" s="227">
        <f t="shared" si="0"/>
        <v>0</v>
      </c>
      <c r="J11" s="228">
        <v>0</v>
      </c>
    </row>
    <row r="12" spans="1:17" ht="13.5" hidden="1" customHeight="1" x14ac:dyDescent="0.2">
      <c r="A12" s="108" t="s">
        <v>133</v>
      </c>
      <c r="B12" s="36">
        <v>0</v>
      </c>
      <c r="C12" s="36">
        <v>0</v>
      </c>
      <c r="D12" s="36">
        <v>0</v>
      </c>
      <c r="E12" s="36">
        <v>0</v>
      </c>
      <c r="F12" s="36">
        <v>0</v>
      </c>
      <c r="G12" s="36">
        <v>0</v>
      </c>
      <c r="H12" s="311">
        <v>0</v>
      </c>
      <c r="I12" s="36">
        <f t="shared" si="0"/>
        <v>0</v>
      </c>
      <c r="J12" s="217">
        <v>0</v>
      </c>
    </row>
    <row r="13" spans="1:17" x14ac:dyDescent="0.2">
      <c r="A13" s="108" t="s">
        <v>134</v>
      </c>
      <c r="B13" s="36">
        <v>8</v>
      </c>
      <c r="C13" s="36">
        <v>0</v>
      </c>
      <c r="D13" s="36">
        <v>8</v>
      </c>
      <c r="E13" s="36">
        <v>0</v>
      </c>
      <c r="F13" s="36">
        <v>-6</v>
      </c>
      <c r="G13" s="36">
        <v>0</v>
      </c>
      <c r="H13" s="311">
        <v>0</v>
      </c>
      <c r="I13" s="36">
        <f t="shared" si="0"/>
        <v>2</v>
      </c>
      <c r="J13" s="217">
        <v>0</v>
      </c>
    </row>
    <row r="14" spans="1:17" hidden="1" x14ac:dyDescent="0.2">
      <c r="A14" s="108" t="s">
        <v>135</v>
      </c>
      <c r="B14" s="36">
        <v>0</v>
      </c>
      <c r="C14" s="36">
        <v>0</v>
      </c>
      <c r="D14" s="36">
        <v>0</v>
      </c>
      <c r="E14" s="36">
        <v>0</v>
      </c>
      <c r="F14" s="36">
        <v>0</v>
      </c>
      <c r="G14" s="36">
        <v>0</v>
      </c>
      <c r="H14" s="311">
        <v>0</v>
      </c>
      <c r="I14" s="36">
        <f t="shared" si="0"/>
        <v>0</v>
      </c>
      <c r="J14" s="217">
        <v>0</v>
      </c>
    </row>
    <row r="15" spans="1:17" x14ac:dyDescent="0.2">
      <c r="A15" s="108" t="s">
        <v>136</v>
      </c>
      <c r="B15" s="36">
        <v>25</v>
      </c>
      <c r="C15" s="36">
        <v>0</v>
      </c>
      <c r="D15" s="36">
        <v>25</v>
      </c>
      <c r="E15" s="36">
        <v>0</v>
      </c>
      <c r="F15" s="36">
        <v>2</v>
      </c>
      <c r="G15" s="36">
        <v>0</v>
      </c>
      <c r="H15" s="311">
        <v>0</v>
      </c>
      <c r="I15" s="36">
        <f t="shared" si="0"/>
        <v>27</v>
      </c>
      <c r="J15" s="217">
        <v>0</v>
      </c>
    </row>
    <row r="16" spans="1:17" x14ac:dyDescent="0.2">
      <c r="A16" s="108" t="s">
        <v>137</v>
      </c>
      <c r="B16" s="36">
        <v>4</v>
      </c>
      <c r="C16" s="36">
        <v>0</v>
      </c>
      <c r="D16" s="36">
        <v>4</v>
      </c>
      <c r="E16" s="36">
        <v>0</v>
      </c>
      <c r="F16" s="36">
        <v>-4</v>
      </c>
      <c r="G16" s="36">
        <v>0</v>
      </c>
      <c r="H16" s="311">
        <v>0</v>
      </c>
      <c r="I16" s="36">
        <f t="shared" si="0"/>
        <v>0</v>
      </c>
      <c r="J16" s="217">
        <v>0</v>
      </c>
    </row>
    <row r="17" spans="1:10" hidden="1" x14ac:dyDescent="0.2">
      <c r="A17" s="108" t="s">
        <v>138</v>
      </c>
      <c r="B17" s="36">
        <v>0</v>
      </c>
      <c r="C17" s="36">
        <v>0</v>
      </c>
      <c r="D17" s="36">
        <v>0</v>
      </c>
      <c r="E17" s="36">
        <v>0</v>
      </c>
      <c r="F17" s="36">
        <v>0</v>
      </c>
      <c r="G17" s="36">
        <v>0</v>
      </c>
      <c r="H17" s="311">
        <v>0</v>
      </c>
      <c r="I17" s="36">
        <f t="shared" si="0"/>
        <v>0</v>
      </c>
      <c r="J17" s="217">
        <v>0</v>
      </c>
    </row>
    <row r="18" spans="1:10" hidden="1" x14ac:dyDescent="0.2">
      <c r="A18" s="108" t="s">
        <v>139</v>
      </c>
      <c r="B18" s="36">
        <v>0</v>
      </c>
      <c r="C18" s="36">
        <v>0</v>
      </c>
      <c r="D18" s="36">
        <v>0</v>
      </c>
      <c r="E18" s="36">
        <v>0</v>
      </c>
      <c r="F18" s="36">
        <v>0</v>
      </c>
      <c r="G18" s="36">
        <v>0</v>
      </c>
      <c r="H18" s="311">
        <v>0</v>
      </c>
      <c r="I18" s="36">
        <f t="shared" si="0"/>
        <v>0</v>
      </c>
      <c r="J18" s="217">
        <v>0</v>
      </c>
    </row>
    <row r="19" spans="1:10" hidden="1" x14ac:dyDescent="0.2">
      <c r="A19" s="108" t="s">
        <v>140</v>
      </c>
      <c r="B19" s="36">
        <v>0</v>
      </c>
      <c r="C19" s="36">
        <v>0</v>
      </c>
      <c r="D19" s="36">
        <v>0</v>
      </c>
      <c r="E19" s="36">
        <v>0</v>
      </c>
      <c r="F19" s="36">
        <v>0</v>
      </c>
      <c r="G19" s="36">
        <v>0</v>
      </c>
      <c r="H19" s="311">
        <v>0</v>
      </c>
      <c r="I19" s="36">
        <f t="shared" si="0"/>
        <v>0</v>
      </c>
      <c r="J19" s="217">
        <v>0</v>
      </c>
    </row>
    <row r="20" spans="1:10" hidden="1" x14ac:dyDescent="0.2">
      <c r="A20" s="108" t="s">
        <v>141</v>
      </c>
      <c r="B20" s="36">
        <v>0</v>
      </c>
      <c r="C20" s="36">
        <v>0</v>
      </c>
      <c r="D20" s="36">
        <v>0</v>
      </c>
      <c r="E20" s="36">
        <v>0</v>
      </c>
      <c r="F20" s="36">
        <v>0</v>
      </c>
      <c r="G20" s="36">
        <v>0</v>
      </c>
      <c r="H20" s="311">
        <v>0</v>
      </c>
      <c r="I20" s="36">
        <f t="shared" si="0"/>
        <v>0</v>
      </c>
      <c r="J20" s="217">
        <v>0</v>
      </c>
    </row>
    <row r="21" spans="1:10" hidden="1" x14ac:dyDescent="0.2">
      <c r="A21" s="108" t="s">
        <v>142</v>
      </c>
      <c r="B21" s="36">
        <v>0</v>
      </c>
      <c r="C21" s="36">
        <v>0</v>
      </c>
      <c r="D21" s="36">
        <v>0</v>
      </c>
      <c r="E21" s="36">
        <v>0</v>
      </c>
      <c r="F21" s="36">
        <v>0</v>
      </c>
      <c r="G21" s="36">
        <v>0</v>
      </c>
      <c r="H21" s="311">
        <v>0</v>
      </c>
      <c r="I21" s="36">
        <f t="shared" si="0"/>
        <v>0</v>
      </c>
      <c r="J21" s="217">
        <v>0</v>
      </c>
    </row>
    <row r="22" spans="1:10" hidden="1" x14ac:dyDescent="0.2">
      <c r="A22" s="108" t="s">
        <v>143</v>
      </c>
      <c r="B22" s="36">
        <v>0</v>
      </c>
      <c r="C22" s="36">
        <v>0</v>
      </c>
      <c r="D22" s="36">
        <v>0</v>
      </c>
      <c r="E22" s="36">
        <v>0</v>
      </c>
      <c r="F22" s="36">
        <v>0</v>
      </c>
      <c r="G22" s="36">
        <v>0</v>
      </c>
      <c r="H22" s="311">
        <v>0</v>
      </c>
      <c r="I22" s="36">
        <f t="shared" si="0"/>
        <v>0</v>
      </c>
      <c r="J22" s="217">
        <v>0</v>
      </c>
    </row>
    <row r="23" spans="1:10" hidden="1" x14ac:dyDescent="0.2">
      <c r="A23" s="108" t="s">
        <v>144</v>
      </c>
      <c r="B23" s="36">
        <v>0</v>
      </c>
      <c r="C23" s="36">
        <v>0</v>
      </c>
      <c r="D23" s="36">
        <v>0</v>
      </c>
      <c r="E23" s="36">
        <v>0</v>
      </c>
      <c r="F23" s="36">
        <v>0</v>
      </c>
      <c r="G23" s="36">
        <v>0</v>
      </c>
      <c r="H23" s="311">
        <v>0</v>
      </c>
      <c r="I23" s="36">
        <f t="shared" si="0"/>
        <v>0</v>
      </c>
      <c r="J23" s="217">
        <v>0</v>
      </c>
    </row>
    <row r="24" spans="1:10" hidden="1" x14ac:dyDescent="0.2">
      <c r="A24" s="108" t="s">
        <v>146</v>
      </c>
      <c r="B24" s="36">
        <v>0</v>
      </c>
      <c r="C24" s="36">
        <v>0</v>
      </c>
      <c r="D24" s="36">
        <v>0</v>
      </c>
      <c r="E24" s="36">
        <v>0</v>
      </c>
      <c r="F24" s="36">
        <v>0</v>
      </c>
      <c r="G24" s="36">
        <v>0</v>
      </c>
      <c r="H24" s="311">
        <v>0</v>
      </c>
      <c r="I24" s="36">
        <f t="shared" si="0"/>
        <v>0</v>
      </c>
      <c r="J24" s="217">
        <v>0</v>
      </c>
    </row>
    <row r="25" spans="1:10" hidden="1" x14ac:dyDescent="0.2">
      <c r="A25" s="108" t="s">
        <v>145</v>
      </c>
      <c r="B25" s="36">
        <v>0</v>
      </c>
      <c r="C25" s="36">
        <v>0</v>
      </c>
      <c r="D25" s="36">
        <v>0</v>
      </c>
      <c r="E25" s="36">
        <v>0</v>
      </c>
      <c r="F25" s="36">
        <v>0</v>
      </c>
      <c r="G25" s="36">
        <v>0</v>
      </c>
      <c r="H25" s="311">
        <v>0</v>
      </c>
      <c r="I25" s="36">
        <f t="shared" si="0"/>
        <v>0</v>
      </c>
      <c r="J25" s="217">
        <v>0</v>
      </c>
    </row>
    <row r="26" spans="1:10" ht="15" x14ac:dyDescent="0.25">
      <c r="A26" s="111" t="s">
        <v>40</v>
      </c>
      <c r="B26" s="220">
        <f t="shared" ref="B26:J26" si="1">SUM(B9:B25)</f>
        <v>37</v>
      </c>
      <c r="C26" s="220">
        <f t="shared" si="1"/>
        <v>0</v>
      </c>
      <c r="D26" s="220">
        <f t="shared" si="1"/>
        <v>37</v>
      </c>
      <c r="E26" s="220">
        <f t="shared" si="1"/>
        <v>0</v>
      </c>
      <c r="F26" s="220">
        <f t="shared" si="1"/>
        <v>-8</v>
      </c>
      <c r="G26" s="220">
        <f t="shared" si="1"/>
        <v>0</v>
      </c>
      <c r="H26" s="312">
        <f t="shared" si="1"/>
        <v>0</v>
      </c>
      <c r="I26" s="220">
        <f t="shared" si="1"/>
        <v>29</v>
      </c>
      <c r="J26" s="221">
        <f t="shared" si="1"/>
        <v>0</v>
      </c>
    </row>
    <row r="27" spans="1:10" x14ac:dyDescent="0.2">
      <c r="A27" s="109" t="s">
        <v>151</v>
      </c>
      <c r="B27" s="227">
        <v>37</v>
      </c>
      <c r="C27" s="227">
        <v>0</v>
      </c>
      <c r="D27" s="227">
        <v>37</v>
      </c>
      <c r="E27" s="227">
        <v>0</v>
      </c>
      <c r="F27" s="227">
        <v>-8</v>
      </c>
      <c r="G27" s="227">
        <v>0</v>
      </c>
      <c r="H27" s="310">
        <v>0</v>
      </c>
      <c r="I27" s="227">
        <f>D27+F27+G27+H27</f>
        <v>29</v>
      </c>
      <c r="J27" s="228">
        <v>0</v>
      </c>
    </row>
    <row r="28" spans="1:10" x14ac:dyDescent="0.2">
      <c r="A28" s="110" t="s">
        <v>152</v>
      </c>
      <c r="B28" s="36">
        <v>0</v>
      </c>
      <c r="C28" s="36">
        <v>0</v>
      </c>
      <c r="D28" s="36">
        <v>0</v>
      </c>
      <c r="E28" s="36">
        <v>0</v>
      </c>
      <c r="F28" s="36">
        <v>0</v>
      </c>
      <c r="G28" s="36">
        <v>0</v>
      </c>
      <c r="H28" s="311">
        <v>0</v>
      </c>
      <c r="I28" s="36">
        <f t="shared" si="0"/>
        <v>0</v>
      </c>
      <c r="J28" s="217">
        <v>0</v>
      </c>
    </row>
    <row r="29" spans="1:10" x14ac:dyDescent="0.2">
      <c r="A29" s="110" t="s">
        <v>153</v>
      </c>
      <c r="B29" s="36">
        <v>0</v>
      </c>
      <c r="C29" s="36">
        <v>0</v>
      </c>
      <c r="D29" s="36">
        <v>0</v>
      </c>
      <c r="E29" s="36">
        <v>0</v>
      </c>
      <c r="F29" s="36">
        <v>0</v>
      </c>
      <c r="G29" s="36">
        <v>0</v>
      </c>
      <c r="H29" s="311">
        <v>0</v>
      </c>
      <c r="I29" s="36">
        <f t="shared" si="0"/>
        <v>0</v>
      </c>
      <c r="J29" s="217">
        <v>0</v>
      </c>
    </row>
    <row r="30" spans="1:10" ht="15" x14ac:dyDescent="0.25">
      <c r="A30" s="111" t="s">
        <v>40</v>
      </c>
      <c r="B30" s="220">
        <f>SUM(B27:B29)</f>
        <v>37</v>
      </c>
      <c r="C30" s="220">
        <f t="shared" ref="C30:J30" si="2">SUM(C27:C29)</f>
        <v>0</v>
      </c>
      <c r="D30" s="220">
        <f t="shared" si="2"/>
        <v>37</v>
      </c>
      <c r="E30" s="220">
        <f t="shared" si="2"/>
        <v>0</v>
      </c>
      <c r="F30" s="220">
        <f t="shared" si="2"/>
        <v>-8</v>
      </c>
      <c r="G30" s="220">
        <f t="shared" si="2"/>
        <v>0</v>
      </c>
      <c r="H30" s="312">
        <f t="shared" si="2"/>
        <v>0</v>
      </c>
      <c r="I30" s="220">
        <f t="shared" si="2"/>
        <v>29</v>
      </c>
      <c r="J30" s="221">
        <f t="shared" si="2"/>
        <v>0</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view="pageBreakPreview" zoomScale="80" zoomScaleNormal="100" zoomScaleSheetLayoutView="80" workbookViewId="0">
      <selection activeCell="R30" sqref="R30"/>
    </sheetView>
  </sheetViews>
  <sheetFormatPr defaultRowHeight="14.25" x14ac:dyDescent="0.2"/>
  <cols>
    <col min="1" max="1" width="63.5703125" style="12" customWidth="1"/>
    <col min="2" max="2" width="8.7109375" style="12" customWidth="1"/>
    <col min="3" max="3" width="12.7109375" style="12" customWidth="1"/>
    <col min="4" max="4" width="8.7109375" style="12" customWidth="1"/>
    <col min="5" max="5" width="12.7109375" style="12" customWidth="1"/>
    <col min="6" max="6" width="8.7109375" style="12" customWidth="1"/>
    <col min="7" max="7" width="12.7109375" style="12" customWidth="1"/>
    <col min="8" max="8" width="8.7109375" style="12" customWidth="1"/>
    <col min="9" max="9" width="12.7109375" style="12" customWidth="1"/>
    <col min="10" max="10" width="8.7109375" style="12" customWidth="1"/>
    <col min="11" max="11" width="12.7109375" style="12" customWidth="1"/>
    <col min="12" max="12" width="8.7109375" style="12" customWidth="1"/>
    <col min="13" max="15" width="12.7109375" style="12" customWidth="1"/>
    <col min="16" max="16" width="14" style="7" bestFit="1" customWidth="1"/>
    <col min="17" max="17" width="4.5703125" style="12" customWidth="1"/>
    <col min="18" max="18" width="122.855468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x14ac:dyDescent="0.25">
      <c r="A1" s="328" t="s">
        <v>186</v>
      </c>
      <c r="B1" s="328"/>
      <c r="C1" s="328"/>
      <c r="D1" s="328"/>
      <c r="E1" s="328"/>
      <c r="F1" s="328"/>
      <c r="G1" s="328"/>
      <c r="H1" s="328"/>
      <c r="I1" s="328"/>
      <c r="J1" s="328"/>
      <c r="K1" s="328"/>
      <c r="L1" s="328"/>
      <c r="M1" s="328"/>
      <c r="N1" s="328"/>
      <c r="O1" s="328"/>
      <c r="P1" s="100" t="s">
        <v>30</v>
      </c>
      <c r="Q1" s="9"/>
      <c r="R1" s="192" t="s">
        <v>32</v>
      </c>
      <c r="S1" s="9"/>
      <c r="T1" s="9"/>
      <c r="U1" s="9"/>
      <c r="V1" s="9"/>
      <c r="W1" s="9"/>
      <c r="X1" s="9"/>
    </row>
    <row r="2" spans="1:24" ht="15" x14ac:dyDescent="0.2">
      <c r="A2" s="329" t="s">
        <v>1</v>
      </c>
      <c r="B2" s="329"/>
      <c r="C2" s="329"/>
      <c r="D2" s="329"/>
      <c r="E2" s="329"/>
      <c r="F2" s="329"/>
      <c r="G2" s="329"/>
      <c r="H2" s="329"/>
      <c r="I2" s="329"/>
      <c r="J2" s="329"/>
      <c r="K2" s="329"/>
      <c r="L2" s="329"/>
      <c r="M2" s="329"/>
      <c r="N2" s="329"/>
      <c r="O2" s="329"/>
      <c r="P2" s="100" t="s">
        <v>30</v>
      </c>
      <c r="Q2" s="10"/>
      <c r="R2" s="193"/>
      <c r="S2" s="10"/>
      <c r="T2" s="10"/>
      <c r="U2" s="10"/>
      <c r="V2" s="10"/>
      <c r="W2" s="10"/>
      <c r="X2" s="10"/>
    </row>
    <row r="3" spans="1:24" ht="15" x14ac:dyDescent="0.25">
      <c r="A3" s="337" t="s">
        <v>2</v>
      </c>
      <c r="B3" s="337"/>
      <c r="C3" s="337"/>
      <c r="D3" s="337"/>
      <c r="E3" s="337"/>
      <c r="F3" s="337"/>
      <c r="G3" s="337"/>
      <c r="H3" s="337"/>
      <c r="I3" s="337"/>
      <c r="J3" s="337"/>
      <c r="K3" s="337"/>
      <c r="L3" s="337"/>
      <c r="M3" s="337"/>
      <c r="N3" s="337"/>
      <c r="O3" s="337"/>
      <c r="P3" s="100" t="s">
        <v>30</v>
      </c>
      <c r="Q3" s="13"/>
      <c r="R3" s="193" t="s">
        <v>250</v>
      </c>
      <c r="S3" s="13"/>
      <c r="T3" s="13"/>
      <c r="U3" s="13"/>
      <c r="V3" s="13"/>
      <c r="W3" s="13"/>
      <c r="X3" s="13"/>
    </row>
    <row r="4" spans="1:24" x14ac:dyDescent="0.2">
      <c r="A4" s="331" t="s">
        <v>3</v>
      </c>
      <c r="B4" s="331"/>
      <c r="C4" s="331"/>
      <c r="D4" s="331"/>
      <c r="E4" s="331"/>
      <c r="F4" s="331"/>
      <c r="G4" s="331"/>
      <c r="H4" s="331"/>
      <c r="I4" s="331"/>
      <c r="J4" s="331"/>
      <c r="K4" s="331"/>
      <c r="L4" s="331"/>
      <c r="M4" s="331"/>
      <c r="N4" s="331"/>
      <c r="O4" s="331"/>
      <c r="P4" s="100" t="s">
        <v>30</v>
      </c>
      <c r="Q4" s="11"/>
      <c r="R4" s="193" t="s">
        <v>249</v>
      </c>
      <c r="S4" s="11"/>
      <c r="T4" s="11"/>
      <c r="U4" s="11"/>
      <c r="V4" s="11"/>
      <c r="W4" s="11"/>
      <c r="X4" s="11"/>
    </row>
    <row r="5" spans="1:24" ht="15.75" thickBot="1" x14ac:dyDescent="0.3">
      <c r="A5" s="331"/>
      <c r="B5" s="331"/>
      <c r="C5" s="331"/>
      <c r="D5" s="331"/>
      <c r="E5" s="331"/>
      <c r="F5" s="331"/>
      <c r="G5" s="331"/>
      <c r="H5" s="331"/>
      <c r="I5" s="331"/>
      <c r="J5" s="331"/>
      <c r="K5" s="331"/>
      <c r="L5" s="331"/>
      <c r="M5" s="331"/>
      <c r="N5" s="53"/>
      <c r="O5" s="53"/>
      <c r="P5" s="100" t="s">
        <v>30</v>
      </c>
      <c r="Q5" s="11"/>
      <c r="R5" s="194"/>
      <c r="S5" s="11"/>
      <c r="T5" s="11"/>
      <c r="U5" s="11"/>
      <c r="V5" s="11"/>
      <c r="W5" s="11"/>
      <c r="X5" s="11"/>
    </row>
    <row r="6" spans="1:24" s="27" customFormat="1" ht="15" x14ac:dyDescent="0.2">
      <c r="A6" s="393" t="s">
        <v>187</v>
      </c>
      <c r="B6" s="391" t="s">
        <v>36</v>
      </c>
      <c r="C6" s="396"/>
      <c r="D6" s="396"/>
      <c r="E6" s="396"/>
      <c r="F6" s="396"/>
      <c r="G6" s="396"/>
      <c r="H6" s="391" t="s">
        <v>37</v>
      </c>
      <c r="I6" s="396"/>
      <c r="J6" s="396"/>
      <c r="K6" s="396"/>
      <c r="L6" s="396"/>
      <c r="M6" s="392"/>
      <c r="N6" s="104"/>
      <c r="O6" s="104"/>
      <c r="P6" s="100" t="s">
        <v>30</v>
      </c>
    </row>
    <row r="7" spans="1:24" s="27" customFormat="1" ht="15" customHeight="1" x14ac:dyDescent="0.2">
      <c r="A7" s="394"/>
      <c r="B7" s="391" t="s">
        <v>188</v>
      </c>
      <c r="C7" s="392"/>
      <c r="D7" s="391" t="s">
        <v>189</v>
      </c>
      <c r="E7" s="392"/>
      <c r="F7" s="391" t="s">
        <v>48</v>
      </c>
      <c r="G7" s="392"/>
      <c r="H7" s="391" t="s">
        <v>188</v>
      </c>
      <c r="I7" s="392"/>
      <c r="J7" s="391" t="s">
        <v>189</v>
      </c>
      <c r="K7" s="392"/>
      <c r="L7" s="391" t="s">
        <v>48</v>
      </c>
      <c r="M7" s="392"/>
      <c r="N7" s="104"/>
      <c r="O7" s="104"/>
      <c r="P7" s="100" t="s">
        <v>30</v>
      </c>
    </row>
    <row r="8" spans="1:24" s="27" customFormat="1" ht="28.5" x14ac:dyDescent="0.2">
      <c r="A8" s="395"/>
      <c r="B8" s="26" t="s">
        <v>5</v>
      </c>
      <c r="C8" s="26" t="s">
        <v>6</v>
      </c>
      <c r="D8" s="26" t="s">
        <v>5</v>
      </c>
      <c r="E8" s="26" t="s">
        <v>6</v>
      </c>
      <c r="F8" s="26" t="s">
        <v>5</v>
      </c>
      <c r="G8" s="26" t="s">
        <v>6</v>
      </c>
      <c r="H8" s="26" t="s">
        <v>5</v>
      </c>
      <c r="I8" s="26" t="s">
        <v>6</v>
      </c>
      <c r="J8" s="26" t="s">
        <v>5</v>
      </c>
      <c r="K8" s="26" t="s">
        <v>6</v>
      </c>
      <c r="L8" s="26" t="s">
        <v>5</v>
      </c>
      <c r="M8" s="26" t="s">
        <v>6</v>
      </c>
      <c r="N8" s="119"/>
      <c r="O8" s="119"/>
      <c r="P8" s="100" t="s">
        <v>30</v>
      </c>
      <c r="R8" s="195" t="s">
        <v>255</v>
      </c>
    </row>
    <row r="9" spans="1:24" s="27" customFormat="1" x14ac:dyDescent="0.2">
      <c r="A9" s="124" t="s">
        <v>190</v>
      </c>
      <c r="B9" s="235">
        <v>0</v>
      </c>
      <c r="C9" s="235">
        <v>0</v>
      </c>
      <c r="D9" s="235">
        <v>0</v>
      </c>
      <c r="E9" s="235">
        <v>0</v>
      </c>
      <c r="F9" s="235">
        <v>0</v>
      </c>
      <c r="G9" s="235">
        <v>0</v>
      </c>
      <c r="H9" s="235">
        <v>0</v>
      </c>
      <c r="I9" s="235">
        <v>0</v>
      </c>
      <c r="J9" s="235">
        <v>0</v>
      </c>
      <c r="K9" s="235">
        <v>0</v>
      </c>
      <c r="L9" s="235">
        <v>0</v>
      </c>
      <c r="M9" s="235">
        <v>0</v>
      </c>
      <c r="N9" s="120"/>
      <c r="O9" s="120"/>
      <c r="P9" s="100" t="s">
        <v>30</v>
      </c>
      <c r="R9" s="197" t="s">
        <v>256</v>
      </c>
    </row>
    <row r="10" spans="1:24" s="27" customFormat="1" x14ac:dyDescent="0.2">
      <c r="A10" s="125" t="s">
        <v>191</v>
      </c>
      <c r="B10" s="241">
        <v>0</v>
      </c>
      <c r="C10" s="241">
        <v>0</v>
      </c>
      <c r="D10" s="241">
        <v>0</v>
      </c>
      <c r="E10" s="241">
        <v>0</v>
      </c>
      <c r="F10" s="241">
        <v>0</v>
      </c>
      <c r="G10" s="241">
        <v>0</v>
      </c>
      <c r="H10" s="241">
        <v>0</v>
      </c>
      <c r="I10" s="241">
        <v>0</v>
      </c>
      <c r="J10" s="241">
        <v>0</v>
      </c>
      <c r="K10" s="241">
        <v>0</v>
      </c>
      <c r="L10" s="241">
        <v>0</v>
      </c>
      <c r="M10" s="241">
        <v>0</v>
      </c>
      <c r="N10" s="120"/>
      <c r="O10" s="120"/>
      <c r="P10" s="100" t="s">
        <v>30</v>
      </c>
      <c r="R10" s="34"/>
    </row>
    <row r="11" spans="1:24" s="27" customFormat="1" x14ac:dyDescent="0.2">
      <c r="A11" s="125" t="s">
        <v>192</v>
      </c>
      <c r="B11" s="241">
        <v>0</v>
      </c>
      <c r="C11" s="241">
        <v>0</v>
      </c>
      <c r="D11" s="241">
        <v>0</v>
      </c>
      <c r="E11" s="241">
        <v>0</v>
      </c>
      <c r="F11" s="241">
        <v>0</v>
      </c>
      <c r="G11" s="241">
        <v>0</v>
      </c>
      <c r="H11" s="241">
        <v>0</v>
      </c>
      <c r="I11" s="241">
        <v>0</v>
      </c>
      <c r="J11" s="241">
        <v>0</v>
      </c>
      <c r="K11" s="241">
        <v>0</v>
      </c>
      <c r="L11" s="241">
        <v>0</v>
      </c>
      <c r="M11" s="241">
        <v>0</v>
      </c>
      <c r="N11" s="120"/>
      <c r="O11" s="120"/>
      <c r="P11" s="100" t="s">
        <v>30</v>
      </c>
    </row>
    <row r="12" spans="1:24" s="27" customFormat="1" x14ac:dyDescent="0.2">
      <c r="A12" s="125" t="s">
        <v>193</v>
      </c>
      <c r="B12" s="241">
        <v>0</v>
      </c>
      <c r="C12" s="241">
        <v>0</v>
      </c>
      <c r="D12" s="241">
        <v>0</v>
      </c>
      <c r="E12" s="241">
        <v>0</v>
      </c>
      <c r="F12" s="241">
        <v>0</v>
      </c>
      <c r="G12" s="241">
        <v>0</v>
      </c>
      <c r="H12" s="241">
        <v>0</v>
      </c>
      <c r="I12" s="241">
        <v>0</v>
      </c>
      <c r="J12" s="241">
        <v>0</v>
      </c>
      <c r="K12" s="241">
        <v>0</v>
      </c>
      <c r="L12" s="241">
        <v>0</v>
      </c>
      <c r="M12" s="241">
        <v>0</v>
      </c>
      <c r="N12" s="120"/>
      <c r="O12" s="120"/>
      <c r="P12" s="100" t="s">
        <v>30</v>
      </c>
      <c r="R12" s="197" t="s">
        <v>257</v>
      </c>
    </row>
    <row r="13" spans="1:24" s="27" customFormat="1" x14ac:dyDescent="0.2">
      <c r="A13" s="125" t="s">
        <v>194</v>
      </c>
      <c r="B13" s="241">
        <v>0</v>
      </c>
      <c r="C13" s="241">
        <v>0</v>
      </c>
      <c r="D13" s="241">
        <v>0</v>
      </c>
      <c r="E13" s="241">
        <v>0</v>
      </c>
      <c r="F13" s="241">
        <v>0</v>
      </c>
      <c r="G13" s="241">
        <v>0</v>
      </c>
      <c r="H13" s="241">
        <v>0</v>
      </c>
      <c r="I13" s="241">
        <v>0</v>
      </c>
      <c r="J13" s="241">
        <v>0</v>
      </c>
      <c r="K13" s="241">
        <v>0</v>
      </c>
      <c r="L13" s="241">
        <v>0</v>
      </c>
      <c r="M13" s="241">
        <v>0</v>
      </c>
      <c r="N13" s="120"/>
      <c r="O13" s="120"/>
      <c r="P13" s="100" t="s">
        <v>30</v>
      </c>
      <c r="R13" s="197" t="s">
        <v>258</v>
      </c>
    </row>
    <row r="14" spans="1:24" s="27" customFormat="1" x14ac:dyDescent="0.2">
      <c r="A14" s="125" t="s">
        <v>195</v>
      </c>
      <c r="B14" s="241">
        <v>0</v>
      </c>
      <c r="C14" s="241">
        <v>0</v>
      </c>
      <c r="D14" s="241">
        <v>0</v>
      </c>
      <c r="E14" s="241">
        <v>0</v>
      </c>
      <c r="F14" s="241">
        <v>0</v>
      </c>
      <c r="G14" s="241">
        <v>0</v>
      </c>
      <c r="H14" s="241">
        <v>0</v>
      </c>
      <c r="I14" s="241">
        <v>0</v>
      </c>
      <c r="J14" s="241">
        <v>0</v>
      </c>
      <c r="K14" s="241">
        <v>0</v>
      </c>
      <c r="L14" s="241">
        <v>0</v>
      </c>
      <c r="M14" s="241">
        <v>0</v>
      </c>
      <c r="N14" s="120"/>
      <c r="O14" s="120"/>
      <c r="P14" s="100" t="s">
        <v>30</v>
      </c>
      <c r="R14" s="34"/>
    </row>
    <row r="15" spans="1:24" s="27" customFormat="1" x14ac:dyDescent="0.2">
      <c r="A15" s="125" t="s">
        <v>196</v>
      </c>
      <c r="B15" s="241">
        <v>0</v>
      </c>
      <c r="C15" s="241">
        <v>0</v>
      </c>
      <c r="D15" s="241">
        <v>0</v>
      </c>
      <c r="E15" s="241">
        <v>0</v>
      </c>
      <c r="F15" s="241">
        <v>0</v>
      </c>
      <c r="G15" s="241">
        <v>0</v>
      </c>
      <c r="H15" s="241">
        <v>0</v>
      </c>
      <c r="I15" s="241">
        <v>0</v>
      </c>
      <c r="J15" s="241">
        <v>0</v>
      </c>
      <c r="K15" s="241">
        <v>0</v>
      </c>
      <c r="L15" s="241">
        <v>0</v>
      </c>
      <c r="M15" s="241">
        <v>0</v>
      </c>
      <c r="N15" s="120"/>
      <c r="O15" s="120"/>
      <c r="P15" s="100" t="s">
        <v>30</v>
      </c>
      <c r="R15" s="34"/>
    </row>
    <row r="16" spans="1:24" s="27" customFormat="1" x14ac:dyDescent="0.2">
      <c r="A16" s="125" t="s">
        <v>197</v>
      </c>
      <c r="B16" s="241">
        <v>0</v>
      </c>
      <c r="C16" s="241">
        <v>0</v>
      </c>
      <c r="D16" s="241">
        <v>0</v>
      </c>
      <c r="E16" s="241">
        <v>0</v>
      </c>
      <c r="F16" s="241">
        <v>0</v>
      </c>
      <c r="G16" s="241">
        <v>0</v>
      </c>
      <c r="H16" s="241">
        <v>0</v>
      </c>
      <c r="I16" s="241">
        <v>0</v>
      </c>
      <c r="J16" s="241">
        <v>0</v>
      </c>
      <c r="K16" s="241">
        <v>0</v>
      </c>
      <c r="L16" s="241">
        <v>0</v>
      </c>
      <c r="M16" s="241">
        <v>0</v>
      </c>
      <c r="N16" s="120"/>
      <c r="O16" s="120"/>
      <c r="P16" s="100" t="s">
        <v>30</v>
      </c>
      <c r="R16" s="34"/>
    </row>
    <row r="17" spans="1:18" s="27" customFormat="1" x14ac:dyDescent="0.2">
      <c r="A17" s="125" t="s">
        <v>198</v>
      </c>
      <c r="B17" s="241">
        <v>0</v>
      </c>
      <c r="C17" s="241">
        <v>0</v>
      </c>
      <c r="D17" s="241">
        <v>0</v>
      </c>
      <c r="E17" s="241">
        <v>0</v>
      </c>
      <c r="F17" s="241">
        <v>0</v>
      </c>
      <c r="G17" s="241">
        <v>0</v>
      </c>
      <c r="H17" s="241">
        <v>0</v>
      </c>
      <c r="I17" s="241">
        <v>0</v>
      </c>
      <c r="J17" s="241">
        <v>0</v>
      </c>
      <c r="K17" s="241">
        <v>0</v>
      </c>
      <c r="L17" s="241">
        <v>0</v>
      </c>
      <c r="M17" s="241">
        <v>0</v>
      </c>
      <c r="N17" s="120"/>
      <c r="O17" s="120"/>
      <c r="P17" s="100" t="s">
        <v>30</v>
      </c>
      <c r="R17" s="34"/>
    </row>
    <row r="18" spans="1:18" s="27" customFormat="1" x14ac:dyDescent="0.2">
      <c r="A18" s="125" t="s">
        <v>199</v>
      </c>
      <c r="B18" s="241">
        <v>0</v>
      </c>
      <c r="C18" s="241">
        <v>0</v>
      </c>
      <c r="D18" s="241">
        <v>0</v>
      </c>
      <c r="E18" s="241">
        <v>0</v>
      </c>
      <c r="F18" s="241">
        <v>0</v>
      </c>
      <c r="G18" s="241">
        <v>0</v>
      </c>
      <c r="H18" s="241">
        <v>0</v>
      </c>
      <c r="I18" s="241">
        <v>0</v>
      </c>
      <c r="J18" s="241">
        <v>0</v>
      </c>
      <c r="K18" s="241">
        <v>0</v>
      </c>
      <c r="L18" s="241">
        <v>0</v>
      </c>
      <c r="M18" s="241">
        <v>0</v>
      </c>
      <c r="N18" s="120"/>
      <c r="O18" s="120"/>
      <c r="P18" s="100" t="s">
        <v>30</v>
      </c>
    </row>
    <row r="19" spans="1:18" s="27" customFormat="1" x14ac:dyDescent="0.2">
      <c r="A19" s="125" t="s">
        <v>200</v>
      </c>
      <c r="B19" s="241">
        <v>0</v>
      </c>
      <c r="C19" s="241">
        <v>0</v>
      </c>
      <c r="D19" s="241">
        <v>0</v>
      </c>
      <c r="E19" s="241">
        <v>0</v>
      </c>
      <c r="F19" s="241">
        <v>0</v>
      </c>
      <c r="G19" s="241">
        <v>0</v>
      </c>
      <c r="H19" s="241">
        <v>0</v>
      </c>
      <c r="I19" s="241">
        <v>0</v>
      </c>
      <c r="J19" s="241">
        <v>0</v>
      </c>
      <c r="K19" s="241">
        <v>0</v>
      </c>
      <c r="L19" s="241">
        <v>0</v>
      </c>
      <c r="M19" s="241">
        <v>0</v>
      </c>
      <c r="N19" s="120"/>
      <c r="O19" s="120"/>
      <c r="P19" s="100" t="s">
        <v>30</v>
      </c>
    </row>
    <row r="20" spans="1:18" s="27" customFormat="1" x14ac:dyDescent="0.2">
      <c r="A20" s="126" t="s">
        <v>201</v>
      </c>
      <c r="B20" s="236">
        <v>0</v>
      </c>
      <c r="C20" s="236">
        <v>0</v>
      </c>
      <c r="D20" s="236">
        <v>0</v>
      </c>
      <c r="E20" s="236">
        <v>0</v>
      </c>
      <c r="F20" s="236">
        <v>0</v>
      </c>
      <c r="G20" s="236">
        <v>0</v>
      </c>
      <c r="H20" s="236">
        <v>0</v>
      </c>
      <c r="I20" s="236">
        <v>0</v>
      </c>
      <c r="J20" s="236">
        <v>0</v>
      </c>
      <c r="K20" s="236">
        <v>0</v>
      </c>
      <c r="L20" s="236">
        <v>0</v>
      </c>
      <c r="M20" s="236">
        <v>0</v>
      </c>
      <c r="N20" s="120"/>
      <c r="O20" s="120"/>
      <c r="P20" s="100" t="s">
        <v>30</v>
      </c>
    </row>
    <row r="21" spans="1:18" s="27" customFormat="1" x14ac:dyDescent="0.2">
      <c r="A21" s="124" t="s">
        <v>202</v>
      </c>
      <c r="B21" s="235">
        <f>SUM(B9:B20)</f>
        <v>0</v>
      </c>
      <c r="C21" s="235">
        <f>SUM(C9:C20)</f>
        <v>0</v>
      </c>
      <c r="D21" s="235">
        <f>SUM(D9:D20)</f>
        <v>0</v>
      </c>
      <c r="E21" s="235">
        <f>SUM(E9:E20)</f>
        <v>0</v>
      </c>
      <c r="F21" s="235">
        <f>SUM(F9:F20)</f>
        <v>0</v>
      </c>
      <c r="G21" s="235">
        <f t="shared" ref="G21" si="0">SUM(G9:G20)</f>
        <v>0</v>
      </c>
      <c r="H21" s="235">
        <f>SUM(H9:H20)</f>
        <v>0</v>
      </c>
      <c r="I21" s="235">
        <f t="shared" ref="I21" si="1">SUM(I9:I20)</f>
        <v>0</v>
      </c>
      <c r="J21" s="235">
        <f>SUM(J9:J20)</f>
        <v>0</v>
      </c>
      <c r="K21" s="235">
        <f t="shared" ref="K21" si="2">SUM(K9:K20)</f>
        <v>0</v>
      </c>
      <c r="L21" s="235">
        <f>SUM(L9:L20)</f>
        <v>0</v>
      </c>
      <c r="M21" s="235">
        <f t="shared" ref="M21" si="3">SUM(M9:M20)</f>
        <v>0</v>
      </c>
      <c r="N21" s="120"/>
      <c r="O21" s="120"/>
      <c r="P21" s="100" t="s">
        <v>30</v>
      </c>
      <c r="R21" s="34"/>
    </row>
    <row r="22" spans="1:18" s="27" customFormat="1" x14ac:dyDescent="0.2">
      <c r="A22" s="127" t="s">
        <v>203</v>
      </c>
      <c r="B22" s="241">
        <f>-B21*0.5</f>
        <v>0</v>
      </c>
      <c r="C22" s="241">
        <f t="shared" ref="C22:L22" si="4">-C21*0.5</f>
        <v>0</v>
      </c>
      <c r="D22" s="241">
        <f t="shared" si="4"/>
        <v>0</v>
      </c>
      <c r="E22" s="241">
        <f t="shared" si="4"/>
        <v>0</v>
      </c>
      <c r="F22" s="241">
        <f t="shared" si="4"/>
        <v>0</v>
      </c>
      <c r="G22" s="241"/>
      <c r="H22" s="241">
        <f t="shared" si="4"/>
        <v>0</v>
      </c>
      <c r="I22" s="241">
        <f t="shared" si="4"/>
        <v>0</v>
      </c>
      <c r="J22" s="241">
        <f t="shared" si="4"/>
        <v>0</v>
      </c>
      <c r="K22" s="241">
        <f t="shared" si="4"/>
        <v>0</v>
      </c>
      <c r="L22" s="241">
        <f t="shared" si="4"/>
        <v>0</v>
      </c>
      <c r="M22" s="241"/>
      <c r="N22" s="120"/>
      <c r="O22" s="120"/>
      <c r="P22" s="100" t="s">
        <v>30</v>
      </c>
      <c r="R22" s="197" t="s">
        <v>259</v>
      </c>
    </row>
    <row r="23" spans="1:18" s="27" customFormat="1" x14ac:dyDescent="0.2">
      <c r="A23" s="125" t="s">
        <v>246</v>
      </c>
      <c r="B23" s="241"/>
      <c r="C23" s="241">
        <v>0</v>
      </c>
      <c r="D23" s="241"/>
      <c r="E23" s="241">
        <v>0</v>
      </c>
      <c r="F23" s="241"/>
      <c r="G23" s="241">
        <v>0</v>
      </c>
      <c r="H23" s="241"/>
      <c r="I23" s="241">
        <v>0</v>
      </c>
      <c r="J23" s="241"/>
      <c r="K23" s="241">
        <v>0</v>
      </c>
      <c r="L23" s="241"/>
      <c r="M23" s="241">
        <v>0</v>
      </c>
      <c r="N23" s="120"/>
      <c r="O23" s="120"/>
      <c r="P23" s="100" t="s">
        <v>30</v>
      </c>
      <c r="R23" s="197" t="s">
        <v>260</v>
      </c>
    </row>
    <row r="24" spans="1:18" x14ac:dyDescent="0.2">
      <c r="A24" s="126" t="s">
        <v>204</v>
      </c>
      <c r="B24" s="236">
        <f>SUM(B21:B23)</f>
        <v>0</v>
      </c>
      <c r="C24" s="236">
        <f t="shared" ref="C24:M24" si="5">SUM(C21:C23)</f>
        <v>0</v>
      </c>
      <c r="D24" s="236">
        <f t="shared" si="5"/>
        <v>0</v>
      </c>
      <c r="E24" s="236">
        <f t="shared" si="5"/>
        <v>0</v>
      </c>
      <c r="F24" s="236">
        <f t="shared" si="5"/>
        <v>0</v>
      </c>
      <c r="G24" s="236">
        <f t="shared" si="5"/>
        <v>0</v>
      </c>
      <c r="H24" s="236">
        <f t="shared" si="5"/>
        <v>0</v>
      </c>
      <c r="I24" s="236">
        <f t="shared" si="5"/>
        <v>0</v>
      </c>
      <c r="J24" s="236">
        <f t="shared" si="5"/>
        <v>0</v>
      </c>
      <c r="K24" s="236">
        <f t="shared" si="5"/>
        <v>0</v>
      </c>
      <c r="L24" s="236">
        <f t="shared" si="5"/>
        <v>0</v>
      </c>
      <c r="M24" s="236">
        <f t="shared" si="5"/>
        <v>0</v>
      </c>
      <c r="N24" s="120"/>
      <c r="O24" s="120"/>
      <c r="P24" s="100" t="s">
        <v>30</v>
      </c>
    </row>
    <row r="25" spans="1:18" x14ac:dyDescent="0.2">
      <c r="A25" s="125" t="s">
        <v>162</v>
      </c>
      <c r="B25" s="241"/>
      <c r="C25" s="241">
        <v>0</v>
      </c>
      <c r="D25" s="241"/>
      <c r="E25" s="241">
        <v>0</v>
      </c>
      <c r="F25" s="241"/>
      <c r="G25" s="241">
        <v>0</v>
      </c>
      <c r="H25" s="241"/>
      <c r="I25" s="241">
        <v>0</v>
      </c>
      <c r="J25" s="241"/>
      <c r="K25" s="241">
        <v>0</v>
      </c>
      <c r="L25" s="241"/>
      <c r="M25" s="241">
        <v>0</v>
      </c>
      <c r="N25" s="120"/>
      <c r="O25" s="120"/>
      <c r="P25" s="100" t="s">
        <v>30</v>
      </c>
    </row>
    <row r="26" spans="1:18" x14ac:dyDescent="0.2">
      <c r="A26" s="125" t="s">
        <v>163</v>
      </c>
      <c r="B26" s="241"/>
      <c r="C26" s="241">
        <v>0</v>
      </c>
      <c r="D26" s="241"/>
      <c r="E26" s="241">
        <v>0</v>
      </c>
      <c r="F26" s="241"/>
      <c r="G26" s="241">
        <v>0</v>
      </c>
      <c r="H26" s="241"/>
      <c r="I26" s="241">
        <v>0</v>
      </c>
      <c r="J26" s="241"/>
      <c r="K26" s="241">
        <v>0</v>
      </c>
      <c r="L26" s="241"/>
      <c r="M26" s="241">
        <v>0</v>
      </c>
      <c r="N26" s="120"/>
      <c r="O26" s="120"/>
      <c r="P26" s="100" t="s">
        <v>30</v>
      </c>
    </row>
    <row r="27" spans="1:18" x14ac:dyDescent="0.2">
      <c r="A27" s="198" t="s">
        <v>247</v>
      </c>
      <c r="B27" s="241"/>
      <c r="C27" s="241">
        <v>0</v>
      </c>
      <c r="D27" s="241"/>
      <c r="E27" s="241">
        <v>0</v>
      </c>
      <c r="F27" s="241"/>
      <c r="G27" s="241">
        <v>0</v>
      </c>
      <c r="H27" s="241"/>
      <c r="I27" s="241">
        <v>0</v>
      </c>
      <c r="J27" s="241"/>
      <c r="K27" s="241">
        <v>0</v>
      </c>
      <c r="L27" s="241"/>
      <c r="M27" s="241">
        <v>0</v>
      </c>
      <c r="N27" s="120"/>
      <c r="O27" s="120"/>
      <c r="P27" s="100" t="s">
        <v>30</v>
      </c>
    </row>
    <row r="28" spans="1:18" x14ac:dyDescent="0.2">
      <c r="A28" s="125" t="s">
        <v>164</v>
      </c>
      <c r="B28" s="241"/>
      <c r="C28" s="241">
        <v>0</v>
      </c>
      <c r="D28" s="241"/>
      <c r="E28" s="241">
        <v>0</v>
      </c>
      <c r="F28" s="241"/>
      <c r="G28" s="241">
        <v>0</v>
      </c>
      <c r="H28" s="241"/>
      <c r="I28" s="241">
        <v>0</v>
      </c>
      <c r="J28" s="241"/>
      <c r="K28" s="241">
        <v>0</v>
      </c>
      <c r="L28" s="241"/>
      <c r="M28" s="241">
        <v>0</v>
      </c>
      <c r="N28" s="120"/>
      <c r="O28" s="120"/>
      <c r="P28" s="100" t="s">
        <v>30</v>
      </c>
    </row>
    <row r="29" spans="1:18" x14ac:dyDescent="0.2">
      <c r="A29" s="125" t="s">
        <v>166</v>
      </c>
      <c r="B29" s="241"/>
      <c r="C29" s="241">
        <v>0</v>
      </c>
      <c r="D29" s="241"/>
      <c r="E29" s="241">
        <v>0</v>
      </c>
      <c r="F29" s="241"/>
      <c r="G29" s="241">
        <v>0</v>
      </c>
      <c r="H29" s="241"/>
      <c r="I29" s="241">
        <v>0</v>
      </c>
      <c r="J29" s="241"/>
      <c r="K29" s="241">
        <v>0</v>
      </c>
      <c r="L29" s="241"/>
      <c r="M29" s="241">
        <v>0</v>
      </c>
      <c r="N29" s="120"/>
      <c r="O29" s="120"/>
      <c r="P29" s="100" t="s">
        <v>30</v>
      </c>
    </row>
    <row r="30" spans="1:18" x14ac:dyDescent="0.2">
      <c r="A30" s="125" t="s">
        <v>167</v>
      </c>
      <c r="B30" s="241"/>
      <c r="C30" s="241">
        <v>0</v>
      </c>
      <c r="D30" s="241"/>
      <c r="E30" s="241">
        <v>0</v>
      </c>
      <c r="F30" s="241"/>
      <c r="G30" s="241">
        <v>0</v>
      </c>
      <c r="H30" s="241"/>
      <c r="I30" s="241">
        <v>0</v>
      </c>
      <c r="J30" s="241"/>
      <c r="K30" s="241">
        <v>0</v>
      </c>
      <c r="L30" s="241"/>
      <c r="M30" s="241">
        <v>0</v>
      </c>
      <c r="N30" s="120"/>
      <c r="O30" s="120"/>
      <c r="P30" s="100" t="s">
        <v>30</v>
      </c>
    </row>
    <row r="31" spans="1:18" x14ac:dyDescent="0.2">
      <c r="A31" s="125" t="s">
        <v>168</v>
      </c>
      <c r="B31" s="241"/>
      <c r="C31" s="241">
        <v>0</v>
      </c>
      <c r="D31" s="241"/>
      <c r="E31" s="241">
        <v>0</v>
      </c>
      <c r="F31" s="241"/>
      <c r="G31" s="241">
        <v>0</v>
      </c>
      <c r="H31" s="241"/>
      <c r="I31" s="241">
        <v>0</v>
      </c>
      <c r="J31" s="241"/>
      <c r="K31" s="241">
        <v>0</v>
      </c>
      <c r="L31" s="241"/>
      <c r="M31" s="241">
        <v>0</v>
      </c>
      <c r="N31" s="120"/>
      <c r="O31" s="120"/>
      <c r="P31" s="100" t="s">
        <v>30</v>
      </c>
    </row>
    <row r="32" spans="1:18" x14ac:dyDescent="0.2">
      <c r="A32" s="125" t="s">
        <v>169</v>
      </c>
      <c r="B32" s="241"/>
      <c r="C32" s="241">
        <v>0</v>
      </c>
      <c r="D32" s="241"/>
      <c r="E32" s="241">
        <v>0</v>
      </c>
      <c r="F32" s="241"/>
      <c r="G32" s="241">
        <v>0</v>
      </c>
      <c r="H32" s="241"/>
      <c r="I32" s="241">
        <v>0</v>
      </c>
      <c r="J32" s="241"/>
      <c r="K32" s="241">
        <v>0</v>
      </c>
      <c r="L32" s="241"/>
      <c r="M32" s="241">
        <v>0</v>
      </c>
      <c r="N32" s="120"/>
      <c r="O32" s="120"/>
      <c r="P32" s="100" t="s">
        <v>30</v>
      </c>
    </row>
    <row r="33" spans="1:16" x14ac:dyDescent="0.2">
      <c r="A33" s="125" t="s">
        <v>170</v>
      </c>
      <c r="B33" s="241"/>
      <c r="C33" s="241">
        <v>0</v>
      </c>
      <c r="D33" s="241"/>
      <c r="E33" s="241">
        <v>0</v>
      </c>
      <c r="F33" s="241"/>
      <c r="G33" s="241">
        <v>0</v>
      </c>
      <c r="H33" s="241"/>
      <c r="I33" s="241">
        <v>0</v>
      </c>
      <c r="J33" s="241"/>
      <c r="K33" s="241">
        <v>0</v>
      </c>
      <c r="L33" s="241"/>
      <c r="M33" s="241">
        <v>0</v>
      </c>
      <c r="N33" s="120"/>
      <c r="O33" s="120"/>
      <c r="P33" s="100" t="s">
        <v>30</v>
      </c>
    </row>
    <row r="34" spans="1:16" x14ac:dyDescent="0.2">
      <c r="A34" s="125" t="s">
        <v>172</v>
      </c>
      <c r="B34" s="241"/>
      <c r="C34" s="241">
        <v>0</v>
      </c>
      <c r="D34" s="241"/>
      <c r="E34" s="241">
        <v>0</v>
      </c>
      <c r="F34" s="241"/>
      <c r="G34" s="241">
        <v>0</v>
      </c>
      <c r="H34" s="241"/>
      <c r="I34" s="241">
        <v>0</v>
      </c>
      <c r="J34" s="241"/>
      <c r="K34" s="241">
        <v>0</v>
      </c>
      <c r="L34" s="241"/>
      <c r="M34" s="241">
        <v>0</v>
      </c>
      <c r="N34" s="120"/>
      <c r="O34" s="120"/>
      <c r="P34" s="100" t="s">
        <v>30</v>
      </c>
    </row>
    <row r="35" spans="1:16" x14ac:dyDescent="0.2">
      <c r="A35" s="125" t="s">
        <v>173</v>
      </c>
      <c r="B35" s="241"/>
      <c r="C35" s="241">
        <v>0</v>
      </c>
      <c r="D35" s="241"/>
      <c r="E35" s="241">
        <v>0</v>
      </c>
      <c r="F35" s="241"/>
      <c r="G35" s="241">
        <v>0</v>
      </c>
      <c r="H35" s="241"/>
      <c r="I35" s="241">
        <v>0</v>
      </c>
      <c r="J35" s="241"/>
      <c r="K35" s="241">
        <v>0</v>
      </c>
      <c r="L35" s="241"/>
      <c r="M35" s="241">
        <v>0</v>
      </c>
      <c r="N35" s="120"/>
      <c r="O35" s="120"/>
      <c r="P35" s="100" t="s">
        <v>30</v>
      </c>
    </row>
    <row r="36" spans="1:16" x14ac:dyDescent="0.2">
      <c r="A36" s="125" t="s">
        <v>175</v>
      </c>
      <c r="B36" s="241"/>
      <c r="C36" s="241">
        <v>0</v>
      </c>
      <c r="D36" s="241"/>
      <c r="E36" s="241">
        <v>0</v>
      </c>
      <c r="F36" s="241"/>
      <c r="G36" s="241">
        <v>0</v>
      </c>
      <c r="H36" s="241"/>
      <c r="I36" s="241">
        <v>0</v>
      </c>
      <c r="J36" s="241"/>
      <c r="K36" s="241">
        <v>0</v>
      </c>
      <c r="L36" s="241"/>
      <c r="M36" s="241">
        <v>0</v>
      </c>
      <c r="N36" s="120"/>
      <c r="O36" s="120"/>
      <c r="P36" s="100" t="s">
        <v>30</v>
      </c>
    </row>
    <row r="37" spans="1:16" x14ac:dyDescent="0.2">
      <c r="A37" s="128" t="s">
        <v>176</v>
      </c>
      <c r="B37" s="242"/>
      <c r="C37" s="242">
        <v>0</v>
      </c>
      <c r="D37" s="242"/>
      <c r="E37" s="242">
        <v>0</v>
      </c>
      <c r="F37" s="242"/>
      <c r="G37" s="242">
        <v>0</v>
      </c>
      <c r="H37" s="242"/>
      <c r="I37" s="242">
        <v>0</v>
      </c>
      <c r="J37" s="242"/>
      <c r="K37" s="242">
        <v>0</v>
      </c>
      <c r="L37" s="242"/>
      <c r="M37" s="242">
        <v>0</v>
      </c>
      <c r="N37" s="120"/>
      <c r="O37" s="120"/>
      <c r="P37" s="100" t="s">
        <v>30</v>
      </c>
    </row>
    <row r="38" spans="1:16" ht="15" x14ac:dyDescent="0.25">
      <c r="A38" s="129" t="s">
        <v>245</v>
      </c>
      <c r="B38" s="220">
        <f>SUM(B24:B37)</f>
        <v>0</v>
      </c>
      <c r="C38" s="220">
        <f t="shared" ref="C38:M38" si="6">SUM(C24:C37)</f>
        <v>0</v>
      </c>
      <c r="D38" s="220">
        <f t="shared" si="6"/>
        <v>0</v>
      </c>
      <c r="E38" s="220">
        <f t="shared" si="6"/>
        <v>0</v>
      </c>
      <c r="F38" s="220">
        <f t="shared" si="6"/>
        <v>0</v>
      </c>
      <c r="G38" s="220">
        <f t="shared" si="6"/>
        <v>0</v>
      </c>
      <c r="H38" s="220">
        <f t="shared" si="6"/>
        <v>0</v>
      </c>
      <c r="I38" s="220">
        <f t="shared" si="6"/>
        <v>0</v>
      </c>
      <c r="J38" s="220">
        <f t="shared" si="6"/>
        <v>0</v>
      </c>
      <c r="K38" s="220">
        <f t="shared" si="6"/>
        <v>0</v>
      </c>
      <c r="L38" s="220">
        <f t="shared" si="6"/>
        <v>0</v>
      </c>
      <c r="M38" s="220">
        <f t="shared" si="6"/>
        <v>0</v>
      </c>
      <c r="N38" s="121"/>
      <c r="O38" s="121"/>
      <c r="P38" s="100" t="s">
        <v>30</v>
      </c>
    </row>
    <row r="39" spans="1:16" ht="15" x14ac:dyDescent="0.25">
      <c r="A39" s="122"/>
      <c r="B39" s="121"/>
      <c r="C39" s="121"/>
      <c r="D39" s="121"/>
      <c r="E39" s="121"/>
      <c r="F39" s="121"/>
      <c r="G39" s="121"/>
      <c r="H39" s="121"/>
      <c r="I39" s="121"/>
      <c r="J39" s="121"/>
      <c r="K39" s="121"/>
      <c r="L39" s="121"/>
      <c r="M39" s="121"/>
      <c r="N39" s="121"/>
      <c r="O39" s="121"/>
      <c r="P39" s="100" t="s">
        <v>30</v>
      </c>
    </row>
    <row r="40" spans="1:16" x14ac:dyDescent="0.2">
      <c r="A40" s="123"/>
      <c r="B40" s="123"/>
      <c r="C40" s="123"/>
      <c r="D40" s="123"/>
      <c r="E40" s="123"/>
      <c r="F40" s="123"/>
      <c r="G40" s="123"/>
      <c r="H40" s="123"/>
      <c r="I40" s="123"/>
      <c r="J40" s="123"/>
      <c r="K40" s="123"/>
      <c r="L40" s="123"/>
      <c r="M40" s="123"/>
      <c r="P40" s="100" t="s">
        <v>30</v>
      </c>
    </row>
    <row r="41" spans="1:16" ht="15" x14ac:dyDescent="0.2">
      <c r="A41" s="393" t="s">
        <v>187</v>
      </c>
      <c r="B41" s="391" t="s">
        <v>38</v>
      </c>
      <c r="C41" s="396"/>
      <c r="D41" s="396"/>
      <c r="E41" s="396"/>
      <c r="F41" s="396"/>
      <c r="G41" s="396"/>
      <c r="H41" s="391" t="s">
        <v>39</v>
      </c>
      <c r="I41" s="396"/>
      <c r="J41" s="396"/>
      <c r="K41" s="396"/>
      <c r="L41" s="396"/>
      <c r="M41" s="392"/>
      <c r="N41" s="388" t="s">
        <v>28</v>
      </c>
      <c r="O41" s="389"/>
      <c r="P41" s="100" t="s">
        <v>30</v>
      </c>
    </row>
    <row r="42" spans="1:16" ht="15" customHeight="1" x14ac:dyDescent="0.2">
      <c r="A42" s="394"/>
      <c r="B42" s="391" t="s">
        <v>188</v>
      </c>
      <c r="C42" s="392"/>
      <c r="D42" s="391" t="s">
        <v>189</v>
      </c>
      <c r="E42" s="392"/>
      <c r="F42" s="391" t="s">
        <v>48</v>
      </c>
      <c r="G42" s="392"/>
      <c r="H42" s="391" t="s">
        <v>188</v>
      </c>
      <c r="I42" s="392"/>
      <c r="J42" s="391" t="s">
        <v>189</v>
      </c>
      <c r="K42" s="392"/>
      <c r="L42" s="391" t="s">
        <v>48</v>
      </c>
      <c r="M42" s="392"/>
      <c r="N42" s="390"/>
      <c r="O42" s="339"/>
      <c r="P42" s="100" t="s">
        <v>30</v>
      </c>
    </row>
    <row r="43" spans="1:16" ht="28.5" x14ac:dyDescent="0.2">
      <c r="A43" s="395"/>
      <c r="B43" s="26" t="s">
        <v>5</v>
      </c>
      <c r="C43" s="26" t="s">
        <v>6</v>
      </c>
      <c r="D43" s="26" t="s">
        <v>5</v>
      </c>
      <c r="E43" s="26" t="s">
        <v>6</v>
      </c>
      <c r="F43" s="26" t="s">
        <v>5</v>
      </c>
      <c r="G43" s="26" t="s">
        <v>6</v>
      </c>
      <c r="H43" s="26" t="s">
        <v>5</v>
      </c>
      <c r="I43" s="26" t="s">
        <v>6</v>
      </c>
      <c r="J43" s="26" t="s">
        <v>5</v>
      </c>
      <c r="K43" s="26" t="s">
        <v>6</v>
      </c>
      <c r="L43" s="26" t="s">
        <v>5</v>
      </c>
      <c r="M43" s="26" t="s">
        <v>6</v>
      </c>
      <c r="N43" s="26" t="s">
        <v>5</v>
      </c>
      <c r="O43" s="26" t="s">
        <v>6</v>
      </c>
      <c r="P43" s="100" t="s">
        <v>30</v>
      </c>
    </row>
    <row r="44" spans="1:16" x14ac:dyDescent="0.2">
      <c r="A44" s="124" t="s">
        <v>190</v>
      </c>
      <c r="B44" s="235">
        <v>0</v>
      </c>
      <c r="C44" s="235">
        <v>0</v>
      </c>
      <c r="D44" s="235">
        <v>0</v>
      </c>
      <c r="E44" s="235">
        <v>0</v>
      </c>
      <c r="F44" s="235">
        <v>0</v>
      </c>
      <c r="G44" s="235">
        <v>0</v>
      </c>
      <c r="H44" s="235">
        <v>0</v>
      </c>
      <c r="I44" s="235">
        <v>0</v>
      </c>
      <c r="J44" s="235">
        <v>0</v>
      </c>
      <c r="K44" s="235">
        <v>0</v>
      </c>
      <c r="L44" s="235">
        <v>0</v>
      </c>
      <c r="M44" s="235">
        <v>0</v>
      </c>
      <c r="N44" s="235">
        <f t="shared" ref="N44:N59" si="7">B9+D9+F9+H9+J9+L9+B44+D44+F44+H44+J44+L44</f>
        <v>0</v>
      </c>
      <c r="O44" s="235">
        <f t="shared" ref="O44:O59" si="8">C9+E9+G9+I9+K9+M9+C44+E44+G44+I44+K44+M44</f>
        <v>0</v>
      </c>
      <c r="P44" s="100" t="s">
        <v>30</v>
      </c>
    </row>
    <row r="45" spans="1:16" x14ac:dyDescent="0.2">
      <c r="A45" s="125" t="s">
        <v>191</v>
      </c>
      <c r="B45" s="241">
        <v>0</v>
      </c>
      <c r="C45" s="241">
        <v>0</v>
      </c>
      <c r="D45" s="241">
        <v>0</v>
      </c>
      <c r="E45" s="241">
        <v>0</v>
      </c>
      <c r="F45" s="241">
        <v>0</v>
      </c>
      <c r="G45" s="241">
        <v>0</v>
      </c>
      <c r="H45" s="241">
        <v>0</v>
      </c>
      <c r="I45" s="241">
        <v>0</v>
      </c>
      <c r="J45" s="241">
        <v>0</v>
      </c>
      <c r="K45" s="241">
        <v>0</v>
      </c>
      <c r="L45" s="241">
        <v>0</v>
      </c>
      <c r="M45" s="241">
        <v>0</v>
      </c>
      <c r="N45" s="241">
        <f t="shared" si="7"/>
        <v>0</v>
      </c>
      <c r="O45" s="241">
        <f t="shared" si="8"/>
        <v>0</v>
      </c>
      <c r="P45" s="100" t="s">
        <v>30</v>
      </c>
    </row>
    <row r="46" spans="1:16" x14ac:dyDescent="0.2">
      <c r="A46" s="125" t="s">
        <v>192</v>
      </c>
      <c r="B46" s="241">
        <v>0</v>
      </c>
      <c r="C46" s="241">
        <v>0</v>
      </c>
      <c r="D46" s="241">
        <v>0</v>
      </c>
      <c r="E46" s="241">
        <v>0</v>
      </c>
      <c r="F46" s="241">
        <v>0</v>
      </c>
      <c r="G46" s="241">
        <v>0</v>
      </c>
      <c r="H46" s="241">
        <v>0</v>
      </c>
      <c r="I46" s="241">
        <v>0</v>
      </c>
      <c r="J46" s="241">
        <v>0</v>
      </c>
      <c r="K46" s="241">
        <v>0</v>
      </c>
      <c r="L46" s="241">
        <v>0</v>
      </c>
      <c r="M46" s="241">
        <v>0</v>
      </c>
      <c r="N46" s="241">
        <f t="shared" si="7"/>
        <v>0</v>
      </c>
      <c r="O46" s="241">
        <f t="shared" si="8"/>
        <v>0</v>
      </c>
      <c r="P46" s="100" t="s">
        <v>30</v>
      </c>
    </row>
    <row r="47" spans="1:16" x14ac:dyDescent="0.2">
      <c r="A47" s="125" t="s">
        <v>193</v>
      </c>
      <c r="B47" s="241">
        <v>0</v>
      </c>
      <c r="C47" s="241">
        <v>0</v>
      </c>
      <c r="D47" s="241">
        <v>0</v>
      </c>
      <c r="E47" s="241">
        <v>0</v>
      </c>
      <c r="F47" s="241">
        <v>0</v>
      </c>
      <c r="G47" s="241">
        <v>0</v>
      </c>
      <c r="H47" s="241">
        <v>0</v>
      </c>
      <c r="I47" s="241">
        <v>0</v>
      </c>
      <c r="J47" s="241">
        <v>0</v>
      </c>
      <c r="K47" s="241">
        <v>0</v>
      </c>
      <c r="L47" s="241">
        <v>0</v>
      </c>
      <c r="M47" s="241">
        <v>0</v>
      </c>
      <c r="N47" s="241">
        <f t="shared" si="7"/>
        <v>0</v>
      </c>
      <c r="O47" s="241">
        <f t="shared" si="8"/>
        <v>0</v>
      </c>
      <c r="P47" s="100" t="s">
        <v>30</v>
      </c>
    </row>
    <row r="48" spans="1:16" x14ac:dyDescent="0.2">
      <c r="A48" s="125" t="s">
        <v>194</v>
      </c>
      <c r="B48" s="241">
        <v>0</v>
      </c>
      <c r="C48" s="241">
        <v>0</v>
      </c>
      <c r="D48" s="241">
        <v>0</v>
      </c>
      <c r="E48" s="241">
        <v>0</v>
      </c>
      <c r="F48" s="241">
        <v>0</v>
      </c>
      <c r="G48" s="241">
        <v>0</v>
      </c>
      <c r="H48" s="241">
        <v>0</v>
      </c>
      <c r="I48" s="241">
        <v>0</v>
      </c>
      <c r="J48" s="241">
        <v>0</v>
      </c>
      <c r="K48" s="241">
        <v>0</v>
      </c>
      <c r="L48" s="241">
        <v>0</v>
      </c>
      <c r="M48" s="241">
        <v>0</v>
      </c>
      <c r="N48" s="241">
        <f t="shared" si="7"/>
        <v>0</v>
      </c>
      <c r="O48" s="241">
        <f t="shared" si="8"/>
        <v>0</v>
      </c>
      <c r="P48" s="100" t="s">
        <v>30</v>
      </c>
    </row>
    <row r="49" spans="1:16" x14ac:dyDescent="0.2">
      <c r="A49" s="125" t="s">
        <v>195</v>
      </c>
      <c r="B49" s="241">
        <v>0</v>
      </c>
      <c r="C49" s="241">
        <v>0</v>
      </c>
      <c r="D49" s="241">
        <v>0</v>
      </c>
      <c r="E49" s="241">
        <v>0</v>
      </c>
      <c r="F49" s="241">
        <v>0</v>
      </c>
      <c r="G49" s="241">
        <v>0</v>
      </c>
      <c r="H49" s="241">
        <v>0</v>
      </c>
      <c r="I49" s="241">
        <v>0</v>
      </c>
      <c r="J49" s="241">
        <v>0</v>
      </c>
      <c r="K49" s="241">
        <v>0</v>
      </c>
      <c r="L49" s="241">
        <v>0</v>
      </c>
      <c r="M49" s="241">
        <v>0</v>
      </c>
      <c r="N49" s="241">
        <f t="shared" si="7"/>
        <v>0</v>
      </c>
      <c r="O49" s="241">
        <f t="shared" si="8"/>
        <v>0</v>
      </c>
      <c r="P49" s="100" t="s">
        <v>30</v>
      </c>
    </row>
    <row r="50" spans="1:16" x14ac:dyDescent="0.2">
      <c r="A50" s="125" t="s">
        <v>196</v>
      </c>
      <c r="B50" s="241">
        <v>0</v>
      </c>
      <c r="C50" s="241">
        <v>0</v>
      </c>
      <c r="D50" s="241">
        <v>0</v>
      </c>
      <c r="E50" s="241">
        <v>0</v>
      </c>
      <c r="F50" s="241">
        <v>0</v>
      </c>
      <c r="G50" s="241">
        <v>0</v>
      </c>
      <c r="H50" s="241">
        <v>0</v>
      </c>
      <c r="I50" s="241">
        <v>0</v>
      </c>
      <c r="J50" s="241">
        <v>0</v>
      </c>
      <c r="K50" s="241">
        <v>0</v>
      </c>
      <c r="L50" s="241">
        <v>0</v>
      </c>
      <c r="M50" s="241">
        <v>0</v>
      </c>
      <c r="N50" s="241">
        <f t="shared" si="7"/>
        <v>0</v>
      </c>
      <c r="O50" s="241">
        <f t="shared" si="8"/>
        <v>0</v>
      </c>
      <c r="P50" s="100" t="s">
        <v>30</v>
      </c>
    </row>
    <row r="51" spans="1:16" x14ac:dyDescent="0.2">
      <c r="A51" s="125" t="s">
        <v>197</v>
      </c>
      <c r="B51" s="241">
        <v>0</v>
      </c>
      <c r="C51" s="241">
        <v>0</v>
      </c>
      <c r="D51" s="241">
        <v>0</v>
      </c>
      <c r="E51" s="241">
        <v>0</v>
      </c>
      <c r="F51" s="241">
        <v>0</v>
      </c>
      <c r="G51" s="241">
        <v>0</v>
      </c>
      <c r="H51" s="241">
        <v>0</v>
      </c>
      <c r="I51" s="241">
        <v>0</v>
      </c>
      <c r="J51" s="241">
        <v>0</v>
      </c>
      <c r="K51" s="241">
        <v>0</v>
      </c>
      <c r="L51" s="241">
        <v>0</v>
      </c>
      <c r="M51" s="241">
        <v>0</v>
      </c>
      <c r="N51" s="241">
        <f t="shared" si="7"/>
        <v>0</v>
      </c>
      <c r="O51" s="241">
        <f t="shared" si="8"/>
        <v>0</v>
      </c>
      <c r="P51" s="100" t="s">
        <v>30</v>
      </c>
    </row>
    <row r="52" spans="1:16" x14ac:dyDescent="0.2">
      <c r="A52" s="125" t="s">
        <v>198</v>
      </c>
      <c r="B52" s="241">
        <v>0</v>
      </c>
      <c r="C52" s="241">
        <v>0</v>
      </c>
      <c r="D52" s="241">
        <v>0</v>
      </c>
      <c r="E52" s="241">
        <v>0</v>
      </c>
      <c r="F52" s="241">
        <v>0</v>
      </c>
      <c r="G52" s="241">
        <v>0</v>
      </c>
      <c r="H52" s="241">
        <v>0</v>
      </c>
      <c r="I52" s="241">
        <v>0</v>
      </c>
      <c r="J52" s="241">
        <v>0</v>
      </c>
      <c r="K52" s="241">
        <v>0</v>
      </c>
      <c r="L52" s="241">
        <v>0</v>
      </c>
      <c r="M52" s="241">
        <v>0</v>
      </c>
      <c r="N52" s="241">
        <f t="shared" si="7"/>
        <v>0</v>
      </c>
      <c r="O52" s="241">
        <f t="shared" si="8"/>
        <v>0</v>
      </c>
      <c r="P52" s="100" t="s">
        <v>30</v>
      </c>
    </row>
    <row r="53" spans="1:16" x14ac:dyDescent="0.2">
      <c r="A53" s="125" t="s">
        <v>199</v>
      </c>
      <c r="B53" s="241">
        <v>0</v>
      </c>
      <c r="C53" s="241">
        <v>0</v>
      </c>
      <c r="D53" s="241">
        <v>0</v>
      </c>
      <c r="E53" s="241">
        <v>0</v>
      </c>
      <c r="F53" s="241">
        <v>0</v>
      </c>
      <c r="G53" s="241">
        <v>0</v>
      </c>
      <c r="H53" s="241">
        <v>0</v>
      </c>
      <c r="I53" s="241">
        <v>0</v>
      </c>
      <c r="J53" s="241">
        <v>0</v>
      </c>
      <c r="K53" s="241">
        <v>0</v>
      </c>
      <c r="L53" s="241">
        <v>0</v>
      </c>
      <c r="M53" s="241">
        <v>0</v>
      </c>
      <c r="N53" s="241">
        <f t="shared" si="7"/>
        <v>0</v>
      </c>
      <c r="O53" s="241">
        <f t="shared" si="8"/>
        <v>0</v>
      </c>
      <c r="P53" s="100" t="s">
        <v>30</v>
      </c>
    </row>
    <row r="54" spans="1:16" x14ac:dyDescent="0.2">
      <c r="A54" s="125" t="s">
        <v>200</v>
      </c>
      <c r="B54" s="241">
        <v>0</v>
      </c>
      <c r="C54" s="241">
        <v>0</v>
      </c>
      <c r="D54" s="241">
        <v>0</v>
      </c>
      <c r="E54" s="241">
        <v>0</v>
      </c>
      <c r="F54" s="241">
        <v>0</v>
      </c>
      <c r="G54" s="241">
        <v>0</v>
      </c>
      <c r="H54" s="241">
        <v>0</v>
      </c>
      <c r="I54" s="241">
        <v>0</v>
      </c>
      <c r="J54" s="241">
        <v>0</v>
      </c>
      <c r="K54" s="241">
        <v>0</v>
      </c>
      <c r="L54" s="241">
        <v>0</v>
      </c>
      <c r="M54" s="241">
        <v>0</v>
      </c>
      <c r="N54" s="241">
        <f t="shared" si="7"/>
        <v>0</v>
      </c>
      <c r="O54" s="241">
        <f t="shared" si="8"/>
        <v>0</v>
      </c>
      <c r="P54" s="100" t="s">
        <v>30</v>
      </c>
    </row>
    <row r="55" spans="1:16" x14ac:dyDescent="0.2">
      <c r="A55" s="126" t="s">
        <v>201</v>
      </c>
      <c r="B55" s="236">
        <v>0</v>
      </c>
      <c r="C55" s="236">
        <v>0</v>
      </c>
      <c r="D55" s="236">
        <v>0</v>
      </c>
      <c r="E55" s="236">
        <v>0</v>
      </c>
      <c r="F55" s="236">
        <v>0</v>
      </c>
      <c r="G55" s="236">
        <v>0</v>
      </c>
      <c r="H55" s="236">
        <v>0</v>
      </c>
      <c r="I55" s="236">
        <v>0</v>
      </c>
      <c r="J55" s="236">
        <v>0</v>
      </c>
      <c r="K55" s="236">
        <v>0</v>
      </c>
      <c r="L55" s="236">
        <v>0</v>
      </c>
      <c r="M55" s="236">
        <v>0</v>
      </c>
      <c r="N55" s="236">
        <f t="shared" si="7"/>
        <v>0</v>
      </c>
      <c r="O55" s="236">
        <f t="shared" si="8"/>
        <v>0</v>
      </c>
      <c r="P55" s="100" t="s">
        <v>30</v>
      </c>
    </row>
    <row r="56" spans="1:16" x14ac:dyDescent="0.2">
      <c r="A56" s="124" t="s">
        <v>202</v>
      </c>
      <c r="B56" s="235">
        <f>SUM(B44:B55)</f>
        <v>0</v>
      </c>
      <c r="C56" s="235">
        <f>SUM(C44:C55)</f>
        <v>0</v>
      </c>
      <c r="D56" s="235">
        <f>SUM(D44:D55)</f>
        <v>0</v>
      </c>
      <c r="E56" s="235">
        <f>SUM(E44:E55)</f>
        <v>0</v>
      </c>
      <c r="F56" s="235">
        <f>SUM(F44:F55)</f>
        <v>0</v>
      </c>
      <c r="G56" s="235">
        <f t="shared" ref="G56" si="9">SUM(G44:G55)</f>
        <v>0</v>
      </c>
      <c r="H56" s="235">
        <f>SUM(H44:H55)</f>
        <v>0</v>
      </c>
      <c r="I56" s="235">
        <f t="shared" ref="I56" si="10">SUM(I44:I55)</f>
        <v>0</v>
      </c>
      <c r="J56" s="235">
        <f>SUM(J44:J55)</f>
        <v>0</v>
      </c>
      <c r="K56" s="235">
        <f t="shared" ref="K56" si="11">SUM(K44:K55)</f>
        <v>0</v>
      </c>
      <c r="L56" s="235">
        <f>SUM(L44:L55)</f>
        <v>0</v>
      </c>
      <c r="M56" s="235">
        <f t="shared" ref="M56" si="12">SUM(M44:M55)</f>
        <v>0</v>
      </c>
      <c r="N56" s="235">
        <f>B21+D21+F21+H21+J21+L21+B56+D56+F56+H56+J56+L56</f>
        <v>0</v>
      </c>
      <c r="O56" s="235">
        <f t="shared" si="8"/>
        <v>0</v>
      </c>
      <c r="P56" s="100" t="s">
        <v>30</v>
      </c>
    </row>
    <row r="57" spans="1:16" x14ac:dyDescent="0.2">
      <c r="A57" s="127" t="s">
        <v>203</v>
      </c>
      <c r="B57" s="241">
        <f>-B56*0.5</f>
        <v>0</v>
      </c>
      <c r="C57" s="241">
        <f t="shared" ref="C57:L57" si="13">-C56*0.5</f>
        <v>0</v>
      </c>
      <c r="D57" s="241">
        <f t="shared" si="13"/>
        <v>0</v>
      </c>
      <c r="E57" s="241">
        <f t="shared" si="13"/>
        <v>0</v>
      </c>
      <c r="F57" s="241">
        <f t="shared" si="13"/>
        <v>0</v>
      </c>
      <c r="G57" s="241"/>
      <c r="H57" s="241">
        <f t="shared" si="13"/>
        <v>0</v>
      </c>
      <c r="I57" s="241">
        <f t="shared" si="13"/>
        <v>0</v>
      </c>
      <c r="J57" s="241">
        <f t="shared" si="13"/>
        <v>0</v>
      </c>
      <c r="K57" s="241">
        <f t="shared" si="13"/>
        <v>0</v>
      </c>
      <c r="L57" s="241">
        <f t="shared" si="13"/>
        <v>0</v>
      </c>
      <c r="M57" s="241"/>
      <c r="N57" s="241">
        <f t="shared" si="7"/>
        <v>0</v>
      </c>
      <c r="O57" s="241">
        <f t="shared" si="8"/>
        <v>0</v>
      </c>
      <c r="P57" s="100" t="s">
        <v>30</v>
      </c>
    </row>
    <row r="58" spans="1:16" x14ac:dyDescent="0.2">
      <c r="A58" s="125" t="s">
        <v>246</v>
      </c>
      <c r="B58" s="241"/>
      <c r="C58" s="241">
        <v>0</v>
      </c>
      <c r="D58" s="241"/>
      <c r="E58" s="241">
        <v>0</v>
      </c>
      <c r="F58" s="241"/>
      <c r="G58" s="241">
        <v>0</v>
      </c>
      <c r="H58" s="241"/>
      <c r="I58" s="241">
        <v>0</v>
      </c>
      <c r="J58" s="241"/>
      <c r="K58" s="241">
        <v>0</v>
      </c>
      <c r="L58" s="241"/>
      <c r="M58" s="241">
        <v>0</v>
      </c>
      <c r="N58" s="241"/>
      <c r="O58" s="241">
        <f t="shared" si="8"/>
        <v>0</v>
      </c>
      <c r="P58" s="100" t="s">
        <v>30</v>
      </c>
    </row>
    <row r="59" spans="1:16" x14ac:dyDescent="0.2">
      <c r="A59" s="126" t="s">
        <v>204</v>
      </c>
      <c r="B59" s="236">
        <f>SUM(B56:B58)</f>
        <v>0</v>
      </c>
      <c r="C59" s="236">
        <f t="shared" ref="C59:M59" si="14">SUM(C56:C58)</f>
        <v>0</v>
      </c>
      <c r="D59" s="236">
        <f t="shared" si="14"/>
        <v>0</v>
      </c>
      <c r="E59" s="236">
        <f t="shared" si="14"/>
        <v>0</v>
      </c>
      <c r="F59" s="236">
        <f t="shared" si="14"/>
        <v>0</v>
      </c>
      <c r="G59" s="236">
        <f t="shared" si="14"/>
        <v>0</v>
      </c>
      <c r="H59" s="236">
        <f t="shared" si="14"/>
        <v>0</v>
      </c>
      <c r="I59" s="236">
        <f t="shared" si="14"/>
        <v>0</v>
      </c>
      <c r="J59" s="236">
        <f t="shared" si="14"/>
        <v>0</v>
      </c>
      <c r="K59" s="236">
        <f t="shared" si="14"/>
        <v>0</v>
      </c>
      <c r="L59" s="236">
        <f t="shared" si="14"/>
        <v>0</v>
      </c>
      <c r="M59" s="236">
        <f t="shared" si="14"/>
        <v>0</v>
      </c>
      <c r="N59" s="236">
        <f t="shared" si="7"/>
        <v>0</v>
      </c>
      <c r="O59" s="236">
        <f t="shared" si="8"/>
        <v>0</v>
      </c>
      <c r="P59" s="100" t="s">
        <v>30</v>
      </c>
    </row>
    <row r="60" spans="1:16" x14ac:dyDescent="0.2">
      <c r="A60" s="125" t="s">
        <v>162</v>
      </c>
      <c r="B60" s="241"/>
      <c r="C60" s="241">
        <v>0</v>
      </c>
      <c r="D60" s="241"/>
      <c r="E60" s="241">
        <v>0</v>
      </c>
      <c r="F60" s="241"/>
      <c r="G60" s="241">
        <v>0</v>
      </c>
      <c r="H60" s="241"/>
      <c r="I60" s="241">
        <v>0</v>
      </c>
      <c r="J60" s="241"/>
      <c r="K60" s="241">
        <v>0</v>
      </c>
      <c r="L60" s="241"/>
      <c r="M60" s="241">
        <v>0</v>
      </c>
      <c r="N60" s="241"/>
      <c r="O60" s="241">
        <f t="shared" ref="O60:O72" si="15">C25+E25+G25+I25+K25+M25+C60+E60+G60+I60+K60+M60</f>
        <v>0</v>
      </c>
      <c r="P60" s="100" t="s">
        <v>30</v>
      </c>
    </row>
    <row r="61" spans="1:16" x14ac:dyDescent="0.2">
      <c r="A61" s="125" t="s">
        <v>163</v>
      </c>
      <c r="B61" s="241"/>
      <c r="C61" s="241">
        <v>0</v>
      </c>
      <c r="D61" s="241"/>
      <c r="E61" s="241">
        <v>0</v>
      </c>
      <c r="F61" s="241"/>
      <c r="G61" s="241">
        <v>0</v>
      </c>
      <c r="H61" s="241"/>
      <c r="I61" s="241">
        <v>0</v>
      </c>
      <c r="J61" s="241"/>
      <c r="K61" s="241">
        <v>0</v>
      </c>
      <c r="L61" s="241"/>
      <c r="M61" s="241">
        <v>0</v>
      </c>
      <c r="N61" s="241"/>
      <c r="O61" s="241">
        <f t="shared" si="15"/>
        <v>0</v>
      </c>
      <c r="P61" s="100" t="s">
        <v>30</v>
      </c>
    </row>
    <row r="62" spans="1:16" x14ac:dyDescent="0.2">
      <c r="A62" s="198" t="s">
        <v>247</v>
      </c>
      <c r="B62" s="241"/>
      <c r="C62" s="241">
        <v>0</v>
      </c>
      <c r="D62" s="241"/>
      <c r="E62" s="241">
        <v>0</v>
      </c>
      <c r="F62" s="241"/>
      <c r="G62" s="241">
        <v>0</v>
      </c>
      <c r="H62" s="241"/>
      <c r="I62" s="241">
        <v>0</v>
      </c>
      <c r="J62" s="241"/>
      <c r="K62" s="241">
        <v>0</v>
      </c>
      <c r="L62" s="241"/>
      <c r="M62" s="241">
        <v>0</v>
      </c>
      <c r="N62" s="241"/>
      <c r="O62" s="241">
        <f t="shared" si="15"/>
        <v>0</v>
      </c>
      <c r="P62" s="100" t="s">
        <v>30</v>
      </c>
    </row>
    <row r="63" spans="1:16" x14ac:dyDescent="0.2">
      <c r="A63" s="125" t="s">
        <v>164</v>
      </c>
      <c r="B63" s="241"/>
      <c r="C63" s="241">
        <v>0</v>
      </c>
      <c r="D63" s="241"/>
      <c r="E63" s="241">
        <v>0</v>
      </c>
      <c r="F63" s="241"/>
      <c r="G63" s="241">
        <v>0</v>
      </c>
      <c r="H63" s="241"/>
      <c r="I63" s="241">
        <v>0</v>
      </c>
      <c r="J63" s="241"/>
      <c r="K63" s="241">
        <v>0</v>
      </c>
      <c r="L63" s="241"/>
      <c r="M63" s="241">
        <v>0</v>
      </c>
      <c r="N63" s="241"/>
      <c r="O63" s="241">
        <f t="shared" si="15"/>
        <v>0</v>
      </c>
      <c r="P63" s="100" t="s">
        <v>30</v>
      </c>
    </row>
    <row r="64" spans="1:16" x14ac:dyDescent="0.2">
      <c r="A64" s="125" t="s">
        <v>166</v>
      </c>
      <c r="B64" s="241"/>
      <c r="C64" s="241">
        <v>0</v>
      </c>
      <c r="D64" s="241"/>
      <c r="E64" s="241">
        <v>0</v>
      </c>
      <c r="F64" s="241"/>
      <c r="G64" s="241">
        <v>0</v>
      </c>
      <c r="H64" s="241"/>
      <c r="I64" s="241">
        <v>0</v>
      </c>
      <c r="J64" s="241"/>
      <c r="K64" s="241">
        <v>0</v>
      </c>
      <c r="L64" s="241"/>
      <c r="M64" s="241">
        <v>0</v>
      </c>
      <c r="N64" s="241"/>
      <c r="O64" s="241">
        <f t="shared" si="15"/>
        <v>0</v>
      </c>
      <c r="P64" s="100" t="s">
        <v>30</v>
      </c>
    </row>
    <row r="65" spans="1:16" x14ac:dyDescent="0.2">
      <c r="A65" s="125" t="s">
        <v>167</v>
      </c>
      <c r="B65" s="241"/>
      <c r="C65" s="241">
        <v>0</v>
      </c>
      <c r="D65" s="241"/>
      <c r="E65" s="241">
        <v>0</v>
      </c>
      <c r="F65" s="241"/>
      <c r="G65" s="241">
        <v>0</v>
      </c>
      <c r="H65" s="241"/>
      <c r="I65" s="241">
        <v>0</v>
      </c>
      <c r="J65" s="241"/>
      <c r="K65" s="241">
        <v>0</v>
      </c>
      <c r="L65" s="241"/>
      <c r="M65" s="241">
        <v>0</v>
      </c>
      <c r="N65" s="241"/>
      <c r="O65" s="241">
        <f t="shared" si="15"/>
        <v>0</v>
      </c>
      <c r="P65" s="100" t="s">
        <v>30</v>
      </c>
    </row>
    <row r="66" spans="1:16" x14ac:dyDescent="0.2">
      <c r="A66" s="125" t="s">
        <v>168</v>
      </c>
      <c r="B66" s="241"/>
      <c r="C66" s="241">
        <v>0</v>
      </c>
      <c r="D66" s="241"/>
      <c r="E66" s="241">
        <v>0</v>
      </c>
      <c r="F66" s="241"/>
      <c r="G66" s="241">
        <v>0</v>
      </c>
      <c r="H66" s="241"/>
      <c r="I66" s="241">
        <v>0</v>
      </c>
      <c r="J66" s="241"/>
      <c r="K66" s="241">
        <v>0</v>
      </c>
      <c r="L66" s="241"/>
      <c r="M66" s="241">
        <v>0</v>
      </c>
      <c r="N66" s="241"/>
      <c r="O66" s="241">
        <f t="shared" si="15"/>
        <v>0</v>
      </c>
      <c r="P66" s="100" t="s">
        <v>30</v>
      </c>
    </row>
    <row r="67" spans="1:16" x14ac:dyDescent="0.2">
      <c r="A67" s="125" t="s">
        <v>169</v>
      </c>
      <c r="B67" s="241"/>
      <c r="C67" s="241">
        <v>0</v>
      </c>
      <c r="D67" s="241"/>
      <c r="E67" s="241">
        <v>0</v>
      </c>
      <c r="F67" s="241"/>
      <c r="G67" s="241">
        <v>0</v>
      </c>
      <c r="H67" s="241"/>
      <c r="I67" s="241">
        <v>0</v>
      </c>
      <c r="J67" s="241"/>
      <c r="K67" s="241">
        <v>0</v>
      </c>
      <c r="L67" s="241"/>
      <c r="M67" s="241">
        <v>0</v>
      </c>
      <c r="N67" s="241"/>
      <c r="O67" s="241">
        <f t="shared" si="15"/>
        <v>0</v>
      </c>
      <c r="P67" s="100" t="s">
        <v>30</v>
      </c>
    </row>
    <row r="68" spans="1:16" x14ac:dyDescent="0.2">
      <c r="A68" s="125" t="s">
        <v>170</v>
      </c>
      <c r="B68" s="241"/>
      <c r="C68" s="241">
        <v>0</v>
      </c>
      <c r="D68" s="241"/>
      <c r="E68" s="241">
        <v>0</v>
      </c>
      <c r="F68" s="241"/>
      <c r="G68" s="241">
        <v>0</v>
      </c>
      <c r="H68" s="241"/>
      <c r="I68" s="241">
        <v>0</v>
      </c>
      <c r="J68" s="241"/>
      <c r="K68" s="241">
        <v>0</v>
      </c>
      <c r="L68" s="241"/>
      <c r="M68" s="241">
        <v>0</v>
      </c>
      <c r="N68" s="241"/>
      <c r="O68" s="241">
        <f t="shared" si="15"/>
        <v>0</v>
      </c>
      <c r="P68" s="100" t="s">
        <v>30</v>
      </c>
    </row>
    <row r="69" spans="1:16" x14ac:dyDescent="0.2">
      <c r="A69" s="125" t="s">
        <v>172</v>
      </c>
      <c r="B69" s="241"/>
      <c r="C69" s="241">
        <v>0</v>
      </c>
      <c r="D69" s="241"/>
      <c r="E69" s="241">
        <v>0</v>
      </c>
      <c r="F69" s="241"/>
      <c r="G69" s="241">
        <v>0</v>
      </c>
      <c r="H69" s="241"/>
      <c r="I69" s="241">
        <v>0</v>
      </c>
      <c r="J69" s="241"/>
      <c r="K69" s="241">
        <v>0</v>
      </c>
      <c r="L69" s="241"/>
      <c r="M69" s="241">
        <v>0</v>
      </c>
      <c r="N69" s="241"/>
      <c r="O69" s="241">
        <f t="shared" si="15"/>
        <v>0</v>
      </c>
      <c r="P69" s="100" t="s">
        <v>30</v>
      </c>
    </row>
    <row r="70" spans="1:16" x14ac:dyDescent="0.2">
      <c r="A70" s="125" t="s">
        <v>173</v>
      </c>
      <c r="B70" s="241"/>
      <c r="C70" s="241">
        <v>0</v>
      </c>
      <c r="D70" s="241"/>
      <c r="E70" s="241">
        <v>0</v>
      </c>
      <c r="F70" s="241"/>
      <c r="G70" s="241">
        <v>0</v>
      </c>
      <c r="H70" s="241"/>
      <c r="I70" s="241">
        <v>0</v>
      </c>
      <c r="J70" s="241"/>
      <c r="K70" s="241">
        <v>0</v>
      </c>
      <c r="L70" s="241"/>
      <c r="M70" s="241">
        <v>0</v>
      </c>
      <c r="N70" s="241"/>
      <c r="O70" s="241">
        <f t="shared" si="15"/>
        <v>0</v>
      </c>
      <c r="P70" s="100" t="s">
        <v>30</v>
      </c>
    </row>
    <row r="71" spans="1:16" x14ac:dyDescent="0.2">
      <c r="A71" s="125" t="s">
        <v>175</v>
      </c>
      <c r="B71" s="241"/>
      <c r="C71" s="241">
        <v>0</v>
      </c>
      <c r="D71" s="241"/>
      <c r="E71" s="241">
        <v>0</v>
      </c>
      <c r="F71" s="241"/>
      <c r="G71" s="241">
        <v>0</v>
      </c>
      <c r="H71" s="241"/>
      <c r="I71" s="241">
        <v>0</v>
      </c>
      <c r="J71" s="241"/>
      <c r="K71" s="241">
        <v>0</v>
      </c>
      <c r="L71" s="241"/>
      <c r="M71" s="241">
        <v>0</v>
      </c>
      <c r="N71" s="241"/>
      <c r="O71" s="241">
        <f t="shared" si="15"/>
        <v>0</v>
      </c>
      <c r="P71" s="100" t="s">
        <v>30</v>
      </c>
    </row>
    <row r="72" spans="1:16" x14ac:dyDescent="0.2">
      <c r="A72" s="128" t="s">
        <v>176</v>
      </c>
      <c r="B72" s="242"/>
      <c r="C72" s="242">
        <v>0</v>
      </c>
      <c r="D72" s="242"/>
      <c r="E72" s="242">
        <v>0</v>
      </c>
      <c r="F72" s="242"/>
      <c r="G72" s="242">
        <v>0</v>
      </c>
      <c r="H72" s="242"/>
      <c r="I72" s="242">
        <v>0</v>
      </c>
      <c r="J72" s="242"/>
      <c r="K72" s="242">
        <v>0</v>
      </c>
      <c r="L72" s="242"/>
      <c r="M72" s="242">
        <v>0</v>
      </c>
      <c r="N72" s="242"/>
      <c r="O72" s="242">
        <f t="shared" si="15"/>
        <v>0</v>
      </c>
      <c r="P72" s="100" t="s">
        <v>30</v>
      </c>
    </row>
    <row r="73" spans="1:16" ht="15" x14ac:dyDescent="0.25">
      <c r="A73" s="129" t="s">
        <v>245</v>
      </c>
      <c r="B73" s="220">
        <f>SUM(B59:B72)</f>
        <v>0</v>
      </c>
      <c r="C73" s="220">
        <f t="shared" ref="C73:O73" si="16">SUM(C59:C72)</f>
        <v>0</v>
      </c>
      <c r="D73" s="220">
        <f t="shared" si="16"/>
        <v>0</v>
      </c>
      <c r="E73" s="220">
        <f t="shared" si="16"/>
        <v>0</v>
      </c>
      <c r="F73" s="220">
        <f t="shared" si="16"/>
        <v>0</v>
      </c>
      <c r="G73" s="220">
        <f t="shared" si="16"/>
        <v>0</v>
      </c>
      <c r="H73" s="220">
        <f t="shared" si="16"/>
        <v>0</v>
      </c>
      <c r="I73" s="220">
        <f t="shared" si="16"/>
        <v>0</v>
      </c>
      <c r="J73" s="220">
        <f t="shared" si="16"/>
        <v>0</v>
      </c>
      <c r="K73" s="220">
        <f t="shared" si="16"/>
        <v>0</v>
      </c>
      <c r="L73" s="220">
        <f t="shared" si="16"/>
        <v>0</v>
      </c>
      <c r="M73" s="220">
        <f t="shared" si="16"/>
        <v>0</v>
      </c>
      <c r="N73" s="220">
        <f t="shared" si="16"/>
        <v>0</v>
      </c>
      <c r="O73" s="220">
        <f t="shared" si="16"/>
        <v>0</v>
      </c>
      <c r="P73" s="100" t="s">
        <v>30</v>
      </c>
    </row>
    <row r="74" spans="1:16" x14ac:dyDescent="0.2">
      <c r="P74" s="100" t="s">
        <v>31</v>
      </c>
    </row>
  </sheetData>
  <mergeCells count="24">
    <mergeCell ref="A1:O1"/>
    <mergeCell ref="A2:O2"/>
    <mergeCell ref="A3:O3"/>
    <mergeCell ref="A4:O4"/>
    <mergeCell ref="A5:M5"/>
    <mergeCell ref="F7:G7"/>
    <mergeCell ref="H7:I7"/>
    <mergeCell ref="J7:K7"/>
    <mergeCell ref="L7:M7"/>
    <mergeCell ref="A41:A43"/>
    <mergeCell ref="B41:G41"/>
    <mergeCell ref="H41:M41"/>
    <mergeCell ref="A6:A8"/>
    <mergeCell ref="B6:G6"/>
    <mergeCell ref="H6:M6"/>
    <mergeCell ref="B7:C7"/>
    <mergeCell ref="D7:E7"/>
    <mergeCell ref="N41:O42"/>
    <mergeCell ref="B42:C42"/>
    <mergeCell ref="D42:E42"/>
    <mergeCell ref="F42:G42"/>
    <mergeCell ref="H42:I42"/>
    <mergeCell ref="J42:K42"/>
    <mergeCell ref="L42:M42"/>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view="pageBreakPreview" zoomScale="80" zoomScaleNormal="100" zoomScaleSheetLayoutView="80" workbookViewId="0">
      <selection activeCell="M1" sqref="M1:M1048576"/>
    </sheetView>
  </sheetViews>
  <sheetFormatPr defaultRowHeight="14.25" x14ac:dyDescent="0.2"/>
  <cols>
    <col min="1" max="1" width="9.42578125" style="12" customWidth="1"/>
    <col min="2" max="2" width="13.5703125" style="12" customWidth="1"/>
    <col min="3" max="3" width="3.7109375" style="12" customWidth="1"/>
    <col min="4" max="4" width="10.7109375" style="12" bestFit="1" customWidth="1"/>
    <col min="5" max="5" width="8.28515625" style="12" customWidth="1"/>
    <col min="6" max="6" width="12.7109375" style="12" customWidth="1"/>
    <col min="7" max="7" width="8.28515625" style="12" customWidth="1"/>
    <col min="8" max="8" width="12.7109375" style="12" customWidth="1"/>
    <col min="9" max="9" width="8.28515625" style="12" customWidth="1"/>
    <col min="10" max="10" width="12.7109375" style="12" customWidth="1"/>
    <col min="11" max="11" width="8.28515625" style="12" customWidth="1"/>
    <col min="12" max="12" width="12.7109375" style="12" customWidth="1"/>
    <col min="13" max="13" width="4.570312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28" t="s">
        <v>242</v>
      </c>
      <c r="B1" s="328"/>
      <c r="C1" s="328"/>
      <c r="D1" s="328"/>
      <c r="E1" s="328"/>
      <c r="F1" s="328"/>
      <c r="G1" s="328"/>
      <c r="H1" s="328"/>
      <c r="I1" s="328"/>
      <c r="J1" s="328"/>
      <c r="K1" s="328"/>
      <c r="L1" s="328"/>
      <c r="M1" s="9"/>
      <c r="N1" s="9"/>
      <c r="O1" s="9"/>
      <c r="P1" s="9"/>
      <c r="Q1" s="9"/>
      <c r="R1" s="9"/>
      <c r="S1" s="9"/>
    </row>
    <row r="2" spans="1:19" ht="15" x14ac:dyDescent="0.2">
      <c r="A2" s="329" t="s">
        <v>285</v>
      </c>
      <c r="B2" s="329"/>
      <c r="C2" s="329"/>
      <c r="D2" s="329"/>
      <c r="E2" s="329"/>
      <c r="F2" s="329"/>
      <c r="G2" s="329"/>
      <c r="H2" s="329"/>
      <c r="I2" s="329"/>
      <c r="J2" s="329"/>
      <c r="K2" s="329"/>
      <c r="L2" s="329"/>
      <c r="M2" s="10"/>
      <c r="N2" s="10"/>
      <c r="O2" s="10"/>
      <c r="P2" s="10"/>
      <c r="Q2" s="10"/>
      <c r="R2" s="10"/>
      <c r="S2" s="10"/>
    </row>
    <row r="3" spans="1:19" x14ac:dyDescent="0.2">
      <c r="A3" s="334" t="s">
        <v>2</v>
      </c>
      <c r="B3" s="334"/>
      <c r="C3" s="334"/>
      <c r="D3" s="334"/>
      <c r="E3" s="334"/>
      <c r="F3" s="334"/>
      <c r="G3" s="334"/>
      <c r="H3" s="334"/>
      <c r="I3" s="334"/>
      <c r="J3" s="334"/>
      <c r="K3" s="334"/>
      <c r="L3" s="334"/>
      <c r="M3" s="13"/>
      <c r="N3" s="13"/>
      <c r="O3" s="13"/>
      <c r="P3" s="13"/>
      <c r="Q3" s="13"/>
      <c r="R3" s="13"/>
      <c r="S3" s="13"/>
    </row>
    <row r="4" spans="1:19" x14ac:dyDescent="0.2">
      <c r="A4" s="331" t="s">
        <v>3</v>
      </c>
      <c r="B4" s="331"/>
      <c r="C4" s="331"/>
      <c r="D4" s="331"/>
      <c r="E4" s="331"/>
      <c r="F4" s="331"/>
      <c r="G4" s="331"/>
      <c r="H4" s="331"/>
      <c r="I4" s="331"/>
      <c r="J4" s="331"/>
      <c r="K4" s="331"/>
      <c r="L4" s="331"/>
      <c r="M4" s="11"/>
      <c r="N4" s="11"/>
      <c r="O4" s="11"/>
      <c r="P4" s="11"/>
      <c r="Q4" s="11"/>
      <c r="R4" s="11"/>
      <c r="S4" s="11"/>
    </row>
    <row r="5" spans="1:19" x14ac:dyDescent="0.2">
      <c r="A5" s="331"/>
      <c r="B5" s="331"/>
      <c r="C5" s="331"/>
      <c r="D5" s="331"/>
      <c r="E5" s="331"/>
      <c r="F5" s="331"/>
      <c r="G5" s="331"/>
      <c r="H5" s="331"/>
      <c r="I5" s="331"/>
      <c r="J5" s="331"/>
      <c r="K5" s="331"/>
      <c r="L5" s="331"/>
      <c r="M5" s="11"/>
      <c r="N5" s="11"/>
      <c r="O5" s="11"/>
      <c r="P5" s="11"/>
      <c r="Q5" s="11"/>
      <c r="R5" s="11"/>
      <c r="S5" s="11"/>
    </row>
    <row r="6" spans="1:19" ht="15" thickBot="1" x14ac:dyDescent="0.25">
      <c r="A6" s="331"/>
      <c r="B6" s="331"/>
      <c r="C6" s="331"/>
      <c r="D6" s="331"/>
      <c r="E6" s="331"/>
      <c r="F6" s="331"/>
      <c r="G6" s="331"/>
      <c r="H6" s="331"/>
      <c r="I6" s="331"/>
      <c r="J6" s="331"/>
      <c r="K6" s="331"/>
      <c r="L6" s="331"/>
      <c r="M6" s="11"/>
      <c r="N6" s="11"/>
      <c r="O6" s="11"/>
      <c r="P6" s="11"/>
      <c r="Q6" s="11"/>
      <c r="R6" s="11"/>
      <c r="S6" s="11"/>
    </row>
    <row r="7" spans="1:19" ht="30.75" customHeight="1" x14ac:dyDescent="0.2">
      <c r="A7" s="399" t="s">
        <v>205</v>
      </c>
      <c r="B7" s="400"/>
      <c r="C7" s="400"/>
      <c r="D7" s="401"/>
      <c r="E7" s="335" t="s">
        <v>8</v>
      </c>
      <c r="F7" s="335"/>
      <c r="G7" s="335" t="s">
        <v>9</v>
      </c>
      <c r="H7" s="335"/>
      <c r="I7" s="335" t="s">
        <v>35</v>
      </c>
      <c r="J7" s="335"/>
      <c r="K7" s="335" t="s">
        <v>119</v>
      </c>
      <c r="L7" s="336"/>
    </row>
    <row r="8" spans="1:19" ht="28.5" x14ac:dyDescent="0.2">
      <c r="A8" s="402"/>
      <c r="B8" s="403"/>
      <c r="C8" s="403"/>
      <c r="D8" s="404"/>
      <c r="E8" s="14" t="s">
        <v>5</v>
      </c>
      <c r="F8" s="14" t="s">
        <v>6</v>
      </c>
      <c r="G8" s="14" t="s">
        <v>5</v>
      </c>
      <c r="H8" s="14" t="s">
        <v>6</v>
      </c>
      <c r="I8" s="14" t="s">
        <v>5</v>
      </c>
      <c r="J8" s="14" t="s">
        <v>6</v>
      </c>
      <c r="K8" s="14" t="s">
        <v>5</v>
      </c>
      <c r="L8" s="15" t="s">
        <v>6</v>
      </c>
    </row>
    <row r="9" spans="1:19" x14ac:dyDescent="0.2">
      <c r="A9" s="164" t="s">
        <v>206</v>
      </c>
      <c r="B9" s="165">
        <v>145700</v>
      </c>
      <c r="C9" s="166" t="s">
        <v>211</v>
      </c>
      <c r="D9" s="167">
        <v>199700</v>
      </c>
      <c r="E9" s="243">
        <v>1</v>
      </c>
      <c r="F9" s="243">
        <v>156</v>
      </c>
      <c r="G9" s="243">
        <v>1</v>
      </c>
      <c r="H9" s="243">
        <v>156</v>
      </c>
      <c r="I9" s="243">
        <v>1</v>
      </c>
      <c r="J9" s="243">
        <v>158</v>
      </c>
      <c r="K9" s="243">
        <f>I9-G9</f>
        <v>0</v>
      </c>
      <c r="L9" s="244">
        <f>J9-H9</f>
        <v>2</v>
      </c>
    </row>
    <row r="10" spans="1:19" x14ac:dyDescent="0.2">
      <c r="A10" s="188" t="s">
        <v>243</v>
      </c>
      <c r="B10" s="169">
        <v>119554</v>
      </c>
      <c r="C10" s="170" t="s">
        <v>211</v>
      </c>
      <c r="D10" s="171">
        <v>179700</v>
      </c>
      <c r="E10" s="245">
        <v>9</v>
      </c>
      <c r="F10" s="245">
        <v>1585</v>
      </c>
      <c r="G10" s="245">
        <v>9</v>
      </c>
      <c r="H10" s="245">
        <v>1585</v>
      </c>
      <c r="I10" s="245">
        <v>9</v>
      </c>
      <c r="J10" s="245">
        <v>1601</v>
      </c>
      <c r="K10" s="245">
        <f t="shared" ref="K10:K25" si="0">I10-G10</f>
        <v>0</v>
      </c>
      <c r="L10" s="246">
        <f t="shared" ref="L10:L25" si="1">J10-H10</f>
        <v>16</v>
      </c>
    </row>
    <row r="11" spans="1:19" x14ac:dyDescent="0.2">
      <c r="A11" s="168" t="s">
        <v>191</v>
      </c>
      <c r="B11" s="169">
        <v>123758</v>
      </c>
      <c r="C11" s="170" t="s">
        <v>211</v>
      </c>
      <c r="D11" s="171">
        <v>155500</v>
      </c>
      <c r="E11" s="245">
        <v>16</v>
      </c>
      <c r="F11" s="245">
        <v>2392</v>
      </c>
      <c r="G11" s="245">
        <v>17</v>
      </c>
      <c r="H11" s="245">
        <v>2548</v>
      </c>
      <c r="I11" s="245">
        <v>16</v>
      </c>
      <c r="J11" s="245">
        <v>2146</v>
      </c>
      <c r="K11" s="245">
        <f t="shared" si="0"/>
        <v>-1</v>
      </c>
      <c r="L11" s="246">
        <f t="shared" si="1"/>
        <v>-402</v>
      </c>
    </row>
    <row r="12" spans="1:19" x14ac:dyDescent="0.2">
      <c r="A12" s="168" t="s">
        <v>192</v>
      </c>
      <c r="B12" s="169">
        <v>105211</v>
      </c>
      <c r="C12" s="170" t="s">
        <v>211</v>
      </c>
      <c r="D12" s="171">
        <v>136771</v>
      </c>
      <c r="E12" s="245">
        <v>1</v>
      </c>
      <c r="F12" s="245">
        <v>126</v>
      </c>
      <c r="G12" s="245">
        <v>3</v>
      </c>
      <c r="H12" s="245">
        <v>315</v>
      </c>
      <c r="I12" s="245">
        <v>2</v>
      </c>
      <c r="J12" s="245">
        <v>212</v>
      </c>
      <c r="K12" s="245">
        <f t="shared" si="0"/>
        <v>-1</v>
      </c>
      <c r="L12" s="246">
        <f t="shared" si="1"/>
        <v>-103</v>
      </c>
    </row>
    <row r="13" spans="1:19" x14ac:dyDescent="0.2">
      <c r="A13" s="168" t="s">
        <v>193</v>
      </c>
      <c r="B13" s="169">
        <v>89033</v>
      </c>
      <c r="C13" s="170" t="s">
        <v>211</v>
      </c>
      <c r="D13" s="171">
        <v>115742</v>
      </c>
      <c r="E13" s="245">
        <v>1</v>
      </c>
      <c r="F13" s="245">
        <v>92</v>
      </c>
      <c r="G13" s="245">
        <v>1</v>
      </c>
      <c r="H13" s="245">
        <v>92</v>
      </c>
      <c r="I13" s="245">
        <v>0</v>
      </c>
      <c r="J13" s="245">
        <v>0</v>
      </c>
      <c r="K13" s="245">
        <f t="shared" si="0"/>
        <v>-1</v>
      </c>
      <c r="L13" s="246">
        <f t="shared" si="1"/>
        <v>-92</v>
      </c>
    </row>
    <row r="14" spans="1:19" x14ac:dyDescent="0.2">
      <c r="A14" s="168" t="s">
        <v>194</v>
      </c>
      <c r="B14" s="169">
        <v>74872</v>
      </c>
      <c r="C14" s="170" t="s">
        <v>211</v>
      </c>
      <c r="D14" s="171">
        <v>97333</v>
      </c>
      <c r="E14" s="245">
        <v>2</v>
      </c>
      <c r="F14" s="245">
        <v>194</v>
      </c>
      <c r="G14" s="245">
        <v>2</v>
      </c>
      <c r="H14" s="245">
        <v>194</v>
      </c>
      <c r="I14" s="245">
        <v>0</v>
      </c>
      <c r="J14" s="245">
        <v>0</v>
      </c>
      <c r="K14" s="245">
        <f t="shared" si="0"/>
        <v>-2</v>
      </c>
      <c r="L14" s="246">
        <f t="shared" si="1"/>
        <v>-194</v>
      </c>
    </row>
    <row r="15" spans="1:19" x14ac:dyDescent="0.2">
      <c r="A15" s="168" t="s">
        <v>195</v>
      </c>
      <c r="B15" s="169">
        <v>62467</v>
      </c>
      <c r="C15" s="170" t="s">
        <v>211</v>
      </c>
      <c r="D15" s="171">
        <v>81204</v>
      </c>
      <c r="E15" s="245">
        <v>6</v>
      </c>
      <c r="F15" s="245">
        <v>468</v>
      </c>
      <c r="G15" s="245">
        <v>3</v>
      </c>
      <c r="H15" s="245">
        <v>231</v>
      </c>
      <c r="I15" s="245">
        <v>2</v>
      </c>
      <c r="J15" s="245">
        <v>154</v>
      </c>
      <c r="K15" s="245">
        <f t="shared" si="0"/>
        <v>-1</v>
      </c>
      <c r="L15" s="246">
        <f t="shared" si="1"/>
        <v>-77</v>
      </c>
    </row>
    <row r="16" spans="1:19" hidden="1" x14ac:dyDescent="0.2">
      <c r="A16" s="168" t="s">
        <v>196</v>
      </c>
      <c r="B16" s="169">
        <v>56857</v>
      </c>
      <c r="C16" s="170" t="s">
        <v>211</v>
      </c>
      <c r="D16" s="171">
        <v>73917</v>
      </c>
      <c r="E16" s="245">
        <v>0</v>
      </c>
      <c r="F16" s="245">
        <v>0</v>
      </c>
      <c r="G16" s="245">
        <v>0</v>
      </c>
      <c r="H16" s="245">
        <v>0</v>
      </c>
      <c r="I16" s="245">
        <v>0</v>
      </c>
      <c r="J16" s="245">
        <v>0</v>
      </c>
      <c r="K16" s="245">
        <f t="shared" si="0"/>
        <v>0</v>
      </c>
      <c r="L16" s="246">
        <f t="shared" si="1"/>
        <v>0</v>
      </c>
    </row>
    <row r="17" spans="1:12" x14ac:dyDescent="0.2">
      <c r="A17" s="168" t="s">
        <v>197</v>
      </c>
      <c r="B17" s="172">
        <v>51630</v>
      </c>
      <c r="C17" s="173" t="s">
        <v>211</v>
      </c>
      <c r="D17" s="174">
        <v>67114</v>
      </c>
      <c r="E17" s="245">
        <v>1</v>
      </c>
      <c r="F17" s="245">
        <v>52</v>
      </c>
      <c r="G17" s="245">
        <v>0</v>
      </c>
      <c r="H17" s="245">
        <v>0</v>
      </c>
      <c r="I17" s="245">
        <v>-1</v>
      </c>
      <c r="J17" s="245">
        <v>-53</v>
      </c>
      <c r="K17" s="245">
        <f t="shared" si="0"/>
        <v>-1</v>
      </c>
      <c r="L17" s="246">
        <f t="shared" si="1"/>
        <v>-53</v>
      </c>
    </row>
    <row r="18" spans="1:12" hidden="1" x14ac:dyDescent="0.2">
      <c r="A18" s="168" t="s">
        <v>198</v>
      </c>
      <c r="B18" s="172">
        <v>46745</v>
      </c>
      <c r="C18" s="173" t="s">
        <v>211</v>
      </c>
      <c r="D18" s="174">
        <v>60765</v>
      </c>
      <c r="E18" s="245">
        <v>0</v>
      </c>
      <c r="F18" s="245">
        <v>0</v>
      </c>
      <c r="G18" s="245">
        <v>0</v>
      </c>
      <c r="H18" s="245">
        <v>0</v>
      </c>
      <c r="I18" s="245">
        <v>0</v>
      </c>
      <c r="J18" s="245">
        <v>0</v>
      </c>
      <c r="K18" s="245">
        <f t="shared" si="0"/>
        <v>0</v>
      </c>
      <c r="L18" s="246">
        <f t="shared" si="1"/>
        <v>0</v>
      </c>
    </row>
    <row r="19" spans="1:12" x14ac:dyDescent="0.2">
      <c r="A19" s="168" t="s">
        <v>199</v>
      </c>
      <c r="B19" s="172">
        <v>42209</v>
      </c>
      <c r="C19" s="173" t="s">
        <v>211</v>
      </c>
      <c r="D19" s="174">
        <v>54875</v>
      </c>
      <c r="E19" s="245">
        <v>0</v>
      </c>
      <c r="F19" s="245">
        <v>0</v>
      </c>
      <c r="G19" s="245">
        <v>1</v>
      </c>
      <c r="H19" s="245">
        <v>42</v>
      </c>
      <c r="I19" s="245">
        <v>0</v>
      </c>
      <c r="J19" s="245">
        <v>0</v>
      </c>
      <c r="K19" s="245">
        <f t="shared" si="0"/>
        <v>-1</v>
      </c>
      <c r="L19" s="246">
        <f t="shared" si="1"/>
        <v>-42</v>
      </c>
    </row>
    <row r="20" spans="1:12" hidden="1" x14ac:dyDescent="0.2">
      <c r="A20" s="168" t="s">
        <v>200</v>
      </c>
      <c r="B20" s="172">
        <v>37983</v>
      </c>
      <c r="C20" s="173" t="s">
        <v>211</v>
      </c>
      <c r="D20" s="174">
        <v>49375</v>
      </c>
      <c r="E20" s="245">
        <v>0</v>
      </c>
      <c r="F20" s="245">
        <v>0</v>
      </c>
      <c r="G20" s="245">
        <v>0</v>
      </c>
      <c r="H20" s="245">
        <v>0</v>
      </c>
      <c r="I20" s="245">
        <v>0</v>
      </c>
      <c r="J20" s="245">
        <v>0</v>
      </c>
      <c r="K20" s="245">
        <f t="shared" si="0"/>
        <v>0</v>
      </c>
      <c r="L20" s="246">
        <f t="shared" si="1"/>
        <v>0</v>
      </c>
    </row>
    <row r="21" spans="1:12" hidden="1" x14ac:dyDescent="0.2">
      <c r="A21" s="168" t="s">
        <v>201</v>
      </c>
      <c r="B21" s="172">
        <v>37075</v>
      </c>
      <c r="C21" s="173" t="s">
        <v>211</v>
      </c>
      <c r="D21" s="174">
        <v>44293</v>
      </c>
      <c r="E21" s="245">
        <v>0</v>
      </c>
      <c r="F21" s="245">
        <v>0</v>
      </c>
      <c r="G21" s="245">
        <v>0</v>
      </c>
      <c r="H21" s="245">
        <v>0</v>
      </c>
      <c r="I21" s="245">
        <v>0</v>
      </c>
      <c r="J21" s="245">
        <v>0</v>
      </c>
      <c r="K21" s="245">
        <f t="shared" si="0"/>
        <v>0</v>
      </c>
      <c r="L21" s="246">
        <f t="shared" si="1"/>
        <v>0</v>
      </c>
    </row>
    <row r="22" spans="1:12" hidden="1" x14ac:dyDescent="0.2">
      <c r="A22" s="168" t="s">
        <v>207</v>
      </c>
      <c r="B22" s="172">
        <v>30456</v>
      </c>
      <c r="C22" s="173" t="s">
        <v>211</v>
      </c>
      <c r="D22" s="174">
        <v>39590</v>
      </c>
      <c r="E22" s="245">
        <v>0</v>
      </c>
      <c r="F22" s="245">
        <v>0</v>
      </c>
      <c r="G22" s="245">
        <v>0</v>
      </c>
      <c r="H22" s="245">
        <v>0</v>
      </c>
      <c r="I22" s="245">
        <v>0</v>
      </c>
      <c r="J22" s="245">
        <v>0</v>
      </c>
      <c r="K22" s="245">
        <f t="shared" si="0"/>
        <v>0</v>
      </c>
      <c r="L22" s="246">
        <f t="shared" si="1"/>
        <v>0</v>
      </c>
    </row>
    <row r="23" spans="1:12" hidden="1" x14ac:dyDescent="0.2">
      <c r="A23" s="168" t="s">
        <v>208</v>
      </c>
      <c r="B23" s="172">
        <v>27130</v>
      </c>
      <c r="C23" s="173" t="s">
        <v>211</v>
      </c>
      <c r="D23" s="174">
        <v>35269</v>
      </c>
      <c r="E23" s="245">
        <v>0</v>
      </c>
      <c r="F23" s="245">
        <v>0</v>
      </c>
      <c r="G23" s="245">
        <v>0</v>
      </c>
      <c r="H23" s="245">
        <v>0</v>
      </c>
      <c r="I23" s="245">
        <v>0</v>
      </c>
      <c r="J23" s="245">
        <v>0</v>
      </c>
      <c r="K23" s="245">
        <f t="shared" si="0"/>
        <v>0</v>
      </c>
      <c r="L23" s="246">
        <f t="shared" si="1"/>
        <v>0</v>
      </c>
    </row>
    <row r="24" spans="1:12" hidden="1" x14ac:dyDescent="0.2">
      <c r="A24" s="168" t="s">
        <v>209</v>
      </c>
      <c r="B24" s="172">
        <v>24865</v>
      </c>
      <c r="C24" s="173" t="s">
        <v>211</v>
      </c>
      <c r="D24" s="174">
        <v>31292</v>
      </c>
      <c r="E24" s="245">
        <v>0</v>
      </c>
      <c r="F24" s="245">
        <v>0</v>
      </c>
      <c r="G24" s="245">
        <v>0</v>
      </c>
      <c r="H24" s="245">
        <v>0</v>
      </c>
      <c r="I24" s="245">
        <v>0</v>
      </c>
      <c r="J24" s="245">
        <v>0</v>
      </c>
      <c r="K24" s="245">
        <f t="shared" si="0"/>
        <v>0</v>
      </c>
      <c r="L24" s="246">
        <f t="shared" si="1"/>
        <v>0</v>
      </c>
    </row>
    <row r="25" spans="1:12" hidden="1" x14ac:dyDescent="0.2">
      <c r="A25" s="163" t="s">
        <v>210</v>
      </c>
      <c r="B25" s="158">
        <v>22115</v>
      </c>
      <c r="C25" s="159" t="s">
        <v>211</v>
      </c>
      <c r="D25" s="160">
        <v>27663</v>
      </c>
      <c r="E25" s="218">
        <v>0</v>
      </c>
      <c r="F25" s="218">
        <v>0</v>
      </c>
      <c r="G25" s="218">
        <v>0</v>
      </c>
      <c r="H25" s="218">
        <v>0</v>
      </c>
      <c r="I25" s="218">
        <v>0</v>
      </c>
      <c r="J25" s="218">
        <v>0</v>
      </c>
      <c r="K25" s="218">
        <f t="shared" si="0"/>
        <v>0</v>
      </c>
      <c r="L25" s="247">
        <f t="shared" si="1"/>
        <v>0</v>
      </c>
    </row>
    <row r="26" spans="1:12" ht="15" x14ac:dyDescent="0.25">
      <c r="A26" s="405" t="s">
        <v>212</v>
      </c>
      <c r="B26" s="406"/>
      <c r="C26" s="406"/>
      <c r="D26" s="407"/>
      <c r="E26" s="220">
        <f>SUM(E9:E25)</f>
        <v>37</v>
      </c>
      <c r="F26" s="220">
        <f t="shared" ref="F26:L26" si="2">SUM(F9:F25)</f>
        <v>5065</v>
      </c>
      <c r="G26" s="220">
        <f t="shared" si="2"/>
        <v>37</v>
      </c>
      <c r="H26" s="220">
        <f t="shared" si="2"/>
        <v>5163</v>
      </c>
      <c r="I26" s="220">
        <f t="shared" si="2"/>
        <v>29</v>
      </c>
      <c r="J26" s="220">
        <f t="shared" si="2"/>
        <v>4218</v>
      </c>
      <c r="K26" s="220">
        <f t="shared" si="2"/>
        <v>-8</v>
      </c>
      <c r="L26" s="221">
        <f t="shared" si="2"/>
        <v>-945</v>
      </c>
    </row>
    <row r="27" spans="1:12" ht="15" x14ac:dyDescent="0.25">
      <c r="A27" s="408" t="s">
        <v>213</v>
      </c>
      <c r="B27" s="409"/>
      <c r="C27" s="409"/>
      <c r="D27" s="409"/>
      <c r="E27" s="243"/>
      <c r="F27" s="248">
        <v>179700</v>
      </c>
      <c r="G27" s="243"/>
      <c r="H27" s="248">
        <v>185091</v>
      </c>
      <c r="I27" s="243"/>
      <c r="J27" s="248">
        <v>190644</v>
      </c>
      <c r="K27" s="243"/>
      <c r="L27" s="249"/>
    </row>
    <row r="28" spans="1:12" ht="15" x14ac:dyDescent="0.25">
      <c r="A28" s="410" t="s">
        <v>214</v>
      </c>
      <c r="B28" s="411"/>
      <c r="C28" s="411"/>
      <c r="D28" s="411"/>
      <c r="E28" s="245"/>
      <c r="F28" s="250">
        <v>121566</v>
      </c>
      <c r="G28" s="245"/>
      <c r="H28" s="250">
        <v>123615</v>
      </c>
      <c r="I28" s="245"/>
      <c r="J28" s="250">
        <v>127323</v>
      </c>
      <c r="K28" s="245"/>
      <c r="L28" s="251"/>
    </row>
    <row r="29" spans="1:12" ht="15.75" thickBot="1" x14ac:dyDescent="0.3">
      <c r="A29" s="397" t="s">
        <v>215</v>
      </c>
      <c r="B29" s="398"/>
      <c r="C29" s="398"/>
      <c r="D29" s="398"/>
      <c r="E29" s="252"/>
      <c r="F29" s="253">
        <v>14</v>
      </c>
      <c r="G29" s="252"/>
      <c r="H29" s="253">
        <v>14</v>
      </c>
      <c r="I29" s="252"/>
      <c r="J29" s="253">
        <v>14</v>
      </c>
      <c r="K29" s="252"/>
      <c r="L29" s="254"/>
    </row>
  </sheetData>
  <mergeCells count="15">
    <mergeCell ref="A29:D29"/>
    <mergeCell ref="A7:D8"/>
    <mergeCell ref="A26:D26"/>
    <mergeCell ref="A27:D27"/>
    <mergeCell ref="A28:D28"/>
    <mergeCell ref="E7:F7"/>
    <mergeCell ref="G7:H7"/>
    <mergeCell ref="I7:J7"/>
    <mergeCell ref="K7:L7"/>
    <mergeCell ref="A1:L1"/>
    <mergeCell ref="A2:L2"/>
    <mergeCell ref="A3:L3"/>
    <mergeCell ref="A4:L4"/>
    <mergeCell ref="A5:L5"/>
    <mergeCell ref="A6:L6"/>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L46" sqref="L46"/>
    </sheetView>
  </sheetViews>
  <sheetFormatPr defaultRowHeight="14.25" x14ac:dyDescent="0.2"/>
  <cols>
    <col min="1" max="1" width="86.5703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2.7109375" style="12" customWidth="1"/>
    <col min="8" max="8" width="8.28515625" style="12" customWidth="1"/>
    <col min="9" max="9" width="12.7109375" style="12" customWidth="1"/>
    <col min="10" max="11" width="8.28515625" style="12" customWidth="1"/>
    <col min="12" max="12" width="12.7109375" style="12" customWidth="1"/>
    <col min="13" max="14" width="8.28515625" style="12" customWidth="1"/>
    <col min="15" max="15" width="12.7109375" style="12" customWidth="1"/>
    <col min="16" max="16384" width="9.140625" style="12"/>
  </cols>
  <sheetData>
    <row r="1" spans="1:15" ht="18" x14ac:dyDescent="0.25">
      <c r="A1" s="328" t="s">
        <v>154</v>
      </c>
      <c r="B1" s="328"/>
      <c r="C1" s="328"/>
      <c r="D1" s="328"/>
      <c r="E1" s="328"/>
      <c r="F1" s="328"/>
      <c r="G1" s="328"/>
      <c r="H1" s="328"/>
      <c r="I1" s="328"/>
      <c r="J1" s="9"/>
      <c r="K1" s="9"/>
      <c r="L1" s="9"/>
      <c r="M1" s="9"/>
      <c r="N1" s="9"/>
      <c r="O1" s="9"/>
    </row>
    <row r="2" spans="1:15" ht="15" x14ac:dyDescent="0.2">
      <c r="A2" s="329" t="s">
        <v>290</v>
      </c>
      <c r="B2" s="329"/>
      <c r="C2" s="329"/>
      <c r="D2" s="329"/>
      <c r="E2" s="329"/>
      <c r="F2" s="329"/>
      <c r="G2" s="329"/>
      <c r="H2" s="329"/>
      <c r="I2" s="329"/>
      <c r="J2" s="10"/>
      <c r="K2" s="10"/>
      <c r="L2" s="10"/>
      <c r="M2" s="10"/>
      <c r="N2" s="10"/>
      <c r="O2" s="10"/>
    </row>
    <row r="3" spans="1:15" x14ac:dyDescent="0.2">
      <c r="A3" s="334" t="s">
        <v>2</v>
      </c>
      <c r="B3" s="334"/>
      <c r="C3" s="334"/>
      <c r="D3" s="334"/>
      <c r="E3" s="334"/>
      <c r="F3" s="334"/>
      <c r="G3" s="334"/>
      <c r="H3" s="334"/>
      <c r="I3" s="334"/>
      <c r="J3" s="13"/>
      <c r="K3" s="13"/>
      <c r="L3" s="13"/>
      <c r="M3" s="13"/>
      <c r="N3" s="13"/>
      <c r="O3" s="13"/>
    </row>
    <row r="4" spans="1:15" x14ac:dyDescent="0.2">
      <c r="A4" s="331" t="s">
        <v>3</v>
      </c>
      <c r="B4" s="331"/>
      <c r="C4" s="331"/>
      <c r="D4" s="331"/>
      <c r="E4" s="331"/>
      <c r="F4" s="331"/>
      <c r="G4" s="331"/>
      <c r="H4" s="331"/>
      <c r="I4" s="331"/>
      <c r="J4" s="11"/>
      <c r="K4" s="11"/>
      <c r="L4" s="11"/>
      <c r="M4" s="11"/>
      <c r="N4" s="11"/>
      <c r="O4" s="11"/>
    </row>
    <row r="5" spans="1:15" ht="15" thickBot="1" x14ac:dyDescent="0.25">
      <c r="A5" s="331"/>
      <c r="B5" s="331"/>
      <c r="C5" s="331"/>
      <c r="D5" s="331"/>
      <c r="E5" s="331"/>
      <c r="F5" s="331"/>
      <c r="G5" s="331"/>
      <c r="H5" s="331"/>
      <c r="I5" s="331"/>
      <c r="J5" s="11"/>
      <c r="K5" s="11"/>
      <c r="L5" s="11"/>
      <c r="M5" s="11"/>
      <c r="N5" s="11"/>
      <c r="O5" s="11"/>
    </row>
    <row r="6" spans="1:15" ht="15" x14ac:dyDescent="0.2">
      <c r="A6" s="332" t="s">
        <v>155</v>
      </c>
      <c r="B6" s="335" t="s">
        <v>118</v>
      </c>
      <c r="C6" s="335"/>
      <c r="D6" s="335" t="s">
        <v>295</v>
      </c>
      <c r="E6" s="335"/>
      <c r="F6" s="335" t="s">
        <v>35</v>
      </c>
      <c r="G6" s="335"/>
      <c r="H6" s="335" t="s">
        <v>119</v>
      </c>
      <c r="I6" s="336"/>
    </row>
    <row r="7" spans="1:15" ht="28.5" x14ac:dyDescent="0.2">
      <c r="A7" s="333"/>
      <c r="B7" s="103" t="s">
        <v>45</v>
      </c>
      <c r="C7" s="14" t="s">
        <v>6</v>
      </c>
      <c r="D7" s="14" t="s">
        <v>45</v>
      </c>
      <c r="E7" s="14" t="s">
        <v>6</v>
      </c>
      <c r="F7" s="14" t="s">
        <v>45</v>
      </c>
      <c r="G7" s="14" t="s">
        <v>6</v>
      </c>
      <c r="H7" s="14" t="s">
        <v>45</v>
      </c>
      <c r="I7" s="15" t="s">
        <v>6</v>
      </c>
    </row>
    <row r="8" spans="1:15" x14ac:dyDescent="0.2">
      <c r="A8" s="112" t="s">
        <v>156</v>
      </c>
      <c r="B8" s="215">
        <v>28</v>
      </c>
      <c r="C8" s="215">
        <v>3458</v>
      </c>
      <c r="D8" s="215">
        <v>28</v>
      </c>
      <c r="E8" s="215">
        <v>3815</v>
      </c>
      <c r="F8" s="215">
        <v>20</v>
      </c>
      <c r="G8" s="215">
        <v>3934</v>
      </c>
      <c r="H8" s="215">
        <f>F8-D8</f>
        <v>-8</v>
      </c>
      <c r="I8" s="216">
        <f>G8-E8</f>
        <v>119</v>
      </c>
    </row>
    <row r="9" spans="1:15" x14ac:dyDescent="0.2">
      <c r="A9" s="113" t="s">
        <v>157</v>
      </c>
      <c r="B9" s="36">
        <v>0</v>
      </c>
      <c r="C9" s="36">
        <v>346</v>
      </c>
      <c r="D9" s="36">
        <v>0</v>
      </c>
      <c r="E9" s="36">
        <v>274</v>
      </c>
      <c r="F9" s="36">
        <v>0</v>
      </c>
      <c r="G9" s="36">
        <v>261</v>
      </c>
      <c r="H9" s="36">
        <f t="shared" ref="H9:H13" si="0">F9-D9</f>
        <v>0</v>
      </c>
      <c r="I9" s="217">
        <f>G9-E9</f>
        <v>-13</v>
      </c>
    </row>
    <row r="10" spans="1:15" x14ac:dyDescent="0.2">
      <c r="A10" s="190" t="s">
        <v>246</v>
      </c>
      <c r="B10" s="36">
        <f>SUM(B11:B12)</f>
        <v>0</v>
      </c>
      <c r="C10" s="36">
        <v>66</v>
      </c>
      <c r="D10" s="36">
        <f t="shared" ref="D10:F10" si="1">SUM(D11:D12)</f>
        <v>0</v>
      </c>
      <c r="E10" s="36">
        <v>194</v>
      </c>
      <c r="F10" s="36">
        <f t="shared" si="1"/>
        <v>0</v>
      </c>
      <c r="G10" s="36">
        <v>214</v>
      </c>
      <c r="H10" s="36">
        <f t="shared" si="0"/>
        <v>0</v>
      </c>
      <c r="I10" s="217">
        <f>G10-E10</f>
        <v>20</v>
      </c>
    </row>
    <row r="11" spans="1:15" x14ac:dyDescent="0.2">
      <c r="A11" s="114" t="s">
        <v>44</v>
      </c>
      <c r="B11" s="255">
        <v>0</v>
      </c>
      <c r="C11" s="255">
        <v>0</v>
      </c>
      <c r="D11" s="255">
        <v>0</v>
      </c>
      <c r="E11" s="255">
        <v>0</v>
      </c>
      <c r="F11" s="255">
        <v>0</v>
      </c>
      <c r="G11" s="255">
        <v>0</v>
      </c>
      <c r="H11" s="255">
        <f t="shared" si="0"/>
        <v>0</v>
      </c>
      <c r="I11" s="256">
        <f>G11-E11</f>
        <v>0</v>
      </c>
    </row>
    <row r="12" spans="1:15" x14ac:dyDescent="0.2">
      <c r="A12" s="114" t="s">
        <v>158</v>
      </c>
      <c r="B12" s="255">
        <v>0</v>
      </c>
      <c r="C12" s="255">
        <v>0</v>
      </c>
      <c r="D12" s="255">
        <v>0</v>
      </c>
      <c r="E12" s="255">
        <v>0</v>
      </c>
      <c r="F12" s="255">
        <v>0</v>
      </c>
      <c r="G12" s="255">
        <v>0</v>
      </c>
      <c r="H12" s="255">
        <f t="shared" si="0"/>
        <v>0</v>
      </c>
      <c r="I12" s="256">
        <f t="shared" ref="I12:I13" si="2">G12-E12</f>
        <v>0</v>
      </c>
    </row>
    <row r="13" spans="1:15" x14ac:dyDescent="0.2">
      <c r="A13" s="113" t="s">
        <v>159</v>
      </c>
      <c r="B13" s="233">
        <v>0</v>
      </c>
      <c r="C13" s="233">
        <v>0</v>
      </c>
      <c r="D13" s="233">
        <v>0</v>
      </c>
      <c r="E13" s="233">
        <v>0</v>
      </c>
      <c r="F13" s="233">
        <v>0</v>
      </c>
      <c r="G13" s="233">
        <v>0</v>
      </c>
      <c r="H13" s="233">
        <f t="shared" si="0"/>
        <v>0</v>
      </c>
      <c r="I13" s="234">
        <f t="shared" si="2"/>
        <v>0</v>
      </c>
    </row>
    <row r="14" spans="1:15" ht="15" x14ac:dyDescent="0.25">
      <c r="A14" s="116" t="s">
        <v>40</v>
      </c>
      <c r="B14" s="203">
        <f>SUM(B8:B10,B13)</f>
        <v>28</v>
      </c>
      <c r="C14" s="203">
        <f t="shared" ref="C14:I14" si="3">SUM(C8:C10,C13)</f>
        <v>3870</v>
      </c>
      <c r="D14" s="203">
        <f t="shared" si="3"/>
        <v>28</v>
      </c>
      <c r="E14" s="203">
        <f t="shared" si="3"/>
        <v>4283</v>
      </c>
      <c r="F14" s="203">
        <f t="shared" si="3"/>
        <v>20</v>
      </c>
      <c r="G14" s="203">
        <f t="shared" si="3"/>
        <v>4409</v>
      </c>
      <c r="H14" s="203">
        <f t="shared" si="3"/>
        <v>-8</v>
      </c>
      <c r="I14" s="207">
        <f t="shared" si="3"/>
        <v>126</v>
      </c>
    </row>
    <row r="15" spans="1:15" ht="15" x14ac:dyDescent="0.25">
      <c r="A15" s="115" t="s">
        <v>160</v>
      </c>
      <c r="B15" s="36"/>
      <c r="C15" s="36"/>
      <c r="D15" s="36"/>
      <c r="E15" s="36"/>
      <c r="F15" s="36"/>
      <c r="G15" s="36"/>
      <c r="H15" s="36"/>
      <c r="I15" s="217"/>
    </row>
    <row r="16" spans="1:15" x14ac:dyDescent="0.2">
      <c r="A16" s="113" t="s">
        <v>161</v>
      </c>
      <c r="B16" s="36"/>
      <c r="C16" s="36">
        <v>1030</v>
      </c>
      <c r="D16" s="36"/>
      <c r="E16" s="36">
        <v>902</v>
      </c>
      <c r="F16" s="36"/>
      <c r="G16" s="36">
        <v>1063</v>
      </c>
      <c r="H16" s="36"/>
      <c r="I16" s="217">
        <f>G16-E16</f>
        <v>161</v>
      </c>
    </row>
    <row r="17" spans="1:9" hidden="1" x14ac:dyDescent="0.2">
      <c r="A17" s="113" t="s">
        <v>162</v>
      </c>
      <c r="B17" s="36"/>
      <c r="C17" s="36">
        <v>0</v>
      </c>
      <c r="D17" s="36"/>
      <c r="E17" s="36">
        <v>0</v>
      </c>
      <c r="F17" s="36"/>
      <c r="G17" s="36">
        <v>0</v>
      </c>
      <c r="H17" s="36"/>
      <c r="I17" s="217">
        <f t="shared" ref="I17:I36" si="4">G17-E17</f>
        <v>0</v>
      </c>
    </row>
    <row r="18" spans="1:9" x14ac:dyDescent="0.2">
      <c r="A18" s="113" t="s">
        <v>163</v>
      </c>
      <c r="B18" s="36"/>
      <c r="C18" s="36">
        <v>5</v>
      </c>
      <c r="D18" s="36"/>
      <c r="E18" s="36">
        <v>10</v>
      </c>
      <c r="F18" s="36"/>
      <c r="G18" s="36">
        <v>5</v>
      </c>
      <c r="H18" s="36"/>
      <c r="I18" s="217">
        <f t="shared" ref="I18:I23" si="5">G18-E18</f>
        <v>-5</v>
      </c>
    </row>
    <row r="19" spans="1:9" x14ac:dyDescent="0.2">
      <c r="A19" s="190" t="s">
        <v>247</v>
      </c>
      <c r="B19" s="36"/>
      <c r="C19" s="36">
        <v>29</v>
      </c>
      <c r="D19" s="36"/>
      <c r="E19" s="36">
        <v>40</v>
      </c>
      <c r="F19" s="36"/>
      <c r="G19" s="36">
        <v>40</v>
      </c>
      <c r="H19" s="36"/>
      <c r="I19" s="217">
        <f t="shared" si="5"/>
        <v>0</v>
      </c>
    </row>
    <row r="20" spans="1:9" x14ac:dyDescent="0.2">
      <c r="A20" s="113" t="s">
        <v>164</v>
      </c>
      <c r="B20" s="36"/>
      <c r="C20" s="36">
        <v>1117</v>
      </c>
      <c r="D20" s="36"/>
      <c r="E20" s="36">
        <v>1128</v>
      </c>
      <c r="F20" s="36"/>
      <c r="G20" s="36">
        <v>1130</v>
      </c>
      <c r="H20" s="36"/>
      <c r="I20" s="217">
        <f t="shared" si="5"/>
        <v>2</v>
      </c>
    </row>
    <row r="21" spans="1:9" x14ac:dyDescent="0.2">
      <c r="A21" s="113" t="s">
        <v>165</v>
      </c>
      <c r="B21" s="36"/>
      <c r="C21" s="36">
        <v>43</v>
      </c>
      <c r="D21" s="36"/>
      <c r="E21" s="36">
        <v>43</v>
      </c>
      <c r="F21" s="36"/>
      <c r="G21" s="36">
        <v>43</v>
      </c>
      <c r="H21" s="36"/>
      <c r="I21" s="217">
        <f t="shared" si="5"/>
        <v>0</v>
      </c>
    </row>
    <row r="22" spans="1:9" x14ac:dyDescent="0.2">
      <c r="A22" s="113" t="s">
        <v>166</v>
      </c>
      <c r="B22" s="36"/>
      <c r="C22" s="36">
        <v>82</v>
      </c>
      <c r="D22" s="36"/>
      <c r="E22" s="36">
        <v>100</v>
      </c>
      <c r="F22" s="36"/>
      <c r="G22" s="36">
        <v>94</v>
      </c>
      <c r="H22" s="36"/>
      <c r="I22" s="217">
        <f t="shared" si="5"/>
        <v>-6</v>
      </c>
    </row>
    <row r="23" spans="1:9" x14ac:dyDescent="0.2">
      <c r="A23" s="113" t="s">
        <v>167</v>
      </c>
      <c r="B23" s="36"/>
      <c r="C23" s="36">
        <v>61</v>
      </c>
      <c r="D23" s="36"/>
      <c r="E23" s="36">
        <v>75</v>
      </c>
      <c r="F23" s="36"/>
      <c r="G23" s="36">
        <v>40</v>
      </c>
      <c r="H23" s="36"/>
      <c r="I23" s="217">
        <f t="shared" si="5"/>
        <v>-35</v>
      </c>
    </row>
    <row r="24" spans="1:9" hidden="1" x14ac:dyDescent="0.2">
      <c r="A24" s="113" t="s">
        <v>168</v>
      </c>
      <c r="B24" s="36"/>
      <c r="C24" s="36">
        <v>0</v>
      </c>
      <c r="D24" s="36"/>
      <c r="E24" s="36">
        <v>0</v>
      </c>
      <c r="F24" s="36"/>
      <c r="G24" s="36">
        <v>0</v>
      </c>
      <c r="H24" s="36"/>
      <c r="I24" s="217">
        <f t="shared" si="4"/>
        <v>0</v>
      </c>
    </row>
    <row r="25" spans="1:9" x14ac:dyDescent="0.2">
      <c r="A25" s="113" t="s">
        <v>169</v>
      </c>
      <c r="B25" s="36"/>
      <c r="C25" s="36">
        <v>25</v>
      </c>
      <c r="D25" s="36"/>
      <c r="E25" s="36">
        <v>65</v>
      </c>
      <c r="F25" s="36"/>
      <c r="G25" s="36">
        <v>53</v>
      </c>
      <c r="H25" s="36"/>
      <c r="I25" s="217">
        <f>G25-E25</f>
        <v>-12</v>
      </c>
    </row>
    <row r="26" spans="1:9" x14ac:dyDescent="0.2">
      <c r="A26" s="113" t="s">
        <v>170</v>
      </c>
      <c r="B26" s="36"/>
      <c r="C26" s="36">
        <v>223</v>
      </c>
      <c r="D26" s="36"/>
      <c r="E26" s="36">
        <v>278</v>
      </c>
      <c r="F26" s="36"/>
      <c r="G26" s="36">
        <v>172</v>
      </c>
      <c r="H26" s="36"/>
      <c r="I26" s="217">
        <f>G26-E26</f>
        <v>-106</v>
      </c>
    </row>
    <row r="27" spans="1:9" hidden="1" x14ac:dyDescent="0.2">
      <c r="A27" s="113" t="s">
        <v>171</v>
      </c>
      <c r="B27" s="36"/>
      <c r="C27" s="36">
        <v>0</v>
      </c>
      <c r="D27" s="36"/>
      <c r="E27" s="36">
        <v>0</v>
      </c>
      <c r="F27" s="36"/>
      <c r="G27" s="36">
        <v>0</v>
      </c>
      <c r="H27" s="36"/>
      <c r="I27" s="217">
        <f t="shared" si="4"/>
        <v>0</v>
      </c>
    </row>
    <row r="28" spans="1:9" hidden="1" x14ac:dyDescent="0.2">
      <c r="A28" s="113" t="s">
        <v>172</v>
      </c>
      <c r="B28" s="36"/>
      <c r="C28" s="36">
        <v>0</v>
      </c>
      <c r="D28" s="36"/>
      <c r="E28" s="36">
        <v>0</v>
      </c>
      <c r="F28" s="36"/>
      <c r="G28" s="36">
        <v>0</v>
      </c>
      <c r="H28" s="36"/>
      <c r="I28" s="217">
        <f t="shared" si="4"/>
        <v>0</v>
      </c>
    </row>
    <row r="29" spans="1:9" x14ac:dyDescent="0.2">
      <c r="A29" s="113" t="s">
        <v>95</v>
      </c>
      <c r="B29" s="36"/>
      <c r="C29" s="36">
        <v>3</v>
      </c>
      <c r="D29" s="36"/>
      <c r="E29" s="36">
        <v>3</v>
      </c>
      <c r="F29" s="36"/>
      <c r="G29" s="36">
        <v>3</v>
      </c>
      <c r="H29" s="36"/>
      <c r="I29" s="217">
        <f>G29-E29</f>
        <v>0</v>
      </c>
    </row>
    <row r="30" spans="1:9" x14ac:dyDescent="0.2">
      <c r="A30" s="113" t="s">
        <v>173</v>
      </c>
      <c r="B30" s="36"/>
      <c r="C30" s="36">
        <v>9</v>
      </c>
      <c r="D30" s="36"/>
      <c r="E30" s="36">
        <v>12</v>
      </c>
      <c r="F30" s="36"/>
      <c r="G30" s="36">
        <v>12</v>
      </c>
      <c r="H30" s="36"/>
      <c r="I30" s="217">
        <f>G30-E30</f>
        <v>0</v>
      </c>
    </row>
    <row r="31" spans="1:9" hidden="1" x14ac:dyDescent="0.2">
      <c r="A31" s="113" t="s">
        <v>174</v>
      </c>
      <c r="B31" s="36"/>
      <c r="C31" s="36">
        <v>0</v>
      </c>
      <c r="D31" s="36"/>
      <c r="E31" s="36">
        <v>0</v>
      </c>
      <c r="F31" s="36"/>
      <c r="G31" s="36">
        <v>0</v>
      </c>
      <c r="H31" s="36"/>
      <c r="I31" s="217">
        <f t="shared" si="4"/>
        <v>0</v>
      </c>
    </row>
    <row r="32" spans="1:9" x14ac:dyDescent="0.2">
      <c r="A32" s="113" t="s">
        <v>175</v>
      </c>
      <c r="B32" s="36"/>
      <c r="C32" s="36">
        <v>82</v>
      </c>
      <c r="D32" s="36"/>
      <c r="E32" s="36">
        <v>100</v>
      </c>
      <c r="F32" s="36"/>
      <c r="G32" s="36">
        <v>96</v>
      </c>
      <c r="H32" s="36"/>
      <c r="I32" s="217">
        <f>G32-E32</f>
        <v>-4</v>
      </c>
    </row>
    <row r="33" spans="1:9" x14ac:dyDescent="0.2">
      <c r="A33" s="113" t="s">
        <v>176</v>
      </c>
      <c r="B33" s="36"/>
      <c r="C33" s="36">
        <v>10</v>
      </c>
      <c r="D33" s="36"/>
      <c r="E33" s="36">
        <v>43</v>
      </c>
      <c r="F33" s="36"/>
      <c r="G33" s="36">
        <v>10</v>
      </c>
      <c r="H33" s="36"/>
      <c r="I33" s="217">
        <f>G33-E33</f>
        <v>-33</v>
      </c>
    </row>
    <row r="34" spans="1:9" hidden="1" x14ac:dyDescent="0.2">
      <c r="A34" s="113" t="s">
        <v>177</v>
      </c>
      <c r="B34" s="36"/>
      <c r="C34" s="36">
        <v>0</v>
      </c>
      <c r="D34" s="36"/>
      <c r="E34" s="36">
        <v>0</v>
      </c>
      <c r="F34" s="36"/>
      <c r="G34" s="36">
        <v>0</v>
      </c>
      <c r="H34" s="36"/>
      <c r="I34" s="217">
        <f t="shared" si="4"/>
        <v>0</v>
      </c>
    </row>
    <row r="35" spans="1:9" hidden="1" x14ac:dyDescent="0.2">
      <c r="A35" s="113" t="s">
        <v>178</v>
      </c>
      <c r="B35" s="36"/>
      <c r="C35" s="36">
        <v>0</v>
      </c>
      <c r="D35" s="36"/>
      <c r="E35" s="36">
        <v>0</v>
      </c>
      <c r="F35" s="36"/>
      <c r="G35" s="36">
        <v>0</v>
      </c>
      <c r="H35" s="36"/>
      <c r="I35" s="217">
        <f t="shared" si="4"/>
        <v>0</v>
      </c>
    </row>
    <row r="36" spans="1:9" hidden="1" x14ac:dyDescent="0.2">
      <c r="A36" s="113" t="s">
        <v>179</v>
      </c>
      <c r="B36" s="36"/>
      <c r="C36" s="36">
        <v>0</v>
      </c>
      <c r="D36" s="36"/>
      <c r="E36" s="36">
        <v>0</v>
      </c>
      <c r="F36" s="36"/>
      <c r="G36" s="36">
        <v>0</v>
      </c>
      <c r="H36" s="36"/>
      <c r="I36" s="217">
        <f t="shared" si="4"/>
        <v>0</v>
      </c>
    </row>
    <row r="37" spans="1:9" ht="15" x14ac:dyDescent="0.25">
      <c r="A37" s="116" t="s">
        <v>180</v>
      </c>
      <c r="B37" s="133"/>
      <c r="C37" s="133">
        <f>SUM(C14:C36)</f>
        <v>6589</v>
      </c>
      <c r="D37" s="133"/>
      <c r="E37" s="133">
        <f t="shared" ref="E37:G37" si="6">SUM(E14:E36)</f>
        <v>7082</v>
      </c>
      <c r="F37" s="133"/>
      <c r="G37" s="133">
        <f t="shared" si="6"/>
        <v>7170</v>
      </c>
      <c r="H37" s="133"/>
      <c r="I37" s="136">
        <f>SUM(I14:I36)</f>
        <v>88</v>
      </c>
    </row>
    <row r="38" spans="1:9" x14ac:dyDescent="0.2">
      <c r="A38" s="190" t="s">
        <v>248</v>
      </c>
      <c r="B38" s="36"/>
      <c r="C38" s="36">
        <v>0</v>
      </c>
      <c r="D38" s="36"/>
      <c r="E38" s="36">
        <v>0</v>
      </c>
      <c r="F38" s="36"/>
      <c r="G38" s="36">
        <v>0</v>
      </c>
      <c r="H38" s="36"/>
      <c r="I38" s="217">
        <f>G38-E38</f>
        <v>0</v>
      </c>
    </row>
    <row r="39" spans="1:9" x14ac:dyDescent="0.2">
      <c r="A39" s="263" t="s">
        <v>274</v>
      </c>
      <c r="B39" s="270" t="s">
        <v>101</v>
      </c>
      <c r="C39" s="36">
        <v>143</v>
      </c>
      <c r="D39" s="270" t="s">
        <v>101</v>
      </c>
      <c r="E39" s="36">
        <v>570</v>
      </c>
      <c r="F39" s="270" t="s">
        <v>101</v>
      </c>
      <c r="G39" s="270">
        <v>0</v>
      </c>
      <c r="H39" s="36"/>
      <c r="I39" s="217">
        <f t="shared" ref="I39:I42" si="7">G39-E39</f>
        <v>-570</v>
      </c>
    </row>
    <row r="40" spans="1:9" x14ac:dyDescent="0.2">
      <c r="A40" s="263" t="s">
        <v>275</v>
      </c>
      <c r="B40" s="36"/>
      <c r="C40" s="36">
        <v>0</v>
      </c>
      <c r="D40" s="36"/>
      <c r="E40" s="36">
        <v>0</v>
      </c>
      <c r="F40" s="36"/>
      <c r="G40" s="36">
        <v>0</v>
      </c>
      <c r="H40" s="36"/>
      <c r="I40" s="217">
        <f t="shared" si="7"/>
        <v>0</v>
      </c>
    </row>
    <row r="41" spans="1:9" x14ac:dyDescent="0.2">
      <c r="A41" s="113" t="s">
        <v>181</v>
      </c>
      <c r="B41" s="36"/>
      <c r="C41" s="36">
        <v>0</v>
      </c>
      <c r="D41" s="36"/>
      <c r="E41" s="36">
        <v>0</v>
      </c>
      <c r="F41" s="36"/>
      <c r="G41" s="36">
        <v>0</v>
      </c>
      <c r="H41" s="36"/>
      <c r="I41" s="217">
        <f t="shared" si="7"/>
        <v>0</v>
      </c>
    </row>
    <row r="42" spans="1:9" x14ac:dyDescent="0.2">
      <c r="A42" s="200" t="s">
        <v>263</v>
      </c>
      <c r="B42" s="36"/>
      <c r="C42" s="36">
        <v>873</v>
      </c>
      <c r="D42" s="36"/>
      <c r="E42" s="36">
        <v>0</v>
      </c>
      <c r="F42" s="36"/>
      <c r="G42" s="36">
        <v>0</v>
      </c>
      <c r="H42" s="36"/>
      <c r="I42" s="217">
        <f t="shared" si="7"/>
        <v>0</v>
      </c>
    </row>
    <row r="43" spans="1:9" ht="15.75" thickBot="1" x14ac:dyDescent="0.3">
      <c r="A43" s="117" t="s">
        <v>182</v>
      </c>
      <c r="B43" s="257">
        <f>SUM(B14:B42)</f>
        <v>28</v>
      </c>
      <c r="C43" s="257">
        <f>SUM(C37:C42)</f>
        <v>7605</v>
      </c>
      <c r="D43" s="257">
        <f>SUM(D14:D42)</f>
        <v>28</v>
      </c>
      <c r="E43" s="257">
        <f t="shared" ref="E43:H43" si="8">SUM(E37:E42)</f>
        <v>7652</v>
      </c>
      <c r="F43" s="257">
        <f>SUM(F14:F42)</f>
        <v>20</v>
      </c>
      <c r="G43" s="257">
        <f t="shared" si="8"/>
        <v>7170</v>
      </c>
      <c r="H43" s="257">
        <f t="shared" si="8"/>
        <v>0</v>
      </c>
      <c r="I43" s="258">
        <f>SUM(I37:I42)</f>
        <v>-482</v>
      </c>
    </row>
    <row r="44" spans="1:9" x14ac:dyDescent="0.2">
      <c r="A44" s="118" t="s">
        <v>41</v>
      </c>
      <c r="B44" s="259"/>
      <c r="C44" s="259"/>
      <c r="D44" s="259"/>
      <c r="E44" s="259"/>
      <c r="F44" s="259"/>
      <c r="G44" s="259"/>
      <c r="H44" s="259"/>
      <c r="I44" s="260"/>
    </row>
    <row r="45" spans="1:9" x14ac:dyDescent="0.2">
      <c r="A45" s="113" t="s">
        <v>183</v>
      </c>
      <c r="B45" s="36">
        <v>0</v>
      </c>
      <c r="C45" s="36"/>
      <c r="D45" s="36">
        <v>0</v>
      </c>
      <c r="E45" s="36"/>
      <c r="F45" s="36">
        <v>0</v>
      </c>
      <c r="G45" s="36"/>
      <c r="H45" s="36">
        <f>F45-D45</f>
        <v>0</v>
      </c>
      <c r="I45" s="217"/>
    </row>
    <row r="46" spans="1:9" x14ac:dyDescent="0.2">
      <c r="A46" s="113"/>
      <c r="B46" s="36"/>
      <c r="C46" s="36"/>
      <c r="D46" s="36"/>
      <c r="E46" s="36"/>
      <c r="F46" s="36"/>
      <c r="G46" s="36"/>
      <c r="H46" s="36"/>
      <c r="I46" s="217"/>
    </row>
    <row r="47" spans="1:9" x14ac:dyDescent="0.2">
      <c r="A47" s="113" t="s">
        <v>184</v>
      </c>
      <c r="B47" s="36"/>
      <c r="C47" s="36">
        <v>0</v>
      </c>
      <c r="D47" s="36"/>
      <c r="E47" s="36">
        <v>0</v>
      </c>
      <c r="F47" s="36"/>
      <c r="G47" s="36">
        <v>0</v>
      </c>
      <c r="H47" s="36"/>
      <c r="I47" s="217">
        <f t="shared" ref="I47:I48" si="9">G47-E47</f>
        <v>0</v>
      </c>
    </row>
    <row r="48" spans="1:9" s="264" customFormat="1" ht="15" thickBot="1" x14ac:dyDescent="0.25">
      <c r="A48" s="280" t="s">
        <v>185</v>
      </c>
      <c r="B48" s="281"/>
      <c r="C48" s="281">
        <v>0</v>
      </c>
      <c r="D48" s="281"/>
      <c r="E48" s="281">
        <v>0</v>
      </c>
      <c r="F48" s="281"/>
      <c r="G48" s="281">
        <v>0</v>
      </c>
      <c r="H48" s="281"/>
      <c r="I48" s="282">
        <f t="shared" si="9"/>
        <v>0</v>
      </c>
    </row>
    <row r="49" spans="1:1" s="264" customFormat="1" x14ac:dyDescent="0.2"/>
    <row r="50" spans="1:1" s="264" customFormat="1" x14ac:dyDescent="0.2">
      <c r="A50" s="283" t="s">
        <v>294</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view="pageBreakPreview" zoomScale="90" zoomScaleNormal="100" zoomScaleSheetLayoutView="90" workbookViewId="0">
      <selection activeCell="F13" sqref="F13"/>
    </sheetView>
  </sheetViews>
  <sheetFormatPr defaultRowHeight="14.25" x14ac:dyDescent="0.2"/>
  <cols>
    <col min="1" max="1" width="113.5703125" style="1" customWidth="1"/>
    <col min="2" max="3" width="14.5703125" style="2" customWidth="1"/>
    <col min="4" max="4" width="14.5703125" style="3" customWidth="1"/>
    <col min="5" max="5" width="4.85546875" style="1" customWidth="1"/>
    <col min="6" max="6" width="140.28515625" style="1" customWidth="1"/>
    <col min="7" max="16384" width="9.140625" style="1"/>
  </cols>
  <sheetData>
    <row r="1" spans="1:4" ht="18" x14ac:dyDescent="0.25">
      <c r="A1" s="328" t="s">
        <v>0</v>
      </c>
      <c r="B1" s="328"/>
      <c r="C1" s="328"/>
      <c r="D1" s="328"/>
    </row>
    <row r="2" spans="1:4" ht="15" x14ac:dyDescent="0.2">
      <c r="A2" s="329" t="s">
        <v>285</v>
      </c>
      <c r="B2" s="329"/>
      <c r="C2" s="329"/>
      <c r="D2" s="329"/>
    </row>
    <row r="3" spans="1:4" x14ac:dyDescent="0.2">
      <c r="A3" s="330" t="s">
        <v>2</v>
      </c>
      <c r="B3" s="330"/>
      <c r="C3" s="330"/>
      <c r="D3" s="330"/>
    </row>
    <row r="4" spans="1:4" x14ac:dyDescent="0.2">
      <c r="A4" s="331" t="s">
        <v>3</v>
      </c>
      <c r="B4" s="331"/>
      <c r="C4" s="331"/>
      <c r="D4" s="331"/>
    </row>
    <row r="5" spans="1:4" ht="15" thickBot="1" x14ac:dyDescent="0.25"/>
    <row r="6" spans="1:4" ht="15" x14ac:dyDescent="0.25">
      <c r="B6" s="325" t="s">
        <v>4</v>
      </c>
      <c r="C6" s="326"/>
      <c r="D6" s="327"/>
    </row>
    <row r="7" spans="1:4" ht="15.75" thickBot="1" x14ac:dyDescent="0.25">
      <c r="B7" s="4" t="s">
        <v>5</v>
      </c>
      <c r="C7" s="5" t="s">
        <v>220</v>
      </c>
      <c r="D7" s="6" t="s">
        <v>6</v>
      </c>
    </row>
    <row r="8" spans="1:4" ht="17.25" x14ac:dyDescent="0.25">
      <c r="A8" s="153" t="s">
        <v>297</v>
      </c>
      <c r="B8" s="154">
        <v>37</v>
      </c>
      <c r="C8" s="155">
        <v>28</v>
      </c>
      <c r="D8" s="156">
        <v>7605</v>
      </c>
    </row>
    <row r="9" spans="1:4" ht="15" x14ac:dyDescent="0.25">
      <c r="A9" s="130" t="s">
        <v>9</v>
      </c>
      <c r="B9" s="202">
        <v>37</v>
      </c>
      <c r="C9" s="203">
        <v>28</v>
      </c>
      <c r="D9" s="204">
        <v>7605</v>
      </c>
    </row>
    <row r="10" spans="1:4" ht="15" hidden="1" x14ac:dyDescent="0.25">
      <c r="A10" s="131" t="s">
        <v>7</v>
      </c>
      <c r="B10" s="132"/>
      <c r="C10" s="133"/>
      <c r="D10" s="134">
        <v>0</v>
      </c>
    </row>
    <row r="11" spans="1:4" ht="15.75" thickBot="1" x14ac:dyDescent="0.3">
      <c r="A11" s="261" t="s">
        <v>270</v>
      </c>
      <c r="B11" s="318"/>
      <c r="C11" s="257"/>
      <c r="D11" s="319">
        <v>47</v>
      </c>
    </row>
    <row r="12" spans="1:4" ht="15" x14ac:dyDescent="0.25">
      <c r="A12" s="135" t="s">
        <v>309</v>
      </c>
      <c r="B12" s="206">
        <f>B11+B8</f>
        <v>37</v>
      </c>
      <c r="C12" s="206">
        <f>C11+C8</f>
        <v>28</v>
      </c>
      <c r="D12" s="206">
        <f>D11+D8</f>
        <v>7652</v>
      </c>
    </row>
    <row r="13" spans="1:4" ht="15" x14ac:dyDescent="0.25">
      <c r="A13" s="135"/>
      <c r="B13" s="132"/>
      <c r="C13" s="133"/>
      <c r="D13" s="136"/>
    </row>
    <row r="14" spans="1:4" ht="15" x14ac:dyDescent="0.25">
      <c r="A14" s="137" t="s">
        <v>10</v>
      </c>
      <c r="B14" s="132"/>
      <c r="C14" s="133"/>
      <c r="D14" s="136"/>
    </row>
    <row r="15" spans="1:4" x14ac:dyDescent="0.2">
      <c r="A15" s="262" t="s">
        <v>271</v>
      </c>
      <c r="B15" s="139"/>
      <c r="C15" s="140"/>
      <c r="D15" s="134">
        <v>-47</v>
      </c>
    </row>
    <row r="16" spans="1:4" hidden="1" x14ac:dyDescent="0.2">
      <c r="A16" s="184" t="s">
        <v>11</v>
      </c>
      <c r="B16" s="210">
        <v>0</v>
      </c>
      <c r="C16" s="211">
        <v>0</v>
      </c>
      <c r="D16" s="212">
        <v>0</v>
      </c>
    </row>
    <row r="17" spans="1:4" ht="15" x14ac:dyDescent="0.25">
      <c r="A17" s="142" t="s">
        <v>267</v>
      </c>
      <c r="B17" s="132">
        <f>SUM(B15:B16)</f>
        <v>0</v>
      </c>
      <c r="C17" s="133">
        <f>SUM(C15:C16)</f>
        <v>0</v>
      </c>
      <c r="D17" s="136">
        <f>SUM(D15:D16)</f>
        <v>-47</v>
      </c>
    </row>
    <row r="18" spans="1:4" ht="15" x14ac:dyDescent="0.25">
      <c r="A18" s="137" t="s">
        <v>216</v>
      </c>
      <c r="B18" s="132"/>
      <c r="C18" s="133"/>
      <c r="D18" s="136"/>
    </row>
    <row r="19" spans="1:4" ht="15" x14ac:dyDescent="0.25">
      <c r="A19" s="141" t="s">
        <v>12</v>
      </c>
      <c r="B19" s="132"/>
      <c r="C19" s="133"/>
      <c r="D19" s="136"/>
    </row>
    <row r="20" spans="1:4" s="264" customFormat="1" x14ac:dyDescent="0.2">
      <c r="A20" s="268" t="s">
        <v>280</v>
      </c>
      <c r="B20" s="269">
        <v>-6</v>
      </c>
      <c r="C20" s="270">
        <v>-6</v>
      </c>
      <c r="D20" s="271">
        <v>-570</v>
      </c>
    </row>
    <row r="21" spans="1:4" s="264" customFormat="1" x14ac:dyDescent="0.2">
      <c r="A21" s="268" t="s">
        <v>278</v>
      </c>
      <c r="B21" s="269">
        <v>0</v>
      </c>
      <c r="C21" s="270">
        <v>0</v>
      </c>
      <c r="D21" s="271">
        <v>29</v>
      </c>
    </row>
    <row r="22" spans="1:4" s="264" customFormat="1" x14ac:dyDescent="0.2">
      <c r="A22" s="268" t="s">
        <v>281</v>
      </c>
      <c r="B22" s="269">
        <v>0</v>
      </c>
      <c r="C22" s="270">
        <v>0</v>
      </c>
      <c r="D22" s="271">
        <v>-23</v>
      </c>
    </row>
    <row r="23" spans="1:4" s="264" customFormat="1" x14ac:dyDescent="0.2">
      <c r="A23" s="272" t="s">
        <v>279</v>
      </c>
      <c r="B23" s="269">
        <v>0</v>
      </c>
      <c r="C23" s="270">
        <v>0</v>
      </c>
      <c r="D23" s="271">
        <v>-7</v>
      </c>
    </row>
    <row r="24" spans="1:4" x14ac:dyDescent="0.2">
      <c r="A24" s="141" t="s">
        <v>13</v>
      </c>
      <c r="B24" s="139">
        <v>-2</v>
      </c>
      <c r="C24" s="140">
        <v>-2</v>
      </c>
      <c r="D24" s="134">
        <v>255</v>
      </c>
    </row>
    <row r="25" spans="1:4" x14ac:dyDescent="0.2">
      <c r="A25" s="141" t="s">
        <v>14</v>
      </c>
      <c r="B25" s="210">
        <v>0</v>
      </c>
      <c r="C25" s="211">
        <v>0</v>
      </c>
      <c r="D25" s="212">
        <v>113</v>
      </c>
    </row>
    <row r="26" spans="1:4" ht="15" hidden="1" customHeight="1" x14ac:dyDescent="0.2">
      <c r="A26" s="141" t="s">
        <v>15</v>
      </c>
      <c r="B26" s="139">
        <v>0</v>
      </c>
      <c r="C26" s="140">
        <v>0</v>
      </c>
      <c r="D26" s="134">
        <v>0</v>
      </c>
    </row>
    <row r="27" spans="1:4" ht="15" hidden="1" customHeight="1" x14ac:dyDescent="0.2">
      <c r="A27" s="141" t="s">
        <v>16</v>
      </c>
      <c r="B27" s="139">
        <v>0</v>
      </c>
      <c r="C27" s="140">
        <v>0</v>
      </c>
      <c r="D27" s="134">
        <v>0</v>
      </c>
    </row>
    <row r="28" spans="1:4" ht="15" hidden="1" customHeight="1" x14ac:dyDescent="0.2">
      <c r="A28" s="141" t="s">
        <v>17</v>
      </c>
      <c r="B28" s="139">
        <v>0</v>
      </c>
      <c r="C28" s="140">
        <v>0</v>
      </c>
      <c r="D28" s="134">
        <v>0</v>
      </c>
    </row>
    <row r="29" spans="1:4" ht="15" hidden="1" customHeight="1" x14ac:dyDescent="0.25">
      <c r="A29" s="201" t="s">
        <v>266</v>
      </c>
      <c r="B29" s="132"/>
      <c r="C29" s="133"/>
      <c r="D29" s="136"/>
    </row>
    <row r="30" spans="1:4" ht="14.25" hidden="1" customHeight="1" x14ac:dyDescent="0.2">
      <c r="A30" s="138" t="s">
        <v>11</v>
      </c>
      <c r="B30" s="210">
        <v>0</v>
      </c>
      <c r="C30" s="211">
        <v>0</v>
      </c>
      <c r="D30" s="212">
        <v>0</v>
      </c>
    </row>
    <row r="31" spans="1:4" ht="15" x14ac:dyDescent="0.25">
      <c r="A31" s="142" t="s">
        <v>217</v>
      </c>
      <c r="B31" s="132">
        <f>SUM(B20:B30)</f>
        <v>-8</v>
      </c>
      <c r="C31" s="133">
        <f>SUM(C20:C30)</f>
        <v>-8</v>
      </c>
      <c r="D31" s="136">
        <f>SUM(D20:D30)</f>
        <v>-203</v>
      </c>
    </row>
    <row r="32" spans="1:4" ht="15" x14ac:dyDescent="0.25">
      <c r="A32" s="135" t="s">
        <v>218</v>
      </c>
      <c r="B32" s="208">
        <f>B31+B17</f>
        <v>-8</v>
      </c>
      <c r="C32" s="40">
        <f>C31+C17</f>
        <v>-8</v>
      </c>
      <c r="D32" s="41">
        <f>D31+D17</f>
        <v>-250</v>
      </c>
    </row>
    <row r="33" spans="1:4" ht="15" x14ac:dyDescent="0.25">
      <c r="A33" s="143" t="s">
        <v>18</v>
      </c>
      <c r="B33" s="206">
        <f>B12+B32</f>
        <v>29</v>
      </c>
      <c r="C33" s="203">
        <f>C12+C32</f>
        <v>20</v>
      </c>
      <c r="D33" s="207">
        <f>D12+D32</f>
        <v>7402</v>
      </c>
    </row>
    <row r="34" spans="1:4" ht="15" x14ac:dyDescent="0.25">
      <c r="A34" s="143" t="s">
        <v>19</v>
      </c>
      <c r="B34" s="206"/>
      <c r="C34" s="203"/>
      <c r="D34" s="207"/>
    </row>
    <row r="35" spans="1:4" ht="15" hidden="1" x14ac:dyDescent="0.25">
      <c r="A35" s="141" t="s">
        <v>20</v>
      </c>
      <c r="B35" s="144"/>
      <c r="C35" s="133"/>
      <c r="D35" s="145"/>
    </row>
    <row r="36" spans="1:4" hidden="1" x14ac:dyDescent="0.2">
      <c r="A36" s="146" t="s">
        <v>21</v>
      </c>
      <c r="B36" s="147">
        <v>0</v>
      </c>
      <c r="C36" s="140">
        <v>0</v>
      </c>
      <c r="D36" s="148">
        <v>0</v>
      </c>
    </row>
    <row r="37" spans="1:4" hidden="1" x14ac:dyDescent="0.2">
      <c r="A37" s="146" t="s">
        <v>22</v>
      </c>
      <c r="B37" s="147">
        <v>0</v>
      </c>
      <c r="C37" s="140">
        <v>0</v>
      </c>
      <c r="D37" s="148">
        <v>0</v>
      </c>
    </row>
    <row r="38" spans="1:4" hidden="1" x14ac:dyDescent="0.2">
      <c r="A38" s="146" t="s">
        <v>23</v>
      </c>
      <c r="B38" s="213">
        <v>0</v>
      </c>
      <c r="C38" s="211">
        <v>0</v>
      </c>
      <c r="D38" s="214">
        <v>0</v>
      </c>
    </row>
    <row r="39" spans="1:4" hidden="1" x14ac:dyDescent="0.2">
      <c r="A39" s="146" t="s">
        <v>24</v>
      </c>
      <c r="B39" s="147">
        <f>SUM(B36:B38)</f>
        <v>0</v>
      </c>
      <c r="C39" s="140">
        <f t="shared" ref="C39:D39" si="0">SUM(C36:C38)</f>
        <v>0</v>
      </c>
      <c r="D39" s="148">
        <f t="shared" si="0"/>
        <v>0</v>
      </c>
    </row>
    <row r="40" spans="1:4" ht="15" x14ac:dyDescent="0.25">
      <c r="A40" s="268" t="s">
        <v>282</v>
      </c>
      <c r="B40" s="144"/>
      <c r="C40" s="133"/>
      <c r="D40" s="145"/>
    </row>
    <row r="41" spans="1:4" x14ac:dyDescent="0.2">
      <c r="A41" s="273" t="s">
        <v>283</v>
      </c>
      <c r="B41" s="147">
        <v>0</v>
      </c>
      <c r="C41" s="140">
        <v>0</v>
      </c>
      <c r="D41" s="148">
        <v>-232</v>
      </c>
    </row>
    <row r="42" spans="1:4" x14ac:dyDescent="0.2">
      <c r="A42" s="146" t="s">
        <v>27</v>
      </c>
      <c r="B42" s="147">
        <f>SUM(B41:B41)</f>
        <v>0</v>
      </c>
      <c r="C42" s="140">
        <f>SUM(C41:C41)</f>
        <v>0</v>
      </c>
      <c r="D42" s="148">
        <f>SUM(D41:D41)</f>
        <v>-232</v>
      </c>
    </row>
    <row r="43" spans="1:4" ht="15" x14ac:dyDescent="0.25">
      <c r="A43" s="135" t="s">
        <v>28</v>
      </c>
      <c r="B43" s="205">
        <f>B39+B42</f>
        <v>0</v>
      </c>
      <c r="C43" s="40">
        <f>C39+C42</f>
        <v>0</v>
      </c>
      <c r="D43" s="209">
        <f>D39+D42</f>
        <v>-232</v>
      </c>
    </row>
    <row r="44" spans="1:4" ht="15" x14ac:dyDescent="0.25">
      <c r="A44" s="149" t="s">
        <v>29</v>
      </c>
      <c r="B44" s="202">
        <f>B33+B43</f>
        <v>29</v>
      </c>
      <c r="C44" s="203">
        <f>C33+C43</f>
        <v>20</v>
      </c>
      <c r="D44" s="204">
        <f>D33+D43</f>
        <v>7170</v>
      </c>
    </row>
    <row r="45" spans="1:4" ht="15" thickBot="1" x14ac:dyDescent="0.25">
      <c r="A45" s="320" t="s">
        <v>311</v>
      </c>
      <c r="B45" s="150">
        <f>B44-B12</f>
        <v>-8</v>
      </c>
      <c r="C45" s="151">
        <f>C44-C12</f>
        <v>-8</v>
      </c>
      <c r="D45" s="152">
        <f>D44-D9</f>
        <v>-435</v>
      </c>
    </row>
    <row r="46" spans="1:4" x14ac:dyDescent="0.2">
      <c r="A46" s="7"/>
    </row>
    <row r="47" spans="1:4" ht="17.25" x14ac:dyDescent="0.2">
      <c r="A47" s="323" t="s">
        <v>298</v>
      </c>
      <c r="B47" s="324"/>
      <c r="C47" s="324"/>
      <c r="D47" s="324"/>
    </row>
  </sheetData>
  <mergeCells count="6">
    <mergeCell ref="A47:D47"/>
    <mergeCell ref="B6:D6"/>
    <mergeCell ref="A1:D1"/>
    <mergeCell ref="A2:D2"/>
    <mergeCell ref="A3:D3"/>
    <mergeCell ref="A4:D4"/>
  </mergeCells>
  <printOptions horizontalCentered="1"/>
  <pageMargins left="0.7" right="0.7" top="0.63" bottom="0.63" header="0.3" footer="0.3"/>
  <pageSetup scale="6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zoomScale="80" zoomScaleNormal="100" zoomScaleSheetLayoutView="80" workbookViewId="0">
      <selection activeCell="N1" sqref="N1:N1048576"/>
    </sheetView>
  </sheetViews>
  <sheetFormatPr defaultRowHeight="14.25" x14ac:dyDescent="0.2"/>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4.5703125" style="12" customWidth="1"/>
    <col min="15" max="16" width="8.28515625" style="12" customWidth="1"/>
    <col min="17" max="17" width="12.7109375" style="12" customWidth="1"/>
    <col min="18" max="19" width="8.28515625" style="12" customWidth="1"/>
    <col min="20" max="20" width="12.7109375" style="12" customWidth="1"/>
    <col min="21" max="16384" width="9.140625" style="12"/>
  </cols>
  <sheetData>
    <row r="1" spans="1:20" ht="18" x14ac:dyDescent="0.25">
      <c r="A1" s="328" t="s">
        <v>0</v>
      </c>
      <c r="B1" s="328"/>
      <c r="C1" s="328"/>
      <c r="D1" s="328"/>
      <c r="E1" s="328"/>
      <c r="F1" s="328"/>
      <c r="G1" s="328"/>
      <c r="H1" s="328"/>
      <c r="I1" s="328"/>
      <c r="J1" s="328"/>
      <c r="K1" s="328"/>
      <c r="L1" s="328"/>
      <c r="M1" s="328"/>
      <c r="N1" s="9"/>
      <c r="O1" s="9"/>
      <c r="P1" s="9"/>
      <c r="Q1" s="9"/>
      <c r="R1" s="9"/>
      <c r="S1" s="9"/>
      <c r="T1" s="9"/>
    </row>
    <row r="2" spans="1:20" ht="15" x14ac:dyDescent="0.2">
      <c r="A2" s="329" t="s">
        <v>284</v>
      </c>
      <c r="B2" s="329"/>
      <c r="C2" s="329"/>
      <c r="D2" s="329"/>
      <c r="E2" s="329"/>
      <c r="F2" s="329"/>
      <c r="G2" s="329"/>
      <c r="H2" s="329"/>
      <c r="I2" s="329"/>
      <c r="J2" s="329"/>
      <c r="K2" s="329"/>
      <c r="L2" s="329"/>
      <c r="M2" s="329"/>
      <c r="N2" s="10"/>
      <c r="O2" s="10"/>
      <c r="P2" s="10"/>
      <c r="Q2" s="10"/>
      <c r="R2" s="10"/>
      <c r="S2" s="10"/>
      <c r="T2" s="10"/>
    </row>
    <row r="3" spans="1:20" x14ac:dyDescent="0.2">
      <c r="A3" s="334" t="s">
        <v>2</v>
      </c>
      <c r="B3" s="334"/>
      <c r="C3" s="334"/>
      <c r="D3" s="334"/>
      <c r="E3" s="334"/>
      <c r="F3" s="334"/>
      <c r="G3" s="334"/>
      <c r="H3" s="334"/>
      <c r="I3" s="334"/>
      <c r="J3" s="334"/>
      <c r="K3" s="334"/>
      <c r="L3" s="334"/>
      <c r="M3" s="334"/>
      <c r="N3" s="13"/>
      <c r="O3" s="13"/>
      <c r="P3" s="13"/>
      <c r="Q3" s="13"/>
      <c r="R3" s="13"/>
      <c r="S3" s="13"/>
      <c r="T3" s="13"/>
    </row>
    <row r="4" spans="1:20" x14ac:dyDescent="0.2">
      <c r="A4" s="331" t="s">
        <v>3</v>
      </c>
      <c r="B4" s="331"/>
      <c r="C4" s="331"/>
      <c r="D4" s="331"/>
      <c r="E4" s="331"/>
      <c r="F4" s="331"/>
      <c r="G4" s="331"/>
      <c r="H4" s="331"/>
      <c r="I4" s="331"/>
      <c r="J4" s="331"/>
      <c r="K4" s="331"/>
      <c r="L4" s="331"/>
      <c r="M4" s="331"/>
      <c r="N4" s="11"/>
      <c r="O4" s="11"/>
      <c r="P4" s="11"/>
      <c r="Q4" s="11"/>
      <c r="R4" s="11"/>
      <c r="S4" s="11"/>
      <c r="T4" s="11"/>
    </row>
    <row r="5" spans="1:20" x14ac:dyDescent="0.2">
      <c r="A5" s="331"/>
      <c r="B5" s="331"/>
      <c r="C5" s="331"/>
      <c r="D5" s="331"/>
      <c r="E5" s="331"/>
      <c r="F5" s="331"/>
      <c r="G5" s="331"/>
      <c r="H5" s="331"/>
      <c r="I5" s="331"/>
      <c r="J5" s="331"/>
      <c r="K5" s="331"/>
      <c r="L5" s="331"/>
      <c r="M5" s="331"/>
      <c r="N5" s="11"/>
      <c r="O5" s="11"/>
      <c r="P5" s="11"/>
      <c r="Q5" s="11"/>
      <c r="R5" s="11"/>
      <c r="S5" s="11"/>
      <c r="T5" s="11"/>
    </row>
    <row r="6" spans="1:20" ht="15" thickBot="1" x14ac:dyDescent="0.25">
      <c r="A6" s="331"/>
      <c r="B6" s="331"/>
      <c r="C6" s="331"/>
      <c r="D6" s="331"/>
      <c r="E6" s="331"/>
      <c r="F6" s="331"/>
      <c r="G6" s="331"/>
      <c r="H6" s="331"/>
      <c r="I6" s="331"/>
      <c r="J6" s="331"/>
      <c r="K6" s="331"/>
      <c r="L6" s="331"/>
      <c r="M6" s="331"/>
      <c r="N6" s="11"/>
      <c r="O6" s="11"/>
      <c r="P6" s="11"/>
      <c r="Q6" s="11"/>
      <c r="R6" s="11"/>
      <c r="S6" s="11"/>
      <c r="T6" s="11"/>
    </row>
    <row r="7" spans="1:20" ht="45.75" customHeight="1" x14ac:dyDescent="0.2">
      <c r="A7" s="332" t="s">
        <v>227</v>
      </c>
      <c r="B7" s="335" t="s">
        <v>219</v>
      </c>
      <c r="C7" s="335"/>
      <c r="D7" s="335"/>
      <c r="E7" s="335" t="s">
        <v>291</v>
      </c>
      <c r="F7" s="335"/>
      <c r="G7" s="335"/>
      <c r="H7" s="335" t="s">
        <v>269</v>
      </c>
      <c r="I7" s="335"/>
      <c r="J7" s="335"/>
      <c r="K7" s="335" t="s">
        <v>18</v>
      </c>
      <c r="L7" s="335"/>
      <c r="M7" s="336"/>
    </row>
    <row r="8" spans="1:20" ht="28.5" x14ac:dyDescent="0.2">
      <c r="A8" s="333"/>
      <c r="B8" s="14" t="s">
        <v>5</v>
      </c>
      <c r="C8" s="175" t="s">
        <v>221</v>
      </c>
      <c r="D8" s="14" t="s">
        <v>6</v>
      </c>
      <c r="E8" s="14" t="s">
        <v>5</v>
      </c>
      <c r="F8" s="175" t="s">
        <v>261</v>
      </c>
      <c r="G8" s="14" t="s">
        <v>6</v>
      </c>
      <c r="H8" s="14" t="s">
        <v>5</v>
      </c>
      <c r="I8" s="14" t="s">
        <v>261</v>
      </c>
      <c r="J8" s="14" t="s">
        <v>6</v>
      </c>
      <c r="K8" s="14" t="s">
        <v>5</v>
      </c>
      <c r="L8" s="14" t="s">
        <v>261</v>
      </c>
      <c r="M8" s="15" t="s">
        <v>6</v>
      </c>
    </row>
    <row r="9" spans="1:20" x14ac:dyDescent="0.2">
      <c r="A9" s="274" t="s">
        <v>284</v>
      </c>
      <c r="B9" s="215">
        <v>37</v>
      </c>
      <c r="C9" s="215">
        <v>28</v>
      </c>
      <c r="D9" s="215">
        <v>7605</v>
      </c>
      <c r="E9" s="215">
        <v>37</v>
      </c>
      <c r="F9" s="215">
        <v>28</v>
      </c>
      <c r="G9" s="215">
        <v>7652</v>
      </c>
      <c r="H9" s="215">
        <v>-8</v>
      </c>
      <c r="I9" s="215">
        <v>-8</v>
      </c>
      <c r="J9" s="215">
        <v>-250</v>
      </c>
      <c r="K9" s="215">
        <f>E9+H9</f>
        <v>29</v>
      </c>
      <c r="L9" s="215">
        <f t="shared" ref="L9:M15" si="0">F9+I9</f>
        <v>20</v>
      </c>
      <c r="M9" s="216">
        <f t="shared" si="0"/>
        <v>7402</v>
      </c>
    </row>
    <row r="10" spans="1:20" hidden="1" x14ac:dyDescent="0.2">
      <c r="A10" s="21" t="s">
        <v>37</v>
      </c>
      <c r="B10" s="36">
        <v>0</v>
      </c>
      <c r="C10" s="36">
        <v>0</v>
      </c>
      <c r="D10" s="36">
        <v>0</v>
      </c>
      <c r="E10" s="36">
        <v>0</v>
      </c>
      <c r="F10" s="36">
        <v>0</v>
      </c>
      <c r="G10" s="36">
        <v>0</v>
      </c>
      <c r="H10" s="36">
        <v>0</v>
      </c>
      <c r="I10" s="36">
        <v>0</v>
      </c>
      <c r="J10" s="36">
        <v>0</v>
      </c>
      <c r="K10" s="36">
        <f t="shared" ref="K10:K12" si="1">E10+H10</f>
        <v>0</v>
      </c>
      <c r="L10" s="36">
        <f t="shared" si="0"/>
        <v>0</v>
      </c>
      <c r="M10" s="217">
        <f t="shared" si="0"/>
        <v>0</v>
      </c>
    </row>
    <row r="11" spans="1:20" hidden="1" x14ac:dyDescent="0.2">
      <c r="A11" s="21" t="s">
        <v>38</v>
      </c>
      <c r="B11" s="36">
        <v>0</v>
      </c>
      <c r="C11" s="36">
        <v>0</v>
      </c>
      <c r="D11" s="36">
        <v>0</v>
      </c>
      <c r="E11" s="36">
        <v>0</v>
      </c>
      <c r="F11" s="36">
        <v>0</v>
      </c>
      <c r="G11" s="36">
        <v>0</v>
      </c>
      <c r="H11" s="36">
        <v>0</v>
      </c>
      <c r="I11" s="36">
        <v>0</v>
      </c>
      <c r="J11" s="36">
        <v>0</v>
      </c>
      <c r="K11" s="36">
        <f t="shared" si="1"/>
        <v>0</v>
      </c>
      <c r="L11" s="36">
        <f t="shared" si="0"/>
        <v>0</v>
      </c>
      <c r="M11" s="217">
        <f t="shared" si="0"/>
        <v>0</v>
      </c>
    </row>
    <row r="12" spans="1:20" hidden="1" x14ac:dyDescent="0.2">
      <c r="A12" s="16" t="s">
        <v>39</v>
      </c>
      <c r="B12" s="218">
        <v>0</v>
      </c>
      <c r="C12" s="218">
        <v>0</v>
      </c>
      <c r="D12" s="218">
        <v>0</v>
      </c>
      <c r="E12" s="218">
        <v>0</v>
      </c>
      <c r="F12" s="218">
        <v>0</v>
      </c>
      <c r="G12" s="218">
        <v>0</v>
      </c>
      <c r="H12" s="218">
        <v>0</v>
      </c>
      <c r="I12" s="218">
        <v>0</v>
      </c>
      <c r="J12" s="218">
        <v>0</v>
      </c>
      <c r="K12" s="218">
        <f t="shared" si="1"/>
        <v>0</v>
      </c>
      <c r="L12" s="218">
        <f t="shared" si="0"/>
        <v>0</v>
      </c>
      <c r="M12" s="219">
        <f t="shared" si="0"/>
        <v>0</v>
      </c>
    </row>
    <row r="13" spans="1:20" ht="15" x14ac:dyDescent="0.25">
      <c r="A13" s="17" t="s">
        <v>224</v>
      </c>
      <c r="B13" s="220">
        <f>SUM(B9:B12)</f>
        <v>37</v>
      </c>
      <c r="C13" s="220">
        <f t="shared" ref="C13:M13" si="2">SUM(C9:C12)</f>
        <v>28</v>
      </c>
      <c r="D13" s="220">
        <f t="shared" si="2"/>
        <v>7605</v>
      </c>
      <c r="E13" s="220">
        <f t="shared" si="2"/>
        <v>37</v>
      </c>
      <c r="F13" s="220">
        <f t="shared" si="2"/>
        <v>28</v>
      </c>
      <c r="G13" s="220">
        <f t="shared" si="2"/>
        <v>7652</v>
      </c>
      <c r="H13" s="220">
        <f t="shared" si="2"/>
        <v>-8</v>
      </c>
      <c r="I13" s="220">
        <f t="shared" si="2"/>
        <v>-8</v>
      </c>
      <c r="J13" s="220">
        <f t="shared" si="2"/>
        <v>-250</v>
      </c>
      <c r="K13" s="220">
        <f t="shared" si="2"/>
        <v>29</v>
      </c>
      <c r="L13" s="220">
        <f t="shared" si="2"/>
        <v>20</v>
      </c>
      <c r="M13" s="221">
        <f t="shared" si="2"/>
        <v>7402</v>
      </c>
    </row>
    <row r="14" spans="1:20" ht="15" x14ac:dyDescent="0.25">
      <c r="A14" s="162" t="s">
        <v>223</v>
      </c>
      <c r="B14" s="222"/>
      <c r="C14" s="222"/>
      <c r="D14" s="223">
        <v>0</v>
      </c>
      <c r="E14" s="222"/>
      <c r="F14" s="222"/>
      <c r="G14" s="223">
        <v>0</v>
      </c>
      <c r="H14" s="222"/>
      <c r="I14" s="222"/>
      <c r="J14" s="223">
        <v>0</v>
      </c>
      <c r="K14" s="222"/>
      <c r="L14" s="222"/>
      <c r="M14" s="224">
        <f t="shared" si="0"/>
        <v>0</v>
      </c>
    </row>
    <row r="15" spans="1:20" ht="15" x14ac:dyDescent="0.25">
      <c r="A15" s="199" t="s">
        <v>262</v>
      </c>
      <c r="B15" s="40"/>
      <c r="C15" s="40"/>
      <c r="D15" s="225">
        <f>SUM(D13:D14)</f>
        <v>7605</v>
      </c>
      <c r="E15" s="40"/>
      <c r="F15" s="40"/>
      <c r="G15" s="225">
        <f>SUM(G13:G14)</f>
        <v>7652</v>
      </c>
      <c r="H15" s="40"/>
      <c r="I15" s="40"/>
      <c r="J15" s="225">
        <f>SUM(J13:J14)</f>
        <v>-250</v>
      </c>
      <c r="K15" s="40"/>
      <c r="L15" s="40"/>
      <c r="M15" s="226">
        <f t="shared" si="0"/>
        <v>7402</v>
      </c>
    </row>
    <row r="16" spans="1:20" x14ac:dyDescent="0.2">
      <c r="A16" s="176" t="s">
        <v>41</v>
      </c>
      <c r="B16" s="227"/>
      <c r="C16" s="227">
        <v>0</v>
      </c>
      <c r="D16" s="227"/>
      <c r="E16" s="227"/>
      <c r="F16" s="227">
        <v>0</v>
      </c>
      <c r="G16" s="227"/>
      <c r="H16" s="227"/>
      <c r="I16" s="227">
        <v>0</v>
      </c>
      <c r="J16" s="227"/>
      <c r="K16" s="227"/>
      <c r="L16" s="227">
        <f t="shared" ref="L16:L17" si="3">F16+I16</f>
        <v>0</v>
      </c>
      <c r="M16" s="228"/>
    </row>
    <row r="17" spans="1:13" x14ac:dyDescent="0.2">
      <c r="A17" s="177" t="s">
        <v>225</v>
      </c>
      <c r="B17" s="36"/>
      <c r="C17" s="36">
        <f>C13+C16</f>
        <v>28</v>
      </c>
      <c r="D17" s="36"/>
      <c r="E17" s="36"/>
      <c r="F17" s="36">
        <f>F13+F16</f>
        <v>28</v>
      </c>
      <c r="G17" s="36"/>
      <c r="H17" s="36"/>
      <c r="I17" s="36">
        <f>I13+I16</f>
        <v>-8</v>
      </c>
      <c r="J17" s="36"/>
      <c r="K17" s="36"/>
      <c r="L17" s="36">
        <f t="shared" si="3"/>
        <v>20</v>
      </c>
      <c r="M17" s="217"/>
    </row>
    <row r="18" spans="1:13" x14ac:dyDescent="0.2">
      <c r="A18" s="21"/>
      <c r="B18" s="36"/>
      <c r="C18" s="36"/>
      <c r="D18" s="36"/>
      <c r="E18" s="36"/>
      <c r="F18" s="36"/>
      <c r="G18" s="36"/>
      <c r="H18" s="36"/>
      <c r="I18" s="36"/>
      <c r="J18" s="36"/>
      <c r="K18" s="36"/>
      <c r="L18" s="36"/>
      <c r="M18" s="217"/>
    </row>
    <row r="19" spans="1:13" x14ac:dyDescent="0.2">
      <c r="A19" s="21" t="s">
        <v>42</v>
      </c>
      <c r="B19" s="36"/>
      <c r="C19" s="36"/>
      <c r="D19" s="36"/>
      <c r="E19" s="36"/>
      <c r="F19" s="36"/>
      <c r="G19" s="36"/>
      <c r="H19" s="36"/>
      <c r="I19" s="36"/>
      <c r="J19" s="36"/>
      <c r="K19" s="36"/>
      <c r="L19" s="36"/>
      <c r="M19" s="217"/>
    </row>
    <row r="20" spans="1:13" x14ac:dyDescent="0.2">
      <c r="A20" s="24" t="s">
        <v>43</v>
      </c>
      <c r="B20" s="36"/>
      <c r="C20" s="36">
        <v>0</v>
      </c>
      <c r="D20" s="36"/>
      <c r="E20" s="36"/>
      <c r="F20" s="36">
        <v>0</v>
      </c>
      <c r="G20" s="36"/>
      <c r="H20" s="36"/>
      <c r="I20" s="36">
        <v>0</v>
      </c>
      <c r="J20" s="36"/>
      <c r="K20" s="36"/>
      <c r="L20" s="36">
        <f t="shared" ref="L20:L22" si="4">F20+I20</f>
        <v>0</v>
      </c>
      <c r="M20" s="217"/>
    </row>
    <row r="21" spans="1:13" x14ac:dyDescent="0.2">
      <c r="A21" s="25" t="s">
        <v>44</v>
      </c>
      <c r="B21" s="229"/>
      <c r="C21" s="229">
        <v>0</v>
      </c>
      <c r="D21" s="229"/>
      <c r="E21" s="229"/>
      <c r="F21" s="229">
        <v>0</v>
      </c>
      <c r="G21" s="229"/>
      <c r="H21" s="229"/>
      <c r="I21" s="229">
        <v>0</v>
      </c>
      <c r="J21" s="229"/>
      <c r="K21" s="229"/>
      <c r="L21" s="229">
        <f t="shared" si="4"/>
        <v>0</v>
      </c>
      <c r="M21" s="230"/>
    </row>
    <row r="22" spans="1:13" ht="15" thickBot="1" x14ac:dyDescent="0.25">
      <c r="A22" s="178" t="s">
        <v>226</v>
      </c>
      <c r="B22" s="231"/>
      <c r="C22" s="231">
        <f>C17+C20+C21</f>
        <v>28</v>
      </c>
      <c r="D22" s="231"/>
      <c r="E22" s="231"/>
      <c r="F22" s="231">
        <f>F17+F20+F21</f>
        <v>28</v>
      </c>
      <c r="G22" s="231"/>
      <c r="H22" s="231"/>
      <c r="I22" s="231">
        <f>I17+I20+I21</f>
        <v>-8</v>
      </c>
      <c r="J22" s="231"/>
      <c r="K22" s="231"/>
      <c r="L22" s="231">
        <f t="shared" si="4"/>
        <v>20</v>
      </c>
      <c r="M22" s="232"/>
    </row>
    <row r="23" spans="1:13" ht="15" thickBot="1" x14ac:dyDescent="0.25"/>
    <row r="24" spans="1:13" ht="15" x14ac:dyDescent="0.2">
      <c r="A24" s="332" t="s">
        <v>227</v>
      </c>
      <c r="B24" s="335" t="s">
        <v>33</v>
      </c>
      <c r="C24" s="335"/>
      <c r="D24" s="335"/>
      <c r="E24" s="335" t="s">
        <v>34</v>
      </c>
      <c r="F24" s="335"/>
      <c r="G24" s="335"/>
      <c r="H24" s="335" t="s">
        <v>35</v>
      </c>
      <c r="I24" s="335"/>
      <c r="J24" s="336"/>
    </row>
    <row r="25" spans="1:13" ht="28.5" x14ac:dyDescent="0.2">
      <c r="A25" s="333"/>
      <c r="B25" s="14" t="s">
        <v>5</v>
      </c>
      <c r="C25" s="14" t="s">
        <v>261</v>
      </c>
      <c r="D25" s="14" t="s">
        <v>6</v>
      </c>
      <c r="E25" s="14" t="s">
        <v>5</v>
      </c>
      <c r="F25" s="14" t="s">
        <v>261</v>
      </c>
      <c r="G25" s="14" t="s">
        <v>6</v>
      </c>
      <c r="H25" s="14" t="s">
        <v>5</v>
      </c>
      <c r="I25" s="14" t="s">
        <v>261</v>
      </c>
      <c r="J25" s="15" t="s">
        <v>6</v>
      </c>
    </row>
    <row r="26" spans="1:13" x14ac:dyDescent="0.2">
      <c r="A26" s="18" t="str">
        <f>A9</f>
        <v>Office Of Legal Counsel</v>
      </c>
      <c r="B26" s="215">
        <v>0</v>
      </c>
      <c r="C26" s="215">
        <v>0</v>
      </c>
      <c r="D26" s="215">
        <v>0</v>
      </c>
      <c r="E26" s="215">
        <v>0</v>
      </c>
      <c r="F26" s="215">
        <v>0</v>
      </c>
      <c r="G26" s="215">
        <v>-232</v>
      </c>
      <c r="H26" s="215">
        <f>K9+B26+E26</f>
        <v>29</v>
      </c>
      <c r="I26" s="215">
        <f t="shared" ref="H26:J29" si="5">L9+C26+F26</f>
        <v>20</v>
      </c>
      <c r="J26" s="216">
        <f t="shared" si="5"/>
        <v>7170</v>
      </c>
    </row>
    <row r="27" spans="1:13" hidden="1" x14ac:dyDescent="0.2">
      <c r="A27" s="21" t="str">
        <f>A10</f>
        <v>Decision Unit 2</v>
      </c>
      <c r="B27" s="36">
        <v>0</v>
      </c>
      <c r="C27" s="36">
        <v>0</v>
      </c>
      <c r="D27" s="36">
        <v>0</v>
      </c>
      <c r="E27" s="36">
        <v>0</v>
      </c>
      <c r="F27" s="36">
        <v>0</v>
      </c>
      <c r="G27" s="36">
        <v>0</v>
      </c>
      <c r="H27" s="36">
        <f t="shared" si="5"/>
        <v>0</v>
      </c>
      <c r="I27" s="36">
        <f t="shared" si="5"/>
        <v>0</v>
      </c>
      <c r="J27" s="217">
        <f t="shared" si="5"/>
        <v>0</v>
      </c>
    </row>
    <row r="28" spans="1:13" hidden="1" x14ac:dyDescent="0.2">
      <c r="A28" s="21" t="str">
        <f>A11</f>
        <v>Decision Unit 3</v>
      </c>
      <c r="B28" s="36">
        <v>0</v>
      </c>
      <c r="C28" s="36">
        <v>0</v>
      </c>
      <c r="D28" s="36">
        <v>0</v>
      </c>
      <c r="E28" s="36">
        <v>0</v>
      </c>
      <c r="F28" s="36">
        <v>0</v>
      </c>
      <c r="G28" s="36">
        <v>0</v>
      </c>
      <c r="H28" s="36">
        <f t="shared" si="5"/>
        <v>0</v>
      </c>
      <c r="I28" s="36">
        <f t="shared" si="5"/>
        <v>0</v>
      </c>
      <c r="J28" s="217">
        <f t="shared" si="5"/>
        <v>0</v>
      </c>
    </row>
    <row r="29" spans="1:13" hidden="1" x14ac:dyDescent="0.2">
      <c r="A29" s="157" t="str">
        <f>A12</f>
        <v>Decision Unit 4</v>
      </c>
      <c r="B29" s="233">
        <v>0</v>
      </c>
      <c r="C29" s="233">
        <v>0</v>
      </c>
      <c r="D29" s="233">
        <v>0</v>
      </c>
      <c r="E29" s="233">
        <v>0</v>
      </c>
      <c r="F29" s="233">
        <v>0</v>
      </c>
      <c r="G29" s="233">
        <v>0</v>
      </c>
      <c r="H29" s="233">
        <f t="shared" si="5"/>
        <v>0</v>
      </c>
      <c r="I29" s="233">
        <f t="shared" si="5"/>
        <v>0</v>
      </c>
      <c r="J29" s="234">
        <f t="shared" si="5"/>
        <v>0</v>
      </c>
    </row>
    <row r="30" spans="1:13" ht="15" x14ac:dyDescent="0.25">
      <c r="A30" s="17" t="s">
        <v>224</v>
      </c>
      <c r="B30" s="220">
        <f t="shared" ref="B30:I30" si="6">SUM(B26:B29)</f>
        <v>0</v>
      </c>
      <c r="C30" s="220">
        <f t="shared" si="6"/>
        <v>0</v>
      </c>
      <c r="D30" s="220">
        <f t="shared" si="6"/>
        <v>0</v>
      </c>
      <c r="E30" s="220">
        <f t="shared" si="6"/>
        <v>0</v>
      </c>
      <c r="F30" s="220">
        <f t="shared" si="6"/>
        <v>0</v>
      </c>
      <c r="G30" s="220">
        <f t="shared" si="6"/>
        <v>-232</v>
      </c>
      <c r="H30" s="220">
        <f t="shared" si="6"/>
        <v>29</v>
      </c>
      <c r="I30" s="220">
        <f t="shared" si="6"/>
        <v>20</v>
      </c>
      <c r="J30" s="221">
        <f>SUM(J26:J29)</f>
        <v>7170</v>
      </c>
    </row>
    <row r="31" spans="1:13" ht="15" x14ac:dyDescent="0.25">
      <c r="A31" s="162" t="s">
        <v>223</v>
      </c>
      <c r="B31" s="222"/>
      <c r="C31" s="222"/>
      <c r="D31" s="223">
        <v>0</v>
      </c>
      <c r="E31" s="222"/>
      <c r="F31" s="222"/>
      <c r="G31" s="223">
        <v>0</v>
      </c>
      <c r="H31" s="222"/>
      <c r="I31" s="222"/>
      <c r="J31" s="224">
        <f>M14+D31+G31</f>
        <v>0</v>
      </c>
    </row>
    <row r="32" spans="1:13" ht="15" x14ac:dyDescent="0.25">
      <c r="A32" s="199" t="s">
        <v>262</v>
      </c>
      <c r="B32" s="40"/>
      <c r="C32" s="40"/>
      <c r="D32" s="225">
        <f>SUM(D30:D31)</f>
        <v>0</v>
      </c>
      <c r="E32" s="40"/>
      <c r="F32" s="40"/>
      <c r="G32" s="225">
        <f>SUM(G30:G31)</f>
        <v>-232</v>
      </c>
      <c r="H32" s="40"/>
      <c r="I32" s="40"/>
      <c r="J32" s="226">
        <f>M15+D32+G32</f>
        <v>7170</v>
      </c>
    </row>
    <row r="33" spans="1:10" x14ac:dyDescent="0.2">
      <c r="A33" s="161" t="s">
        <v>41</v>
      </c>
      <c r="B33" s="227"/>
      <c r="C33" s="227">
        <v>0</v>
      </c>
      <c r="D33" s="227"/>
      <c r="E33" s="227"/>
      <c r="F33" s="227">
        <v>0</v>
      </c>
      <c r="G33" s="227"/>
      <c r="H33" s="227"/>
      <c r="I33" s="227">
        <f t="shared" ref="I33:I39" si="7">L16+C33+F33</f>
        <v>0</v>
      </c>
      <c r="J33" s="228"/>
    </row>
    <row r="34" spans="1:10" x14ac:dyDescent="0.2">
      <c r="A34" s="21" t="s">
        <v>225</v>
      </c>
      <c r="B34" s="36"/>
      <c r="C34" s="36">
        <f>C30+C33</f>
        <v>0</v>
      </c>
      <c r="D34" s="36"/>
      <c r="E34" s="36"/>
      <c r="F34" s="36">
        <f>F30+F33</f>
        <v>0</v>
      </c>
      <c r="G34" s="36"/>
      <c r="H34" s="36"/>
      <c r="I34" s="36">
        <f t="shared" si="7"/>
        <v>20</v>
      </c>
      <c r="J34" s="217"/>
    </row>
    <row r="35" spans="1:10" x14ac:dyDescent="0.2">
      <c r="A35" s="21"/>
      <c r="B35" s="36"/>
      <c r="C35" s="36"/>
      <c r="D35" s="36"/>
      <c r="E35" s="36"/>
      <c r="F35" s="36"/>
      <c r="G35" s="36"/>
      <c r="H35" s="36"/>
      <c r="I35" s="36">
        <f t="shared" si="7"/>
        <v>0</v>
      </c>
      <c r="J35" s="217"/>
    </row>
    <row r="36" spans="1:10" x14ac:dyDescent="0.2">
      <c r="A36" s="21" t="s">
        <v>42</v>
      </c>
      <c r="B36" s="36"/>
      <c r="C36" s="36"/>
      <c r="D36" s="36"/>
      <c r="E36" s="36"/>
      <c r="F36" s="36"/>
      <c r="G36" s="36"/>
      <c r="H36" s="36"/>
      <c r="I36" s="36">
        <f t="shared" si="7"/>
        <v>0</v>
      </c>
      <c r="J36" s="217"/>
    </row>
    <row r="37" spans="1:10" x14ac:dyDescent="0.2">
      <c r="A37" s="24" t="s">
        <v>43</v>
      </c>
      <c r="B37" s="36"/>
      <c r="C37" s="36">
        <v>0</v>
      </c>
      <c r="D37" s="36"/>
      <c r="E37" s="36"/>
      <c r="F37" s="36">
        <v>0</v>
      </c>
      <c r="G37" s="36"/>
      <c r="H37" s="36"/>
      <c r="I37" s="36">
        <f t="shared" si="7"/>
        <v>0</v>
      </c>
      <c r="J37" s="217"/>
    </row>
    <row r="38" spans="1:10" x14ac:dyDescent="0.2">
      <c r="A38" s="25" t="s">
        <v>44</v>
      </c>
      <c r="B38" s="229"/>
      <c r="C38" s="229">
        <v>0</v>
      </c>
      <c r="D38" s="229"/>
      <c r="E38" s="229"/>
      <c r="F38" s="229">
        <v>0</v>
      </c>
      <c r="G38" s="229"/>
      <c r="H38" s="229"/>
      <c r="I38" s="229">
        <f t="shared" si="7"/>
        <v>0</v>
      </c>
      <c r="J38" s="230"/>
    </row>
    <row r="39" spans="1:10" s="264" customFormat="1" ht="15" thickBot="1" x14ac:dyDescent="0.25">
      <c r="A39" s="277" t="s">
        <v>226</v>
      </c>
      <c r="B39" s="278"/>
      <c r="C39" s="278">
        <f>C34+C37+C38</f>
        <v>0</v>
      </c>
      <c r="D39" s="278"/>
      <c r="E39" s="278"/>
      <c r="F39" s="278">
        <f>F34+F37+F38</f>
        <v>0</v>
      </c>
      <c r="G39" s="278"/>
      <c r="H39" s="278"/>
      <c r="I39" s="278">
        <f t="shared" si="7"/>
        <v>20</v>
      </c>
      <c r="J39" s="279"/>
    </row>
    <row r="40" spans="1:10" s="264" customFormat="1" x14ac:dyDescent="0.2"/>
    <row r="41" spans="1:10" s="264" customFormat="1" x14ac:dyDescent="0.2">
      <c r="A41" s="55" t="s">
        <v>292</v>
      </c>
    </row>
  </sheetData>
  <mergeCells count="15">
    <mergeCell ref="A5:M5"/>
    <mergeCell ref="A6:M6"/>
    <mergeCell ref="A24:A25"/>
    <mergeCell ref="A1:M1"/>
    <mergeCell ref="A2:M2"/>
    <mergeCell ref="A3:M3"/>
    <mergeCell ref="A4:M4"/>
    <mergeCell ref="A7:A8"/>
    <mergeCell ref="B7:D7"/>
    <mergeCell ref="E7:G7"/>
    <mergeCell ref="H7:J7"/>
    <mergeCell ref="K7:M7"/>
    <mergeCell ref="B24:D24"/>
    <mergeCell ref="E24:G24"/>
    <mergeCell ref="H24:J24"/>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view="pageBreakPreview" zoomScale="80" zoomScaleNormal="100" zoomScaleSheetLayoutView="80" workbookViewId="0">
      <selection activeCell="O1" sqref="O1:O1048576"/>
    </sheetView>
  </sheetViews>
  <sheetFormatPr defaultRowHeight="14.25" x14ac:dyDescent="0.2"/>
  <cols>
    <col min="1" max="1" width="37.140625" style="12" customWidth="1"/>
    <col min="2" max="2" width="17" style="12" customWidth="1"/>
    <col min="3" max="5" width="8.7109375" style="12" customWidth="1"/>
    <col min="6" max="6" width="12.7109375" style="12" customWidth="1"/>
    <col min="7" max="9" width="8.7109375" style="12" customWidth="1"/>
    <col min="10" max="10" width="12.7109375" style="12" customWidth="1"/>
    <col min="11" max="13" width="8.7109375" style="12" customWidth="1"/>
    <col min="14" max="14" width="12.7109375" style="12" customWidth="1"/>
    <col min="15" max="15" width="4.5703125" style="12" customWidth="1"/>
    <col min="16" max="17" width="8.28515625" style="12" customWidth="1"/>
    <col min="18" max="18" width="12.7109375" style="12" customWidth="1"/>
    <col min="19" max="20" width="8.28515625" style="12" customWidth="1"/>
    <col min="21" max="21" width="12.7109375" style="12" customWidth="1"/>
    <col min="22" max="16384" width="9.140625" style="12"/>
  </cols>
  <sheetData>
    <row r="1" spans="1:21" ht="18" x14ac:dyDescent="0.25">
      <c r="A1" s="328" t="s">
        <v>46</v>
      </c>
      <c r="B1" s="328"/>
      <c r="C1" s="328"/>
      <c r="D1" s="328"/>
      <c r="E1" s="328"/>
      <c r="F1" s="328"/>
      <c r="G1" s="328"/>
      <c r="H1" s="328"/>
      <c r="I1" s="328"/>
      <c r="J1" s="328"/>
      <c r="K1" s="328"/>
      <c r="L1" s="328"/>
      <c r="M1" s="328"/>
      <c r="N1" s="328"/>
      <c r="O1" s="9"/>
      <c r="P1" s="9"/>
      <c r="Q1" s="9"/>
      <c r="R1" s="9"/>
      <c r="S1" s="9"/>
      <c r="T1" s="9"/>
      <c r="U1" s="9"/>
    </row>
    <row r="2" spans="1:21" ht="15" x14ac:dyDescent="0.2">
      <c r="A2" s="329" t="s">
        <v>285</v>
      </c>
      <c r="B2" s="329"/>
      <c r="C2" s="329"/>
      <c r="D2" s="329"/>
      <c r="E2" s="329"/>
      <c r="F2" s="329"/>
      <c r="G2" s="329"/>
      <c r="H2" s="329"/>
      <c r="I2" s="329"/>
      <c r="J2" s="329"/>
      <c r="K2" s="329"/>
      <c r="L2" s="329"/>
      <c r="M2" s="329"/>
      <c r="N2" s="329"/>
      <c r="O2" s="10"/>
      <c r="P2" s="10"/>
      <c r="Q2" s="10"/>
      <c r="R2" s="10"/>
      <c r="S2" s="10"/>
      <c r="T2" s="10"/>
      <c r="U2" s="10"/>
    </row>
    <row r="3" spans="1:21" x14ac:dyDescent="0.2">
      <c r="A3" s="337" t="s">
        <v>2</v>
      </c>
      <c r="B3" s="337"/>
      <c r="C3" s="337"/>
      <c r="D3" s="337"/>
      <c r="E3" s="337"/>
      <c r="F3" s="337"/>
      <c r="G3" s="337"/>
      <c r="H3" s="337"/>
      <c r="I3" s="337"/>
      <c r="J3" s="337"/>
      <c r="K3" s="337"/>
      <c r="L3" s="337"/>
      <c r="M3" s="337"/>
      <c r="N3" s="337"/>
      <c r="O3" s="13"/>
      <c r="P3" s="13"/>
      <c r="Q3" s="13"/>
      <c r="R3" s="13"/>
      <c r="S3" s="13"/>
      <c r="T3" s="13"/>
      <c r="U3" s="13"/>
    </row>
    <row r="4" spans="1:21" x14ac:dyDescent="0.2">
      <c r="A4" s="331" t="s">
        <v>3</v>
      </c>
      <c r="B4" s="331"/>
      <c r="C4" s="331"/>
      <c r="D4" s="331"/>
      <c r="E4" s="331"/>
      <c r="F4" s="331"/>
      <c r="G4" s="331"/>
      <c r="H4" s="331"/>
      <c r="I4" s="331"/>
      <c r="J4" s="331"/>
      <c r="K4" s="331"/>
      <c r="L4" s="331"/>
      <c r="M4" s="331"/>
      <c r="N4" s="331"/>
      <c r="O4" s="11"/>
      <c r="P4" s="11"/>
      <c r="Q4" s="11"/>
      <c r="R4" s="11"/>
      <c r="S4" s="11"/>
      <c r="T4" s="11"/>
      <c r="U4" s="11"/>
    </row>
    <row r="5" spans="1:21" s="27" customFormat="1" ht="15" thickBot="1" x14ac:dyDescent="0.25"/>
    <row r="6" spans="1:21" s="27" customFormat="1" ht="33.75" customHeight="1" x14ac:dyDescent="0.2">
      <c r="A6" s="332" t="s">
        <v>48</v>
      </c>
      <c r="B6" s="338" t="s">
        <v>228</v>
      </c>
      <c r="C6" s="335" t="s">
        <v>285</v>
      </c>
      <c r="D6" s="335"/>
      <c r="E6" s="335"/>
      <c r="F6" s="335"/>
      <c r="G6" s="335" t="s">
        <v>310</v>
      </c>
      <c r="H6" s="335"/>
      <c r="I6" s="335"/>
      <c r="J6" s="336"/>
      <c r="K6" s="104"/>
      <c r="L6" s="104"/>
      <c r="M6" s="104"/>
      <c r="N6" s="179"/>
    </row>
    <row r="7" spans="1:21" s="27" customFormat="1" ht="28.5" x14ac:dyDescent="0.2">
      <c r="A7" s="333"/>
      <c r="B7" s="339"/>
      <c r="C7" s="26" t="s">
        <v>5</v>
      </c>
      <c r="D7" s="26" t="s">
        <v>51</v>
      </c>
      <c r="E7" s="26" t="s">
        <v>261</v>
      </c>
      <c r="F7" s="26" t="s">
        <v>6</v>
      </c>
      <c r="G7" s="26" t="s">
        <v>5</v>
      </c>
      <c r="H7" s="26" t="s">
        <v>51</v>
      </c>
      <c r="I7" s="26" t="s">
        <v>261</v>
      </c>
      <c r="J7" s="35" t="s">
        <v>6</v>
      </c>
      <c r="K7" s="119"/>
      <c r="L7" s="119"/>
      <c r="M7" s="119"/>
      <c r="N7" s="179"/>
    </row>
    <row r="8" spans="1:21" s="27" customFormat="1" x14ac:dyDescent="0.2">
      <c r="A8" s="274" t="s">
        <v>286</v>
      </c>
      <c r="B8" s="238"/>
      <c r="C8" s="235">
        <v>0</v>
      </c>
      <c r="D8" s="235">
        <v>0</v>
      </c>
      <c r="E8" s="235">
        <v>0</v>
      </c>
      <c r="F8" s="235">
        <v>-232</v>
      </c>
      <c r="G8" s="235">
        <f>C8</f>
        <v>0</v>
      </c>
      <c r="H8" s="235">
        <f>D8</f>
        <v>0</v>
      </c>
      <c r="I8" s="235">
        <f>E8</f>
        <v>0</v>
      </c>
      <c r="J8" s="235">
        <f>F8</f>
        <v>-232</v>
      </c>
      <c r="K8" s="120"/>
      <c r="L8" s="120"/>
      <c r="M8" s="120"/>
      <c r="N8" s="120"/>
    </row>
    <row r="9" spans="1:21" s="27" customFormat="1" hidden="1" x14ac:dyDescent="0.2">
      <c r="A9" s="31" t="s">
        <v>25</v>
      </c>
      <c r="B9" s="239"/>
      <c r="C9" s="38">
        <v>0</v>
      </c>
      <c r="D9" s="38">
        <v>0</v>
      </c>
      <c r="E9" s="38">
        <v>0</v>
      </c>
      <c r="F9" s="38">
        <v>0</v>
      </c>
      <c r="G9" s="38" t="e">
        <f t="shared" ref="G9" si="0">#REF!+C1+#REF!+C9</f>
        <v>#REF!</v>
      </c>
      <c r="H9" s="38" t="e">
        <f t="shared" ref="H9" si="1">#REF!+D1+#REF!+D9</f>
        <v>#REF!</v>
      </c>
      <c r="I9" s="38" t="e">
        <f t="shared" ref="I9:I11" si="2">A1+E1+A9+E9</f>
        <v>#VALUE!</v>
      </c>
      <c r="J9" s="38" t="e">
        <f t="shared" ref="J9:J11" si="3">#REF!+#REF!+B9+F9</f>
        <v>#REF!</v>
      </c>
      <c r="K9" s="120"/>
      <c r="L9" s="120"/>
      <c r="M9" s="120"/>
      <c r="N9" s="120"/>
    </row>
    <row r="10" spans="1:21" s="27" customFormat="1" hidden="1" x14ac:dyDescent="0.2">
      <c r="A10" s="31" t="s">
        <v>26</v>
      </c>
      <c r="B10" s="239"/>
      <c r="C10" s="38">
        <v>0</v>
      </c>
      <c r="D10" s="38">
        <v>0</v>
      </c>
      <c r="E10" s="38">
        <v>0</v>
      </c>
      <c r="F10" s="38">
        <v>0</v>
      </c>
      <c r="G10" s="38" t="e">
        <f t="shared" ref="G10" si="4">#REF!+C2+#REF!+C10</f>
        <v>#REF!</v>
      </c>
      <c r="H10" s="38" t="e">
        <f t="shared" ref="H10" si="5">#REF!+D2+#REF!+D10</f>
        <v>#REF!</v>
      </c>
      <c r="I10" s="38" t="e">
        <f t="shared" si="2"/>
        <v>#VALUE!</v>
      </c>
      <c r="J10" s="38" t="e">
        <f t="shared" si="3"/>
        <v>#REF!</v>
      </c>
      <c r="K10" s="120"/>
      <c r="L10" s="120"/>
      <c r="M10" s="120"/>
      <c r="N10" s="120"/>
    </row>
    <row r="11" spans="1:21" s="27" customFormat="1" hidden="1" x14ac:dyDescent="0.2">
      <c r="A11" s="32" t="s">
        <v>49</v>
      </c>
      <c r="B11" s="240"/>
      <c r="C11" s="236">
        <v>0</v>
      </c>
      <c r="D11" s="236">
        <v>0</v>
      </c>
      <c r="E11" s="236">
        <v>0</v>
      </c>
      <c r="F11" s="236">
        <v>0</v>
      </c>
      <c r="G11" s="236" t="e">
        <f t="shared" ref="G11" si="6">#REF!+C3+#REF!+C11</f>
        <v>#REF!</v>
      </c>
      <c r="H11" s="236" t="e">
        <f t="shared" ref="H11" si="7">#REF!+D3+#REF!+D11</f>
        <v>#REF!</v>
      </c>
      <c r="I11" s="236" t="e">
        <f t="shared" si="2"/>
        <v>#VALUE!</v>
      </c>
      <c r="J11" s="236" t="e">
        <f t="shared" si="3"/>
        <v>#REF!</v>
      </c>
      <c r="K11" s="120"/>
      <c r="L11" s="120"/>
      <c r="M11" s="120"/>
      <c r="N11" s="120"/>
    </row>
    <row r="12" spans="1:21" s="27" customFormat="1" ht="15.75" thickBot="1" x14ac:dyDescent="0.3">
      <c r="A12" s="28" t="s">
        <v>50</v>
      </c>
      <c r="B12" s="29"/>
      <c r="C12" s="48">
        <f>SUM(C8:C11)</f>
        <v>0</v>
      </c>
      <c r="D12" s="48">
        <f>SUM(D8:D11)</f>
        <v>0</v>
      </c>
      <c r="E12" s="48">
        <f t="shared" ref="E12:F12" si="8">SUM(E8:E11)</f>
        <v>0</v>
      </c>
      <c r="F12" s="48">
        <f t="shared" si="8"/>
        <v>-232</v>
      </c>
      <c r="G12" s="48">
        <f>SUM(G8)</f>
        <v>0</v>
      </c>
      <c r="H12" s="48">
        <f>SUM(H8)</f>
        <v>0</v>
      </c>
      <c r="I12" s="48">
        <f>SUM(I8)</f>
        <v>0</v>
      </c>
      <c r="J12" s="48">
        <f>SUM(J8)</f>
        <v>-232</v>
      </c>
      <c r="K12" s="121"/>
      <c r="L12" s="121"/>
      <c r="M12" s="121"/>
      <c r="N12" s="121"/>
    </row>
    <row r="13" spans="1:21" s="27" customFormat="1" x14ac:dyDescent="0.2"/>
    <row r="15" spans="1:21" x14ac:dyDescent="0.2">
      <c r="B15" s="33"/>
    </row>
  </sheetData>
  <mergeCells count="8">
    <mergeCell ref="A1:N1"/>
    <mergeCell ref="A2:N2"/>
    <mergeCell ref="A3:N3"/>
    <mergeCell ref="C6:F6"/>
    <mergeCell ref="A4:N4"/>
    <mergeCell ref="B6:B7"/>
    <mergeCell ref="G6:J6"/>
    <mergeCell ref="A6:A7"/>
  </mergeCells>
  <printOptions horizontalCentered="1"/>
  <pageMargins left="0.7" right="0.7" top="0.66" bottom="0.6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view="pageBreakPreview" zoomScale="80" zoomScaleNormal="100" zoomScaleSheetLayoutView="80" workbookViewId="0">
      <selection activeCell="O1" sqref="O1:O1048576"/>
    </sheetView>
  </sheetViews>
  <sheetFormatPr defaultRowHeight="14.25" x14ac:dyDescent="0.2"/>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8.7109375"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4.5703125" style="12" customWidth="1"/>
    <col min="16" max="17" width="8.28515625" style="12" customWidth="1"/>
    <col min="18" max="18" width="12.7109375" style="12" customWidth="1"/>
    <col min="19" max="20" width="8.28515625" style="12" customWidth="1"/>
    <col min="21" max="21" width="12.7109375" style="12" customWidth="1"/>
    <col min="22" max="16384" width="9.140625" style="12"/>
  </cols>
  <sheetData>
    <row r="1" spans="1:21" ht="18" x14ac:dyDescent="0.25">
      <c r="A1" s="328" t="s">
        <v>52</v>
      </c>
      <c r="B1" s="328"/>
      <c r="C1" s="328"/>
      <c r="D1" s="328"/>
      <c r="E1" s="328"/>
      <c r="F1" s="328"/>
      <c r="G1" s="328"/>
      <c r="H1" s="328"/>
      <c r="I1" s="328"/>
      <c r="J1" s="328"/>
      <c r="K1" s="328"/>
      <c r="L1" s="328"/>
      <c r="M1" s="328"/>
      <c r="N1" s="328"/>
      <c r="O1" s="9"/>
      <c r="P1" s="9"/>
      <c r="Q1" s="9"/>
      <c r="R1" s="9"/>
      <c r="S1" s="9"/>
      <c r="T1" s="9"/>
      <c r="U1" s="9"/>
    </row>
    <row r="2" spans="1:21" ht="15" x14ac:dyDescent="0.2">
      <c r="A2" s="329" t="s">
        <v>285</v>
      </c>
      <c r="B2" s="329"/>
      <c r="C2" s="329"/>
      <c r="D2" s="329"/>
      <c r="E2" s="329"/>
      <c r="F2" s="329"/>
      <c r="G2" s="329"/>
      <c r="H2" s="329"/>
      <c r="I2" s="329"/>
      <c r="J2" s="329"/>
      <c r="K2" s="329"/>
      <c r="L2" s="329"/>
      <c r="M2" s="329"/>
      <c r="N2" s="329"/>
      <c r="O2" s="10"/>
      <c r="P2" s="10"/>
      <c r="Q2" s="10"/>
      <c r="R2" s="10"/>
      <c r="S2" s="10"/>
      <c r="T2" s="10"/>
      <c r="U2" s="10"/>
    </row>
    <row r="3" spans="1:21" x14ac:dyDescent="0.2">
      <c r="A3" s="337" t="s">
        <v>2</v>
      </c>
      <c r="B3" s="337"/>
      <c r="C3" s="337"/>
      <c r="D3" s="337"/>
      <c r="E3" s="337"/>
      <c r="F3" s="337"/>
      <c r="G3" s="337"/>
      <c r="H3" s="337"/>
      <c r="I3" s="337"/>
      <c r="J3" s="337"/>
      <c r="K3" s="337"/>
      <c r="L3" s="337"/>
      <c r="M3" s="337"/>
      <c r="N3" s="337"/>
      <c r="O3" s="13"/>
      <c r="P3" s="13"/>
      <c r="Q3" s="13"/>
      <c r="R3" s="13"/>
      <c r="S3" s="13"/>
      <c r="T3" s="13"/>
      <c r="U3" s="13"/>
    </row>
    <row r="4" spans="1:21" x14ac:dyDescent="0.2">
      <c r="A4" s="331" t="s">
        <v>3</v>
      </c>
      <c r="B4" s="331"/>
      <c r="C4" s="331"/>
      <c r="D4" s="331"/>
      <c r="E4" s="331"/>
      <c r="F4" s="331"/>
      <c r="G4" s="331"/>
      <c r="H4" s="331"/>
      <c r="I4" s="331"/>
      <c r="J4" s="331"/>
      <c r="K4" s="331"/>
      <c r="L4" s="331"/>
      <c r="M4" s="331"/>
      <c r="N4" s="331"/>
      <c r="O4" s="11"/>
      <c r="P4" s="11"/>
      <c r="Q4" s="11"/>
      <c r="R4" s="11"/>
      <c r="S4" s="11"/>
      <c r="T4" s="11"/>
      <c r="U4" s="11"/>
    </row>
    <row r="5" spans="1:21" x14ac:dyDescent="0.2">
      <c r="A5" s="334"/>
      <c r="B5" s="334"/>
      <c r="C5" s="334"/>
      <c r="D5" s="334"/>
      <c r="E5" s="334"/>
      <c r="F5" s="334"/>
      <c r="G5" s="334"/>
      <c r="H5" s="334"/>
      <c r="I5" s="334"/>
      <c r="J5" s="334"/>
      <c r="K5" s="334"/>
      <c r="L5" s="334"/>
      <c r="M5" s="334"/>
      <c r="N5" s="334"/>
      <c r="O5" s="11"/>
      <c r="P5" s="11"/>
      <c r="Q5" s="11"/>
      <c r="R5" s="11"/>
      <c r="S5" s="11"/>
      <c r="T5" s="11"/>
      <c r="U5" s="11"/>
    </row>
    <row r="6" spans="1:21" ht="15" thickBot="1" x14ac:dyDescent="0.25">
      <c r="A6" s="345"/>
      <c r="B6" s="345"/>
      <c r="C6" s="345"/>
      <c r="D6" s="345"/>
      <c r="E6" s="345"/>
      <c r="F6" s="345"/>
      <c r="G6" s="345"/>
      <c r="H6" s="345"/>
      <c r="I6" s="345"/>
      <c r="J6" s="345"/>
      <c r="K6" s="345"/>
      <c r="L6" s="345"/>
      <c r="M6" s="345"/>
      <c r="N6" s="345"/>
      <c r="O6" s="11"/>
      <c r="P6" s="11"/>
      <c r="Q6" s="11"/>
      <c r="R6" s="11"/>
      <c r="S6" s="11"/>
      <c r="T6" s="11"/>
      <c r="U6" s="11"/>
    </row>
    <row r="7" spans="1:21" s="27" customFormat="1" ht="33.75" customHeight="1" x14ac:dyDescent="0.2">
      <c r="A7" s="341" t="s">
        <v>53</v>
      </c>
      <c r="B7" s="342"/>
      <c r="C7" s="335" t="s">
        <v>229</v>
      </c>
      <c r="D7" s="335"/>
      <c r="E7" s="335" t="s">
        <v>291</v>
      </c>
      <c r="F7" s="335"/>
      <c r="G7" s="335" t="s">
        <v>18</v>
      </c>
      <c r="H7" s="335"/>
      <c r="I7" s="335" t="s">
        <v>33</v>
      </c>
      <c r="J7" s="335"/>
      <c r="K7" s="335" t="s">
        <v>34</v>
      </c>
      <c r="L7" s="335"/>
      <c r="M7" s="335" t="s">
        <v>29</v>
      </c>
      <c r="N7" s="336"/>
    </row>
    <row r="8" spans="1:21" s="27" customFormat="1" ht="42.75" x14ac:dyDescent="0.2">
      <c r="A8" s="343"/>
      <c r="B8" s="344"/>
      <c r="C8" s="26" t="s">
        <v>56</v>
      </c>
      <c r="D8" s="185" t="s">
        <v>54</v>
      </c>
      <c r="E8" s="26" t="s">
        <v>56</v>
      </c>
      <c r="F8" s="185" t="s">
        <v>54</v>
      </c>
      <c r="G8" s="26" t="s">
        <v>56</v>
      </c>
      <c r="H8" s="26" t="s">
        <v>54</v>
      </c>
      <c r="I8" s="26" t="s">
        <v>56</v>
      </c>
      <c r="J8" s="26" t="s">
        <v>54</v>
      </c>
      <c r="K8" s="26" t="s">
        <v>56</v>
      </c>
      <c r="L8" s="26" t="s">
        <v>54</v>
      </c>
      <c r="M8" s="26" t="s">
        <v>56</v>
      </c>
      <c r="N8" s="35" t="s">
        <v>54</v>
      </c>
    </row>
    <row r="9" spans="1:21" ht="45" hidden="1" x14ac:dyDescent="0.2">
      <c r="A9" s="43" t="s">
        <v>57</v>
      </c>
      <c r="B9" s="49" t="s">
        <v>61</v>
      </c>
      <c r="C9" s="19"/>
      <c r="D9" s="19"/>
      <c r="E9" s="19"/>
      <c r="F9" s="19"/>
      <c r="G9" s="19"/>
      <c r="H9" s="19"/>
      <c r="I9" s="19"/>
      <c r="J9" s="19"/>
      <c r="K9" s="19"/>
      <c r="L9" s="19"/>
      <c r="M9" s="19"/>
      <c r="N9" s="20"/>
    </row>
    <row r="10" spans="1:21" ht="28.5" hidden="1" x14ac:dyDescent="0.2">
      <c r="A10" s="44">
        <v>1.1000000000000001</v>
      </c>
      <c r="B10" s="50" t="s">
        <v>58</v>
      </c>
      <c r="C10" s="36">
        <v>0</v>
      </c>
      <c r="D10" s="37">
        <v>0</v>
      </c>
      <c r="E10" s="36">
        <v>0</v>
      </c>
      <c r="F10" s="36">
        <v>0</v>
      </c>
      <c r="G10" s="36">
        <v>0</v>
      </c>
      <c r="H10" s="36">
        <v>0</v>
      </c>
      <c r="I10" s="36">
        <v>0</v>
      </c>
      <c r="J10" s="36">
        <v>0</v>
      </c>
      <c r="K10" s="36">
        <v>0</v>
      </c>
      <c r="L10" s="36">
        <v>0</v>
      </c>
      <c r="M10" s="38">
        <f>G10+I10+K10</f>
        <v>0</v>
      </c>
      <c r="N10" s="39">
        <f t="shared" ref="N10:N12" si="0">H10+J10+L10</f>
        <v>0</v>
      </c>
    </row>
    <row r="11" spans="1:21" hidden="1" x14ac:dyDescent="0.2">
      <c r="A11" s="44">
        <v>1.2</v>
      </c>
      <c r="B11" s="51" t="s">
        <v>59</v>
      </c>
      <c r="C11" s="36">
        <v>0</v>
      </c>
      <c r="D11" s="36">
        <v>0</v>
      </c>
      <c r="E11" s="36">
        <v>0</v>
      </c>
      <c r="F11" s="36">
        <v>0</v>
      </c>
      <c r="G11" s="36">
        <v>0</v>
      </c>
      <c r="H11" s="36">
        <v>0</v>
      </c>
      <c r="I11" s="36">
        <v>0</v>
      </c>
      <c r="J11" s="36">
        <v>0</v>
      </c>
      <c r="K11" s="36">
        <v>0</v>
      </c>
      <c r="L11" s="36">
        <v>0</v>
      </c>
      <c r="M11" s="38">
        <f t="shared" ref="M11:M12" si="1">G11+I11+K11</f>
        <v>0</v>
      </c>
      <c r="N11" s="39">
        <f t="shared" si="0"/>
        <v>0</v>
      </c>
    </row>
    <row r="12" spans="1:21" hidden="1" x14ac:dyDescent="0.2">
      <c r="A12" s="44">
        <v>1.3</v>
      </c>
      <c r="B12" s="51" t="s">
        <v>60</v>
      </c>
      <c r="C12" s="36">
        <v>0</v>
      </c>
      <c r="D12" s="36">
        <v>0</v>
      </c>
      <c r="E12" s="36">
        <v>0</v>
      </c>
      <c r="F12" s="36">
        <v>0</v>
      </c>
      <c r="G12" s="36">
        <v>0</v>
      </c>
      <c r="H12" s="36">
        <v>0</v>
      </c>
      <c r="I12" s="36">
        <v>0</v>
      </c>
      <c r="J12" s="36">
        <v>0</v>
      </c>
      <c r="K12" s="36">
        <v>0</v>
      </c>
      <c r="L12" s="36">
        <v>0</v>
      </c>
      <c r="M12" s="38">
        <f t="shared" si="1"/>
        <v>0</v>
      </c>
      <c r="N12" s="39">
        <f t="shared" si="0"/>
        <v>0</v>
      </c>
    </row>
    <row r="13" spans="1:21" ht="15" hidden="1" x14ac:dyDescent="0.25">
      <c r="A13" s="45"/>
      <c r="B13" s="52" t="s">
        <v>65</v>
      </c>
      <c r="C13" s="40">
        <f>SUM(C10:C12)</f>
        <v>0</v>
      </c>
      <c r="D13" s="40">
        <f t="shared" ref="D13:N13" si="2">SUM(D10:D12)</f>
        <v>0</v>
      </c>
      <c r="E13" s="40">
        <f t="shared" si="2"/>
        <v>0</v>
      </c>
      <c r="F13" s="40">
        <f t="shared" si="2"/>
        <v>0</v>
      </c>
      <c r="G13" s="40">
        <f t="shared" si="2"/>
        <v>0</v>
      </c>
      <c r="H13" s="40">
        <f t="shared" si="2"/>
        <v>0</v>
      </c>
      <c r="I13" s="40">
        <f t="shared" si="2"/>
        <v>0</v>
      </c>
      <c r="J13" s="40">
        <f t="shared" si="2"/>
        <v>0</v>
      </c>
      <c r="K13" s="40">
        <f t="shared" si="2"/>
        <v>0</v>
      </c>
      <c r="L13" s="40">
        <f t="shared" si="2"/>
        <v>0</v>
      </c>
      <c r="M13" s="40">
        <f t="shared" si="2"/>
        <v>0</v>
      </c>
      <c r="N13" s="41">
        <f t="shared" si="2"/>
        <v>0</v>
      </c>
    </row>
    <row r="14" spans="1:21" ht="30" x14ac:dyDescent="0.2">
      <c r="A14" s="43" t="s">
        <v>62</v>
      </c>
      <c r="B14" s="49" t="s">
        <v>63</v>
      </c>
      <c r="C14" s="19"/>
      <c r="D14" s="19"/>
      <c r="E14" s="19"/>
      <c r="F14" s="19"/>
      <c r="G14" s="19"/>
      <c r="H14" s="19"/>
      <c r="I14" s="19"/>
      <c r="J14" s="19"/>
      <c r="K14" s="19"/>
      <c r="L14" s="19"/>
      <c r="M14" s="19"/>
      <c r="N14" s="20"/>
    </row>
    <row r="15" spans="1:21" ht="28.5" x14ac:dyDescent="0.2">
      <c r="A15" s="44">
        <v>2.1</v>
      </c>
      <c r="B15" s="50" t="s">
        <v>66</v>
      </c>
      <c r="C15" s="36">
        <v>28</v>
      </c>
      <c r="D15" s="36">
        <v>7605</v>
      </c>
      <c r="E15" s="36">
        <v>28</v>
      </c>
      <c r="F15" s="36">
        <v>7652</v>
      </c>
      <c r="G15" s="36">
        <v>20</v>
      </c>
      <c r="H15" s="36">
        <v>7402</v>
      </c>
      <c r="I15" s="36">
        <v>0</v>
      </c>
      <c r="J15" s="36">
        <v>0</v>
      </c>
      <c r="K15" s="36">
        <v>0</v>
      </c>
      <c r="L15" s="36">
        <v>-232</v>
      </c>
      <c r="M15" s="38">
        <f>G15+I15+K15</f>
        <v>20</v>
      </c>
      <c r="N15" s="39">
        <f t="shared" ref="N15" si="3">H15+J15+L15</f>
        <v>7170</v>
      </c>
    </row>
    <row r="16" spans="1:21" hidden="1" x14ac:dyDescent="0.2">
      <c r="A16" s="44">
        <v>2.2000000000000002</v>
      </c>
      <c r="B16" s="51" t="s">
        <v>67</v>
      </c>
      <c r="C16" s="36">
        <v>0</v>
      </c>
      <c r="D16" s="36">
        <v>0</v>
      </c>
      <c r="E16" s="36">
        <v>0</v>
      </c>
      <c r="F16" s="36">
        <v>0</v>
      </c>
      <c r="G16" s="36">
        <v>0</v>
      </c>
      <c r="H16" s="36">
        <v>0</v>
      </c>
      <c r="I16" s="36">
        <v>0</v>
      </c>
      <c r="J16" s="36">
        <v>0</v>
      </c>
      <c r="K16" s="36">
        <v>0</v>
      </c>
      <c r="L16" s="36">
        <v>0</v>
      </c>
      <c r="M16" s="38">
        <f t="shared" ref="M16:M20" si="4">G16+I16+K16</f>
        <v>0</v>
      </c>
      <c r="N16" s="39">
        <f t="shared" ref="N16:N20" si="5">H16+J16+L16</f>
        <v>0</v>
      </c>
    </row>
    <row r="17" spans="1:14" hidden="1" x14ac:dyDescent="0.2">
      <c r="A17" s="44">
        <v>2.2999999999999998</v>
      </c>
      <c r="B17" s="51" t="s">
        <v>68</v>
      </c>
      <c r="C17" s="36">
        <v>0</v>
      </c>
      <c r="D17" s="36">
        <v>0</v>
      </c>
      <c r="E17" s="36">
        <v>0</v>
      </c>
      <c r="F17" s="36">
        <v>0</v>
      </c>
      <c r="G17" s="36">
        <v>0</v>
      </c>
      <c r="H17" s="36">
        <v>0</v>
      </c>
      <c r="I17" s="36">
        <v>0</v>
      </c>
      <c r="J17" s="36">
        <v>0</v>
      </c>
      <c r="K17" s="36">
        <v>0</v>
      </c>
      <c r="L17" s="36">
        <v>0</v>
      </c>
      <c r="M17" s="38">
        <f t="shared" si="4"/>
        <v>0</v>
      </c>
      <c r="N17" s="39">
        <f t="shared" si="5"/>
        <v>0</v>
      </c>
    </row>
    <row r="18" spans="1:14" ht="28.5" hidden="1" x14ac:dyDescent="0.2">
      <c r="A18" s="44">
        <v>2.4</v>
      </c>
      <c r="B18" s="50" t="s">
        <v>69</v>
      </c>
      <c r="C18" s="36">
        <v>0</v>
      </c>
      <c r="D18" s="36">
        <v>0</v>
      </c>
      <c r="E18" s="36">
        <v>0</v>
      </c>
      <c r="F18" s="36">
        <v>0</v>
      </c>
      <c r="G18" s="36">
        <v>0</v>
      </c>
      <c r="H18" s="36">
        <v>0</v>
      </c>
      <c r="I18" s="36">
        <v>0</v>
      </c>
      <c r="J18" s="36">
        <v>0</v>
      </c>
      <c r="K18" s="36">
        <v>0</v>
      </c>
      <c r="L18" s="36">
        <v>0</v>
      </c>
      <c r="M18" s="38">
        <f t="shared" si="4"/>
        <v>0</v>
      </c>
      <c r="N18" s="39">
        <f t="shared" si="5"/>
        <v>0</v>
      </c>
    </row>
    <row r="19" spans="1:14" hidden="1" x14ac:dyDescent="0.2">
      <c r="A19" s="44">
        <v>2.5</v>
      </c>
      <c r="B19" s="51" t="s">
        <v>70</v>
      </c>
      <c r="C19" s="36">
        <v>0</v>
      </c>
      <c r="D19" s="36">
        <v>0</v>
      </c>
      <c r="E19" s="36">
        <v>0</v>
      </c>
      <c r="F19" s="36">
        <v>0</v>
      </c>
      <c r="G19" s="36">
        <v>0</v>
      </c>
      <c r="H19" s="36">
        <v>0</v>
      </c>
      <c r="I19" s="36">
        <v>0</v>
      </c>
      <c r="J19" s="36">
        <v>0</v>
      </c>
      <c r="K19" s="36">
        <v>0</v>
      </c>
      <c r="L19" s="36">
        <v>0</v>
      </c>
      <c r="M19" s="38">
        <f t="shared" si="4"/>
        <v>0</v>
      </c>
      <c r="N19" s="39">
        <f t="shared" si="5"/>
        <v>0</v>
      </c>
    </row>
    <row r="20" spans="1:14" hidden="1" x14ac:dyDescent="0.2">
      <c r="A20" s="44">
        <v>2.6</v>
      </c>
      <c r="B20" s="51" t="s">
        <v>71</v>
      </c>
      <c r="C20" s="36">
        <v>0</v>
      </c>
      <c r="D20" s="36">
        <v>0</v>
      </c>
      <c r="E20" s="36">
        <v>0</v>
      </c>
      <c r="F20" s="36">
        <v>0</v>
      </c>
      <c r="G20" s="36">
        <v>0</v>
      </c>
      <c r="H20" s="36">
        <v>0</v>
      </c>
      <c r="I20" s="36">
        <v>0</v>
      </c>
      <c r="J20" s="36">
        <v>0</v>
      </c>
      <c r="K20" s="36">
        <v>0</v>
      </c>
      <c r="L20" s="36">
        <v>0</v>
      </c>
      <c r="M20" s="38">
        <f t="shared" si="4"/>
        <v>0</v>
      </c>
      <c r="N20" s="39">
        <f t="shared" si="5"/>
        <v>0</v>
      </c>
    </row>
    <row r="21" spans="1:14" ht="15" x14ac:dyDescent="0.25">
      <c r="A21" s="45"/>
      <c r="B21" s="52" t="s">
        <v>64</v>
      </c>
      <c r="C21" s="40">
        <f t="shared" ref="C21:M21" si="6">SUM(C15:C20)</f>
        <v>28</v>
      </c>
      <c r="D21" s="40">
        <f t="shared" si="6"/>
        <v>7605</v>
      </c>
      <c r="E21" s="40">
        <f t="shared" si="6"/>
        <v>28</v>
      </c>
      <c r="F21" s="40">
        <f t="shared" si="6"/>
        <v>7652</v>
      </c>
      <c r="G21" s="40">
        <f t="shared" si="6"/>
        <v>20</v>
      </c>
      <c r="H21" s="40">
        <f t="shared" si="6"/>
        <v>7402</v>
      </c>
      <c r="I21" s="40">
        <f t="shared" si="6"/>
        <v>0</v>
      </c>
      <c r="J21" s="40">
        <f t="shared" si="6"/>
        <v>0</v>
      </c>
      <c r="K21" s="40">
        <f t="shared" si="6"/>
        <v>0</v>
      </c>
      <c r="L21" s="40">
        <f t="shared" si="6"/>
        <v>-232</v>
      </c>
      <c r="M21" s="40">
        <f t="shared" si="6"/>
        <v>20</v>
      </c>
      <c r="N21" s="41">
        <f>SUM(N15:N20)</f>
        <v>7170</v>
      </c>
    </row>
    <row r="22" spans="1:14" ht="45" hidden="1" x14ac:dyDescent="0.2">
      <c r="A22" s="43" t="s">
        <v>72</v>
      </c>
      <c r="B22" s="49" t="s">
        <v>73</v>
      </c>
      <c r="C22" s="19"/>
      <c r="D22" s="19"/>
      <c r="E22" s="19"/>
      <c r="F22" s="19"/>
      <c r="G22" s="19"/>
      <c r="H22" s="19"/>
      <c r="I22" s="19"/>
      <c r="J22" s="19"/>
      <c r="K22" s="19"/>
      <c r="L22" s="19"/>
      <c r="M22" s="19"/>
      <c r="N22" s="20"/>
    </row>
    <row r="23" spans="1:14" ht="42.75" hidden="1" x14ac:dyDescent="0.2">
      <c r="A23" s="44">
        <v>3.1</v>
      </c>
      <c r="B23" s="196" t="s">
        <v>253</v>
      </c>
      <c r="C23" s="36">
        <v>0</v>
      </c>
      <c r="D23" s="36">
        <v>0</v>
      </c>
      <c r="E23" s="36">
        <v>0</v>
      </c>
      <c r="F23" s="36">
        <v>0</v>
      </c>
      <c r="G23" s="36">
        <v>0</v>
      </c>
      <c r="H23" s="36">
        <v>0</v>
      </c>
      <c r="I23" s="36">
        <v>0</v>
      </c>
      <c r="J23" s="36">
        <v>0</v>
      </c>
      <c r="K23" s="36">
        <v>0</v>
      </c>
      <c r="L23" s="36">
        <v>0</v>
      </c>
      <c r="M23" s="38">
        <f t="shared" ref="M23:M26" si="7">G23+I23+K23</f>
        <v>0</v>
      </c>
      <c r="N23" s="39">
        <f t="shared" ref="N23:N26" si="8">H23+J23+L23</f>
        <v>0</v>
      </c>
    </row>
    <row r="24" spans="1:14" ht="57" hidden="1" x14ac:dyDescent="0.2">
      <c r="A24" s="44">
        <v>3.2</v>
      </c>
      <c r="B24" s="196" t="s">
        <v>254</v>
      </c>
      <c r="C24" s="36">
        <v>0</v>
      </c>
      <c r="D24" s="36">
        <v>0</v>
      </c>
      <c r="E24" s="36">
        <v>0</v>
      </c>
      <c r="F24" s="36">
        <v>0</v>
      </c>
      <c r="G24" s="36">
        <v>0</v>
      </c>
      <c r="H24" s="36">
        <v>0</v>
      </c>
      <c r="I24" s="36">
        <v>0</v>
      </c>
      <c r="J24" s="36">
        <v>0</v>
      </c>
      <c r="K24" s="36">
        <v>0</v>
      </c>
      <c r="L24" s="36">
        <v>0</v>
      </c>
      <c r="M24" s="38">
        <f t="shared" si="7"/>
        <v>0</v>
      </c>
      <c r="N24" s="39">
        <f t="shared" si="8"/>
        <v>0</v>
      </c>
    </row>
    <row r="25" spans="1:14" ht="42.75" hidden="1" x14ac:dyDescent="0.2">
      <c r="A25" s="44">
        <v>3.3</v>
      </c>
      <c r="B25" s="50" t="s">
        <v>76</v>
      </c>
      <c r="C25" s="36">
        <v>0</v>
      </c>
      <c r="D25" s="36">
        <v>0</v>
      </c>
      <c r="E25" s="36">
        <v>0</v>
      </c>
      <c r="F25" s="36">
        <v>0</v>
      </c>
      <c r="G25" s="36">
        <v>0</v>
      </c>
      <c r="H25" s="36">
        <v>0</v>
      </c>
      <c r="I25" s="36">
        <v>0</v>
      </c>
      <c r="J25" s="36">
        <v>0</v>
      </c>
      <c r="K25" s="36">
        <v>0</v>
      </c>
      <c r="L25" s="36">
        <v>0</v>
      </c>
      <c r="M25" s="38">
        <f t="shared" si="7"/>
        <v>0</v>
      </c>
      <c r="N25" s="39">
        <f t="shared" si="8"/>
        <v>0</v>
      </c>
    </row>
    <row r="26" spans="1:14" ht="28.5" hidden="1" x14ac:dyDescent="0.2">
      <c r="A26" s="44">
        <v>3.4</v>
      </c>
      <c r="B26" s="50" t="s">
        <v>77</v>
      </c>
      <c r="C26" s="36">
        <v>0</v>
      </c>
      <c r="D26" s="36">
        <v>0</v>
      </c>
      <c r="E26" s="36">
        <v>0</v>
      </c>
      <c r="F26" s="36">
        <v>0</v>
      </c>
      <c r="G26" s="36">
        <v>0</v>
      </c>
      <c r="H26" s="36">
        <v>0</v>
      </c>
      <c r="I26" s="36">
        <v>0</v>
      </c>
      <c r="J26" s="36">
        <v>0</v>
      </c>
      <c r="K26" s="36">
        <v>0</v>
      </c>
      <c r="L26" s="36">
        <v>0</v>
      </c>
      <c r="M26" s="38">
        <f t="shared" si="7"/>
        <v>0</v>
      </c>
      <c r="N26" s="39">
        <f t="shared" si="8"/>
        <v>0</v>
      </c>
    </row>
    <row r="27" spans="1:14" ht="15" x14ac:dyDescent="0.25">
      <c r="A27" s="45"/>
      <c r="B27" s="42" t="s">
        <v>74</v>
      </c>
      <c r="C27" s="40">
        <f>SUM(C23:C26)</f>
        <v>0</v>
      </c>
      <c r="D27" s="40">
        <f t="shared" ref="D27:N27" si="9">SUM(D23:D26)</f>
        <v>0</v>
      </c>
      <c r="E27" s="40">
        <f t="shared" si="9"/>
        <v>0</v>
      </c>
      <c r="F27" s="40">
        <f t="shared" si="9"/>
        <v>0</v>
      </c>
      <c r="G27" s="40">
        <f t="shared" si="9"/>
        <v>0</v>
      </c>
      <c r="H27" s="40">
        <f t="shared" si="9"/>
        <v>0</v>
      </c>
      <c r="I27" s="40">
        <f t="shared" si="9"/>
        <v>0</v>
      </c>
      <c r="J27" s="40">
        <f t="shared" si="9"/>
        <v>0</v>
      </c>
      <c r="K27" s="40">
        <f t="shared" si="9"/>
        <v>0</v>
      </c>
      <c r="L27" s="40">
        <f t="shared" si="9"/>
        <v>0</v>
      </c>
      <c r="M27" s="40">
        <f t="shared" si="9"/>
        <v>0</v>
      </c>
      <c r="N27" s="41">
        <f t="shared" si="9"/>
        <v>0</v>
      </c>
    </row>
    <row r="28" spans="1:14" ht="15.75" thickBot="1" x14ac:dyDescent="0.3">
      <c r="A28" s="46"/>
      <c r="B28" s="47" t="s">
        <v>75</v>
      </c>
      <c r="C28" s="48">
        <f>C27+C21+C13</f>
        <v>28</v>
      </c>
      <c r="D28" s="48">
        <f t="shared" ref="D28:N28" si="10">D27+D21+D13</f>
        <v>7605</v>
      </c>
      <c r="E28" s="48">
        <f t="shared" si="10"/>
        <v>28</v>
      </c>
      <c r="F28" s="48">
        <f t="shared" si="10"/>
        <v>7652</v>
      </c>
      <c r="G28" s="48">
        <f t="shared" si="10"/>
        <v>20</v>
      </c>
      <c r="H28" s="48">
        <f t="shared" si="10"/>
        <v>7402</v>
      </c>
      <c r="I28" s="48">
        <f t="shared" si="10"/>
        <v>0</v>
      </c>
      <c r="J28" s="48">
        <f t="shared" si="10"/>
        <v>0</v>
      </c>
      <c r="K28" s="48">
        <f t="shared" si="10"/>
        <v>0</v>
      </c>
      <c r="L28" s="48">
        <f t="shared" si="10"/>
        <v>-232</v>
      </c>
      <c r="M28" s="48">
        <f t="shared" si="10"/>
        <v>20</v>
      </c>
      <c r="N28" s="237">
        <f t="shared" si="10"/>
        <v>7170</v>
      </c>
    </row>
    <row r="30" spans="1:14" ht="15" x14ac:dyDescent="0.2">
      <c r="A30" s="340" t="s">
        <v>230</v>
      </c>
      <c r="B30" s="340"/>
      <c r="C30" s="340"/>
      <c r="D30" s="340"/>
      <c r="E30" s="340"/>
      <c r="F30" s="340"/>
      <c r="G30" s="340"/>
      <c r="H30" s="340"/>
      <c r="I30" s="340"/>
      <c r="J30" s="340"/>
      <c r="K30" s="340"/>
      <c r="L30" s="340"/>
      <c r="M30" s="340"/>
      <c r="N30" s="340"/>
    </row>
    <row r="31" spans="1:14" ht="15" x14ac:dyDescent="0.2">
      <c r="A31" s="276"/>
      <c r="B31" s="276"/>
      <c r="C31" s="276"/>
      <c r="D31" s="276"/>
      <c r="E31" s="276"/>
      <c r="F31" s="276"/>
      <c r="G31" s="276"/>
      <c r="H31" s="276"/>
      <c r="I31" s="276"/>
      <c r="J31" s="276"/>
      <c r="K31" s="276"/>
      <c r="L31" s="276"/>
      <c r="M31" s="276"/>
      <c r="N31" s="276"/>
    </row>
    <row r="32" spans="1:14" s="264" customFormat="1" x14ac:dyDescent="0.2">
      <c r="A32" s="98" t="s">
        <v>293</v>
      </c>
    </row>
  </sheetData>
  <mergeCells count="14">
    <mergeCell ref="A30:N30"/>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K13" sqref="K13"/>
    </sheetView>
  </sheetViews>
  <sheetFormatPr defaultRowHeight="14.25" x14ac:dyDescent="0.2"/>
  <cols>
    <col min="1" max="1" width="3.7109375" style="12" customWidth="1"/>
    <col min="2" max="2" width="71.140625" style="12" customWidth="1"/>
    <col min="3" max="3" width="0.85546875" style="12" customWidth="1"/>
    <col min="4" max="4" width="14.7109375" style="12" hidden="1" customWidth="1"/>
    <col min="5" max="6" width="8.7109375" style="12" customWidth="1"/>
    <col min="7" max="7" width="12.7109375" style="12" customWidth="1"/>
    <col min="8" max="8" width="4.5703125" style="12" customWidth="1"/>
    <col min="9" max="10" width="8.28515625" style="12" customWidth="1"/>
    <col min="11" max="11" width="12.7109375" style="12" customWidth="1"/>
    <col min="12" max="13" width="8.28515625" style="12" customWidth="1"/>
    <col min="14" max="14" width="12.7109375" style="12" customWidth="1"/>
    <col min="15" max="16384" width="9.140625" style="12"/>
  </cols>
  <sheetData>
    <row r="1" spans="1:14" ht="18" x14ac:dyDescent="0.25">
      <c r="A1" s="356" t="s">
        <v>231</v>
      </c>
      <c r="B1" s="356"/>
      <c r="C1" s="356"/>
      <c r="D1" s="356"/>
      <c r="E1" s="356"/>
      <c r="F1" s="356"/>
      <c r="G1" s="356"/>
      <c r="H1" s="9"/>
      <c r="I1" s="9"/>
      <c r="J1" s="9"/>
      <c r="K1" s="9"/>
      <c r="L1" s="9"/>
      <c r="M1" s="9"/>
      <c r="N1" s="9"/>
    </row>
    <row r="2" spans="1:14" ht="15" x14ac:dyDescent="0.2">
      <c r="A2" s="331" t="s">
        <v>285</v>
      </c>
      <c r="B2" s="331"/>
      <c r="C2" s="331"/>
      <c r="D2" s="331"/>
      <c r="E2" s="331"/>
      <c r="F2" s="331"/>
      <c r="G2" s="331"/>
      <c r="H2" s="10"/>
      <c r="I2" s="10"/>
      <c r="J2" s="10"/>
      <c r="K2" s="10"/>
      <c r="L2" s="10"/>
      <c r="M2" s="10"/>
      <c r="N2" s="10"/>
    </row>
    <row r="3" spans="1:14" x14ac:dyDescent="0.2">
      <c r="A3" s="357" t="s">
        <v>2</v>
      </c>
      <c r="B3" s="357"/>
      <c r="C3" s="357"/>
      <c r="D3" s="357"/>
      <c r="E3" s="357"/>
      <c r="F3" s="357"/>
      <c r="G3" s="357"/>
      <c r="H3" s="13"/>
      <c r="I3" s="13"/>
      <c r="J3" s="13"/>
      <c r="K3" s="13"/>
      <c r="L3" s="13"/>
      <c r="M3" s="13"/>
      <c r="N3" s="13"/>
    </row>
    <row r="4" spans="1:14" x14ac:dyDescent="0.2">
      <c r="A4" s="358" t="s">
        <v>3</v>
      </c>
      <c r="B4" s="358"/>
      <c r="C4" s="358"/>
      <c r="D4" s="358"/>
      <c r="E4" s="358"/>
      <c r="F4" s="358"/>
      <c r="G4" s="358"/>
      <c r="H4" s="11"/>
      <c r="I4" s="11"/>
      <c r="J4" s="11"/>
      <c r="K4" s="11"/>
      <c r="L4" s="11"/>
      <c r="M4" s="11"/>
      <c r="N4" s="11"/>
    </row>
    <row r="5" spans="1:14" ht="15" thickBot="1" x14ac:dyDescent="0.25">
      <c r="A5" s="366"/>
      <c r="B5" s="366"/>
      <c r="C5" s="366"/>
      <c r="D5" s="366"/>
      <c r="E5" s="345"/>
      <c r="F5" s="345"/>
      <c r="G5" s="345"/>
      <c r="H5" s="11"/>
      <c r="I5" s="11"/>
      <c r="J5" s="11"/>
      <c r="K5" s="11"/>
      <c r="L5" s="11"/>
      <c r="M5" s="11"/>
      <c r="N5" s="11"/>
    </row>
    <row r="6" spans="1:14" s="55" customFormat="1" ht="29.25" customHeight="1" thickBot="1" x14ac:dyDescent="0.25">
      <c r="A6" s="54"/>
      <c r="B6" s="54"/>
      <c r="C6" s="54"/>
      <c r="D6" s="54"/>
      <c r="E6" s="89" t="s">
        <v>5</v>
      </c>
      <c r="F6" s="62" t="s">
        <v>220</v>
      </c>
      <c r="G6" s="61" t="s">
        <v>6</v>
      </c>
    </row>
    <row r="7" spans="1:14" s="55" customFormat="1" ht="12" x14ac:dyDescent="0.2">
      <c r="A7" s="56"/>
      <c r="B7" s="362" t="s">
        <v>10</v>
      </c>
      <c r="C7" s="362"/>
      <c r="D7" s="362"/>
      <c r="E7" s="63"/>
      <c r="F7" s="63"/>
      <c r="G7" s="90"/>
    </row>
    <row r="8" spans="1:14" s="55" customFormat="1" ht="36.75" customHeight="1" x14ac:dyDescent="0.2">
      <c r="A8" s="57">
        <v>1</v>
      </c>
      <c r="B8" s="346" t="s">
        <v>296</v>
      </c>
      <c r="C8" s="346"/>
      <c r="D8" s="347"/>
      <c r="E8" s="64">
        <v>0</v>
      </c>
      <c r="F8" s="64">
        <v>0</v>
      </c>
      <c r="G8" s="91">
        <v>-47</v>
      </c>
    </row>
    <row r="9" spans="1:14" s="55" customFormat="1" ht="12.75" hidden="1" customHeight="1" x14ac:dyDescent="0.2">
      <c r="A9" s="57">
        <v>2</v>
      </c>
      <c r="B9" s="348"/>
      <c r="C9" s="348"/>
      <c r="D9" s="349"/>
      <c r="E9" s="64">
        <v>0</v>
      </c>
      <c r="F9" s="64">
        <v>0</v>
      </c>
      <c r="G9" s="91">
        <v>0</v>
      </c>
    </row>
    <row r="10" spans="1:14" s="55" customFormat="1" ht="12" x14ac:dyDescent="0.2">
      <c r="A10" s="59"/>
      <c r="B10" s="360" t="s">
        <v>78</v>
      </c>
      <c r="C10" s="360"/>
      <c r="D10" s="360"/>
      <c r="E10" s="65">
        <f>SUM(E8:E9)</f>
        <v>0</v>
      </c>
      <c r="F10" s="65">
        <f>SUM(F8:F9)</f>
        <v>0</v>
      </c>
      <c r="G10" s="92">
        <f>SUM(G8:G9)</f>
        <v>-47</v>
      </c>
    </row>
    <row r="11" spans="1:14" s="55" customFormat="1" ht="12" x14ac:dyDescent="0.2">
      <c r="A11" s="60"/>
      <c r="B11" s="363" t="s">
        <v>79</v>
      </c>
      <c r="C11" s="363"/>
      <c r="D11" s="363"/>
      <c r="E11" s="64">
        <v>0</v>
      </c>
      <c r="F11" s="64">
        <v>0</v>
      </c>
      <c r="G11" s="91">
        <v>0</v>
      </c>
    </row>
    <row r="12" spans="1:14" s="55" customFormat="1" ht="85.5" customHeight="1" x14ac:dyDescent="0.2">
      <c r="A12" s="57">
        <v>1</v>
      </c>
      <c r="B12" s="364" t="s">
        <v>312</v>
      </c>
      <c r="C12" s="364"/>
      <c r="D12" s="365"/>
      <c r="E12" s="64">
        <v>-6</v>
      </c>
      <c r="F12" s="64">
        <v>-6</v>
      </c>
      <c r="G12" s="91">
        <v>-570</v>
      </c>
    </row>
    <row r="13" spans="1:14" s="55" customFormat="1" ht="51" customHeight="1" x14ac:dyDescent="0.2">
      <c r="A13" s="57">
        <v>2</v>
      </c>
      <c r="B13" s="364" t="s">
        <v>314</v>
      </c>
      <c r="C13" s="364"/>
      <c r="D13" s="365"/>
      <c r="E13" s="64">
        <v>0</v>
      </c>
      <c r="F13" s="64">
        <v>0</v>
      </c>
      <c r="G13" s="91">
        <v>29</v>
      </c>
    </row>
    <row r="14" spans="1:14" s="55" customFormat="1" ht="110.25" customHeight="1" x14ac:dyDescent="0.2">
      <c r="A14" s="57">
        <v>3</v>
      </c>
      <c r="B14" s="364" t="s">
        <v>313</v>
      </c>
      <c r="C14" s="364"/>
      <c r="D14" s="365"/>
      <c r="E14" s="64">
        <v>0</v>
      </c>
      <c r="F14" s="64">
        <v>0</v>
      </c>
      <c r="G14" s="91">
        <v>-30</v>
      </c>
    </row>
    <row r="15" spans="1:14" s="55" customFormat="1" ht="12" x14ac:dyDescent="0.2">
      <c r="A15" s="59"/>
      <c r="B15" s="360" t="s">
        <v>80</v>
      </c>
      <c r="C15" s="360"/>
      <c r="D15" s="361"/>
      <c r="E15" s="65">
        <f>SUM(E12:E14)</f>
        <v>-6</v>
      </c>
      <c r="F15" s="65">
        <f>SUM(F12:F14)</f>
        <v>-6</v>
      </c>
      <c r="G15" s="92">
        <f>SUM(G11:G14)</f>
        <v>-571</v>
      </c>
    </row>
    <row r="16" spans="1:14" s="55" customFormat="1" ht="12" x14ac:dyDescent="0.2">
      <c r="A16" s="69"/>
      <c r="B16" s="359" t="s">
        <v>13</v>
      </c>
      <c r="C16" s="359"/>
      <c r="D16" s="359"/>
      <c r="E16" s="66"/>
      <c r="F16" s="66"/>
      <c r="G16" s="93"/>
    </row>
    <row r="17" spans="1:7" s="55" customFormat="1" ht="12" x14ac:dyDescent="0.2">
      <c r="A17" s="265">
        <v>1</v>
      </c>
      <c r="B17" s="346" t="s">
        <v>302</v>
      </c>
      <c r="C17" s="372"/>
      <c r="D17" s="373"/>
      <c r="E17" s="266"/>
      <c r="F17" s="266"/>
      <c r="G17" s="267"/>
    </row>
    <row r="18" spans="1:7" s="55" customFormat="1" ht="54" customHeight="1" x14ac:dyDescent="0.2">
      <c r="A18" s="265"/>
      <c r="B18" s="348"/>
      <c r="C18" s="348"/>
      <c r="D18" s="349"/>
      <c r="E18" s="266">
        <v>-2</v>
      </c>
      <c r="F18" s="266">
        <v>-2</v>
      </c>
      <c r="G18" s="267">
        <v>248</v>
      </c>
    </row>
    <row r="19" spans="1:7" s="55" customFormat="1" ht="62.25" hidden="1" customHeight="1" x14ac:dyDescent="0.2">
      <c r="A19" s="82">
        <v>2</v>
      </c>
      <c r="B19" s="367" t="s">
        <v>236</v>
      </c>
      <c r="C19" s="352"/>
      <c r="D19" s="368"/>
      <c r="E19" s="64"/>
      <c r="F19" s="64"/>
      <c r="G19" s="91"/>
    </row>
    <row r="20" spans="1:7" s="55" customFormat="1" ht="62.25" hidden="1" customHeight="1" x14ac:dyDescent="0.2">
      <c r="A20" s="81"/>
      <c r="B20" s="352"/>
      <c r="C20" s="352"/>
      <c r="D20" s="368"/>
      <c r="E20" s="64">
        <v>0</v>
      </c>
      <c r="F20" s="64">
        <v>0</v>
      </c>
      <c r="G20" s="91">
        <v>0</v>
      </c>
    </row>
    <row r="21" spans="1:7" s="55" customFormat="1" ht="62.25" hidden="1" customHeight="1" x14ac:dyDescent="0.2">
      <c r="A21" s="78"/>
      <c r="B21" s="70"/>
      <c r="C21" s="79" t="s">
        <v>237</v>
      </c>
      <c r="D21" s="80" t="s">
        <v>81</v>
      </c>
      <c r="E21" s="71"/>
      <c r="F21" s="71"/>
      <c r="G21" s="94"/>
    </row>
    <row r="22" spans="1:7" s="55" customFormat="1" ht="62.25" hidden="1" customHeight="1" x14ac:dyDescent="0.2">
      <c r="A22" s="78"/>
      <c r="B22" s="72" t="s">
        <v>82</v>
      </c>
      <c r="C22" s="67">
        <v>0</v>
      </c>
      <c r="D22" s="67">
        <v>0</v>
      </c>
      <c r="E22" s="64"/>
      <c r="F22" s="64"/>
      <c r="G22" s="91"/>
    </row>
    <row r="23" spans="1:7" s="55" customFormat="1" ht="62.25" hidden="1" customHeight="1" x14ac:dyDescent="0.2">
      <c r="A23" s="78"/>
      <c r="B23" s="72" t="s">
        <v>83</v>
      </c>
      <c r="C23" s="68">
        <v>0</v>
      </c>
      <c r="D23" s="68">
        <v>0</v>
      </c>
      <c r="E23" s="64"/>
      <c r="F23" s="64"/>
      <c r="G23" s="91"/>
    </row>
    <row r="24" spans="1:7" s="55" customFormat="1" ht="62.25" hidden="1" customHeight="1" x14ac:dyDescent="0.2">
      <c r="A24" s="78"/>
      <c r="B24" s="72" t="s">
        <v>84</v>
      </c>
      <c r="C24" s="58">
        <f>SUM(C22:C23)</f>
        <v>0</v>
      </c>
      <c r="D24" s="58">
        <f>SUM(D22:D23)</f>
        <v>0</v>
      </c>
      <c r="E24" s="64"/>
      <c r="F24" s="64"/>
      <c r="G24" s="91"/>
    </row>
    <row r="25" spans="1:7" s="55" customFormat="1" ht="62.25" hidden="1" customHeight="1" x14ac:dyDescent="0.2">
      <c r="A25" s="78"/>
      <c r="B25" s="72" t="s">
        <v>85</v>
      </c>
      <c r="C25" s="68"/>
      <c r="D25" s="68">
        <v>0</v>
      </c>
      <c r="E25" s="64"/>
      <c r="F25" s="64"/>
      <c r="G25" s="91"/>
    </row>
    <row r="26" spans="1:7" s="55" customFormat="1" ht="62.25" hidden="1" customHeight="1" x14ac:dyDescent="0.2">
      <c r="A26" s="78"/>
      <c r="B26" s="73" t="s">
        <v>86</v>
      </c>
      <c r="C26" s="74">
        <f>SUM(C24:C25)</f>
        <v>0</v>
      </c>
      <c r="D26" s="74">
        <f>SUM(D24:D25)</f>
        <v>0</v>
      </c>
      <c r="E26" s="75"/>
      <c r="F26" s="75"/>
      <c r="G26" s="95"/>
    </row>
    <row r="27" spans="1:7" ht="62.25" hidden="1" customHeight="1" x14ac:dyDescent="0.2">
      <c r="A27" s="78"/>
      <c r="B27" s="72" t="s">
        <v>87</v>
      </c>
      <c r="C27" s="58"/>
      <c r="D27" s="58">
        <v>0</v>
      </c>
      <c r="E27" s="22"/>
      <c r="F27" s="22"/>
      <c r="G27" s="23"/>
    </row>
    <row r="28" spans="1:7" ht="62.25" hidden="1" customHeight="1" x14ac:dyDescent="0.2">
      <c r="A28" s="85"/>
      <c r="B28" s="72" t="s">
        <v>88</v>
      </c>
      <c r="C28" s="58"/>
      <c r="D28" s="58">
        <v>0</v>
      </c>
      <c r="E28" s="22"/>
      <c r="F28" s="22"/>
      <c r="G28" s="23"/>
    </row>
    <row r="29" spans="1:7" ht="62.25" hidden="1" customHeight="1" x14ac:dyDescent="0.2">
      <c r="A29" s="85"/>
      <c r="B29" s="72" t="s">
        <v>89</v>
      </c>
      <c r="C29" s="58"/>
      <c r="D29" s="58">
        <v>0</v>
      </c>
      <c r="E29" s="22"/>
      <c r="F29" s="22"/>
      <c r="G29" s="23"/>
    </row>
    <row r="30" spans="1:7" ht="62.25" hidden="1" customHeight="1" x14ac:dyDescent="0.2">
      <c r="A30" s="85"/>
      <c r="B30" s="72" t="s">
        <v>90</v>
      </c>
      <c r="C30" s="58"/>
      <c r="D30" s="58">
        <v>0</v>
      </c>
      <c r="E30" s="22"/>
      <c r="F30" s="22"/>
      <c r="G30" s="23"/>
    </row>
    <row r="31" spans="1:7" ht="62.25" hidden="1" customHeight="1" x14ac:dyDescent="0.2">
      <c r="A31" s="85"/>
      <c r="B31" s="72" t="s">
        <v>91</v>
      </c>
      <c r="C31" s="76"/>
      <c r="D31" s="74">
        <f>SUM(D32:D35)</f>
        <v>0</v>
      </c>
      <c r="E31" s="22"/>
      <c r="F31" s="22"/>
      <c r="G31" s="23"/>
    </row>
    <row r="32" spans="1:7" ht="62.25" hidden="1" customHeight="1" x14ac:dyDescent="0.2">
      <c r="A32" s="85"/>
      <c r="B32" s="77" t="s">
        <v>92</v>
      </c>
      <c r="C32" s="58"/>
      <c r="D32" s="58">
        <v>0</v>
      </c>
      <c r="E32" s="22"/>
      <c r="F32" s="22"/>
      <c r="G32" s="23"/>
    </row>
    <row r="33" spans="1:7" ht="62.25" hidden="1" customHeight="1" x14ac:dyDescent="0.2">
      <c r="A33" s="85"/>
      <c r="B33" s="77" t="s">
        <v>93</v>
      </c>
      <c r="C33" s="58"/>
      <c r="D33" s="58">
        <v>0</v>
      </c>
      <c r="E33" s="22"/>
      <c r="F33" s="22"/>
      <c r="G33" s="23"/>
    </row>
    <row r="34" spans="1:7" ht="62.25" hidden="1" customHeight="1" x14ac:dyDescent="0.2">
      <c r="A34" s="85"/>
      <c r="B34" s="77" t="s">
        <v>94</v>
      </c>
      <c r="C34" s="58"/>
      <c r="D34" s="58">
        <v>0</v>
      </c>
      <c r="E34" s="22"/>
      <c r="F34" s="22"/>
      <c r="G34" s="23"/>
    </row>
    <row r="35" spans="1:7" ht="62.25" hidden="1" customHeight="1" x14ac:dyDescent="0.2">
      <c r="A35" s="85"/>
      <c r="B35" s="77" t="s">
        <v>95</v>
      </c>
      <c r="C35" s="58"/>
      <c r="D35" s="58">
        <v>0</v>
      </c>
      <c r="E35" s="22"/>
      <c r="F35" s="22"/>
      <c r="G35" s="23"/>
    </row>
    <row r="36" spans="1:7" ht="62.25" hidden="1" customHeight="1" x14ac:dyDescent="0.2">
      <c r="A36" s="85"/>
      <c r="B36" s="72" t="s">
        <v>96</v>
      </c>
      <c r="C36" s="58"/>
      <c r="D36" s="58">
        <v>0</v>
      </c>
      <c r="E36" s="22"/>
      <c r="F36" s="22"/>
      <c r="G36" s="23"/>
    </row>
    <row r="37" spans="1:7" ht="62.25" hidden="1" customHeight="1" x14ac:dyDescent="0.2">
      <c r="A37" s="85"/>
      <c r="B37" s="72" t="s">
        <v>97</v>
      </c>
      <c r="C37" s="58"/>
      <c r="D37" s="58">
        <v>0</v>
      </c>
      <c r="E37" s="22"/>
      <c r="F37" s="22"/>
      <c r="G37" s="23"/>
    </row>
    <row r="38" spans="1:7" s="55" customFormat="1" ht="62.25" hidden="1" customHeight="1" x14ac:dyDescent="0.2">
      <c r="A38" s="56"/>
      <c r="B38" s="73" t="s">
        <v>98</v>
      </c>
      <c r="C38" s="74"/>
      <c r="D38" s="74">
        <f>SUM(D28:D31,D36:D37)</f>
        <v>0</v>
      </c>
      <c r="E38" s="75"/>
      <c r="F38" s="75"/>
      <c r="G38" s="95"/>
    </row>
    <row r="39" spans="1:7" s="55" customFormat="1" ht="62.25" hidden="1" customHeight="1" x14ac:dyDescent="0.2">
      <c r="A39" s="56"/>
      <c r="B39" s="84" t="s">
        <v>238</v>
      </c>
      <c r="C39" s="74">
        <f>C26</f>
        <v>0</v>
      </c>
      <c r="D39" s="74">
        <f>D38+D26</f>
        <v>0</v>
      </c>
      <c r="E39" s="75"/>
      <c r="F39" s="75"/>
      <c r="G39" s="95"/>
    </row>
    <row r="40" spans="1:7" s="55" customFormat="1" ht="62.25" hidden="1" customHeight="1" x14ac:dyDescent="0.2">
      <c r="A40" s="57">
        <v>3</v>
      </c>
      <c r="B40" s="367" t="s">
        <v>99</v>
      </c>
      <c r="C40" s="367"/>
      <c r="D40" s="371"/>
      <c r="E40" s="75"/>
      <c r="F40" s="75"/>
      <c r="G40" s="91">
        <v>0</v>
      </c>
    </row>
    <row r="41" spans="1:7" s="55" customFormat="1" ht="62.25" hidden="1" customHeight="1" x14ac:dyDescent="0.2">
      <c r="A41" s="57">
        <v>4</v>
      </c>
      <c r="B41" s="364" t="s">
        <v>244</v>
      </c>
      <c r="C41" s="353"/>
      <c r="D41" s="354"/>
      <c r="E41" s="75"/>
      <c r="F41" s="75"/>
      <c r="G41" s="91">
        <v>0</v>
      </c>
    </row>
    <row r="42" spans="1:7" s="55" customFormat="1" ht="62.25" hidden="1" customHeight="1" x14ac:dyDescent="0.2">
      <c r="A42" s="57">
        <v>5</v>
      </c>
      <c r="B42" s="367" t="s">
        <v>100</v>
      </c>
      <c r="C42" s="352"/>
      <c r="D42" s="368"/>
      <c r="E42" s="75"/>
      <c r="F42" s="75"/>
      <c r="G42" s="91">
        <v>0</v>
      </c>
    </row>
    <row r="43" spans="1:7" s="55" customFormat="1" ht="78.75" customHeight="1" x14ac:dyDescent="0.2">
      <c r="A43" s="57">
        <v>2</v>
      </c>
      <c r="B43" s="367" t="s">
        <v>287</v>
      </c>
      <c r="C43" s="352"/>
      <c r="D43" s="368"/>
      <c r="E43" s="75" t="s">
        <v>101</v>
      </c>
      <c r="F43" s="75"/>
      <c r="G43" s="91">
        <v>7</v>
      </c>
    </row>
    <row r="44" spans="1:7" s="55" customFormat="1" ht="12" x14ac:dyDescent="0.2">
      <c r="A44" s="59"/>
      <c r="B44" s="360" t="s">
        <v>102</v>
      </c>
      <c r="C44" s="360"/>
      <c r="D44" s="360"/>
      <c r="E44" s="65">
        <f>SUM(E18:E43)</f>
        <v>-2</v>
      </c>
      <c r="F44" s="65">
        <f>SUM(F18:F43)</f>
        <v>-2</v>
      </c>
      <c r="G44" s="92">
        <f>SUM(G18:G43)</f>
        <v>255</v>
      </c>
    </row>
    <row r="45" spans="1:7" s="55" customFormat="1" ht="12" x14ac:dyDescent="0.2">
      <c r="A45" s="86"/>
      <c r="B45" s="369" t="s">
        <v>14</v>
      </c>
      <c r="C45" s="369"/>
      <c r="D45" s="370"/>
      <c r="E45" s="83"/>
      <c r="F45" s="83"/>
      <c r="G45" s="96"/>
    </row>
    <row r="46" spans="1:7" s="55" customFormat="1" ht="97.5" customHeight="1" x14ac:dyDescent="0.2">
      <c r="A46" s="57">
        <v>1</v>
      </c>
      <c r="B46" s="367" t="s">
        <v>288</v>
      </c>
      <c r="C46" s="352"/>
      <c r="D46" s="368"/>
      <c r="E46" s="75"/>
      <c r="F46" s="75"/>
      <c r="G46" s="91">
        <v>115</v>
      </c>
    </row>
    <row r="47" spans="1:7" s="55" customFormat="1" ht="57" customHeight="1" x14ac:dyDescent="0.2">
      <c r="A47" s="57">
        <v>2</v>
      </c>
      <c r="B47" s="367" t="s">
        <v>289</v>
      </c>
      <c r="C47" s="352"/>
      <c r="D47" s="368"/>
      <c r="E47" s="75"/>
      <c r="F47" s="75"/>
      <c r="G47" s="91">
        <v>-2</v>
      </c>
    </row>
    <row r="48" spans="1:7" s="55" customFormat="1" ht="37.5" hidden="1" customHeight="1" x14ac:dyDescent="0.2">
      <c r="A48" s="57">
        <v>3</v>
      </c>
      <c r="B48" s="367" t="s">
        <v>103</v>
      </c>
      <c r="C48" s="352"/>
      <c r="D48" s="368"/>
      <c r="E48" s="75"/>
      <c r="F48" s="75"/>
      <c r="G48" s="91">
        <v>0</v>
      </c>
    </row>
    <row r="49" spans="1:7" s="55" customFormat="1" ht="12" x14ac:dyDescent="0.2">
      <c r="A49" s="59"/>
      <c r="B49" s="360" t="s">
        <v>104</v>
      </c>
      <c r="C49" s="360"/>
      <c r="D49" s="360"/>
      <c r="E49" s="65">
        <f t="shared" ref="E49:F49" si="0">SUM(E46:E48)</f>
        <v>0</v>
      </c>
      <c r="F49" s="65">
        <f t="shared" si="0"/>
        <v>0</v>
      </c>
      <c r="G49" s="92">
        <f>SUM(G46:G48)</f>
        <v>113</v>
      </c>
    </row>
    <row r="50" spans="1:7" s="55" customFormat="1" ht="12" hidden="1" x14ac:dyDescent="0.2">
      <c r="A50" s="57"/>
      <c r="B50" s="374" t="s">
        <v>15</v>
      </c>
      <c r="C50" s="374"/>
      <c r="D50" s="375"/>
      <c r="E50" s="75"/>
      <c r="F50" s="75"/>
      <c r="G50" s="91">
        <v>0</v>
      </c>
    </row>
    <row r="51" spans="1:7" s="55" customFormat="1" ht="75.75" hidden="1" customHeight="1" x14ac:dyDescent="0.2">
      <c r="A51" s="57">
        <v>1</v>
      </c>
      <c r="B51" s="367" t="s">
        <v>252</v>
      </c>
      <c r="C51" s="352"/>
      <c r="D51" s="368"/>
      <c r="E51" s="75"/>
      <c r="F51" s="75"/>
      <c r="G51" s="91">
        <v>0</v>
      </c>
    </row>
    <row r="52" spans="1:7" s="55" customFormat="1" ht="12" hidden="1" x14ac:dyDescent="0.2">
      <c r="A52" s="57">
        <v>2</v>
      </c>
      <c r="B52" s="353"/>
      <c r="C52" s="353"/>
      <c r="D52" s="354"/>
      <c r="E52" s="75"/>
      <c r="F52" s="75"/>
      <c r="G52" s="91">
        <v>0</v>
      </c>
    </row>
    <row r="53" spans="1:7" s="55" customFormat="1" ht="12" hidden="1" x14ac:dyDescent="0.2">
      <c r="A53" s="59"/>
      <c r="B53" s="360" t="s">
        <v>105</v>
      </c>
      <c r="C53" s="360"/>
      <c r="D53" s="360"/>
      <c r="E53" s="65">
        <f>SUM(E50:E52)</f>
        <v>0</v>
      </c>
      <c r="F53" s="65">
        <f t="shared" ref="F53:G53" si="1">SUM(F50:F52)</f>
        <v>0</v>
      </c>
      <c r="G53" s="92">
        <f t="shared" si="1"/>
        <v>0</v>
      </c>
    </row>
    <row r="54" spans="1:7" s="55" customFormat="1" ht="12" hidden="1" x14ac:dyDescent="0.2">
      <c r="A54" s="57"/>
      <c r="B54" s="374" t="s">
        <v>16</v>
      </c>
      <c r="C54" s="374"/>
      <c r="D54" s="375"/>
      <c r="E54" s="75"/>
      <c r="F54" s="75"/>
      <c r="G54" s="91"/>
    </row>
    <row r="55" spans="1:7" s="55" customFormat="1" ht="51" hidden="1" customHeight="1" x14ac:dyDescent="0.2">
      <c r="A55" s="57">
        <v>1</v>
      </c>
      <c r="B55" s="367" t="s">
        <v>108</v>
      </c>
      <c r="C55" s="352"/>
      <c r="D55" s="368"/>
      <c r="E55" s="75"/>
      <c r="F55" s="75"/>
      <c r="G55" s="91">
        <v>0</v>
      </c>
    </row>
    <row r="56" spans="1:7" s="55" customFormat="1" ht="48.75" hidden="1" customHeight="1" x14ac:dyDescent="0.2">
      <c r="A56" s="57">
        <v>2</v>
      </c>
      <c r="B56" s="367" t="s">
        <v>239</v>
      </c>
      <c r="C56" s="352"/>
      <c r="D56" s="368"/>
      <c r="E56" s="75"/>
      <c r="F56" s="75"/>
      <c r="G56" s="91">
        <v>0</v>
      </c>
    </row>
    <row r="57" spans="1:7" s="55" customFormat="1" ht="43.5" hidden="1" customHeight="1" x14ac:dyDescent="0.2">
      <c r="A57" s="57">
        <v>3</v>
      </c>
      <c r="B57" s="367" t="s">
        <v>106</v>
      </c>
      <c r="C57" s="352"/>
      <c r="D57" s="368"/>
      <c r="E57" s="75"/>
      <c r="F57" s="75"/>
      <c r="G57" s="91">
        <v>0</v>
      </c>
    </row>
    <row r="58" spans="1:7" s="55" customFormat="1" ht="63" hidden="1" customHeight="1" x14ac:dyDescent="0.2">
      <c r="A58" s="57">
        <v>4</v>
      </c>
      <c r="B58" s="367" t="s">
        <v>107</v>
      </c>
      <c r="C58" s="352"/>
      <c r="D58" s="368"/>
      <c r="E58" s="75"/>
      <c r="F58" s="75"/>
      <c r="G58" s="91">
        <v>0</v>
      </c>
    </row>
    <row r="59" spans="1:7" s="55" customFormat="1" ht="149.25" hidden="1" customHeight="1" x14ac:dyDescent="0.2">
      <c r="A59" s="57">
        <v>5</v>
      </c>
      <c r="B59" s="367" t="s">
        <v>268</v>
      </c>
      <c r="C59" s="352"/>
      <c r="D59" s="368"/>
      <c r="E59" s="75"/>
      <c r="F59" s="75"/>
      <c r="G59" s="91">
        <v>0</v>
      </c>
    </row>
    <row r="60" spans="1:7" s="55" customFormat="1" ht="12" hidden="1" x14ac:dyDescent="0.2">
      <c r="A60" s="59"/>
      <c r="B60" s="360" t="s">
        <v>109</v>
      </c>
      <c r="C60" s="360"/>
      <c r="D60" s="360"/>
      <c r="E60" s="65">
        <f t="shared" ref="E60:F60" si="2">SUM(E55:E59)</f>
        <v>0</v>
      </c>
      <c r="F60" s="65">
        <f t="shared" si="2"/>
        <v>0</v>
      </c>
      <c r="G60" s="92">
        <f>SUM(G55:G59)</f>
        <v>0</v>
      </c>
    </row>
    <row r="61" spans="1:7" s="55" customFormat="1" ht="12" hidden="1" x14ac:dyDescent="0.2">
      <c r="A61" s="57"/>
      <c r="B61" s="374" t="s">
        <v>17</v>
      </c>
      <c r="C61" s="374"/>
      <c r="D61" s="375"/>
      <c r="E61" s="75"/>
      <c r="F61" s="75"/>
      <c r="G61" s="91"/>
    </row>
    <row r="62" spans="1:7" s="55" customFormat="1" ht="12" hidden="1" x14ac:dyDescent="0.2">
      <c r="A62" s="57">
        <v>1</v>
      </c>
      <c r="B62" s="353"/>
      <c r="C62" s="353"/>
      <c r="D62" s="354"/>
      <c r="E62" s="64">
        <v>0</v>
      </c>
      <c r="F62" s="64">
        <v>0</v>
      </c>
      <c r="G62" s="91">
        <v>0</v>
      </c>
    </row>
    <row r="63" spans="1:7" s="55" customFormat="1" ht="12" hidden="1" x14ac:dyDescent="0.2">
      <c r="A63" s="57">
        <v>2</v>
      </c>
      <c r="B63" s="353"/>
      <c r="C63" s="353"/>
      <c r="D63" s="354"/>
      <c r="E63" s="64">
        <v>0</v>
      </c>
      <c r="F63" s="64">
        <v>0</v>
      </c>
      <c r="G63" s="91">
        <v>0</v>
      </c>
    </row>
    <row r="64" spans="1:7" s="55" customFormat="1" ht="12" hidden="1" x14ac:dyDescent="0.2">
      <c r="A64" s="59"/>
      <c r="B64" s="360" t="s">
        <v>110</v>
      </c>
      <c r="C64" s="360"/>
      <c r="D64" s="360"/>
      <c r="E64" s="65">
        <f>SUM(E62:E63)</f>
        <v>0</v>
      </c>
      <c r="F64" s="65">
        <f t="shared" ref="F64:G64" si="3">SUM(F62:F63)</f>
        <v>0</v>
      </c>
      <c r="G64" s="92">
        <f t="shared" si="3"/>
        <v>0</v>
      </c>
    </row>
    <row r="65" spans="1:7" s="55" customFormat="1" ht="12" hidden="1" x14ac:dyDescent="0.2">
      <c r="A65" s="57"/>
      <c r="B65" s="374" t="s">
        <v>266</v>
      </c>
      <c r="C65" s="374"/>
      <c r="D65" s="375"/>
      <c r="E65" s="75"/>
      <c r="F65" s="75"/>
      <c r="G65" s="91"/>
    </row>
    <row r="66" spans="1:7" s="55" customFormat="1" ht="12" hidden="1" x14ac:dyDescent="0.2">
      <c r="A66" s="57">
        <v>1</v>
      </c>
      <c r="B66" s="353"/>
      <c r="C66" s="353"/>
      <c r="D66" s="354"/>
      <c r="E66" s="64">
        <v>0</v>
      </c>
      <c r="F66" s="64">
        <v>0</v>
      </c>
      <c r="G66" s="91">
        <f>D38</f>
        <v>0</v>
      </c>
    </row>
    <row r="67" spans="1:7" s="55" customFormat="1" ht="12" hidden="1" x14ac:dyDescent="0.2">
      <c r="A67" s="57">
        <v>2</v>
      </c>
      <c r="B67" s="353"/>
      <c r="C67" s="353"/>
      <c r="D67" s="354"/>
      <c r="E67" s="64">
        <v>0</v>
      </c>
      <c r="F67" s="64">
        <v>0</v>
      </c>
      <c r="G67" s="91">
        <f>D39</f>
        <v>0</v>
      </c>
    </row>
    <row r="68" spans="1:7" s="55" customFormat="1" ht="12" hidden="1" x14ac:dyDescent="0.2">
      <c r="A68" s="59"/>
      <c r="B68" s="360" t="s">
        <v>111</v>
      </c>
      <c r="C68" s="360"/>
      <c r="D68" s="360"/>
      <c r="E68" s="65">
        <f>SUM(E66:E67)</f>
        <v>0</v>
      </c>
      <c r="F68" s="65">
        <f t="shared" ref="F68:G68" si="4">SUM(F66:F67)</f>
        <v>0</v>
      </c>
      <c r="G68" s="92">
        <f t="shared" si="4"/>
        <v>0</v>
      </c>
    </row>
    <row r="69" spans="1:7" ht="15" thickBot="1" x14ac:dyDescent="0.25">
      <c r="A69" s="87"/>
      <c r="B69" s="376" t="s">
        <v>232</v>
      </c>
      <c r="C69" s="376"/>
      <c r="D69" s="377"/>
      <c r="E69" s="88">
        <f>E68+E64+E60+E53+E49+E44+E15+E10</f>
        <v>-8</v>
      </c>
      <c r="F69" s="88">
        <f>F68+F64+F60+F53+F49+F44+F15+F10</f>
        <v>-8</v>
      </c>
      <c r="G69" s="97">
        <f>G68+G64+G60+G53+G49+G44+G15+G10</f>
        <v>-250</v>
      </c>
    </row>
    <row r="71" spans="1:7" s="55" customFormat="1" ht="12" hidden="1" x14ac:dyDescent="0.2">
      <c r="A71" s="180"/>
      <c r="B71" s="350" t="s">
        <v>235</v>
      </c>
      <c r="C71" s="350"/>
      <c r="D71" s="351"/>
      <c r="E71" s="181"/>
      <c r="F71" s="181"/>
      <c r="G71" s="182"/>
    </row>
    <row r="72" spans="1:7" s="55" customFormat="1" ht="12" hidden="1" x14ac:dyDescent="0.2">
      <c r="A72" s="57">
        <v>1</v>
      </c>
      <c r="B72" s="352" t="s">
        <v>233</v>
      </c>
      <c r="C72" s="353"/>
      <c r="D72" s="354"/>
      <c r="E72" s="64"/>
      <c r="F72" s="64">
        <v>0</v>
      </c>
      <c r="G72" s="91"/>
    </row>
    <row r="73" spans="1:7" s="55" customFormat="1" ht="12.75" hidden="1" thickBot="1" x14ac:dyDescent="0.25">
      <c r="A73" s="183"/>
      <c r="B73" s="355" t="s">
        <v>234</v>
      </c>
      <c r="C73" s="355"/>
      <c r="D73" s="355"/>
      <c r="E73" s="88">
        <f>SUM(E72:E72)</f>
        <v>0</v>
      </c>
      <c r="F73" s="88">
        <f>SUM(F72:F72)</f>
        <v>0</v>
      </c>
      <c r="G73" s="97">
        <f>SUM(G72:G72)</f>
        <v>0</v>
      </c>
    </row>
  </sheetData>
  <mergeCells count="49">
    <mergeCell ref="B69:D69"/>
    <mergeCell ref="B60:D60"/>
    <mergeCell ref="B61:D61"/>
    <mergeCell ref="B62:D62"/>
    <mergeCell ref="B63:D63"/>
    <mergeCell ref="B68:D68"/>
    <mergeCell ref="B64:D64"/>
    <mergeCell ref="B65:D65"/>
    <mergeCell ref="B66:D66"/>
    <mergeCell ref="B67:D67"/>
    <mergeCell ref="B52:D52"/>
    <mergeCell ref="B53:D53"/>
    <mergeCell ref="B54:D54"/>
    <mergeCell ref="B57:D57"/>
    <mergeCell ref="B59:D59"/>
    <mergeCell ref="B56:D56"/>
    <mergeCell ref="B58:D58"/>
    <mergeCell ref="B55:D55"/>
    <mergeCell ref="B47:D47"/>
    <mergeCell ref="B48:D48"/>
    <mergeCell ref="B49:D49"/>
    <mergeCell ref="B50:D50"/>
    <mergeCell ref="B51:D51"/>
    <mergeCell ref="B13:D13"/>
    <mergeCell ref="B43:D43"/>
    <mergeCell ref="B44:D44"/>
    <mergeCell ref="B45:D45"/>
    <mergeCell ref="B46:D46"/>
    <mergeCell ref="B40:D40"/>
    <mergeCell ref="B41:D41"/>
    <mergeCell ref="B42:D42"/>
    <mergeCell ref="B17:D18"/>
    <mergeCell ref="B14:D14"/>
    <mergeCell ref="B8:D9"/>
    <mergeCell ref="B71:D71"/>
    <mergeCell ref="B72:D72"/>
    <mergeCell ref="B73:D73"/>
    <mergeCell ref="A1:G1"/>
    <mergeCell ref="A2:G2"/>
    <mergeCell ref="A3:G3"/>
    <mergeCell ref="A4:G4"/>
    <mergeCell ref="B16:D16"/>
    <mergeCell ref="B15:D15"/>
    <mergeCell ref="B7:D7"/>
    <mergeCell ref="B11:D11"/>
    <mergeCell ref="B12:D12"/>
    <mergeCell ref="B10:D10"/>
    <mergeCell ref="A5:G5"/>
    <mergeCell ref="B19:D20"/>
  </mergeCells>
  <printOptions horizontalCentered="1"/>
  <pageMargins left="0.2" right="0.2" top="0.75" bottom="0.75" header="0.3" footer="0.3"/>
  <pageSetup scale="76" orientation="portrait" r:id="rId1"/>
  <headerFooter>
    <oddHeader>&amp;L&amp;"Arial,Bold"&amp;12E. Justification for Technical and Base Adjustments</oddHeader>
    <oddFooter>&amp;C&amp;"Arial,Regular"Exhibit E - Justification for Technical and Base Adjustments</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80" zoomScaleNormal="100" zoomScaleSheetLayoutView="80" workbookViewId="0">
      <selection activeCell="P1" sqref="P1:P1048576"/>
    </sheetView>
  </sheetViews>
  <sheetFormatPr defaultRowHeight="14.25" x14ac:dyDescent="0.2"/>
  <cols>
    <col min="1" max="1" width="37.140625" style="12" customWidth="1"/>
    <col min="2" max="3" width="8.28515625" style="12" customWidth="1"/>
    <col min="4" max="4" width="12.7109375" style="12" customWidth="1"/>
    <col min="5" max="5" width="7.140625" style="12" customWidth="1"/>
    <col min="6" max="6" width="8.7109375" style="12" customWidth="1"/>
    <col min="7" max="7" width="12.7109375" style="12" customWidth="1"/>
    <col min="8" max="9" width="8.28515625" style="12" customWidth="1"/>
    <col min="10" max="12" width="12.7109375" style="12" customWidth="1"/>
    <col min="13" max="14" width="8.28515625" style="12" customWidth="1"/>
    <col min="15" max="15" width="12.7109375" style="12" customWidth="1"/>
    <col min="16" max="16" width="4.570312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28" t="s">
        <v>112</v>
      </c>
      <c r="B1" s="328"/>
      <c r="C1" s="328"/>
      <c r="D1" s="328"/>
      <c r="E1" s="328"/>
      <c r="F1" s="328"/>
      <c r="G1" s="328"/>
      <c r="H1" s="328"/>
      <c r="I1" s="328"/>
      <c r="J1" s="328"/>
      <c r="K1" s="328"/>
      <c r="L1" s="328"/>
      <c r="M1" s="328"/>
      <c r="N1" s="328"/>
      <c r="O1" s="328"/>
      <c r="P1" s="9"/>
      <c r="Q1" s="9"/>
      <c r="R1" s="9"/>
      <c r="S1" s="9"/>
      <c r="T1" s="9"/>
      <c r="U1" s="9"/>
      <c r="V1" s="9"/>
    </row>
    <row r="2" spans="1:22" ht="15" x14ac:dyDescent="0.2">
      <c r="A2" s="329" t="s">
        <v>285</v>
      </c>
      <c r="B2" s="329"/>
      <c r="C2" s="329"/>
      <c r="D2" s="329"/>
      <c r="E2" s="329"/>
      <c r="F2" s="329"/>
      <c r="G2" s="329"/>
      <c r="H2" s="329"/>
      <c r="I2" s="329"/>
      <c r="J2" s="329"/>
      <c r="K2" s="329"/>
      <c r="L2" s="329"/>
      <c r="M2" s="329"/>
      <c r="N2" s="329"/>
      <c r="O2" s="329"/>
      <c r="P2" s="10"/>
      <c r="Q2" s="10"/>
      <c r="R2" s="10"/>
      <c r="S2" s="10"/>
      <c r="T2" s="10"/>
      <c r="U2" s="10"/>
      <c r="V2" s="10"/>
    </row>
    <row r="3" spans="1:22" x14ac:dyDescent="0.2">
      <c r="A3" s="334" t="s">
        <v>2</v>
      </c>
      <c r="B3" s="334"/>
      <c r="C3" s="334"/>
      <c r="D3" s="334"/>
      <c r="E3" s="334"/>
      <c r="F3" s="334"/>
      <c r="G3" s="334"/>
      <c r="H3" s="334"/>
      <c r="I3" s="334"/>
      <c r="J3" s="334"/>
      <c r="K3" s="334"/>
      <c r="L3" s="334"/>
      <c r="M3" s="334"/>
      <c r="N3" s="334"/>
      <c r="O3" s="334"/>
      <c r="P3" s="13"/>
      <c r="Q3" s="13"/>
      <c r="R3" s="13"/>
      <c r="S3" s="13"/>
      <c r="T3" s="13"/>
      <c r="U3" s="13"/>
      <c r="V3" s="13"/>
    </row>
    <row r="4" spans="1:22" x14ac:dyDescent="0.2">
      <c r="A4" s="331" t="s">
        <v>3</v>
      </c>
      <c r="B4" s="331"/>
      <c r="C4" s="331"/>
      <c r="D4" s="331"/>
      <c r="E4" s="331"/>
      <c r="F4" s="331"/>
      <c r="G4" s="331"/>
      <c r="H4" s="331"/>
      <c r="I4" s="331"/>
      <c r="J4" s="331"/>
      <c r="K4" s="331"/>
      <c r="L4" s="331"/>
      <c r="M4" s="331"/>
      <c r="N4" s="331"/>
      <c r="O4" s="331"/>
      <c r="P4" s="11"/>
      <c r="Q4" s="11"/>
      <c r="R4" s="11"/>
      <c r="S4" s="11"/>
      <c r="T4" s="11"/>
      <c r="U4" s="11"/>
      <c r="V4" s="11"/>
    </row>
    <row r="5" spans="1:22" x14ac:dyDescent="0.2">
      <c r="A5" s="11"/>
      <c r="B5" s="11"/>
      <c r="C5" s="11"/>
      <c r="D5" s="11"/>
      <c r="E5" s="11"/>
      <c r="F5" s="11"/>
      <c r="G5" s="11"/>
      <c r="H5" s="11"/>
      <c r="I5" s="11"/>
      <c r="J5" s="11"/>
      <c r="K5" s="11"/>
      <c r="L5" s="11"/>
      <c r="M5" s="11"/>
      <c r="N5" s="11"/>
      <c r="O5" s="11"/>
      <c r="P5" s="11"/>
      <c r="Q5" s="11"/>
      <c r="R5" s="11"/>
      <c r="S5" s="11"/>
      <c r="T5" s="11"/>
      <c r="U5" s="11"/>
      <c r="V5" s="11"/>
    </row>
    <row r="6" spans="1:22" ht="15" thickBot="1" x14ac:dyDescent="0.25">
      <c r="A6" s="99"/>
      <c r="B6" s="99"/>
      <c r="C6" s="99"/>
      <c r="D6" s="99"/>
      <c r="E6" s="99"/>
      <c r="F6" s="99"/>
      <c r="G6" s="99"/>
      <c r="H6" s="99"/>
      <c r="I6" s="99"/>
      <c r="J6" s="99"/>
      <c r="K6" s="99"/>
      <c r="L6" s="99"/>
      <c r="M6" s="99"/>
      <c r="N6" s="99"/>
      <c r="O6" s="99"/>
      <c r="P6" s="11"/>
      <c r="Q6" s="11"/>
      <c r="R6" s="11"/>
      <c r="S6" s="11"/>
      <c r="T6" s="11"/>
      <c r="U6" s="11"/>
      <c r="V6" s="11"/>
    </row>
    <row r="7" spans="1:22" ht="33.75" customHeight="1" x14ac:dyDescent="0.2">
      <c r="A7" s="332" t="s">
        <v>227</v>
      </c>
      <c r="B7" s="335" t="s">
        <v>277</v>
      </c>
      <c r="C7" s="335"/>
      <c r="D7" s="335"/>
      <c r="E7" s="335" t="s">
        <v>223</v>
      </c>
      <c r="F7" s="378"/>
      <c r="G7" s="379"/>
      <c r="H7" s="335" t="s">
        <v>113</v>
      </c>
      <c r="I7" s="335"/>
      <c r="J7" s="335"/>
      <c r="K7" s="191" t="s">
        <v>114</v>
      </c>
      <c r="L7" s="191" t="s">
        <v>240</v>
      </c>
      <c r="M7" s="335" t="s">
        <v>118</v>
      </c>
      <c r="N7" s="335"/>
      <c r="O7" s="336"/>
    </row>
    <row r="8" spans="1:22" ht="28.5" x14ac:dyDescent="0.2">
      <c r="A8" s="333"/>
      <c r="B8" s="14" t="s">
        <v>5</v>
      </c>
      <c r="C8" s="185" t="s">
        <v>221</v>
      </c>
      <c r="D8" s="14" t="s">
        <v>6</v>
      </c>
      <c r="E8" s="14" t="s">
        <v>5</v>
      </c>
      <c r="F8" s="185" t="s">
        <v>221</v>
      </c>
      <c r="G8" s="14" t="s">
        <v>6</v>
      </c>
      <c r="H8" s="14" t="s">
        <v>5</v>
      </c>
      <c r="I8" s="14" t="s">
        <v>221</v>
      </c>
      <c r="J8" s="14" t="s">
        <v>6</v>
      </c>
      <c r="K8" s="26" t="s">
        <v>6</v>
      </c>
      <c r="L8" s="14" t="s">
        <v>6</v>
      </c>
      <c r="M8" s="14" t="s">
        <v>5</v>
      </c>
      <c r="N8" s="14" t="s">
        <v>221</v>
      </c>
      <c r="O8" s="15" t="s">
        <v>6</v>
      </c>
    </row>
    <row r="9" spans="1:22" x14ac:dyDescent="0.2">
      <c r="A9" s="274" t="s">
        <v>285</v>
      </c>
      <c r="B9" s="215">
        <v>37</v>
      </c>
      <c r="C9" s="215">
        <v>28</v>
      </c>
      <c r="D9" s="215">
        <v>7605</v>
      </c>
      <c r="E9" s="215">
        <v>0</v>
      </c>
      <c r="F9" s="215">
        <v>0</v>
      </c>
      <c r="G9" s="215">
        <v>0</v>
      </c>
      <c r="H9" s="215">
        <v>-6</v>
      </c>
      <c r="I9" s="215">
        <v>-1</v>
      </c>
      <c r="J9" s="215">
        <v>-143</v>
      </c>
      <c r="K9" s="215">
        <v>0</v>
      </c>
      <c r="L9" s="215">
        <v>0</v>
      </c>
      <c r="M9" s="215">
        <f t="shared" ref="M9:N9" si="0">B9+H9</f>
        <v>31</v>
      </c>
      <c r="N9" s="215">
        <f t="shared" si="0"/>
        <v>27</v>
      </c>
      <c r="O9" s="216">
        <f>D9+J9+K9+L9+G9</f>
        <v>7462</v>
      </c>
    </row>
    <row r="10" spans="1:22" ht="15" x14ac:dyDescent="0.25">
      <c r="A10" s="17" t="s">
        <v>224</v>
      </c>
      <c r="B10" s="220">
        <f t="shared" ref="B10:O10" si="1">SUM(B9:B9)</f>
        <v>37</v>
      </c>
      <c r="C10" s="220">
        <f t="shared" si="1"/>
        <v>28</v>
      </c>
      <c r="D10" s="220">
        <f t="shared" si="1"/>
        <v>7605</v>
      </c>
      <c r="E10" s="220">
        <f t="shared" si="1"/>
        <v>0</v>
      </c>
      <c r="F10" s="220">
        <f t="shared" si="1"/>
        <v>0</v>
      </c>
      <c r="G10" s="220">
        <f t="shared" si="1"/>
        <v>0</v>
      </c>
      <c r="H10" s="220">
        <f t="shared" si="1"/>
        <v>-6</v>
      </c>
      <c r="I10" s="220">
        <f t="shared" si="1"/>
        <v>-1</v>
      </c>
      <c r="J10" s="220">
        <f t="shared" si="1"/>
        <v>-143</v>
      </c>
      <c r="K10" s="220">
        <f t="shared" si="1"/>
        <v>0</v>
      </c>
      <c r="L10" s="220">
        <f t="shared" si="1"/>
        <v>0</v>
      </c>
      <c r="M10" s="220">
        <f t="shared" si="1"/>
        <v>31</v>
      </c>
      <c r="N10" s="220">
        <f t="shared" si="1"/>
        <v>27</v>
      </c>
      <c r="O10" s="221">
        <f t="shared" si="1"/>
        <v>7462</v>
      </c>
    </row>
    <row r="11" spans="1:22" x14ac:dyDescent="0.2">
      <c r="A11" s="161" t="s">
        <v>41</v>
      </c>
      <c r="B11" s="227"/>
      <c r="C11" s="227">
        <v>0</v>
      </c>
      <c r="D11" s="227"/>
      <c r="E11" s="227"/>
      <c r="F11" s="227">
        <v>0</v>
      </c>
      <c r="G11" s="227"/>
      <c r="H11" s="227"/>
      <c r="I11" s="227">
        <v>0</v>
      </c>
      <c r="J11" s="227"/>
      <c r="K11" s="227"/>
      <c r="L11" s="227"/>
      <c r="M11" s="227"/>
      <c r="N11" s="227">
        <f>C11+I11+F11</f>
        <v>0</v>
      </c>
      <c r="O11" s="228"/>
    </row>
    <row r="12" spans="1:22" x14ac:dyDescent="0.2">
      <c r="A12" s="186" t="s">
        <v>225</v>
      </c>
      <c r="B12" s="36"/>
      <c r="C12" s="36">
        <f>C10+C11</f>
        <v>28</v>
      </c>
      <c r="D12" s="36"/>
      <c r="E12" s="36"/>
      <c r="F12" s="36">
        <f>F10+F11</f>
        <v>0</v>
      </c>
      <c r="G12" s="36"/>
      <c r="H12" s="36"/>
      <c r="I12" s="36">
        <f>I10+I11</f>
        <v>-1</v>
      </c>
      <c r="J12" s="36"/>
      <c r="K12" s="36"/>
      <c r="L12" s="36"/>
      <c r="M12" s="36"/>
      <c r="N12" s="227">
        <f>N10+N11</f>
        <v>27</v>
      </c>
      <c r="O12" s="217"/>
    </row>
    <row r="13" spans="1:22" x14ac:dyDescent="0.2">
      <c r="A13" s="21"/>
      <c r="B13" s="36"/>
      <c r="C13" s="36"/>
      <c r="D13" s="36"/>
      <c r="E13" s="36"/>
      <c r="F13" s="36"/>
      <c r="G13" s="36"/>
      <c r="H13" s="36"/>
      <c r="I13" s="36"/>
      <c r="J13" s="36"/>
      <c r="K13" s="36"/>
      <c r="L13" s="36"/>
      <c r="M13" s="36"/>
      <c r="N13" s="36"/>
      <c r="O13" s="217"/>
    </row>
    <row r="14" spans="1:22" x14ac:dyDescent="0.2">
      <c r="A14" s="21" t="s">
        <v>42</v>
      </c>
      <c r="B14" s="36"/>
      <c r="C14" s="36"/>
      <c r="D14" s="36"/>
      <c r="E14" s="36"/>
      <c r="F14" s="36"/>
      <c r="G14" s="36"/>
      <c r="H14" s="36"/>
      <c r="I14" s="36"/>
      <c r="J14" s="36"/>
      <c r="K14" s="36"/>
      <c r="L14" s="36"/>
      <c r="M14" s="36"/>
      <c r="N14" s="36"/>
      <c r="O14" s="217"/>
    </row>
    <row r="15" spans="1:22" x14ac:dyDescent="0.2">
      <c r="A15" s="24" t="s">
        <v>43</v>
      </c>
      <c r="B15" s="36"/>
      <c r="C15" s="36">
        <v>0</v>
      </c>
      <c r="D15" s="36"/>
      <c r="E15" s="36"/>
      <c r="F15" s="36">
        <v>0</v>
      </c>
      <c r="G15" s="36"/>
      <c r="H15" s="36"/>
      <c r="I15" s="36">
        <v>0</v>
      </c>
      <c r="J15" s="36"/>
      <c r="K15" s="36"/>
      <c r="L15" s="36"/>
      <c r="M15" s="36"/>
      <c r="N15" s="36">
        <f>C15+I15+F15</f>
        <v>0</v>
      </c>
      <c r="O15" s="217"/>
    </row>
    <row r="16" spans="1:22" x14ac:dyDescent="0.2">
      <c r="A16" s="25" t="s">
        <v>44</v>
      </c>
      <c r="B16" s="229"/>
      <c r="C16" s="229">
        <v>0</v>
      </c>
      <c r="D16" s="229"/>
      <c r="E16" s="229"/>
      <c r="F16" s="229">
        <v>0</v>
      </c>
      <c r="G16" s="229"/>
      <c r="H16" s="229"/>
      <c r="I16" s="229">
        <v>0</v>
      </c>
      <c r="J16" s="229"/>
      <c r="K16" s="229"/>
      <c r="L16" s="229"/>
      <c r="M16" s="229"/>
      <c r="N16" s="36">
        <f>C16+I16+F15</f>
        <v>0</v>
      </c>
      <c r="O16" s="230"/>
    </row>
    <row r="17" spans="1:15" ht="15" thickBot="1" x14ac:dyDescent="0.25">
      <c r="A17" s="187" t="s">
        <v>226</v>
      </c>
      <c r="B17" s="231"/>
      <c r="C17" s="231">
        <f>C12+C15+C16</f>
        <v>28</v>
      </c>
      <c r="D17" s="231"/>
      <c r="E17" s="231"/>
      <c r="F17" s="231">
        <f>F12+F15+F16</f>
        <v>0</v>
      </c>
      <c r="G17" s="231"/>
      <c r="H17" s="231"/>
      <c r="I17" s="231">
        <f>I12+I15+I16</f>
        <v>-1</v>
      </c>
      <c r="J17" s="231"/>
      <c r="K17" s="231"/>
      <c r="L17" s="231"/>
      <c r="M17" s="231"/>
      <c r="N17" s="231">
        <f>SUM(N12,N15:N16)</f>
        <v>27</v>
      </c>
      <c r="O17" s="232"/>
    </row>
    <row r="19" spans="1:15" ht="15" x14ac:dyDescent="0.25">
      <c r="A19" s="8" t="s">
        <v>113</v>
      </c>
    </row>
    <row r="20" spans="1:15" x14ac:dyDescent="0.2">
      <c r="A20" s="381" t="s">
        <v>303</v>
      </c>
      <c r="B20" s="382"/>
      <c r="C20" s="382"/>
      <c r="D20" s="382"/>
      <c r="E20" s="382"/>
      <c r="F20" s="382"/>
      <c r="G20" s="382"/>
      <c r="H20" s="382"/>
      <c r="I20" s="382"/>
      <c r="J20" s="382"/>
      <c r="K20" s="382"/>
      <c r="L20" s="382"/>
      <c r="M20" s="382"/>
      <c r="N20" s="382"/>
      <c r="O20" s="382"/>
    </row>
    <row r="21" spans="1:15" x14ac:dyDescent="0.2">
      <c r="A21" s="380"/>
      <c r="B21" s="380"/>
      <c r="C21" s="380"/>
      <c r="D21" s="380"/>
      <c r="E21" s="380"/>
      <c r="F21" s="380"/>
      <c r="G21" s="380"/>
      <c r="H21" s="380"/>
      <c r="I21" s="380"/>
      <c r="J21" s="380"/>
      <c r="K21" s="380"/>
      <c r="L21" s="380"/>
      <c r="M21" s="380"/>
      <c r="N21" s="380"/>
      <c r="O21" s="380"/>
    </row>
    <row r="22" spans="1:15" ht="15" x14ac:dyDescent="0.25">
      <c r="A22" s="8" t="s">
        <v>264</v>
      </c>
    </row>
    <row r="23" spans="1:15" x14ac:dyDescent="0.2">
      <c r="A23" s="380"/>
      <c r="B23" s="380"/>
      <c r="C23" s="380"/>
      <c r="D23" s="380"/>
      <c r="E23" s="380"/>
      <c r="F23" s="380"/>
      <c r="G23" s="380"/>
      <c r="H23" s="380"/>
      <c r="I23" s="380"/>
      <c r="J23" s="380"/>
      <c r="K23" s="380"/>
      <c r="L23" s="380"/>
      <c r="M23" s="380"/>
      <c r="N23" s="380"/>
      <c r="O23" s="380"/>
    </row>
    <row r="24" spans="1:15" x14ac:dyDescent="0.2">
      <c r="A24" s="380"/>
      <c r="B24" s="380"/>
      <c r="C24" s="380"/>
      <c r="D24" s="380"/>
      <c r="E24" s="380"/>
      <c r="F24" s="380"/>
      <c r="G24" s="380"/>
      <c r="H24" s="380"/>
      <c r="I24" s="380"/>
      <c r="J24" s="380"/>
      <c r="K24" s="380"/>
      <c r="L24" s="380"/>
      <c r="M24" s="380"/>
      <c r="N24" s="380"/>
      <c r="O24" s="380"/>
    </row>
    <row r="25" spans="1:15" ht="15" x14ac:dyDescent="0.25">
      <c r="A25" s="8" t="s">
        <v>265</v>
      </c>
    </row>
    <row r="26" spans="1:15" x14ac:dyDescent="0.2">
      <c r="A26" s="380"/>
      <c r="B26" s="380"/>
      <c r="C26" s="380"/>
      <c r="D26" s="380"/>
      <c r="E26" s="380"/>
      <c r="F26" s="380"/>
      <c r="G26" s="380"/>
      <c r="H26" s="380"/>
      <c r="I26" s="380"/>
      <c r="J26" s="380"/>
      <c r="K26" s="380"/>
      <c r="L26" s="380"/>
      <c r="M26" s="380"/>
      <c r="N26" s="380"/>
      <c r="O26" s="380"/>
    </row>
    <row r="27" spans="1:15" x14ac:dyDescent="0.2">
      <c r="A27" s="380"/>
      <c r="B27" s="380"/>
      <c r="C27" s="380"/>
      <c r="D27" s="380"/>
      <c r="E27" s="380"/>
      <c r="F27" s="380"/>
      <c r="G27" s="380"/>
      <c r="H27" s="380"/>
      <c r="I27" s="380"/>
      <c r="J27" s="380"/>
      <c r="K27" s="380"/>
      <c r="L27" s="380"/>
      <c r="M27" s="380"/>
      <c r="N27" s="380"/>
      <c r="O27" s="380"/>
    </row>
  </sheetData>
  <mergeCells count="15">
    <mergeCell ref="A27:O27"/>
    <mergeCell ref="A20:O20"/>
    <mergeCell ref="A21:O21"/>
    <mergeCell ref="A23:O23"/>
    <mergeCell ref="A24:O24"/>
    <mergeCell ref="A26:O26"/>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view="pageBreakPreview" zoomScale="80" zoomScaleNormal="100" zoomScaleSheetLayoutView="80" workbookViewId="0">
      <selection activeCell="N1" sqref="N1:N1048576"/>
    </sheetView>
  </sheetViews>
  <sheetFormatPr defaultRowHeight="14.25" x14ac:dyDescent="0.2"/>
  <cols>
    <col min="1" max="1" width="37.140625" style="264" customWidth="1"/>
    <col min="2" max="3" width="8.28515625" style="264" customWidth="1"/>
    <col min="4" max="4" width="12.7109375" style="264" customWidth="1"/>
    <col min="5" max="5" width="15" style="264" customWidth="1"/>
    <col min="6" max="7" width="8.28515625" style="264" customWidth="1"/>
    <col min="8" max="10" width="12.7109375" style="264" customWidth="1"/>
    <col min="11" max="12" width="8.28515625" style="264" customWidth="1"/>
    <col min="13" max="13" width="12.7109375" style="264" customWidth="1"/>
    <col min="14" max="14" width="4.5703125" style="264" customWidth="1"/>
    <col min="15" max="16" width="8.28515625" style="264" customWidth="1"/>
    <col min="17" max="17" width="12.7109375" style="264" customWidth="1"/>
    <col min="18" max="19" width="8.28515625" style="264" customWidth="1"/>
    <col min="20" max="20" width="12.7109375" style="264" customWidth="1"/>
    <col min="21" max="16384" width="9.140625" style="264"/>
  </cols>
  <sheetData>
    <row r="1" spans="1:20" ht="18" x14ac:dyDescent="0.25">
      <c r="A1" s="328" t="s">
        <v>115</v>
      </c>
      <c r="B1" s="328"/>
      <c r="C1" s="328"/>
      <c r="D1" s="328"/>
      <c r="E1" s="328"/>
      <c r="F1" s="328"/>
      <c r="G1" s="328"/>
      <c r="H1" s="328"/>
      <c r="I1" s="328"/>
      <c r="J1" s="328"/>
      <c r="K1" s="328"/>
      <c r="L1" s="328"/>
      <c r="M1" s="328"/>
      <c r="N1" s="9"/>
      <c r="O1" s="9"/>
      <c r="P1" s="9"/>
      <c r="Q1" s="9"/>
      <c r="R1" s="9"/>
      <c r="S1" s="9"/>
      <c r="T1" s="9"/>
    </row>
    <row r="2" spans="1:20" ht="15" x14ac:dyDescent="0.2">
      <c r="A2" s="329" t="s">
        <v>285</v>
      </c>
      <c r="B2" s="329"/>
      <c r="C2" s="329"/>
      <c r="D2" s="329"/>
      <c r="E2" s="329"/>
      <c r="F2" s="329"/>
      <c r="G2" s="329"/>
      <c r="H2" s="329"/>
      <c r="I2" s="329"/>
      <c r="J2" s="329"/>
      <c r="K2" s="329"/>
      <c r="L2" s="329"/>
      <c r="M2" s="329"/>
      <c r="N2" s="10"/>
      <c r="O2" s="10"/>
      <c r="P2" s="10"/>
      <c r="Q2" s="10"/>
      <c r="R2" s="10"/>
      <c r="S2" s="10"/>
      <c r="T2" s="10"/>
    </row>
    <row r="3" spans="1:20" x14ac:dyDescent="0.2">
      <c r="A3" s="384" t="s">
        <v>2</v>
      </c>
      <c r="B3" s="384"/>
      <c r="C3" s="384"/>
      <c r="D3" s="384"/>
      <c r="E3" s="384"/>
      <c r="F3" s="384"/>
      <c r="G3" s="384"/>
      <c r="H3" s="384"/>
      <c r="I3" s="384"/>
      <c r="J3" s="384"/>
      <c r="K3" s="384"/>
      <c r="L3" s="384"/>
      <c r="M3" s="384"/>
      <c r="N3" s="284"/>
      <c r="O3" s="284"/>
      <c r="P3" s="284"/>
      <c r="Q3" s="284"/>
      <c r="R3" s="284"/>
      <c r="S3" s="284"/>
      <c r="T3" s="284"/>
    </row>
    <row r="4" spans="1:20" x14ac:dyDescent="0.2">
      <c r="A4" s="331" t="s">
        <v>3</v>
      </c>
      <c r="B4" s="331"/>
      <c r="C4" s="331"/>
      <c r="D4" s="331"/>
      <c r="E4" s="331"/>
      <c r="F4" s="331"/>
      <c r="G4" s="331"/>
      <c r="H4" s="331"/>
      <c r="I4" s="331"/>
      <c r="J4" s="331"/>
      <c r="K4" s="331"/>
      <c r="L4" s="331"/>
      <c r="M4" s="331"/>
      <c r="N4" s="11"/>
      <c r="O4" s="11"/>
      <c r="P4" s="11"/>
      <c r="Q4" s="11"/>
      <c r="R4" s="11"/>
      <c r="S4" s="11"/>
      <c r="T4" s="11"/>
    </row>
    <row r="5" spans="1:20" x14ac:dyDescent="0.2">
      <c r="A5" s="11"/>
      <c r="B5" s="11"/>
      <c r="C5" s="11"/>
      <c r="D5" s="11"/>
      <c r="E5" s="11"/>
      <c r="F5" s="11"/>
      <c r="G5" s="11"/>
      <c r="H5" s="11"/>
      <c r="I5" s="11"/>
      <c r="J5" s="11"/>
      <c r="K5" s="11"/>
      <c r="L5" s="11"/>
      <c r="M5" s="11"/>
      <c r="N5" s="11"/>
      <c r="O5" s="11"/>
      <c r="P5" s="11"/>
      <c r="Q5" s="11"/>
      <c r="R5" s="11"/>
      <c r="S5" s="11"/>
      <c r="T5" s="11"/>
    </row>
    <row r="6" spans="1:20" ht="15" thickBot="1" x14ac:dyDescent="0.25">
      <c r="A6" s="99"/>
      <c r="B6" s="99"/>
      <c r="C6" s="99"/>
      <c r="D6" s="99"/>
      <c r="E6" s="99"/>
      <c r="F6" s="99"/>
      <c r="G6" s="99"/>
      <c r="H6" s="99"/>
      <c r="I6" s="99"/>
      <c r="J6" s="99"/>
      <c r="K6" s="99"/>
      <c r="L6" s="99"/>
      <c r="M6" s="99"/>
      <c r="N6" s="11"/>
      <c r="O6" s="11"/>
      <c r="P6" s="11"/>
      <c r="Q6" s="11"/>
      <c r="R6" s="11"/>
      <c r="S6" s="11"/>
      <c r="T6" s="11"/>
    </row>
    <row r="7" spans="1:20" ht="30" x14ac:dyDescent="0.2">
      <c r="A7" s="332" t="s">
        <v>227</v>
      </c>
      <c r="B7" s="335" t="s">
        <v>300</v>
      </c>
      <c r="C7" s="335"/>
      <c r="D7" s="335"/>
      <c r="E7" s="275" t="s">
        <v>301</v>
      </c>
      <c r="F7" s="335" t="s">
        <v>113</v>
      </c>
      <c r="G7" s="335"/>
      <c r="H7" s="335"/>
      <c r="I7" s="275" t="s">
        <v>114</v>
      </c>
      <c r="J7" s="275" t="s">
        <v>240</v>
      </c>
      <c r="K7" s="335" t="s">
        <v>116</v>
      </c>
      <c r="L7" s="335"/>
      <c r="M7" s="336"/>
    </row>
    <row r="8" spans="1:20" ht="28.5" x14ac:dyDescent="0.2">
      <c r="A8" s="333"/>
      <c r="B8" s="285" t="s">
        <v>5</v>
      </c>
      <c r="C8" s="285" t="s">
        <v>222</v>
      </c>
      <c r="D8" s="285" t="s">
        <v>6</v>
      </c>
      <c r="E8" s="285" t="s">
        <v>6</v>
      </c>
      <c r="F8" s="285" t="s">
        <v>5</v>
      </c>
      <c r="G8" s="285" t="s">
        <v>222</v>
      </c>
      <c r="H8" s="285" t="s">
        <v>6</v>
      </c>
      <c r="I8" s="285" t="s">
        <v>6</v>
      </c>
      <c r="J8" s="285" t="s">
        <v>6</v>
      </c>
      <c r="K8" s="285" t="s">
        <v>5</v>
      </c>
      <c r="L8" s="285" t="s">
        <v>222</v>
      </c>
      <c r="M8" s="286" t="s">
        <v>6</v>
      </c>
    </row>
    <row r="9" spans="1:20" x14ac:dyDescent="0.2">
      <c r="A9" s="274" t="s">
        <v>299</v>
      </c>
      <c r="B9" s="287">
        <v>37</v>
      </c>
      <c r="C9" s="287">
        <v>28</v>
      </c>
      <c r="D9" s="287">
        <v>7652</v>
      </c>
      <c r="E9" s="287">
        <v>0</v>
      </c>
      <c r="F9" s="287">
        <v>-8</v>
      </c>
      <c r="G9" s="287">
        <v>-8</v>
      </c>
      <c r="H9" s="287">
        <v>-570</v>
      </c>
      <c r="I9" s="287">
        <v>0</v>
      </c>
      <c r="J9" s="287">
        <v>0</v>
      </c>
      <c r="K9" s="287">
        <f>B9+F9</f>
        <v>29</v>
      </c>
      <c r="L9" s="287">
        <f>C9+G9</f>
        <v>20</v>
      </c>
      <c r="M9" s="288">
        <f>D9+E9+H9+I9+J9</f>
        <v>7082</v>
      </c>
    </row>
    <row r="10" spans="1:20" hidden="1" x14ac:dyDescent="0.2">
      <c r="A10" s="289" t="s">
        <v>37</v>
      </c>
      <c r="B10" s="270">
        <v>0</v>
      </c>
      <c r="C10" s="270">
        <v>0</v>
      </c>
      <c r="D10" s="270">
        <v>0</v>
      </c>
      <c r="E10" s="270">
        <v>0</v>
      </c>
      <c r="F10" s="270">
        <v>0</v>
      </c>
      <c r="G10" s="270">
        <v>0</v>
      </c>
      <c r="H10" s="270">
        <v>0</v>
      </c>
      <c r="I10" s="270">
        <v>0</v>
      </c>
      <c r="J10" s="270">
        <v>0</v>
      </c>
      <c r="K10" s="270">
        <f t="shared" ref="K10:L12" si="0">B10+F10</f>
        <v>0</v>
      </c>
      <c r="L10" s="270">
        <f t="shared" si="0"/>
        <v>0</v>
      </c>
      <c r="M10" s="271">
        <f t="shared" ref="M10:M12" si="1">D10+E10+H10+I10+J10</f>
        <v>0</v>
      </c>
    </row>
    <row r="11" spans="1:20" hidden="1" x14ac:dyDescent="0.2">
      <c r="A11" s="289" t="s">
        <v>38</v>
      </c>
      <c r="B11" s="270">
        <v>0</v>
      </c>
      <c r="C11" s="270">
        <v>0</v>
      </c>
      <c r="D11" s="270">
        <v>0</v>
      </c>
      <c r="E11" s="270">
        <v>0</v>
      </c>
      <c r="F11" s="270">
        <v>0</v>
      </c>
      <c r="G11" s="270">
        <v>0</v>
      </c>
      <c r="H11" s="270">
        <v>0</v>
      </c>
      <c r="I11" s="270">
        <v>0</v>
      </c>
      <c r="J11" s="270">
        <v>0</v>
      </c>
      <c r="K11" s="270">
        <f t="shared" si="0"/>
        <v>0</v>
      </c>
      <c r="L11" s="270">
        <f t="shared" si="0"/>
        <v>0</v>
      </c>
      <c r="M11" s="271">
        <f t="shared" si="1"/>
        <v>0</v>
      </c>
    </row>
    <row r="12" spans="1:20" hidden="1" x14ac:dyDescent="0.2">
      <c r="A12" s="290" t="s">
        <v>39</v>
      </c>
      <c r="B12" s="291">
        <v>0</v>
      </c>
      <c r="C12" s="291">
        <v>0</v>
      </c>
      <c r="D12" s="291">
        <v>0</v>
      </c>
      <c r="E12" s="291">
        <v>0</v>
      </c>
      <c r="F12" s="291">
        <v>0</v>
      </c>
      <c r="G12" s="291">
        <v>0</v>
      </c>
      <c r="H12" s="291">
        <v>0</v>
      </c>
      <c r="I12" s="291">
        <v>0</v>
      </c>
      <c r="J12" s="291">
        <v>0</v>
      </c>
      <c r="K12" s="291">
        <f t="shared" si="0"/>
        <v>0</v>
      </c>
      <c r="L12" s="291">
        <f t="shared" si="0"/>
        <v>0</v>
      </c>
      <c r="M12" s="292">
        <f t="shared" si="1"/>
        <v>0</v>
      </c>
    </row>
    <row r="13" spans="1:20" ht="15" x14ac:dyDescent="0.25">
      <c r="A13" s="17" t="s">
        <v>224</v>
      </c>
      <c r="B13" s="220">
        <f>SUM(B9:B12)</f>
        <v>37</v>
      </c>
      <c r="C13" s="220">
        <f t="shared" ref="C13:M13" si="2">SUM(C9:C12)</f>
        <v>28</v>
      </c>
      <c r="D13" s="220">
        <f t="shared" si="2"/>
        <v>7652</v>
      </c>
      <c r="E13" s="220">
        <f t="shared" si="2"/>
        <v>0</v>
      </c>
      <c r="F13" s="220">
        <f t="shared" si="2"/>
        <v>-8</v>
      </c>
      <c r="G13" s="220">
        <f t="shared" si="2"/>
        <v>-8</v>
      </c>
      <c r="H13" s="220">
        <f t="shared" si="2"/>
        <v>-570</v>
      </c>
      <c r="I13" s="220">
        <f>SUM(I9:I12)</f>
        <v>0</v>
      </c>
      <c r="J13" s="220">
        <f>SUM(J9:J12)</f>
        <v>0</v>
      </c>
      <c r="K13" s="220">
        <f t="shared" si="2"/>
        <v>29</v>
      </c>
      <c r="L13" s="220">
        <f t="shared" si="2"/>
        <v>20</v>
      </c>
      <c r="M13" s="221">
        <f t="shared" si="2"/>
        <v>7082</v>
      </c>
    </row>
    <row r="14" spans="1:20" x14ac:dyDescent="0.2">
      <c r="A14" s="293" t="s">
        <v>223</v>
      </c>
      <c r="B14" s="287"/>
      <c r="C14" s="287"/>
      <c r="D14" s="287">
        <v>0</v>
      </c>
      <c r="E14" s="287"/>
      <c r="F14" s="287"/>
      <c r="G14" s="287"/>
      <c r="H14" s="287"/>
      <c r="I14" s="287"/>
      <c r="J14" s="287"/>
      <c r="K14" s="287"/>
      <c r="L14" s="287"/>
      <c r="M14" s="288">
        <f>D14+E14+H14+I14+J14</f>
        <v>0</v>
      </c>
    </row>
    <row r="15" spans="1:20" x14ac:dyDescent="0.2">
      <c r="A15" s="294" t="s">
        <v>262</v>
      </c>
      <c r="B15" s="295"/>
      <c r="C15" s="295"/>
      <c r="D15" s="295">
        <f>SUM(D13:D14)</f>
        <v>7652</v>
      </c>
      <c r="E15" s="295"/>
      <c r="F15" s="295"/>
      <c r="G15" s="295"/>
      <c r="H15" s="295"/>
      <c r="I15" s="295"/>
      <c r="J15" s="295"/>
      <c r="K15" s="295"/>
      <c r="L15" s="295"/>
      <c r="M15" s="296">
        <f>SUM(M13:M14)</f>
        <v>7082</v>
      </c>
    </row>
    <row r="16" spans="1:20" x14ac:dyDescent="0.2">
      <c r="A16" s="297" t="s">
        <v>41</v>
      </c>
      <c r="B16" s="298"/>
      <c r="C16" s="298">
        <v>0</v>
      </c>
      <c r="D16" s="298"/>
      <c r="E16" s="298"/>
      <c r="F16" s="298"/>
      <c r="G16" s="298">
        <v>0</v>
      </c>
      <c r="H16" s="298"/>
      <c r="I16" s="298">
        <v>0</v>
      </c>
      <c r="J16" s="298"/>
      <c r="K16" s="298"/>
      <c r="L16" s="298">
        <f t="shared" ref="L16" si="3">C16+G16</f>
        <v>0</v>
      </c>
      <c r="M16" s="299"/>
    </row>
    <row r="17" spans="1:13" x14ac:dyDescent="0.2">
      <c r="A17" s="289" t="s">
        <v>225</v>
      </c>
      <c r="B17" s="270"/>
      <c r="C17" s="270">
        <f>C13+C16</f>
        <v>28</v>
      </c>
      <c r="D17" s="270"/>
      <c r="E17" s="270"/>
      <c r="F17" s="270"/>
      <c r="G17" s="270">
        <f>G13+G16</f>
        <v>-8</v>
      </c>
      <c r="H17" s="270"/>
      <c r="I17" s="270">
        <f>I13+I16</f>
        <v>0</v>
      </c>
      <c r="J17" s="270"/>
      <c r="K17" s="270"/>
      <c r="L17" s="270">
        <f>L13+L16</f>
        <v>20</v>
      </c>
      <c r="M17" s="271"/>
    </row>
    <row r="18" spans="1:13" x14ac:dyDescent="0.2">
      <c r="A18" s="289"/>
      <c r="B18" s="270"/>
      <c r="C18" s="270"/>
      <c r="D18" s="270"/>
      <c r="E18" s="270"/>
      <c r="F18" s="270"/>
      <c r="G18" s="270"/>
      <c r="H18" s="270"/>
      <c r="I18" s="270"/>
      <c r="J18" s="270"/>
      <c r="K18" s="270"/>
      <c r="L18" s="270"/>
      <c r="M18" s="271"/>
    </row>
    <row r="19" spans="1:13" x14ac:dyDescent="0.2">
      <c r="A19" s="289" t="s">
        <v>42</v>
      </c>
      <c r="B19" s="270"/>
      <c r="C19" s="270"/>
      <c r="D19" s="270"/>
      <c r="E19" s="270"/>
      <c r="F19" s="270"/>
      <c r="G19" s="270"/>
      <c r="H19" s="270"/>
      <c r="I19" s="270"/>
      <c r="J19" s="270"/>
      <c r="K19" s="270"/>
      <c r="L19" s="270"/>
      <c r="M19" s="271"/>
    </row>
    <row r="20" spans="1:13" x14ac:dyDescent="0.2">
      <c r="A20" s="300" t="s">
        <v>43</v>
      </c>
      <c r="B20" s="270"/>
      <c r="C20" s="270">
        <v>0</v>
      </c>
      <c r="D20" s="270"/>
      <c r="E20" s="270"/>
      <c r="F20" s="270"/>
      <c r="G20" s="270">
        <v>0</v>
      </c>
      <c r="H20" s="270"/>
      <c r="I20" s="270">
        <v>0</v>
      </c>
      <c r="J20" s="270"/>
      <c r="K20" s="270"/>
      <c r="L20" s="270">
        <f t="shared" ref="L20:L21" si="4">C20+G20</f>
        <v>0</v>
      </c>
      <c r="M20" s="271"/>
    </row>
    <row r="21" spans="1:13" x14ac:dyDescent="0.2">
      <c r="A21" s="301" t="s">
        <v>44</v>
      </c>
      <c r="B21" s="302"/>
      <c r="C21" s="302">
        <v>0</v>
      </c>
      <c r="D21" s="302"/>
      <c r="E21" s="302"/>
      <c r="F21" s="302"/>
      <c r="G21" s="302">
        <v>0</v>
      </c>
      <c r="H21" s="302"/>
      <c r="I21" s="302">
        <v>0</v>
      </c>
      <c r="J21" s="302"/>
      <c r="K21" s="302"/>
      <c r="L21" s="302">
        <f t="shared" si="4"/>
        <v>0</v>
      </c>
      <c r="M21" s="303"/>
    </row>
    <row r="22" spans="1:13" ht="15" thickBot="1" x14ac:dyDescent="0.25">
      <c r="A22" s="277" t="s">
        <v>226</v>
      </c>
      <c r="B22" s="278"/>
      <c r="C22" s="278">
        <f>C17+C20+C21</f>
        <v>28</v>
      </c>
      <c r="D22" s="278"/>
      <c r="E22" s="278"/>
      <c r="F22" s="278"/>
      <c r="G22" s="278">
        <f>G17+G20+G21</f>
        <v>-8</v>
      </c>
      <c r="H22" s="278"/>
      <c r="I22" s="278">
        <f>I17+I20+I21</f>
        <v>0</v>
      </c>
      <c r="J22" s="278"/>
      <c r="K22" s="278"/>
      <c r="L22" s="278">
        <f>SUM(L17,L20:L21)</f>
        <v>20</v>
      </c>
      <c r="M22" s="279"/>
    </row>
    <row r="24" spans="1:13" x14ac:dyDescent="0.2">
      <c r="A24" s="305" t="s">
        <v>293</v>
      </c>
      <c r="B24" s="306"/>
      <c r="C24" s="306"/>
      <c r="D24" s="306"/>
      <c r="E24" s="306"/>
      <c r="F24" s="306"/>
      <c r="G24" s="306"/>
      <c r="H24" s="306"/>
      <c r="I24" s="306"/>
      <c r="J24" s="306"/>
    </row>
    <row r="26" spans="1:13" ht="15" x14ac:dyDescent="0.25">
      <c r="A26" s="8" t="s">
        <v>113</v>
      </c>
      <c r="K26" s="304"/>
      <c r="L26" s="304"/>
      <c r="M26" s="304"/>
    </row>
    <row r="27" spans="1:13" ht="15" x14ac:dyDescent="0.25">
      <c r="A27" s="381" t="s">
        <v>304</v>
      </c>
      <c r="B27" s="383"/>
      <c r="C27" s="383"/>
      <c r="D27" s="383"/>
      <c r="E27" s="383"/>
      <c r="F27" s="383"/>
      <c r="G27" s="383"/>
      <c r="H27" s="383"/>
      <c r="I27" s="383"/>
      <c r="J27" s="304"/>
      <c r="K27" s="304"/>
      <c r="L27" s="304"/>
      <c r="M27" s="304"/>
    </row>
    <row r="28" spans="1:13" x14ac:dyDescent="0.2">
      <c r="A28" s="304"/>
      <c r="B28" s="304"/>
      <c r="C28" s="304"/>
      <c r="D28" s="304"/>
      <c r="E28" s="304"/>
      <c r="F28" s="304"/>
      <c r="G28" s="304"/>
      <c r="H28" s="304"/>
      <c r="I28" s="304"/>
      <c r="J28" s="304"/>
    </row>
    <row r="29" spans="1:13" ht="15" x14ac:dyDescent="0.25">
      <c r="A29" s="8" t="s">
        <v>264</v>
      </c>
      <c r="K29" s="304"/>
      <c r="L29" s="304"/>
      <c r="M29" s="304"/>
    </row>
    <row r="30" spans="1:13" x14ac:dyDescent="0.2">
      <c r="A30" s="304"/>
      <c r="B30" s="304"/>
      <c r="C30" s="304"/>
      <c r="D30" s="304"/>
      <c r="E30" s="304"/>
      <c r="F30" s="304"/>
      <c r="G30" s="304"/>
      <c r="H30" s="304"/>
      <c r="I30" s="304"/>
      <c r="J30" s="304"/>
      <c r="K30" s="304"/>
      <c r="L30" s="304"/>
      <c r="M30" s="304"/>
    </row>
    <row r="31" spans="1:13" x14ac:dyDescent="0.2">
      <c r="A31" s="304"/>
      <c r="B31" s="304"/>
      <c r="C31" s="304"/>
      <c r="D31" s="304"/>
      <c r="E31" s="304"/>
      <c r="F31" s="304"/>
      <c r="G31" s="304"/>
      <c r="H31" s="304"/>
      <c r="I31" s="304"/>
      <c r="J31" s="304"/>
    </row>
    <row r="32" spans="1:13" ht="15" x14ac:dyDescent="0.25">
      <c r="A32" s="8" t="s">
        <v>265</v>
      </c>
      <c r="K32" s="304"/>
      <c r="L32" s="304"/>
      <c r="M32" s="304"/>
    </row>
    <row r="33" spans="1:10" x14ac:dyDescent="0.2">
      <c r="A33" s="304"/>
      <c r="B33" s="304"/>
      <c r="C33" s="304"/>
      <c r="D33" s="304"/>
      <c r="E33" s="304"/>
      <c r="F33" s="304"/>
      <c r="G33" s="304"/>
      <c r="H33" s="304"/>
      <c r="I33" s="304"/>
      <c r="J33" s="304"/>
    </row>
  </sheetData>
  <mergeCells count="9">
    <mergeCell ref="A27:I27"/>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view="pageBreakPreview" zoomScale="80" zoomScaleNormal="100" zoomScaleSheetLayoutView="80" workbookViewId="0">
      <selection activeCell="A3" sqref="A3:M3"/>
    </sheetView>
  </sheetViews>
  <sheetFormatPr defaultRowHeight="14.25" x14ac:dyDescent="0.2"/>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28" t="s">
        <v>117</v>
      </c>
      <c r="B1" s="328"/>
      <c r="C1" s="328"/>
      <c r="D1" s="328"/>
      <c r="E1" s="328"/>
      <c r="F1" s="328"/>
      <c r="G1" s="328"/>
      <c r="H1" s="328"/>
      <c r="I1" s="328"/>
      <c r="J1" s="328"/>
      <c r="K1" s="328"/>
      <c r="L1" s="328"/>
      <c r="M1" s="328"/>
      <c r="N1" s="100" t="s">
        <v>30</v>
      </c>
      <c r="O1" s="9"/>
      <c r="P1" s="192" t="s">
        <v>32</v>
      </c>
      <c r="Q1" s="9"/>
      <c r="R1" s="9"/>
      <c r="S1" s="9"/>
      <c r="T1" s="9"/>
      <c r="U1" s="9"/>
      <c r="V1" s="9"/>
    </row>
    <row r="2" spans="1:22" ht="15" x14ac:dyDescent="0.2">
      <c r="A2" s="329" t="s">
        <v>285</v>
      </c>
      <c r="B2" s="329"/>
      <c r="C2" s="329"/>
      <c r="D2" s="329"/>
      <c r="E2" s="329"/>
      <c r="F2" s="329"/>
      <c r="G2" s="329"/>
      <c r="H2" s="329"/>
      <c r="I2" s="329"/>
      <c r="J2" s="329"/>
      <c r="K2" s="329"/>
      <c r="L2" s="329"/>
      <c r="M2" s="329"/>
      <c r="N2" s="100" t="s">
        <v>30</v>
      </c>
      <c r="O2" s="10"/>
      <c r="P2" s="193"/>
      <c r="Q2" s="10"/>
      <c r="R2" s="10"/>
      <c r="S2" s="10"/>
      <c r="T2" s="10"/>
      <c r="U2" s="10"/>
      <c r="V2" s="10"/>
    </row>
    <row r="3" spans="1:22" ht="15" x14ac:dyDescent="0.25">
      <c r="A3" s="334" t="s">
        <v>2</v>
      </c>
      <c r="B3" s="334"/>
      <c r="C3" s="334"/>
      <c r="D3" s="334"/>
      <c r="E3" s="334"/>
      <c r="F3" s="334"/>
      <c r="G3" s="334"/>
      <c r="H3" s="334"/>
      <c r="I3" s="334"/>
      <c r="J3" s="334"/>
      <c r="K3" s="334"/>
      <c r="L3" s="334"/>
      <c r="M3" s="334"/>
      <c r="N3" s="100" t="s">
        <v>30</v>
      </c>
      <c r="O3" s="13"/>
      <c r="P3" s="193" t="s">
        <v>250</v>
      </c>
      <c r="Q3" s="13"/>
      <c r="R3" s="13"/>
      <c r="S3" s="13"/>
      <c r="T3" s="13"/>
      <c r="U3" s="13"/>
      <c r="V3" s="13"/>
    </row>
    <row r="4" spans="1:22" x14ac:dyDescent="0.2">
      <c r="A4" s="331" t="s">
        <v>3</v>
      </c>
      <c r="B4" s="331"/>
      <c r="C4" s="331"/>
      <c r="D4" s="331"/>
      <c r="E4" s="331"/>
      <c r="F4" s="331"/>
      <c r="G4" s="331"/>
      <c r="H4" s="331"/>
      <c r="I4" s="331"/>
      <c r="J4" s="331"/>
      <c r="K4" s="331"/>
      <c r="L4" s="331"/>
      <c r="M4" s="331"/>
      <c r="N4" s="100" t="s">
        <v>30</v>
      </c>
      <c r="O4" s="11"/>
      <c r="P4" s="193" t="s">
        <v>249</v>
      </c>
      <c r="Q4" s="11"/>
      <c r="R4" s="11"/>
      <c r="S4" s="11"/>
      <c r="T4" s="11"/>
      <c r="U4" s="11"/>
      <c r="V4" s="11"/>
    </row>
    <row r="5" spans="1:22" ht="15.75" thickBot="1" x14ac:dyDescent="0.3">
      <c r="A5" s="331"/>
      <c r="B5" s="331"/>
      <c r="C5" s="331"/>
      <c r="D5" s="331"/>
      <c r="E5" s="331"/>
      <c r="F5" s="331"/>
      <c r="G5" s="331"/>
      <c r="H5" s="331"/>
      <c r="I5" s="331"/>
      <c r="J5" s="331"/>
      <c r="K5" s="331"/>
      <c r="L5" s="331"/>
      <c r="M5" s="331"/>
      <c r="N5" s="100" t="s">
        <v>30</v>
      </c>
      <c r="O5" s="11"/>
      <c r="P5" s="194"/>
      <c r="Q5" s="11"/>
      <c r="R5" s="11"/>
      <c r="S5" s="11"/>
      <c r="T5" s="11"/>
      <c r="U5" s="11"/>
      <c r="V5" s="11"/>
    </row>
    <row r="6" spans="1:22" ht="15" thickBot="1" x14ac:dyDescent="0.25">
      <c r="A6" s="331"/>
      <c r="B6" s="331"/>
      <c r="C6" s="331"/>
      <c r="D6" s="331"/>
      <c r="E6" s="331"/>
      <c r="F6" s="331"/>
      <c r="G6" s="331"/>
      <c r="H6" s="331"/>
      <c r="I6" s="331"/>
      <c r="J6" s="331"/>
      <c r="K6" s="331"/>
      <c r="L6" s="331"/>
      <c r="M6" s="331"/>
      <c r="N6" s="100" t="s">
        <v>30</v>
      </c>
      <c r="O6" s="11"/>
      <c r="P6" s="11"/>
      <c r="Q6" s="11"/>
      <c r="R6" s="11"/>
      <c r="S6" s="11"/>
      <c r="T6" s="11"/>
      <c r="U6" s="11"/>
      <c r="V6" s="11"/>
    </row>
    <row r="7" spans="1:22" ht="15" x14ac:dyDescent="0.25">
      <c r="A7" s="332" t="s">
        <v>273</v>
      </c>
      <c r="B7" s="335" t="s">
        <v>118</v>
      </c>
      <c r="C7" s="335"/>
      <c r="D7" s="335"/>
      <c r="E7" s="335" t="s">
        <v>276</v>
      </c>
      <c r="F7" s="335"/>
      <c r="G7" s="335"/>
      <c r="H7" s="335" t="s">
        <v>35</v>
      </c>
      <c r="I7" s="335"/>
      <c r="J7" s="335"/>
      <c r="K7" s="335" t="s">
        <v>119</v>
      </c>
      <c r="L7" s="335"/>
      <c r="M7" s="336"/>
      <c r="N7" s="100" t="s">
        <v>30</v>
      </c>
      <c r="P7" s="8" t="s">
        <v>124</v>
      </c>
    </row>
    <row r="8" spans="1:22" ht="28.5" x14ac:dyDescent="0.2">
      <c r="A8" s="333"/>
      <c r="B8" s="14" t="s">
        <v>126</v>
      </c>
      <c r="C8" s="26" t="s">
        <v>127</v>
      </c>
      <c r="D8" s="14" t="s">
        <v>6</v>
      </c>
      <c r="E8" s="14" t="s">
        <v>126</v>
      </c>
      <c r="F8" s="14" t="s">
        <v>127</v>
      </c>
      <c r="G8" s="14" t="s">
        <v>6</v>
      </c>
      <c r="H8" s="14" t="s">
        <v>126</v>
      </c>
      <c r="I8" s="14" t="s">
        <v>127</v>
      </c>
      <c r="J8" s="14" t="s">
        <v>6</v>
      </c>
      <c r="K8" s="14" t="s">
        <v>126</v>
      </c>
      <c r="L8" s="14" t="s">
        <v>127</v>
      </c>
      <c r="M8" s="15" t="s">
        <v>6</v>
      </c>
      <c r="N8" s="100" t="s">
        <v>30</v>
      </c>
      <c r="P8" s="101" t="s">
        <v>125</v>
      </c>
    </row>
    <row r="9" spans="1:22" ht="15" x14ac:dyDescent="0.25">
      <c r="A9" s="30" t="s">
        <v>120</v>
      </c>
      <c r="B9" s="215">
        <v>0</v>
      </c>
      <c r="C9" s="215">
        <v>0</v>
      </c>
      <c r="D9" s="215">
        <v>0</v>
      </c>
      <c r="E9" s="215">
        <v>0</v>
      </c>
      <c r="F9" s="215">
        <v>0</v>
      </c>
      <c r="G9" s="215">
        <v>0</v>
      </c>
      <c r="H9" s="215">
        <v>0</v>
      </c>
      <c r="I9" s="215">
        <v>0</v>
      </c>
      <c r="J9" s="215">
        <v>0</v>
      </c>
      <c r="K9" s="215">
        <f>H9-E9</f>
        <v>0</v>
      </c>
      <c r="L9" s="215">
        <f t="shared" ref="L9:M9" si="0">I9-F9</f>
        <v>0</v>
      </c>
      <c r="M9" s="216">
        <f t="shared" si="0"/>
        <v>0</v>
      </c>
      <c r="N9" s="100" t="s">
        <v>30</v>
      </c>
      <c r="P9" s="8"/>
    </row>
    <row r="10" spans="1:22" x14ac:dyDescent="0.2">
      <c r="A10" s="31" t="s">
        <v>121</v>
      </c>
      <c r="B10" s="36">
        <v>0</v>
      </c>
      <c r="C10" s="36">
        <v>0</v>
      </c>
      <c r="D10" s="36">
        <v>0</v>
      </c>
      <c r="E10" s="36">
        <v>0</v>
      </c>
      <c r="F10" s="36">
        <v>0</v>
      </c>
      <c r="G10" s="36">
        <v>0</v>
      </c>
      <c r="H10" s="36">
        <v>0</v>
      </c>
      <c r="I10" s="36">
        <v>0</v>
      </c>
      <c r="J10" s="36">
        <v>0</v>
      </c>
      <c r="K10" s="36">
        <f t="shared" ref="K10:K12" si="1">H10-E10</f>
        <v>0</v>
      </c>
      <c r="L10" s="36">
        <f t="shared" ref="L10:L12" si="2">I10-F10</f>
        <v>0</v>
      </c>
      <c r="M10" s="217">
        <f t="shared" ref="M10:M12" si="3">J10-G10</f>
        <v>0</v>
      </c>
      <c r="N10" s="100" t="s">
        <v>30</v>
      </c>
      <c r="P10" s="27" t="s">
        <v>128</v>
      </c>
    </row>
    <row r="11" spans="1:22" x14ac:dyDescent="0.2">
      <c r="A11" s="31" t="s">
        <v>122</v>
      </c>
      <c r="B11" s="36">
        <v>0</v>
      </c>
      <c r="C11" s="36">
        <v>0</v>
      </c>
      <c r="D11" s="36">
        <v>0</v>
      </c>
      <c r="E11" s="36">
        <v>0</v>
      </c>
      <c r="F11" s="36">
        <v>0</v>
      </c>
      <c r="G11" s="36">
        <v>0</v>
      </c>
      <c r="H11" s="36">
        <v>0</v>
      </c>
      <c r="I11" s="36">
        <v>0</v>
      </c>
      <c r="J11" s="36">
        <v>0</v>
      </c>
      <c r="K11" s="36">
        <f t="shared" si="1"/>
        <v>0</v>
      </c>
      <c r="L11" s="36">
        <f t="shared" si="2"/>
        <v>0</v>
      </c>
      <c r="M11" s="217">
        <f t="shared" si="3"/>
        <v>0</v>
      </c>
      <c r="N11" s="100" t="s">
        <v>30</v>
      </c>
    </row>
    <row r="12" spans="1:22" x14ac:dyDescent="0.2">
      <c r="A12" s="32" t="s">
        <v>123</v>
      </c>
      <c r="B12" s="233">
        <v>0</v>
      </c>
      <c r="C12" s="233">
        <v>0</v>
      </c>
      <c r="D12" s="233">
        <v>0</v>
      </c>
      <c r="E12" s="233">
        <v>0</v>
      </c>
      <c r="F12" s="233">
        <v>0</v>
      </c>
      <c r="G12" s="233">
        <v>0</v>
      </c>
      <c r="H12" s="233">
        <v>0</v>
      </c>
      <c r="I12" s="233">
        <v>0</v>
      </c>
      <c r="J12" s="233">
        <v>0</v>
      </c>
      <c r="K12" s="233">
        <f t="shared" si="1"/>
        <v>0</v>
      </c>
      <c r="L12" s="233">
        <f t="shared" si="2"/>
        <v>0</v>
      </c>
      <c r="M12" s="234">
        <f t="shared" si="3"/>
        <v>0</v>
      </c>
      <c r="N12" s="100" t="s">
        <v>30</v>
      </c>
    </row>
    <row r="13" spans="1:22" ht="15" x14ac:dyDescent="0.25">
      <c r="A13" s="17" t="s">
        <v>251</v>
      </c>
      <c r="B13" s="220">
        <f>SUM(B9:B12)</f>
        <v>0</v>
      </c>
      <c r="C13" s="220">
        <f t="shared" ref="C13:M13" si="4">SUM(C9:C12)</f>
        <v>0</v>
      </c>
      <c r="D13" s="220">
        <f t="shared" si="4"/>
        <v>0</v>
      </c>
      <c r="E13" s="220">
        <f t="shared" si="4"/>
        <v>0</v>
      </c>
      <c r="F13" s="220">
        <f t="shared" si="4"/>
        <v>0</v>
      </c>
      <c r="G13" s="220">
        <f t="shared" si="4"/>
        <v>0</v>
      </c>
      <c r="H13" s="220">
        <f t="shared" si="4"/>
        <v>0</v>
      </c>
      <c r="I13" s="220">
        <f t="shared" si="4"/>
        <v>0</v>
      </c>
      <c r="J13" s="220">
        <f t="shared" si="4"/>
        <v>0</v>
      </c>
      <c r="K13" s="220">
        <f t="shared" si="4"/>
        <v>0</v>
      </c>
      <c r="L13" s="220">
        <f t="shared" si="4"/>
        <v>0</v>
      </c>
      <c r="M13" s="221">
        <f t="shared" si="4"/>
        <v>0</v>
      </c>
      <c r="N13" s="100" t="s">
        <v>30</v>
      </c>
    </row>
    <row r="14" spans="1:22" ht="15" thickBot="1" x14ac:dyDescent="0.25">
      <c r="N14" s="100" t="s">
        <v>30</v>
      </c>
    </row>
    <row r="15" spans="1:22" ht="18" customHeight="1" x14ac:dyDescent="0.2">
      <c r="A15" s="332" t="s">
        <v>241</v>
      </c>
      <c r="B15" s="335" t="s">
        <v>118</v>
      </c>
      <c r="C15" s="335"/>
      <c r="D15" s="335"/>
      <c r="E15" s="335" t="s">
        <v>276</v>
      </c>
      <c r="F15" s="335"/>
      <c r="G15" s="335"/>
      <c r="H15" s="335" t="s">
        <v>35</v>
      </c>
      <c r="I15" s="335"/>
      <c r="J15" s="335"/>
      <c r="K15" s="335" t="s">
        <v>119</v>
      </c>
      <c r="L15" s="335"/>
      <c r="M15" s="336"/>
      <c r="N15" s="100" t="s">
        <v>30</v>
      </c>
    </row>
    <row r="16" spans="1:22" ht="30" x14ac:dyDescent="0.25">
      <c r="A16" s="333"/>
      <c r="B16" s="14" t="s">
        <v>126</v>
      </c>
      <c r="C16" s="26" t="s">
        <v>127</v>
      </c>
      <c r="D16" s="14" t="s">
        <v>6</v>
      </c>
      <c r="E16" s="14" t="s">
        <v>126</v>
      </c>
      <c r="F16" s="14" t="s">
        <v>127</v>
      </c>
      <c r="G16" s="14" t="s">
        <v>6</v>
      </c>
      <c r="H16" s="14" t="s">
        <v>126</v>
      </c>
      <c r="I16" s="14" t="s">
        <v>127</v>
      </c>
      <c r="J16" s="14" t="s">
        <v>6</v>
      </c>
      <c r="K16" s="14" t="s">
        <v>126</v>
      </c>
      <c r="L16" s="14" t="s">
        <v>127</v>
      </c>
      <c r="M16" s="15" t="s">
        <v>6</v>
      </c>
      <c r="N16" s="100" t="s">
        <v>30</v>
      </c>
      <c r="P16" s="102" t="s">
        <v>272</v>
      </c>
    </row>
    <row r="17" spans="1:16" ht="15" x14ac:dyDescent="0.25">
      <c r="A17" s="30" t="s">
        <v>36</v>
      </c>
      <c r="B17" s="215">
        <v>0</v>
      </c>
      <c r="C17" s="215">
        <v>0</v>
      </c>
      <c r="D17" s="215">
        <v>0</v>
      </c>
      <c r="E17" s="215">
        <v>0</v>
      </c>
      <c r="F17" s="215">
        <v>0</v>
      </c>
      <c r="G17" s="215">
        <v>0</v>
      </c>
      <c r="H17" s="215">
        <v>0</v>
      </c>
      <c r="I17" s="215">
        <v>0</v>
      </c>
      <c r="J17" s="215">
        <v>0</v>
      </c>
      <c r="K17" s="215">
        <f>H17-E17</f>
        <v>0</v>
      </c>
      <c r="L17" s="215">
        <f t="shared" ref="L17:L20" si="5">I17-F17</f>
        <v>0</v>
      </c>
      <c r="M17" s="216">
        <f t="shared" ref="M17:M20" si="6">J17-G17</f>
        <v>0</v>
      </c>
      <c r="N17" s="100" t="s">
        <v>30</v>
      </c>
      <c r="P17" s="8"/>
    </row>
    <row r="18" spans="1:16" x14ac:dyDescent="0.2">
      <c r="A18" s="31" t="s">
        <v>37</v>
      </c>
      <c r="B18" s="36">
        <v>0</v>
      </c>
      <c r="C18" s="36">
        <v>0</v>
      </c>
      <c r="D18" s="36">
        <v>0</v>
      </c>
      <c r="E18" s="36">
        <v>0</v>
      </c>
      <c r="F18" s="36">
        <v>0</v>
      </c>
      <c r="G18" s="36">
        <v>0</v>
      </c>
      <c r="H18" s="36">
        <v>0</v>
      </c>
      <c r="I18" s="36">
        <v>0</v>
      </c>
      <c r="J18" s="36">
        <v>0</v>
      </c>
      <c r="K18" s="36">
        <f t="shared" ref="K18:K20" si="7">H18-E18</f>
        <v>0</v>
      </c>
      <c r="L18" s="36">
        <f t="shared" si="5"/>
        <v>0</v>
      </c>
      <c r="M18" s="217">
        <f t="shared" si="6"/>
        <v>0</v>
      </c>
      <c r="N18" s="100" t="s">
        <v>30</v>
      </c>
      <c r="P18" s="27"/>
    </row>
    <row r="19" spans="1:16" x14ac:dyDescent="0.2">
      <c r="A19" s="31" t="s">
        <v>38</v>
      </c>
      <c r="B19" s="36">
        <v>0</v>
      </c>
      <c r="C19" s="36">
        <v>0</v>
      </c>
      <c r="D19" s="36">
        <v>0</v>
      </c>
      <c r="E19" s="36">
        <v>0</v>
      </c>
      <c r="F19" s="36">
        <v>0</v>
      </c>
      <c r="G19" s="36">
        <v>0</v>
      </c>
      <c r="H19" s="36">
        <v>0</v>
      </c>
      <c r="I19" s="36">
        <v>0</v>
      </c>
      <c r="J19" s="36">
        <v>0</v>
      </c>
      <c r="K19" s="36">
        <f t="shared" si="7"/>
        <v>0</v>
      </c>
      <c r="L19" s="36">
        <f t="shared" si="5"/>
        <v>0</v>
      </c>
      <c r="M19" s="217">
        <f t="shared" si="6"/>
        <v>0</v>
      </c>
      <c r="N19" s="100" t="s">
        <v>30</v>
      </c>
    </row>
    <row r="20" spans="1:16" x14ac:dyDescent="0.2">
      <c r="A20" s="32" t="s">
        <v>39</v>
      </c>
      <c r="B20" s="233">
        <v>0</v>
      </c>
      <c r="C20" s="233">
        <v>0</v>
      </c>
      <c r="D20" s="233">
        <v>0</v>
      </c>
      <c r="E20" s="233">
        <v>0</v>
      </c>
      <c r="F20" s="233">
        <v>0</v>
      </c>
      <c r="G20" s="233">
        <v>0</v>
      </c>
      <c r="H20" s="233">
        <v>0</v>
      </c>
      <c r="I20" s="233">
        <v>0</v>
      </c>
      <c r="J20" s="233">
        <v>0</v>
      </c>
      <c r="K20" s="233">
        <f t="shared" si="7"/>
        <v>0</v>
      </c>
      <c r="L20" s="233">
        <f t="shared" si="5"/>
        <v>0</v>
      </c>
      <c r="M20" s="234">
        <f t="shared" si="6"/>
        <v>0</v>
      </c>
      <c r="N20" s="100" t="s">
        <v>30</v>
      </c>
    </row>
    <row r="21" spans="1:16" ht="15" x14ac:dyDescent="0.25">
      <c r="A21" s="17" t="s">
        <v>251</v>
      </c>
      <c r="B21" s="220">
        <f>SUM(B17:B20)</f>
        <v>0</v>
      </c>
      <c r="C21" s="220">
        <f t="shared" ref="C21:M21" si="8">SUM(C17:C20)</f>
        <v>0</v>
      </c>
      <c r="D21" s="220">
        <f t="shared" si="8"/>
        <v>0</v>
      </c>
      <c r="E21" s="220">
        <f t="shared" si="8"/>
        <v>0</v>
      </c>
      <c r="F21" s="220">
        <f t="shared" si="8"/>
        <v>0</v>
      </c>
      <c r="G21" s="220">
        <f t="shared" si="8"/>
        <v>0</v>
      </c>
      <c r="H21" s="220">
        <f t="shared" si="8"/>
        <v>0</v>
      </c>
      <c r="I21" s="220">
        <f t="shared" si="8"/>
        <v>0</v>
      </c>
      <c r="J21" s="220">
        <f t="shared" si="8"/>
        <v>0</v>
      </c>
      <c r="K21" s="220">
        <f t="shared" si="8"/>
        <v>0</v>
      </c>
      <c r="L21" s="220">
        <f t="shared" si="8"/>
        <v>0</v>
      </c>
      <c r="M21" s="221">
        <f t="shared" si="8"/>
        <v>0</v>
      </c>
      <c r="N21" s="100" t="s">
        <v>30</v>
      </c>
      <c r="P21" s="8"/>
    </row>
    <row r="22" spans="1:16" x14ac:dyDescent="0.2">
      <c r="N22" s="100" t="s">
        <v>30</v>
      </c>
    </row>
    <row r="23" spans="1:16" x14ac:dyDescent="0.2">
      <c r="N23" s="100" t="s">
        <v>31</v>
      </c>
    </row>
  </sheetData>
  <mergeCells count="16">
    <mergeCell ref="A15:A16"/>
    <mergeCell ref="B15:D15"/>
    <mergeCell ref="E15:G15"/>
    <mergeCell ref="H15:J15"/>
    <mergeCell ref="K15:M15"/>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 of Req.</vt:lpstr>
      <vt:lpstr>B. Summ of Req. by DU</vt:lpstr>
      <vt:lpstr>C. Program Changes by DU</vt:lpstr>
      <vt:lpstr>D. Strategic Goals &amp; Objectives</vt:lpstr>
      <vt:lpstr>E. ATB Justification</vt:lpstr>
      <vt:lpstr>F. 2012 Crosswalk</vt:lpstr>
      <vt:lpstr>G. 2013 Crosswalk (2)</vt:lpstr>
      <vt:lpstr>H. Reimbursable Resources</vt:lpstr>
      <vt:lpstr>I. Permanent Positions</vt:lpstr>
      <vt:lpstr>J. Financial Analysis</vt:lpstr>
      <vt:lpstr>K. Summary by Grade</vt:lpstr>
      <vt:lpstr>L.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 (2)'!Print_Area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dmccoy</cp:lastModifiedBy>
  <cp:lastPrinted>2013-03-26T13:15:34Z</cp:lastPrinted>
  <dcterms:created xsi:type="dcterms:W3CDTF">2012-12-06T16:08:32Z</dcterms:created>
  <dcterms:modified xsi:type="dcterms:W3CDTF">2013-03-26T19:57:12Z</dcterms:modified>
</cp:coreProperties>
</file>