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25230" windowHeight="12345" tabRatio="806" firstSheet="1" activeTab="5"/>
  </bookViews>
  <sheets>
    <sheet name="A.  Organizational Chart" sheetId="22" r:id="rId1"/>
    <sheet name="B. Summ of Req." sheetId="20" r:id="rId2"/>
    <sheet name="B. Summ of Req. by DU" sheetId="4" r:id="rId3"/>
    <sheet name="C. Program Changes by DU" sheetId="5" state="hidden" r:id="rId4"/>
    <sheet name="D. Strategic Goals &amp; Objectives" sheetId="8" r:id="rId5"/>
    <sheet name="E. ATB Justification" sheetId="21" r:id="rId6"/>
    <sheet name="F. 2012 Crosswalk" sheetId="10" r:id="rId7"/>
    <sheet name="G. 2013 Crosswalk" sheetId="11" r:id="rId8"/>
    <sheet name="H. Reimbursable Resources" sheetId="12" r:id="rId9"/>
    <sheet name="I. Permanent Positions" sheetId="13" r:id="rId10"/>
    <sheet name="J. Financial Analysis" sheetId="16" state="hidden" r:id="rId11"/>
    <sheet name="K. Summary by Grade" sheetId="18" r:id="rId12"/>
    <sheet name="L. Summary by OC" sheetId="14" r:id="rId13"/>
  </sheets>
  <definedNames>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_GoBack" localSheetId="0">'A.  Organizational Chart'!$B$4</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1">'B. Summ of Req.'!$A$1:$D$32</definedName>
    <definedName name="_xlnm.Print_Area" localSheetId="2">'B. Summ of Req. by DU'!$A$1:$M$28</definedName>
    <definedName name="_xlnm.Print_Area" localSheetId="3">'C. Program Changes by DU'!$A$1:$J$14</definedName>
    <definedName name="_xlnm.Print_Area" localSheetId="4">'D. Strategic Goals &amp; Objectives'!$A$1:$N$16</definedName>
    <definedName name="_xlnm.Print_Area" localSheetId="5">'E. ATB Justification'!$A$1:$G$28</definedName>
    <definedName name="_xlnm.Print_Area" localSheetId="6">'F. 2012 Crosswalk'!$A$1:$O$23</definedName>
    <definedName name="_xlnm.Print_Area" localSheetId="7">'G. 2013 Crosswalk'!$A$1:$M$23</definedName>
    <definedName name="_xlnm.Print_Area" localSheetId="8">'H. Reimbursable Resources'!$A$1:$M$22</definedName>
    <definedName name="_xlnm.Print_Area" localSheetId="9">'I. Permanent Positions'!$A$1:$J$20</definedName>
    <definedName name="_xlnm.Print_Area" localSheetId="10">'J. Financial Analysis'!$A$1:$I$40</definedName>
    <definedName name="_xlnm.Print_Area" localSheetId="11">'K. Summary by Grade'!$A$1:$L$30</definedName>
    <definedName name="_xlnm.Print_Area" localSheetId="12">'L. Summary by OC'!$A$1:$I$47</definedName>
    <definedName name="_xlnm.Print_Area">#REF!</definedName>
    <definedName name="_xlnm.Print_Titles" localSheetId="5">'E. ATB Justification'!$1:$6</definedName>
    <definedName name="_xlnm.Print_Titles" localSheetId="10">'J. Financial Analysis'!$1:$5</definedName>
    <definedName name="REIMPRO">#REF!</definedName>
    <definedName name="REIMSOR">#REF!</definedName>
    <definedName name="Test">#REF!</definedName>
  </definedNames>
  <calcPr calcId="145621"/>
</workbook>
</file>

<file path=xl/calcChain.xml><?xml version="1.0" encoding="utf-8"?>
<calcChain xmlns="http://schemas.openxmlformats.org/spreadsheetml/2006/main">
  <c r="G15" i="21" l="1"/>
  <c r="G27" i="21" l="1"/>
  <c r="F27" i="21"/>
  <c r="E27" i="21"/>
  <c r="F23" i="21"/>
  <c r="E23" i="21"/>
  <c r="F15" i="21"/>
  <c r="E15" i="21"/>
  <c r="G10" i="21"/>
  <c r="F10" i="21"/>
  <c r="E10" i="21"/>
  <c r="F28" i="21" l="1"/>
  <c r="E28" i="21"/>
  <c r="G23" i="21"/>
  <c r="G28" i="21" s="1"/>
  <c r="E14" i="14" l="1"/>
  <c r="H9" i="14"/>
  <c r="H8" i="14"/>
  <c r="I15" i="11"/>
  <c r="C11" i="8" l="1"/>
  <c r="D11" i="8"/>
  <c r="E11" i="8"/>
  <c r="F11" i="8"/>
  <c r="G11" i="8"/>
  <c r="H11" i="8"/>
  <c r="I11" i="8"/>
  <c r="J11" i="8"/>
  <c r="K11" i="8"/>
  <c r="L11" i="8"/>
  <c r="M11" i="8"/>
  <c r="N11" i="8"/>
  <c r="G9" i="5"/>
  <c r="H9" i="5"/>
  <c r="I9" i="5"/>
  <c r="J8" i="5"/>
  <c r="D25" i="20" l="1"/>
  <c r="C25" i="20"/>
  <c r="B25" i="20"/>
  <c r="D17" i="20"/>
  <c r="C17" i="20"/>
  <c r="B17" i="20"/>
  <c r="D9" i="20"/>
  <c r="D13" i="20" s="1"/>
  <c r="C9" i="20"/>
  <c r="B9" i="20"/>
  <c r="B13" i="20" s="1"/>
  <c r="B26" i="20" l="1"/>
  <c r="B27" i="20" s="1"/>
  <c r="D26" i="20"/>
  <c r="C26" i="20"/>
  <c r="C27" i="20" s="1"/>
  <c r="C29" i="20" s="1"/>
  <c r="D27" i="20"/>
  <c r="B29" i="20" l="1"/>
  <c r="B30" i="20" s="1"/>
  <c r="C30" i="20"/>
  <c r="D29" i="20"/>
  <c r="D30" i="20" s="1"/>
  <c r="N11" i="10" l="1"/>
  <c r="O9" i="10"/>
  <c r="G10" i="10"/>
  <c r="F10" i="10"/>
  <c r="F12" i="10" s="1"/>
  <c r="F14" i="10" s="1"/>
  <c r="E10" i="10"/>
  <c r="L13" i="11" l="1"/>
  <c r="N9" i="10" l="1"/>
  <c r="A20" i="4" l="1"/>
  <c r="B10" i="14" l="1"/>
  <c r="B14" i="14" s="1"/>
  <c r="K9" i="12"/>
  <c r="K9" i="4"/>
  <c r="H20" i="4" s="1"/>
  <c r="B10" i="4"/>
  <c r="M11" i="11" l="1"/>
  <c r="M9" i="10"/>
  <c r="M11" i="4" l="1"/>
  <c r="J22" i="4" s="1"/>
  <c r="I15" i="13" l="1"/>
  <c r="I14" i="13"/>
  <c r="I13" i="13"/>
  <c r="I12" i="13"/>
  <c r="I11" i="13"/>
  <c r="I10" i="13"/>
  <c r="I9" i="13"/>
  <c r="J14" i="5"/>
  <c r="D14" i="5"/>
  <c r="D9" i="5"/>
  <c r="G14" i="5" l="1"/>
  <c r="H14" i="5"/>
  <c r="I14" i="5"/>
  <c r="L25" i="18"/>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J26" i="18"/>
  <c r="I26" i="18"/>
  <c r="H26" i="18"/>
  <c r="G26" i="18"/>
  <c r="F26" i="18"/>
  <c r="E26" i="18"/>
  <c r="L9" i="18"/>
  <c r="K9" i="18"/>
  <c r="G21" i="16"/>
  <c r="F21" i="16"/>
  <c r="E21" i="16"/>
  <c r="E22" i="16" s="1"/>
  <c r="D21" i="16"/>
  <c r="C21" i="16"/>
  <c r="B21" i="16"/>
  <c r="L26" i="18" l="1"/>
  <c r="K26" i="18"/>
  <c r="F22" i="16"/>
  <c r="F24" i="16" s="1"/>
  <c r="F38" i="16" s="1"/>
  <c r="E24" i="16"/>
  <c r="E38" i="16" s="1"/>
  <c r="D22" i="16"/>
  <c r="D24" i="16" s="1"/>
  <c r="D38" i="16" s="1"/>
  <c r="B22" i="16"/>
  <c r="C22" i="16"/>
  <c r="C24" i="16" s="1"/>
  <c r="G24" i="16"/>
  <c r="G38" i="16" s="1"/>
  <c r="I45" i="14"/>
  <c r="I44" i="14"/>
  <c r="H42" i="14"/>
  <c r="C38" i="16" l="1"/>
  <c r="B24" i="16"/>
  <c r="I36" i="14"/>
  <c r="I37" i="14"/>
  <c r="I38" i="14"/>
  <c r="I39" i="14"/>
  <c r="I35" i="14"/>
  <c r="B38" i="16" l="1"/>
  <c r="I33" i="14"/>
  <c r="I32" i="14"/>
  <c r="I31" i="14"/>
  <c r="I30" i="14"/>
  <c r="I29" i="14"/>
  <c r="I28" i="14"/>
  <c r="I27" i="14"/>
  <c r="I26" i="14"/>
  <c r="I25" i="14"/>
  <c r="I24" i="14"/>
  <c r="I23" i="14"/>
  <c r="I22" i="14"/>
  <c r="I21" i="14"/>
  <c r="I20" i="14"/>
  <c r="I19" i="14"/>
  <c r="I18" i="14"/>
  <c r="I17" i="14"/>
  <c r="I16" i="14"/>
  <c r="I13" i="14"/>
  <c r="H11" i="14"/>
  <c r="I12" i="14"/>
  <c r="H10" i="14"/>
  <c r="I11" i="14"/>
  <c r="I9" i="14"/>
  <c r="G10" i="14"/>
  <c r="F10" i="14"/>
  <c r="C14" i="14"/>
  <c r="C34" i="14" s="1"/>
  <c r="C40" i="14" s="1"/>
  <c r="B40" i="14"/>
  <c r="I8" i="14"/>
  <c r="G20" i="13"/>
  <c r="F20" i="13"/>
  <c r="E20" i="13"/>
  <c r="D20" i="13"/>
  <c r="C20" i="13"/>
  <c r="B20" i="13"/>
  <c r="J16" i="13"/>
  <c r="H16" i="13"/>
  <c r="H17" i="13" s="1"/>
  <c r="I17" i="13" s="1"/>
  <c r="G16" i="13"/>
  <c r="F16" i="13"/>
  <c r="E16" i="13"/>
  <c r="D16" i="13"/>
  <c r="C16" i="13"/>
  <c r="B16" i="13"/>
  <c r="F40" i="14" l="1"/>
  <c r="F14" i="14"/>
  <c r="G14" i="14"/>
  <c r="G34" i="14" s="1"/>
  <c r="G40" i="14" s="1"/>
  <c r="D40" i="14"/>
  <c r="D14" i="14"/>
  <c r="E34" i="14"/>
  <c r="E40" i="14" s="1"/>
  <c r="I16" i="13"/>
  <c r="I10" i="14"/>
  <c r="I14" i="14" s="1"/>
  <c r="H40" i="14"/>
  <c r="H18" i="13"/>
  <c r="H19" i="13" l="1"/>
  <c r="I19" i="13" s="1"/>
  <c r="I18" i="13"/>
  <c r="I34" i="14"/>
  <c r="I40" i="14" s="1"/>
  <c r="H14" i="14"/>
  <c r="H20" i="13"/>
  <c r="J20" i="13"/>
  <c r="I20" i="13" l="1"/>
  <c r="J21" i="12"/>
  <c r="I21" i="12"/>
  <c r="H21" i="12"/>
  <c r="G21" i="12"/>
  <c r="F21" i="12"/>
  <c r="E21" i="12"/>
  <c r="D21" i="12"/>
  <c r="C21" i="12"/>
  <c r="B21" i="12"/>
  <c r="M20" i="12"/>
  <c r="L20" i="12"/>
  <c r="K20" i="12"/>
  <c r="M19" i="12"/>
  <c r="L19" i="12"/>
  <c r="K19" i="12"/>
  <c r="M18" i="12"/>
  <c r="L18" i="12"/>
  <c r="K18" i="12"/>
  <c r="M17" i="12"/>
  <c r="L17" i="12"/>
  <c r="K17" i="12"/>
  <c r="M12" i="12"/>
  <c r="L12" i="12"/>
  <c r="K12" i="12"/>
  <c r="M11" i="12"/>
  <c r="L11" i="12"/>
  <c r="K11" i="12"/>
  <c r="M10" i="12"/>
  <c r="L10" i="12"/>
  <c r="K10" i="12"/>
  <c r="M9" i="12"/>
  <c r="L9" i="12"/>
  <c r="J13" i="12"/>
  <c r="I13" i="12"/>
  <c r="H13" i="12"/>
  <c r="G13" i="12"/>
  <c r="F13" i="12"/>
  <c r="E13" i="12"/>
  <c r="D13" i="12"/>
  <c r="C13" i="12"/>
  <c r="B13" i="12"/>
  <c r="J10" i="11"/>
  <c r="I10" i="11"/>
  <c r="H10" i="11"/>
  <c r="G10" i="11"/>
  <c r="G14" i="11" s="1"/>
  <c r="G15" i="11" s="1"/>
  <c r="F10" i="11"/>
  <c r="E10" i="11"/>
  <c r="D10" i="11"/>
  <c r="D12" i="11" s="1"/>
  <c r="C10" i="11"/>
  <c r="C14" i="11" s="1"/>
  <c r="C15" i="11" s="1"/>
  <c r="B10" i="11"/>
  <c r="M9" i="11"/>
  <c r="L9" i="11"/>
  <c r="K9" i="11"/>
  <c r="J10" i="10"/>
  <c r="I10" i="10"/>
  <c r="I12" i="10" s="1"/>
  <c r="I14" i="10" s="1"/>
  <c r="H10" i="10"/>
  <c r="L10" i="10"/>
  <c r="K10" i="10"/>
  <c r="D10" i="10"/>
  <c r="C10" i="10"/>
  <c r="C12" i="10" s="1"/>
  <c r="C14" i="10" s="1"/>
  <c r="B10" i="10"/>
  <c r="L10" i="11" l="1"/>
  <c r="L14" i="11" s="1"/>
  <c r="L15" i="11" s="1"/>
  <c r="M10" i="11"/>
  <c r="M12" i="11" s="1"/>
  <c r="K10" i="11"/>
  <c r="K21" i="12"/>
  <c r="L21" i="12"/>
  <c r="M21" i="12"/>
  <c r="L13" i="12"/>
  <c r="K13" i="12"/>
  <c r="M13" i="12"/>
  <c r="N10" i="10"/>
  <c r="M10" i="10"/>
  <c r="O10" i="10"/>
  <c r="N12" i="10" l="1"/>
  <c r="N14" i="10" s="1"/>
  <c r="F14" i="5"/>
  <c r="E14" i="5"/>
  <c r="C14" i="5"/>
  <c r="F9" i="5"/>
  <c r="E9" i="5"/>
  <c r="C9" i="5"/>
  <c r="L13" i="4"/>
  <c r="I24" i="4" s="1"/>
  <c r="G21" i="4"/>
  <c r="G23" i="4" s="1"/>
  <c r="F21" i="4"/>
  <c r="F25" i="4" s="1"/>
  <c r="F26" i="4" s="1"/>
  <c r="E21" i="4"/>
  <c r="D21" i="4"/>
  <c r="D23" i="4" s="1"/>
  <c r="C21" i="4"/>
  <c r="C25" i="4" s="1"/>
  <c r="C26" i="4" s="1"/>
  <c r="B21" i="4"/>
  <c r="J10" i="4"/>
  <c r="J12" i="4" s="1"/>
  <c r="I10" i="4"/>
  <c r="I14" i="4" s="1"/>
  <c r="I16" i="4" s="1"/>
  <c r="H10" i="4"/>
  <c r="G10" i="4"/>
  <c r="G12" i="4" s="1"/>
  <c r="F10" i="4"/>
  <c r="F14" i="4" s="1"/>
  <c r="F16" i="4" s="1"/>
  <c r="E10" i="4"/>
  <c r="D10" i="4"/>
  <c r="D12" i="4" s="1"/>
  <c r="C10" i="4"/>
  <c r="C14" i="4" s="1"/>
  <c r="C16" i="4" s="1"/>
  <c r="M9" i="4"/>
  <c r="J20" i="4" s="1"/>
  <c r="L9" i="4"/>
  <c r="I20" i="4" s="1"/>
  <c r="J9" i="5" l="1"/>
  <c r="M12" i="4"/>
  <c r="J23" i="4"/>
  <c r="K10" i="4"/>
  <c r="L10" i="4"/>
  <c r="M10" i="4"/>
  <c r="J21" i="4"/>
  <c r="L16" i="4"/>
  <c r="I26" i="4" s="1"/>
  <c r="L14" i="4"/>
  <c r="I25" i="4" s="1"/>
  <c r="I21" i="4"/>
  <c r="H21" i="4"/>
</calcChain>
</file>

<file path=xl/sharedStrings.xml><?xml version="1.0" encoding="utf-8"?>
<sst xmlns="http://schemas.openxmlformats.org/spreadsheetml/2006/main" count="794" uniqueCount="210">
  <si>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</si>
  <si>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</si>
  <si>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</si>
  <si>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</si>
  <si>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</si>
  <si>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</si>
  <si>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</si>
  <si>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</si>
  <si>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</si>
  <si>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</si>
  <si>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</si>
  <si>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</si>
  <si>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2014 Current Services</t>
  </si>
  <si>
    <t>Total Program Changes</t>
  </si>
  <si>
    <t>2014 Total Request</t>
  </si>
  <si>
    <t>end of line</t>
  </si>
  <si>
    <t>end of sheet</t>
  </si>
  <si>
    <t>2014 Increases</t>
  </si>
  <si>
    <t>2014 Offsets</t>
  </si>
  <si>
    <t>2014 Request</t>
  </si>
  <si>
    <t>Decision Unit 1</t>
  </si>
  <si>
    <t>Total</t>
  </si>
  <si>
    <t>Reimbursable FTE</t>
  </si>
  <si>
    <t>Overtime</t>
  </si>
  <si>
    <t>Direct FTE</t>
  </si>
  <si>
    <t>FY 2014 Program Increases/Offsets by Decision Unit</t>
  </si>
  <si>
    <t>Program Increases</t>
  </si>
  <si>
    <t>Total Increases</t>
  </si>
  <si>
    <t>Total Offsets</t>
  </si>
  <si>
    <t>Program Offsets</t>
  </si>
  <si>
    <t>Total Program Increases</t>
  </si>
  <si>
    <t>Total Program Offsets</t>
  </si>
  <si>
    <t>Agt./
Atty.</t>
  </si>
  <si>
    <t>Resources by Department of Justice Strategic Goal/Objective</t>
  </si>
  <si>
    <t>Strategic Goal and Strategic Objective</t>
  </si>
  <si>
    <t>Direct Amount</t>
  </si>
  <si>
    <t>2012 Appropriation Enacted with Balance Rescissions</t>
  </si>
  <si>
    <t>Direct/
Reimb FTE</t>
  </si>
  <si>
    <t>Goal 2</t>
  </si>
  <si>
    <t>Prevent Crime, Protect the Rights of the American People, and enforce Federal Law</t>
  </si>
  <si>
    <t>Subtotal, Goal 2</t>
  </si>
  <si>
    <t>Protect the federal fisc and defend the interests of the United States.</t>
  </si>
  <si>
    <t>TOTAL</t>
  </si>
  <si>
    <t>Subtotal, Technical Adjustments</t>
  </si>
  <si>
    <t>Transfers</t>
  </si>
  <si>
    <t>Subtotal, Transfers</t>
  </si>
  <si>
    <t>25.6 Medical Care</t>
  </si>
  <si>
    <t xml:space="preserve"> </t>
  </si>
  <si>
    <t>Subtotal, Pay and Benefits</t>
  </si>
  <si>
    <t>Subtotal, Domestic Rent and Facilities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</si>
  <si>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</si>
  <si>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</si>
  <si>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</si>
  <si>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</si>
  <si>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</si>
  <si>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</si>
  <si>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</si>
  <si>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</si>
  <si>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</si>
  <si>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</si>
  <si>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</si>
  <si>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</si>
  <si>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</si>
  <si>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</si>
  <si>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</si>
  <si>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</si>
  <si>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</si>
  <si>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</si>
  <si>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Library (1400-1499)</t>
  </si>
  <si>
    <t>Information Technology Mgmt  (2210)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</si>
  <si>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</si>
  <si>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</si>
  <si>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</si>
  <si>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</si>
  <si>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</si>
  <si>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</si>
  <si>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</si>
  <si>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</si>
  <si>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</si>
  <si>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</si>
  <si>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</si>
  <si>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</si>
  <si>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</si>
  <si>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</si>
  <si>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</si>
  <si>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</si>
  <si>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</si>
  <si>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</si>
  <si>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</si>
  <si>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</si>
  <si>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</si>
  <si>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</si>
  <si>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</si>
  <si>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</si>
  <si>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</si>
  <si>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</si>
  <si>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</si>
  <si>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</si>
  <si>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</si>
  <si>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</si>
  <si>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</si>
  <si>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</si>
  <si>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</si>
  <si>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</si>
  <si>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</si>
  <si>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</si>
  <si>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</si>
  <si>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</si>
  <si>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</si>
  <si>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</si>
  <si>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</si>
  <si>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</si>
  <si>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</si>
  <si>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</si>
  <si>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</si>
  <si>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</si>
  <si>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</si>
  <si>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</si>
  <si>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</si>
  <si>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</si>
  <si>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</si>
  <si>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</si>
  <si>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</si>
  <si>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</si>
  <si>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</si>
  <si>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GS-4</t>
  </si>
  <si>
    <t>GS-3</t>
  </si>
  <si>
    <t>GS-2</t>
  </si>
  <si>
    <t>GS-1</t>
  </si>
  <si>
    <t>-</t>
  </si>
  <si>
    <t>Total, Appropriated Positions</t>
  </si>
  <si>
    <t>Average SES Salary</t>
  </si>
  <si>
    <t>Average GS Salary</t>
  </si>
  <si>
    <t>Average GS Grade</t>
  </si>
  <si>
    <t>Base Adjustments</t>
  </si>
  <si>
    <t>Total 2013 Continuing Resolution (with Balance Rescission and Supplemental)</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</si>
  <si>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</si>
  <si>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</si>
  <si>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</si>
  <si>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</si>
  <si>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</si>
  <si>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</si>
  <si>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</si>
  <si>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</si>
  <si>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</si>
  <si>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</si>
  <si>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</si>
  <si>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</si>
  <si>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</si>
  <si>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</si>
  <si>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</si>
  <si>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</si>
  <si>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</si>
  <si>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</si>
  <si>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Summary of Requirements by Grade</t>
  </si>
  <si>
    <t>SES/SL</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</si>
  <si>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</si>
  <si>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</si>
  <si>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</si>
  <si>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</si>
  <si>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</si>
  <si>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</si>
  <si>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</si>
  <si>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</si>
  <si>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Total Technical Adjustments</t>
  </si>
  <si>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</si>
  <si>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</si>
  <si>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</si>
  <si>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</si>
  <si>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</si>
  <si>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</si>
  <si>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</si>
  <si>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</si>
  <si>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Total 2012 Enacted (with Balance Rescission)</t>
  </si>
  <si>
    <t>2012 - 2014 Total Change</t>
  </si>
  <si>
    <t>Note: The FTE for FY 2012 is actual and for FY 2013 and FY 2014 are estimates.</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</si>
  <si>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</si>
  <si>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</si>
  <si>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</si>
  <si>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</si>
  <si>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</si>
  <si>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</si>
  <si>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</si>
  <si>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Tax Division</t>
  </si>
  <si>
    <t>JCON and JCON S/TS</t>
  </si>
  <si>
    <t>Office of Information Policy (OIP) - to GA</t>
  </si>
  <si>
    <t>Professional Responsibility Advisory Office (PRAO) - to WCF</t>
  </si>
  <si>
    <t>General Tax Matters</t>
  </si>
  <si>
    <r>
      <t xml:space="preserve">Carryover:  </t>
    </r>
    <r>
      <rPr>
        <sz val="11"/>
        <color theme="1"/>
        <rFont val="Arial"/>
        <family val="2"/>
      </rPr>
      <t>Funds were carried over from FY 2011 from ALS.  The Tax Division brought forward $564,000 from funds provided in FY 2011 from ALS.</t>
    </r>
  </si>
  <si>
    <r>
      <t xml:space="preserve">Recoveries/Refunds:  </t>
    </r>
    <r>
      <rPr>
        <sz val="11"/>
        <color theme="1"/>
        <rFont val="Arial"/>
        <family val="2"/>
      </rPr>
      <t>Funding included $68,000 in recoveries from ALS.</t>
    </r>
  </si>
  <si>
    <t>FY 2013 Continuing Resolution</t>
  </si>
  <si>
    <t xml:space="preserve"> Supplemental Appropriation</t>
  </si>
  <si>
    <r>
      <t xml:space="preserve">Carryover:  </t>
    </r>
    <r>
      <rPr>
        <sz val="11"/>
        <color theme="1"/>
        <rFont val="Arial"/>
        <family val="2"/>
      </rPr>
      <t>Funds were carried over from FY 2012 from ALS.  The Tax Division brought forward $11,000 from funds provided in FY 2011 from ALS.</t>
    </r>
  </si>
  <si>
    <r>
      <t xml:space="preserve">Recoveries/Refunds:  </t>
    </r>
    <r>
      <rPr>
        <sz val="11"/>
        <color theme="1"/>
        <rFont val="Arial"/>
        <family val="2"/>
      </rPr>
      <t>Funding included $369,000 in recoveries from ALS.</t>
    </r>
  </si>
  <si>
    <t>*The 2013 Continuing Resolution includes the 0.612% funding provided by the Continuing Appropriation Resolution, 2013 (P.L. 112-175, Section 101 (c)).</t>
  </si>
  <si>
    <t>Internal Revenue Service</t>
  </si>
  <si>
    <t>Debt Collection (3% Fund)</t>
  </si>
  <si>
    <t>Treasury</t>
  </si>
  <si>
    <t>DOJ - EOUSA</t>
  </si>
  <si>
    <r>
      <rPr>
        <u/>
        <sz val="9"/>
        <color theme="1"/>
        <rFont val="Arial"/>
        <family val="2"/>
      </rPr>
      <t>JCON and JCON S/TS</t>
    </r>
    <r>
      <rPr>
        <sz val="9"/>
        <color theme="1"/>
        <rFont val="Arial"/>
        <family val="2"/>
      </rPr>
      <t xml:space="preserve">.  A transfer of </t>
    </r>
    <r>
      <rPr>
        <u/>
        <sz val="9"/>
        <color theme="1"/>
        <rFont val="Arial"/>
        <family val="2"/>
      </rPr>
      <t>$261,000</t>
    </r>
    <r>
      <rPr>
        <sz val="9"/>
        <color theme="1"/>
        <rFont val="Arial"/>
        <family val="2"/>
      </rPr>
      <t xml:space="preserve"> is included in support of the Department's Justice Consolidated Office Network (JCON) and JCON S/TS programs which will be moved to the Working Capital Fund and provided as a billable service in FY 2014.</t>
    </r>
  </si>
  <si>
    <r>
      <rPr>
        <u/>
        <sz val="9"/>
        <color theme="1"/>
        <rFont val="Arial"/>
        <family val="2"/>
      </rPr>
      <t>Office of Information Policy.</t>
    </r>
    <r>
      <rPr>
        <sz val="9"/>
        <color theme="1"/>
        <rFont val="Arial"/>
        <family val="2"/>
      </rPr>
      <t xml:space="preserve">  The component transfer </t>
    </r>
    <r>
      <rPr>
        <u/>
        <sz val="9"/>
        <color theme="1"/>
        <rFont val="Arial"/>
        <family val="2"/>
      </rPr>
      <t>($31,000)</t>
    </r>
    <r>
      <rPr>
        <sz val="9"/>
        <color theme="1"/>
        <rFont val="Arial"/>
        <family val="2"/>
      </rPr>
      <t xml:space="preserve">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t>
    </r>
  </si>
  <si>
    <r>
      <rPr>
        <u/>
        <sz val="9"/>
        <color theme="1"/>
        <rFont val="Arial"/>
        <family val="2"/>
      </rPr>
      <t>Professional Responsibility Advisory Office.</t>
    </r>
    <r>
      <rPr>
        <sz val="9"/>
        <color theme="1"/>
        <rFont val="Arial"/>
        <family val="2"/>
      </rPr>
      <t xml:space="preserve">  The component transfer </t>
    </r>
    <r>
      <rPr>
        <u/>
        <sz val="9"/>
        <color theme="1"/>
        <rFont val="Arial"/>
        <family val="2"/>
      </rPr>
      <t>($133,000)</t>
    </r>
    <r>
      <rPr>
        <sz val="9"/>
        <color theme="1"/>
        <rFont val="Arial"/>
        <family val="2"/>
      </rPr>
      <t xml:space="preserve">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t>
    </r>
  </si>
  <si>
    <r>
      <rPr>
        <u/>
        <sz val="9"/>
        <color theme="1"/>
        <rFont val="Arial"/>
        <family val="2"/>
      </rPr>
      <t>Employee Compensation Fund:</t>
    </r>
    <r>
      <rPr>
        <sz val="9"/>
        <color theme="1"/>
        <rFont val="Arial"/>
        <family val="2"/>
      </rPr>
      <t xml:space="preserve">
The </t>
    </r>
    <r>
      <rPr>
        <u/>
        <sz val="9"/>
        <color theme="1"/>
        <rFont val="Arial"/>
        <family val="2"/>
      </rPr>
      <t>($59,000)</t>
    </r>
    <r>
      <rPr>
        <sz val="9"/>
        <color theme="1"/>
        <rFont val="Arial"/>
        <family val="2"/>
      </rPr>
      <t xml:space="preserve"> request reflects anticipated changes in payments to the Department of Labor for injury benefits under the Federal Employee Compensation Act.</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</si>
  <si>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t>
    </r>
    <r>
      <rPr>
        <u/>
        <sz val="9"/>
        <color theme="1"/>
        <rFont val="Arial"/>
        <family val="2"/>
      </rPr>
      <t>($16,000)</t>
    </r>
    <r>
      <rPr>
        <sz val="9"/>
        <color theme="1"/>
        <rFont val="Arial"/>
        <family val="2"/>
      </rPr>
      <t xml:space="preserve"> is required to meet these commitments.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</si>
  <si>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$63,000</t>
    </r>
    <r>
      <rPr>
        <sz val="9"/>
        <color theme="1"/>
        <rFont val="Arial"/>
        <family val="2"/>
      </rPr>
      <t xml:space="preserve">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</si>
  <si>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$368,000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</si>
  <si>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t>A:   Organizational Chart</t>
  </si>
  <si>
    <r>
      <t xml:space="preserve">2014 Pay Raise:
</t>
    </r>
    <r>
      <rPr>
        <sz val="9"/>
        <color theme="1"/>
        <rFont val="Arial"/>
        <family val="2"/>
      </rPr>
      <t xml:space="preserve">This request provides for a proposed 1 percent pay raise to be effective in January of 2014.  The amount request, </t>
    </r>
    <r>
      <rPr>
        <u/>
        <sz val="9"/>
        <color theme="1"/>
        <rFont val="Arial"/>
        <family val="2"/>
      </rPr>
      <t>$569,000</t>
    </r>
    <r>
      <rPr>
        <sz val="9"/>
        <color theme="1"/>
        <rFont val="Arial"/>
        <family val="2"/>
      </rPr>
      <t>, represents the pay amounts for 3/4 of the fiscal year plus appropriate benefits (</t>
    </r>
    <r>
      <rPr>
        <u/>
        <sz val="9"/>
        <color theme="1"/>
        <rFont val="Arial"/>
        <family val="2"/>
      </rPr>
      <t>$466,000</t>
    </r>
    <r>
      <rPr>
        <sz val="9"/>
        <color theme="1"/>
        <rFont val="Arial"/>
        <family val="2"/>
      </rPr>
      <t xml:space="preserve"> for pay and </t>
    </r>
    <r>
      <rPr>
        <u/>
        <sz val="9"/>
        <color theme="1"/>
        <rFont val="Arial"/>
        <family val="2"/>
      </rPr>
      <t>$103,000</t>
    </r>
    <r>
      <rPr>
        <sz val="9"/>
        <color theme="1"/>
        <rFont val="Arial"/>
        <family val="2"/>
      </rPr>
      <t xml:space="preserve"> for benefits.)</t>
    </r>
  </si>
  <si>
    <r>
      <t xml:space="preserve">Annualization of 2013 Pay Raise:
</t>
    </r>
    <r>
      <rPr>
        <sz val="9"/>
        <color theme="1"/>
        <rFont val="Arial"/>
        <family val="2"/>
      </rPr>
      <t xml:space="preserve">This pay annualization represents first quarter amounts (October through December) of the 2013 pay increase of 0.5% included in the 2013 President's Budget.  The amount requested </t>
    </r>
    <r>
      <rPr>
        <u/>
        <sz val="9"/>
        <color theme="1"/>
        <rFont val="Arial"/>
        <family val="2"/>
      </rPr>
      <t>$100,000</t>
    </r>
    <r>
      <rPr>
        <sz val="9"/>
        <color theme="1"/>
        <rFont val="Arial"/>
        <family val="2"/>
      </rPr>
      <t>, represents the pay amounts for 1/4 of the fiscal year plus appropriate benefits (</t>
    </r>
    <r>
      <rPr>
        <u/>
        <sz val="9"/>
        <color theme="1"/>
        <rFont val="Arial"/>
        <family val="2"/>
      </rPr>
      <t>$82,000</t>
    </r>
    <r>
      <rPr>
        <sz val="9"/>
        <color theme="1"/>
        <rFont val="Arial"/>
        <family val="2"/>
      </rPr>
      <t xml:space="preserve"> for pay and </t>
    </r>
    <r>
      <rPr>
        <u/>
        <sz val="9"/>
        <color theme="1"/>
        <rFont val="Arial"/>
        <family val="2"/>
      </rPr>
      <t>$18,000</t>
    </r>
    <r>
      <rPr>
        <sz val="9"/>
        <color theme="1"/>
        <rFont val="Arial"/>
        <family val="2"/>
      </rPr>
      <t xml:space="preserve"> for benefits).</t>
    </r>
  </si>
  <si>
    <r>
      <t>Health Insurance:</t>
    </r>
    <r>
      <rPr>
        <sz val="9"/>
        <color theme="1"/>
        <rFont val="Arial"/>
        <family val="2"/>
      </rPr>
      <t xml:space="preserve">
Effective January 2014, the component's contribution to Federal employees' health insurance increases by 5.0 percent.  Applied against the 2013 estimate of </t>
    </r>
    <r>
      <rPr>
        <u/>
        <sz val="9"/>
        <color theme="1"/>
        <rFont val="Arial"/>
        <family val="2"/>
      </rPr>
      <t>$3,731,000</t>
    </r>
    <r>
      <rPr>
        <sz val="9"/>
        <color theme="1"/>
        <rFont val="Arial"/>
        <family val="2"/>
      </rPr>
      <t xml:space="preserve">, the additional amount required is </t>
    </r>
    <r>
      <rPr>
        <u/>
        <sz val="9"/>
        <color theme="1"/>
        <rFont val="Arial"/>
        <family val="2"/>
      </rPr>
      <t>$187,000</t>
    </r>
    <r>
      <rPr>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</si>
</sst>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sz val="10"/>
      <name val="Arial"/>
      <family val="2"/>
    </font>
    <font>
      <sz val="12"/>
      <name val="Arial"/>
      <family val="2"/>
    </font>
    <font>
      <sz val="9"/>
      <color rgb="FF1F497D"/>
      <name val="Arial"/>
      <family val="2"/>
    </font>
    <font>
      <sz val="12"/>
      <color theme="1"/>
      <name val="Times New Roman"/>
      <family val="1"/>
    </font>
  </fonts>
  <fills count="2">
    <fill>
      <patternFill patternType="none"/>
    </fill>
    <fill>
      <patternFill patternType="gray125"/>
    </fill>
  </fills>
  <borders count="10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top style="dashed">
        <color theme="0" tint="-0.14996795556505021"/>
      </top>
      <bottom style="dashed">
        <color theme="0" tint="-0.14996795556505021"/>
      </bottom>
      <diagonal/>
    </border>
  </borders>
  <cellStyleXfs count="20">
    <xf numFmtId="0" fontId="0" fillId="0" borderId="0"/>
    <xf numFmtId="43" fontId="14" fillId="0" borderId="0" applyFont="0" applyFill="0" applyBorder="0" applyAlignment="0" applyProtection="0"/>
    <xf numFmtId="44" fontId="14"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cellStyleXfs>
  <cellXfs count="335">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8" fillId="0" borderId="15" xfId="0" applyFont="1" applyBorder="1" applyAlignment="1">
      <alignment horizontal="right"/>
    </xf>
    <xf numFmtId="0" fontId="13" fillId="0" borderId="16" xfId="0" applyFont="1" applyBorder="1" applyAlignment="1">
      <alignment horizontal="left" indent="3"/>
    </xf>
    <xf numFmtId="0" fontId="13" fillId="0" borderId="17" xfId="0" applyFont="1" applyBorder="1"/>
    <xf numFmtId="0" fontId="13" fillId="0" borderId="19" xfId="0" applyFont="1" applyBorder="1" applyAlignment="1">
      <alignment horizontal="left" indent="3"/>
    </xf>
    <xf numFmtId="0" fontId="13" fillId="0" borderId="6" xfId="0" applyFont="1" applyBorder="1" applyAlignment="1">
      <alignment horizontal="left" indent="3"/>
    </xf>
    <xf numFmtId="0" fontId="21" fillId="0" borderId="0" xfId="0" applyFont="1" applyAlignment="1"/>
    <xf numFmtId="0" fontId="12" fillId="0" borderId="1" xfId="0" applyFont="1" applyBorder="1" applyAlignment="1">
      <alignment horizontal="center" vertical="top" wrapText="1"/>
    </xf>
    <xf numFmtId="0" fontId="12" fillId="0" borderId="0" xfId="0" applyFont="1"/>
    <xf numFmtId="0" fontId="18" fillId="0" borderId="6" xfId="0" applyFont="1" applyBorder="1" applyAlignment="1">
      <alignment horizontal="right"/>
    </xf>
    <xf numFmtId="0" fontId="18" fillId="0" borderId="29" xfId="0" applyFont="1" applyBorder="1" applyAlignment="1">
      <alignment horizontal="right"/>
    </xf>
    <xf numFmtId="0" fontId="12" fillId="0" borderId="0" xfId="0" applyFont="1" applyAlignment="1">
      <alignment vertical="top" wrapText="1"/>
    </xf>
    <xf numFmtId="0" fontId="12" fillId="0" borderId="13" xfId="0" applyFont="1" applyBorder="1" applyAlignment="1">
      <alignment horizontal="center" vertical="top" wrapText="1"/>
    </xf>
    <xf numFmtId="3" fontId="13" fillId="0" borderId="20" xfId="0" applyNumberFormat="1" applyFont="1" applyBorder="1"/>
    <xf numFmtId="3" fontId="18" fillId="0" borderId="36" xfId="0" applyNumberFormat="1" applyFont="1" applyBorder="1"/>
    <xf numFmtId="3" fontId="18" fillId="0" borderId="37" xfId="0" applyNumberFormat="1" applyFont="1" applyBorder="1"/>
    <xf numFmtId="0" fontId="18" fillId="0" borderId="43" xfId="0" applyFont="1" applyBorder="1" applyAlignment="1">
      <alignment vertical="top"/>
    </xf>
    <xf numFmtId="0" fontId="13" fillId="0" borderId="44" xfId="0" applyFont="1" applyBorder="1" applyAlignment="1">
      <alignment vertical="top"/>
    </xf>
    <xf numFmtId="0" fontId="13" fillId="0" borderId="45" xfId="0" applyFont="1" applyBorder="1"/>
    <xf numFmtId="0" fontId="13" fillId="0" borderId="46" xfId="0" applyFont="1" applyBorder="1"/>
    <xf numFmtId="0" fontId="18" fillId="0" borderId="29" xfId="0" applyFont="1" applyBorder="1" applyAlignment="1">
      <alignment horizontal="center"/>
    </xf>
    <xf numFmtId="3" fontId="18" fillId="0" borderId="7" xfId="0" applyNumberFormat="1" applyFont="1" applyBorder="1"/>
    <xf numFmtId="0" fontId="18" fillId="0" borderId="27" xfId="0" applyFont="1" applyBorder="1" applyAlignment="1">
      <alignment vertical="top" wrapText="1"/>
    </xf>
    <xf numFmtId="0" fontId="12" fillId="0" borderId="28" xfId="0" applyFont="1" applyBorder="1" applyAlignment="1">
      <alignment vertical="top"/>
    </xf>
    <xf numFmtId="0" fontId="18" fillId="0" borderId="35" xfId="0" applyFont="1" applyBorder="1" applyAlignment="1">
      <alignment horizontal="right" vertical="top"/>
    </xf>
    <xf numFmtId="0" fontId="15" fillId="0" borderId="0" xfId="0" applyFont="1" applyAlignment="1">
      <alignment horizontal="center"/>
    </xf>
    <xf numFmtId="0" fontId="23" fillId="0" borderId="32" xfId="0" applyFont="1" applyBorder="1" applyAlignment="1">
      <alignment vertical="center" wrapText="1"/>
    </xf>
    <xf numFmtId="0" fontId="26" fillId="0" borderId="0" xfId="0" applyFont="1" applyAlignment="1"/>
    <xf numFmtId="0" fontId="24" fillId="0" borderId="0" xfId="0" applyFont="1"/>
    <xf numFmtId="0" fontId="23" fillId="0" borderId="48" xfId="0" applyFont="1" applyBorder="1" applyAlignment="1">
      <alignment vertical="top"/>
    </xf>
    <xf numFmtId="0" fontId="24" fillId="0" borderId="44" xfId="0" applyFont="1" applyBorder="1" applyAlignment="1">
      <alignment vertical="top"/>
    </xf>
    <xf numFmtId="0" fontId="24" fillId="0" borderId="45" xfId="0" applyFont="1" applyBorder="1"/>
    <xf numFmtId="0" fontId="23" fillId="0" borderId="43" xfId="0" applyFont="1" applyBorder="1" applyAlignment="1">
      <alignment vertical="top"/>
    </xf>
    <xf numFmtId="0" fontId="26" fillId="0" borderId="0" xfId="0" applyFont="1"/>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7" xfId="0" applyFont="1" applyBorder="1"/>
    <xf numFmtId="3" fontId="24" fillId="0" borderId="20" xfId="0" applyNumberFormat="1" applyFont="1" applyBorder="1"/>
    <xf numFmtId="3" fontId="23" fillId="0" borderId="36" xfId="0" applyNumberFormat="1" applyFont="1" applyBorder="1"/>
    <xf numFmtId="3" fontId="24" fillId="0" borderId="17" xfId="0" applyNumberFormat="1" applyFont="1" applyBorder="1"/>
    <xf numFmtId="0" fontId="24" fillId="0" borderId="43" xfId="0" applyFont="1" applyBorder="1" applyAlignment="1">
      <alignment vertical="top"/>
    </xf>
    <xf numFmtId="3" fontId="23" fillId="0" borderId="20" xfId="0" applyNumberFormat="1" applyFont="1" applyBorder="1"/>
    <xf numFmtId="0" fontId="24" fillId="0" borderId="52" xfId="0" applyFont="1" applyBorder="1" applyAlignment="1">
      <alignment vertical="top"/>
    </xf>
    <xf numFmtId="3" fontId="23" fillId="0" borderId="51" xfId="0" applyNumberFormat="1" applyFont="1" applyBorder="1"/>
    <xf numFmtId="0" fontId="24" fillId="0" borderId="48" xfId="0" applyFont="1" applyBorder="1" applyAlignment="1">
      <alignment vertical="top"/>
    </xf>
    <xf numFmtId="0" fontId="24" fillId="0" borderId="47" xfId="0" applyFont="1" applyBorder="1" applyAlignment="1">
      <alignment vertical="top"/>
    </xf>
    <xf numFmtId="3" fontId="23" fillId="0" borderId="55" xfId="0" applyNumberFormat="1" applyFont="1" applyBorder="1"/>
    <xf numFmtId="0" fontId="23" fillId="0" borderId="3" xfId="0" applyFont="1" applyBorder="1" applyAlignment="1">
      <alignment horizontal="center" vertical="center" wrapText="1"/>
    </xf>
    <xf numFmtId="0" fontId="24" fillId="0" borderId="18" xfId="0" applyFont="1" applyBorder="1"/>
    <xf numFmtId="3" fontId="24" fillId="0" borderId="21" xfId="0" applyNumberFormat="1" applyFont="1" applyBorder="1"/>
    <xf numFmtId="3" fontId="23" fillId="0" borderId="37" xfId="0" applyNumberFormat="1" applyFont="1" applyBorder="1"/>
    <xf numFmtId="3" fontId="24" fillId="0" borderId="18" xfId="0" applyNumberFormat="1" applyFont="1" applyBorder="1"/>
    <xf numFmtId="3" fontId="23" fillId="0" borderId="56" xfId="0" applyNumberFormat="1" applyFont="1" applyBorder="1"/>
    <xf numFmtId="3" fontId="23" fillId="0" borderId="57" xfId="0" applyNumberFormat="1" applyFont="1" applyBorder="1"/>
    <xf numFmtId="0" fontId="15" fillId="0" borderId="32" xfId="0" applyFont="1" applyBorder="1" applyAlignment="1"/>
    <xf numFmtId="0" fontId="19" fillId="0" borderId="0" xfId="0" applyFont="1" applyAlignment="1"/>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3" xfId="0" applyFont="1" applyBorder="1" applyAlignment="1">
      <alignment horizontal="center" vertical="top" wrapText="1"/>
    </xf>
    <xf numFmtId="0" fontId="13" fillId="0" borderId="44" xfId="0" applyFont="1" applyBorder="1"/>
    <xf numFmtId="0" fontId="13" fillId="0" borderId="48" xfId="0" applyFont="1" applyBorder="1" applyAlignment="1">
      <alignment horizontal="left" indent="1"/>
    </xf>
    <xf numFmtId="0" fontId="13" fillId="0" borderId="44"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8"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63" xfId="0" applyFont="1" applyBorder="1" applyAlignment="1">
      <alignment horizontal="center"/>
    </xf>
    <xf numFmtId="0" fontId="11" fillId="0" borderId="63" xfId="0" applyFont="1" applyBorder="1" applyAlignment="1">
      <alignment horizontal="left" wrapText="1" indent="2"/>
    </xf>
    <xf numFmtId="0" fontId="11" fillId="0" borderId="66" xfId="0" applyFont="1" applyBorder="1"/>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7" xfId="0" applyFont="1" applyBorder="1" applyAlignment="1">
      <alignment horizontal="left" indent="1"/>
    </xf>
    <xf numFmtId="0" fontId="11" fillId="0" borderId="51" xfId="0" applyFont="1" applyBorder="1" applyAlignment="1">
      <alignment horizontal="left" indent="1"/>
    </xf>
    <xf numFmtId="0" fontId="11" fillId="0" borderId="36" xfId="0" applyFont="1" applyBorder="1" applyAlignment="1">
      <alignment horizontal="left" indent="1"/>
    </xf>
    <xf numFmtId="0" fontId="11" fillId="0" borderId="51" xfId="0" applyFont="1" applyBorder="1" applyAlignment="1">
      <alignment horizontal="left" indent="3"/>
    </xf>
    <xf numFmtId="0" fontId="11" fillId="0" borderId="14" xfId="0" applyFont="1" applyBorder="1" applyAlignment="1">
      <alignment horizontal="left" indent="1"/>
    </xf>
    <xf numFmtId="0" fontId="18" fillId="0" borderId="1" xfId="0" applyFont="1" applyBorder="1" applyAlignment="1">
      <alignment horizontal="right" indent="1"/>
    </xf>
    <xf numFmtId="0" fontId="18" fillId="0" borderId="71" xfId="0" applyFont="1" applyBorder="1"/>
    <xf numFmtId="3" fontId="18" fillId="0" borderId="19" xfId="0" applyNumberFormat="1" applyFont="1" applyBorder="1"/>
    <xf numFmtId="3" fontId="18" fillId="0" borderId="20" xfId="0" applyNumberFormat="1" applyFont="1" applyBorder="1"/>
    <xf numFmtId="0" fontId="18" fillId="0" borderId="72" xfId="0" applyFont="1" applyBorder="1" applyAlignment="1">
      <alignment horizontal="left" indent="1"/>
    </xf>
    <xf numFmtId="3" fontId="18" fillId="0" borderId="21" xfId="0" applyNumberFormat="1" applyFont="1" applyBorder="1"/>
    <xf numFmtId="0" fontId="18" fillId="0" borderId="72" xfId="0" applyFont="1" applyBorder="1"/>
    <xf numFmtId="0" fontId="18" fillId="0" borderId="72" xfId="0" applyFont="1" applyBorder="1" applyAlignment="1">
      <alignment horizontal="left" indent="3"/>
    </xf>
    <xf numFmtId="0" fontId="18" fillId="0" borderId="70" xfId="0" applyFont="1" applyBorder="1" applyAlignment="1">
      <alignment horizontal="left"/>
    </xf>
    <xf numFmtId="0" fontId="18" fillId="0" borderId="72" xfId="0" applyFont="1" applyBorder="1" applyAlignment="1">
      <alignment horizontal="left"/>
    </xf>
    <xf numFmtId="0" fontId="18" fillId="0" borderId="71" xfId="0" applyFont="1" applyBorder="1" applyAlignment="1">
      <alignment horizontal="left" indent="1"/>
    </xf>
    <xf numFmtId="0" fontId="18" fillId="0" borderId="77" xfId="0" applyFont="1" applyBorder="1"/>
    <xf numFmtId="3" fontId="18" fillId="0" borderId="78" xfId="0" applyNumberFormat="1" applyFont="1" applyBorder="1"/>
    <xf numFmtId="3" fontId="18" fillId="0" borderId="65" xfId="0" applyNumberFormat="1" applyFont="1" applyBorder="1"/>
    <xf numFmtId="3" fontId="18" fillId="0" borderId="79" xfId="0" applyNumberFormat="1" applyFont="1" applyBorder="1"/>
    <xf numFmtId="0" fontId="18" fillId="0" borderId="4" xfId="0" applyFont="1" applyBorder="1" applyAlignment="1">
      <alignment horizontal="center" vertical="center" wrapText="1"/>
    </xf>
    <xf numFmtId="165" fontId="12" fillId="0" borderId="81" xfId="2" applyNumberFormat="1" applyFont="1" applyBorder="1" applyAlignment="1">
      <alignment horizontal="left"/>
    </xf>
    <xf numFmtId="165" fontId="12" fillId="0" borderId="81" xfId="2" applyNumberFormat="1" applyFont="1" applyBorder="1" applyAlignment="1">
      <alignment horizontal="center"/>
    </xf>
    <xf numFmtId="164" fontId="12" fillId="0" borderId="26" xfId="1" applyNumberFormat="1" applyFont="1" applyBorder="1" applyAlignment="1">
      <alignment horizontal="left"/>
    </xf>
    <xf numFmtId="0" fontId="13" fillId="0" borderId="67" xfId="0" applyFont="1" applyBorder="1" applyAlignment="1">
      <alignment horizontal="left" indent="3"/>
    </xf>
    <xf numFmtId="0" fontId="10" fillId="0" borderId="16" xfId="0" applyFont="1" applyBorder="1" applyAlignment="1">
      <alignment horizontal="left" indent="2"/>
    </xf>
    <xf numFmtId="0" fontId="10" fillId="0" borderId="73" xfId="0" applyFont="1" applyBorder="1" applyAlignment="1">
      <alignment horizontal="left"/>
    </xf>
    <xf numFmtId="0" fontId="10" fillId="0" borderId="82" xfId="0" applyFont="1" applyBorder="1" applyAlignment="1">
      <alignment horizontal="left"/>
    </xf>
    <xf numFmtId="165" fontId="10" fillId="0" borderId="83" xfId="2" applyNumberFormat="1" applyFont="1" applyBorder="1" applyAlignment="1">
      <alignment horizontal="left"/>
    </xf>
    <xf numFmtId="165" fontId="10" fillId="0" borderId="83" xfId="2" applyNumberFormat="1" applyFont="1" applyBorder="1" applyAlignment="1">
      <alignment horizontal="center"/>
    </xf>
    <xf numFmtId="164" fontId="10" fillId="0" borderId="84" xfId="1" applyNumberFormat="1" applyFont="1" applyBorder="1" applyAlignment="1">
      <alignment horizontal="left"/>
    </xf>
    <xf numFmtId="0" fontId="10" fillId="0" borderId="87" xfId="0" applyFont="1" applyBorder="1" applyAlignment="1">
      <alignment horizontal="left"/>
    </xf>
    <xf numFmtId="165" fontId="10" fillId="0" borderId="88" xfId="2" applyNumberFormat="1" applyFont="1" applyBorder="1" applyAlignment="1">
      <alignment horizontal="left"/>
    </xf>
    <xf numFmtId="165" fontId="10" fillId="0" borderId="88" xfId="2" applyNumberFormat="1" applyFont="1" applyBorder="1" applyAlignment="1">
      <alignment horizontal="center"/>
    </xf>
    <xf numFmtId="164" fontId="10" fillId="0" borderId="89" xfId="1" applyNumberFormat="1" applyFont="1" applyBorder="1" applyAlignment="1">
      <alignment horizontal="left"/>
    </xf>
    <xf numFmtId="165" fontId="12" fillId="0" borderId="88" xfId="2" applyNumberFormat="1" applyFont="1" applyBorder="1" applyAlignment="1">
      <alignment horizontal="left"/>
    </xf>
    <xf numFmtId="165" fontId="12" fillId="0" borderId="88" xfId="2" applyNumberFormat="1" applyFont="1" applyBorder="1" applyAlignment="1">
      <alignment horizontal="center"/>
    </xf>
    <xf numFmtId="164" fontId="12" fillId="0" borderId="89" xfId="1" applyNumberFormat="1" applyFont="1" applyBorder="1" applyAlignment="1">
      <alignment horizontal="left"/>
    </xf>
    <xf numFmtId="0" fontId="10" fillId="0" borderId="1" xfId="0" applyFont="1" applyBorder="1" applyAlignment="1">
      <alignment horizontal="center" vertical="top" wrapText="1"/>
    </xf>
    <xf numFmtId="0" fontId="10" fillId="0" borderId="67"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87" xfId="0" applyFont="1" applyBorder="1" applyAlignment="1">
      <alignment horizontal="left"/>
    </xf>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8" fillId="0" borderId="51" xfId="0" applyFont="1" applyBorder="1" applyAlignment="1">
      <alignment horizontal="left" indent="1"/>
    </xf>
    <xf numFmtId="0" fontId="7" fillId="0" borderId="34" xfId="0" applyFont="1" applyBorder="1" applyAlignment="1">
      <alignment horizontal="left" indent="2"/>
    </xf>
    <xf numFmtId="0" fontId="9" fillId="0" borderId="95" xfId="0" applyFont="1" applyBorder="1" applyAlignment="1">
      <alignment horizontal="left" indent="1"/>
    </xf>
    <xf numFmtId="0" fontId="9" fillId="0" borderId="10" xfId="0" applyFont="1" applyBorder="1" applyAlignment="1">
      <alignment horizontal="left" indent="1"/>
    </xf>
    <xf numFmtId="0" fontId="7" fillId="0" borderId="19" xfId="0" applyFont="1" applyBorder="1" applyAlignment="1">
      <alignment horizontal="left" indent="2"/>
    </xf>
    <xf numFmtId="3" fontId="18" fillId="0" borderId="48" xfId="0" applyNumberFormat="1" applyFont="1" applyBorder="1"/>
    <xf numFmtId="3" fontId="18" fillId="0" borderId="51" xfId="0" applyNumberFormat="1" applyFont="1" applyBorder="1"/>
    <xf numFmtId="3" fontId="18" fillId="0" borderId="96" xfId="0" applyNumberFormat="1" applyFont="1" applyBorder="1"/>
    <xf numFmtId="3" fontId="18" fillId="0" borderId="45" xfId="0" applyNumberFormat="1" applyFont="1" applyBorder="1"/>
    <xf numFmtId="3" fontId="18" fillId="0" borderId="67" xfId="0" applyNumberFormat="1" applyFont="1" applyBorder="1"/>
    <xf numFmtId="3" fontId="18" fillId="0" borderId="56" xfId="0" applyNumberFormat="1" applyFont="1" applyBorder="1"/>
    <xf numFmtId="3" fontId="18" fillId="0" borderId="34" xfId="0" applyNumberFormat="1" applyFont="1" applyBorder="1"/>
    <xf numFmtId="3" fontId="18" fillId="0" borderId="97" xfId="0" applyNumberFormat="1" applyFont="1" applyBorder="1"/>
    <xf numFmtId="0" fontId="6"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3" fillId="0" borderId="2"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6" xfId="0" applyNumberFormat="1" applyFont="1" applyBorder="1"/>
    <xf numFmtId="3" fontId="10" fillId="0" borderId="37" xfId="0" applyNumberFormat="1" applyFont="1" applyBorder="1"/>
    <xf numFmtId="3" fontId="13" fillId="0" borderId="51" xfId="0" applyNumberFormat="1" applyFont="1" applyBorder="1"/>
    <xf numFmtId="3" fontId="13" fillId="0" borderId="56" xfId="0" applyNumberFormat="1" applyFont="1" applyBorder="1"/>
    <xf numFmtId="3" fontId="13" fillId="0" borderId="7" xfId="0" applyNumberFormat="1" applyFont="1" applyBorder="1"/>
    <xf numFmtId="3" fontId="13" fillId="0" borderId="8" xfId="0" applyNumberFormat="1" applyFont="1" applyBorder="1"/>
    <xf numFmtId="3" fontId="13" fillId="0" borderId="36" xfId="0" applyNumberFormat="1" applyFont="1" applyBorder="1"/>
    <xf numFmtId="3" fontId="13" fillId="0" borderId="37" xfId="0" applyNumberFormat="1" applyFont="1" applyBorder="1"/>
    <xf numFmtId="3" fontId="12" fillId="0" borderId="17" xfId="0" applyNumberFormat="1" applyFont="1" applyBorder="1"/>
    <xf numFmtId="3" fontId="12" fillId="0" borderId="36" xfId="0" applyNumberFormat="1" applyFont="1" applyBorder="1"/>
    <xf numFmtId="3" fontId="18" fillId="0" borderId="8" xfId="0" applyNumberFormat="1" applyFont="1" applyBorder="1"/>
    <xf numFmtId="0" fontId="12" fillId="0" borderId="27" xfId="0" applyFont="1" applyBorder="1" applyAlignment="1">
      <alignment horizontal="center"/>
    </xf>
    <xf numFmtId="0" fontId="5" fillId="0" borderId="27" xfId="0" applyFont="1" applyBorder="1" applyAlignment="1">
      <alignment horizontal="center"/>
    </xf>
    <xf numFmtId="3" fontId="12" fillId="0" borderId="51" xfId="0" applyNumberFormat="1" applyFont="1" applyBorder="1"/>
    <xf numFmtId="3" fontId="12" fillId="0" borderId="14" xfId="0" applyNumberFormat="1" applyFont="1" applyBorder="1"/>
    <xf numFmtId="3" fontId="13" fillId="0" borderId="85" xfId="0" applyNumberFormat="1" applyFont="1" applyBorder="1"/>
    <xf numFmtId="3" fontId="13" fillId="0" borderId="86" xfId="0" applyNumberFormat="1" applyFont="1" applyBorder="1"/>
    <xf numFmtId="3" fontId="13" fillId="0" borderId="90" xfId="0" applyNumberFormat="1" applyFont="1" applyBorder="1"/>
    <xf numFmtId="3" fontId="13" fillId="0" borderId="91" xfId="0" applyNumberFormat="1" applyFont="1" applyBorder="1"/>
    <xf numFmtId="3" fontId="13" fillId="0" borderId="69" xfId="0" applyNumberFormat="1" applyFont="1" applyBorder="1"/>
    <xf numFmtId="3" fontId="18" fillId="0" borderId="85" xfId="2" applyNumberFormat="1" applyFont="1" applyBorder="1"/>
    <xf numFmtId="3" fontId="13" fillId="0" borderId="93" xfId="0" applyNumberFormat="1" applyFont="1" applyBorder="1"/>
    <xf numFmtId="3" fontId="18" fillId="0" borderId="90" xfId="2" applyNumberFormat="1" applyFont="1" applyBorder="1"/>
    <xf numFmtId="3" fontId="13" fillId="0" borderId="94" xfId="0" applyNumberFormat="1" applyFont="1" applyBorder="1"/>
    <xf numFmtId="3" fontId="13" fillId="0" borderId="62" xfId="0" applyNumberFormat="1" applyFont="1" applyBorder="1"/>
    <xf numFmtId="3" fontId="18" fillId="0" borderId="62" xfId="0" applyNumberFormat="1" applyFont="1" applyBorder="1"/>
    <xf numFmtId="3" fontId="13" fillId="0" borderId="92" xfId="0" applyNumberFormat="1" applyFont="1" applyBorder="1"/>
    <xf numFmtId="3" fontId="28" fillId="0" borderId="20" xfId="0" applyNumberFormat="1" applyFont="1" applyBorder="1"/>
    <xf numFmtId="3" fontId="28" fillId="0" borderId="21" xfId="0" applyNumberFormat="1" applyFont="1" applyBorder="1"/>
    <xf numFmtId="3" fontId="18" fillId="0" borderId="55" xfId="0" applyNumberFormat="1" applyFont="1" applyBorder="1"/>
    <xf numFmtId="3" fontId="18" fillId="0" borderId="57" xfId="0" applyNumberFormat="1" applyFont="1" applyBorder="1"/>
    <xf numFmtId="3" fontId="13" fillId="0" borderId="65" xfId="0" applyNumberFormat="1" applyFont="1" applyBorder="1"/>
    <xf numFmtId="3" fontId="13" fillId="0" borderId="64" xfId="0" applyNumberFormat="1" applyFont="1" applyBorder="1"/>
    <xf numFmtId="3" fontId="13" fillId="0" borderId="55" xfId="0" applyNumberFormat="1" applyFont="1" applyBorder="1"/>
    <xf numFmtId="3" fontId="13" fillId="0" borderId="57" xfId="0" applyNumberFormat="1" applyFont="1" applyBorder="1"/>
    <xf numFmtId="3" fontId="18" fillId="0" borderId="52" xfId="0" applyNumberFormat="1" applyFont="1" applyBorder="1"/>
    <xf numFmtId="3" fontId="18" fillId="0" borderId="22" xfId="0" applyNumberFormat="1" applyFont="1" applyBorder="1"/>
    <xf numFmtId="0" fontId="4" fillId="0" borderId="19" xfId="0" applyFont="1" applyBorder="1" applyAlignment="1">
      <alignment horizontal="left" indent="2"/>
    </xf>
    <xf numFmtId="0" fontId="4" fillId="0" borderId="0" xfId="0" applyFont="1"/>
    <xf numFmtId="0" fontId="24" fillId="0" borderId="30" xfId="0" applyFont="1" applyBorder="1" applyAlignment="1">
      <alignment vertical="top"/>
    </xf>
    <xf numFmtId="3" fontId="24" fillId="0" borderId="51" xfId="0" applyNumberFormat="1" applyFont="1" applyBorder="1"/>
    <xf numFmtId="3" fontId="24" fillId="0" borderId="56" xfId="0" applyNumberFormat="1" applyFont="1" applyBorder="1"/>
    <xf numFmtId="3" fontId="4" fillId="0" borderId="0" xfId="0" applyNumberFormat="1" applyFont="1"/>
    <xf numFmtId="164" fontId="4" fillId="0" borderId="0" xfId="1" applyNumberFormat="1" applyFont="1"/>
    <xf numFmtId="0" fontId="4" fillId="0" borderId="72" xfId="0" applyFont="1" applyBorder="1" applyAlignment="1">
      <alignment horizontal="left" indent="1"/>
    </xf>
    <xf numFmtId="3" fontId="4" fillId="0" borderId="21" xfId="0" applyNumberFormat="1" applyFont="1" applyBorder="1"/>
    <xf numFmtId="0" fontId="4" fillId="0" borderId="72"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72" xfId="0" applyFont="1" applyBorder="1" applyAlignment="1">
      <alignment horizontal="left" indent="3"/>
    </xf>
    <xf numFmtId="0" fontId="4" fillId="0" borderId="24" xfId="0" applyFont="1" applyBorder="1" applyAlignment="1">
      <alignment horizontal="left"/>
    </xf>
    <xf numFmtId="3" fontId="4" fillId="0" borderId="75" xfId="0" applyNumberFormat="1" applyFont="1" applyBorder="1"/>
    <xf numFmtId="3" fontId="4" fillId="0" borderId="62" xfId="0" applyNumberFormat="1" applyFont="1" applyBorder="1"/>
    <xf numFmtId="3" fontId="4" fillId="0" borderId="76" xfId="0" applyNumberFormat="1" applyFont="1" applyBorder="1"/>
    <xf numFmtId="0" fontId="32"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16" xfId="0" applyFont="1" applyBorder="1" applyAlignment="1">
      <alignment horizontal="left" indent="3"/>
    </xf>
    <xf numFmtId="0" fontId="4" fillId="0" borderId="19" xfId="0" applyFont="1" applyBorder="1" applyAlignment="1">
      <alignment horizontal="left" indent="3"/>
    </xf>
    <xf numFmtId="0" fontId="4" fillId="0" borderId="34" xfId="0" applyFont="1" applyBorder="1" applyAlignment="1">
      <alignment horizontal="left" indent="3"/>
    </xf>
    <xf numFmtId="0" fontId="13" fillId="0" borderId="2" xfId="0" applyFont="1" applyBorder="1"/>
    <xf numFmtId="3" fontId="28" fillId="0" borderId="101" xfId="0" applyNumberFormat="1" applyFont="1" applyBorder="1"/>
    <xf numFmtId="3" fontId="28" fillId="0" borderId="74" xfId="0" applyNumberFormat="1" applyFont="1" applyBorder="1"/>
    <xf numFmtId="3" fontId="28" fillId="0" borderId="22" xfId="0" applyNumberFormat="1" applyFont="1" applyBorder="1"/>
    <xf numFmtId="3" fontId="13" fillId="0" borderId="14" xfId="0" applyNumberFormat="1" applyFont="1" applyBorder="1"/>
    <xf numFmtId="3" fontId="18" fillId="0" borderId="16" xfId="0" applyNumberFormat="1" applyFont="1" applyBorder="1"/>
    <xf numFmtId="3" fontId="24" fillId="0" borderId="22" xfId="0" applyNumberFormat="1" applyFont="1" applyBorder="1"/>
    <xf numFmtId="3" fontId="24" fillId="0" borderId="23" xfId="0" applyNumberFormat="1" applyFont="1" applyBorder="1"/>
    <xf numFmtId="0" fontId="33" fillId="0" borderId="0" xfId="0" applyFont="1" applyAlignment="1">
      <alignment horizontal="left" vertical="center" indent="1"/>
    </xf>
    <xf numFmtId="0" fontId="33" fillId="0" borderId="0" xfId="0" applyFont="1" applyAlignment="1">
      <alignment horizontal="left" vertical="center" indent="2"/>
    </xf>
    <xf numFmtId="0" fontId="16" fillId="0" borderId="0" xfId="0" applyFont="1"/>
    <xf numFmtId="0" fontId="23" fillId="0" borderId="0" xfId="0" applyFont="1" applyBorder="1" applyAlignment="1">
      <alignment horizontal="center" vertical="center" wrapText="1"/>
    </xf>
    <xf numFmtId="3" fontId="24" fillId="0" borderId="0" xfId="0" applyNumberFormat="1" applyFont="1" applyBorder="1"/>
    <xf numFmtId="0" fontId="24" fillId="0" borderId="0" xfId="0" applyFont="1" applyBorder="1"/>
    <xf numFmtId="0" fontId="19" fillId="0" borderId="0" xfId="0" applyFont="1"/>
    <xf numFmtId="0" fontId="19" fillId="0" borderId="0" xfId="0" applyFont="1"/>
    <xf numFmtId="3" fontId="18" fillId="0" borderId="96" xfId="0" applyNumberFormat="1" applyFont="1" applyBorder="1"/>
    <xf numFmtId="3" fontId="4" fillId="0" borderId="37" xfId="0" applyNumberFormat="1" applyFont="1" applyBorder="1"/>
    <xf numFmtId="0" fontId="19" fillId="0" borderId="0" xfId="0" applyFont="1" applyAlignment="1"/>
    <xf numFmtId="0" fontId="19" fillId="0" borderId="0" xfId="0" applyFont="1" applyAlignment="1"/>
    <xf numFmtId="0" fontId="19" fillId="0" borderId="0" xfId="0" applyFont="1"/>
    <xf numFmtId="0" fontId="19" fillId="0" borderId="0" xfId="0" applyFont="1" applyAlignment="1"/>
    <xf numFmtId="0" fontId="19" fillId="0" borderId="0" xfId="0" applyFont="1" applyAlignment="1"/>
    <xf numFmtId="0" fontId="19" fillId="0" borderId="0" xfId="0" applyFont="1" applyAlignment="1"/>
    <xf numFmtId="0" fontId="4" fillId="0" borderId="0" xfId="0" applyFont="1"/>
    <xf numFmtId="0" fontId="1" fillId="0" borderId="0" xfId="0" applyFont="1" applyAlignment="1">
      <alignment horizontal="center"/>
    </xf>
    <xf numFmtId="0" fontId="19" fillId="0" borderId="0" xfId="0" applyFont="1" applyAlignment="1"/>
    <xf numFmtId="0" fontId="2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4" fillId="0" borderId="0" xfId="0" applyFont="1" applyBorder="1" applyAlignment="1">
      <alignment horizontal="center"/>
    </xf>
    <xf numFmtId="3" fontId="23" fillId="0" borderId="0" xfId="0" applyNumberFormat="1" applyFont="1" applyBorder="1"/>
    <xf numFmtId="0" fontId="4" fillId="0" borderId="0" xfId="0" applyFont="1" applyAlignment="1">
      <alignment horizontal="left" vertical="top"/>
    </xf>
    <xf numFmtId="0" fontId="29"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2" fillId="0" borderId="0" xfId="0" applyFont="1" applyAlignment="1">
      <alignment horizontal="center"/>
    </xf>
    <xf numFmtId="0" fontId="15" fillId="0" borderId="32" xfId="0" applyFont="1" applyBorder="1" applyAlignment="1">
      <alignment horizontal="center"/>
    </xf>
    <xf numFmtId="0" fontId="15" fillId="0" borderId="0" xfId="0" applyFont="1" applyBorder="1" applyAlignment="1">
      <alignment horizontal="center"/>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2" xfId="0" applyFont="1" applyBorder="1" applyAlignment="1">
      <alignment horizontal="center"/>
    </xf>
    <xf numFmtId="0" fontId="22" fillId="0" borderId="0" xfId="0" applyFont="1" applyAlignment="1">
      <alignment horizontal="center"/>
    </xf>
    <xf numFmtId="0" fontId="1"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3" fillId="0" borderId="50" xfId="0" applyFont="1" applyBorder="1" applyAlignment="1">
      <alignment horizontal="left" vertical="top" wrapText="1"/>
    </xf>
    <xf numFmtId="0" fontId="23" fillId="0" borderId="41" xfId="0" applyFont="1" applyBorder="1" applyAlignment="1">
      <alignment horizontal="right" vertical="top"/>
    </xf>
    <xf numFmtId="0" fontId="23" fillId="0" borderId="35" xfId="0" applyFont="1" applyBorder="1" applyAlignment="1">
      <alignment horizontal="right" vertical="top"/>
    </xf>
    <xf numFmtId="0" fontId="23" fillId="0" borderId="49" xfId="0" applyFont="1" applyBorder="1" applyAlignment="1">
      <alignment horizontal="left" vertical="top" wrapText="1"/>
    </xf>
    <xf numFmtId="0" fontId="4" fillId="0" borderId="0" xfId="0" applyFont="1" applyBorder="1" applyAlignment="1">
      <alignment horizontal="center"/>
    </xf>
    <xf numFmtId="0" fontId="4" fillId="0" borderId="32" xfId="0" applyFont="1" applyBorder="1" applyAlignment="1">
      <alignment horizontal="center"/>
    </xf>
    <xf numFmtId="0" fontId="27" fillId="0" borderId="99" xfId="0" applyFont="1" applyBorder="1" applyAlignment="1">
      <alignment horizontal="left" vertical="top" wrapText="1"/>
    </xf>
    <xf numFmtId="0" fontId="27" fillId="0" borderId="100" xfId="0" applyFont="1"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24" fillId="0" borderId="40" xfId="0" applyFont="1" applyBorder="1" applyAlignment="1">
      <alignment horizontal="left" vertical="top" wrapText="1"/>
    </xf>
    <xf numFmtId="0" fontId="23" fillId="0" borderId="54" xfId="0" applyFont="1" applyBorder="1" applyAlignment="1">
      <alignment horizontal="center" vertical="top"/>
    </xf>
    <xf numFmtId="0" fontId="23" fillId="0" borderId="29" xfId="0" applyFont="1" applyBorder="1" applyAlignment="1">
      <alignment horizontal="center" vertical="top"/>
    </xf>
    <xf numFmtId="0" fontId="23"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0" xfId="0" applyFont="1" applyBorder="1" applyAlignment="1">
      <alignment horizontal="left" vertical="top"/>
    </xf>
    <xf numFmtId="0" fontId="27" fillId="0" borderId="28" xfId="0" applyFont="1" applyBorder="1" applyAlignment="1">
      <alignment horizontal="left" vertical="top"/>
    </xf>
    <xf numFmtId="0" fontId="23" fillId="0" borderId="50" xfId="0" applyFont="1" applyBorder="1" applyAlignment="1">
      <alignment horizontal="left" vertical="top"/>
    </xf>
    <xf numFmtId="0" fontId="23" fillId="0" borderId="53" xfId="0" applyFont="1" applyBorder="1" applyAlignment="1">
      <alignment horizontal="left" vertical="top"/>
    </xf>
    <xf numFmtId="0" fontId="24" fillId="0" borderId="40" xfId="0" applyFont="1" applyBorder="1" applyAlignment="1">
      <alignment horizontal="left" vertical="top"/>
    </xf>
    <xf numFmtId="0" fontId="24" fillId="0" borderId="28" xfId="0" applyFont="1" applyBorder="1" applyAlignment="1">
      <alignment horizontal="left" vertical="top"/>
    </xf>
    <xf numFmtId="0" fontId="0" fillId="0" borderId="99" xfId="0" applyBorder="1" applyAlignment="1">
      <alignment horizontal="left" vertical="top" wrapText="1"/>
    </xf>
    <xf numFmtId="0" fontId="0" fillId="0" borderId="100" xfId="0" applyBorder="1" applyAlignment="1">
      <alignment horizontal="left" vertical="top" wrapText="1"/>
    </xf>
    <xf numFmtId="0" fontId="24" fillId="0" borderId="99" xfId="0" applyFont="1" applyBorder="1" applyAlignment="1">
      <alignment horizontal="left" vertical="top" wrapText="1"/>
    </xf>
    <xf numFmtId="0" fontId="24" fillId="0" borderId="100" xfId="0" applyFont="1" applyBorder="1" applyAlignment="1">
      <alignment horizontal="left" vertical="top" wrapText="1"/>
    </xf>
    <xf numFmtId="0" fontId="18" fillId="0" borderId="60" xfId="0" applyFont="1" applyBorder="1" applyAlignment="1">
      <alignment horizontal="center" vertical="center" wrapText="1"/>
    </xf>
    <xf numFmtId="0" fontId="18" fillId="0" borderId="98" xfId="0" applyFont="1" applyBorder="1" applyAlignment="1">
      <alignment horizontal="center" vertical="center" wrapText="1"/>
    </xf>
    <xf numFmtId="0" fontId="13" fillId="0" borderId="0" xfId="0" applyFont="1" applyAlignment="1">
      <alignment horizontal="center" wrapText="1"/>
    </xf>
    <xf numFmtId="0" fontId="18" fillId="0" borderId="5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68" xfId="0" applyFont="1" applyBorder="1" applyAlignment="1">
      <alignment horizontal="center" vertical="center" wrapText="1"/>
    </xf>
    <xf numFmtId="0" fontId="18" fillId="0" borderId="75" xfId="0" applyFont="1" applyBorder="1" applyAlignment="1">
      <alignment horizontal="left" indent="2"/>
    </xf>
    <xf numFmtId="0" fontId="18" fillId="0" borderId="32" xfId="0" applyFont="1" applyBorder="1" applyAlignment="1">
      <alignment horizontal="left" indent="2"/>
    </xf>
    <xf numFmtId="0" fontId="18" fillId="0" borderId="80" xfId="0" applyFont="1" applyBorder="1" applyAlignment="1">
      <alignment horizontal="center" vertical="center"/>
    </xf>
    <xf numFmtId="0" fontId="18" fillId="0" borderId="38" xfId="0" applyFont="1" applyBorder="1" applyAlignment="1">
      <alignment horizontal="center" vertical="center"/>
    </xf>
    <xf numFmtId="0" fontId="18" fillId="0" borderId="25" xfId="0" applyFont="1" applyBorder="1" applyAlignment="1">
      <alignment horizontal="center" vertical="center"/>
    </xf>
    <xf numFmtId="0" fontId="18" fillId="0" borderId="73" xfId="0" applyFont="1" applyBorder="1" applyAlignment="1">
      <alignment horizontal="center" vertical="center"/>
    </xf>
    <xf numFmtId="0" fontId="18" fillId="0" borderId="81" xfId="0" applyFont="1" applyBorder="1" applyAlignment="1">
      <alignment horizontal="center" vertical="center"/>
    </xf>
    <xf numFmtId="0" fontId="18" fillId="0" borderId="26" xfId="0" applyFont="1" applyBorder="1" applyAlignment="1">
      <alignment horizontal="center" vertical="center"/>
    </xf>
    <xf numFmtId="0" fontId="18" fillId="0" borderId="9" xfId="0" applyFont="1" applyBorder="1" applyAlignment="1">
      <alignment horizontal="center"/>
    </xf>
    <xf numFmtId="0" fontId="18" fillId="0" borderId="68" xfId="0" applyFont="1" applyBorder="1" applyAlignment="1">
      <alignment horizontal="center"/>
    </xf>
    <xf numFmtId="0" fontId="18" fillId="0" borderId="61" xfId="0" applyFont="1" applyBorder="1" applyAlignment="1">
      <alignment horizontal="center"/>
    </xf>
    <xf numFmtId="0" fontId="18" fillId="0" borderId="82" xfId="0" applyFont="1" applyBorder="1" applyAlignment="1">
      <alignment horizontal="left" indent="2"/>
    </xf>
    <xf numFmtId="0" fontId="18" fillId="0" borderId="83" xfId="0" applyFont="1" applyBorder="1" applyAlignment="1">
      <alignment horizontal="left" indent="2"/>
    </xf>
    <xf numFmtId="0" fontId="18" fillId="0" borderId="87" xfId="0" applyFont="1" applyBorder="1" applyAlignment="1">
      <alignment horizontal="left" indent="2"/>
    </xf>
    <xf numFmtId="0" fontId="18" fillId="0" borderId="88"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238125</xdr:colOff>
      <xdr:row>26</xdr:row>
      <xdr:rowOff>38100</xdr:rowOff>
    </xdr:to>
    <xdr:pic>
      <xdr:nvPicPr>
        <xdr:cNvPr id="2" name="Picture 1"/>
        <xdr:cNvPicPr/>
      </xdr:nvPicPr>
      <xdr:blipFill>
        <a:blip xmlns:r="http://schemas.openxmlformats.org/officeDocument/2006/relationships" r:embed="rId1" cstate="print"/>
        <a:srcRect/>
        <a:stretch>
          <a:fillRect/>
        </a:stretch>
      </xdr:blipFill>
      <xdr:spPr bwMode="auto">
        <a:xfrm>
          <a:off x="609600" y="809625"/>
          <a:ext cx="6943725" cy="434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workbookViewId="0">
      <selection activeCell="P15" sqref="P15"/>
    </sheetView>
  </sheetViews>
  <sheetFormatPr defaultRowHeight="15" x14ac:dyDescent="0.25"/>
  <sheetData>
    <row r="2" spans="1:2" ht="18" x14ac:dyDescent="0.25">
      <c r="A2" s="231" t="s">
        <v>206</v>
      </c>
    </row>
    <row r="4" spans="1:2" ht="15.75" x14ac:dyDescent="0.25">
      <c r="B4" s="229"/>
    </row>
    <row r="5" spans="1:2" ht="15.75" x14ac:dyDescent="0.25">
      <c r="B5" s="230"/>
    </row>
    <row r="6" spans="1:2" ht="15.75" x14ac:dyDescent="0.25">
      <c r="B6" s="230"/>
    </row>
    <row r="7" spans="1:2" ht="15.75" x14ac:dyDescent="0.25">
      <c r="B7" s="229"/>
    </row>
    <row r="8" spans="1:2" ht="15.75" x14ac:dyDescent="0.25">
      <c r="B8" s="229"/>
    </row>
    <row r="9" spans="1:2" ht="15.75" x14ac:dyDescent="0.25">
      <c r="B9" s="229"/>
    </row>
    <row r="10" spans="1:2" ht="15.75" x14ac:dyDescent="0.25">
      <c r="B10" s="229"/>
    </row>
    <row r="11" spans="1:2" ht="15.75" x14ac:dyDescent="0.25">
      <c r="B11" s="229"/>
    </row>
    <row r="12" spans="1:2" ht="15.75" x14ac:dyDescent="0.25">
      <c r="B12" s="229"/>
    </row>
    <row r="13" spans="1:2" ht="15.75" x14ac:dyDescent="0.25">
      <c r="B13" s="229"/>
    </row>
    <row r="14" spans="1:2" ht="15.75" x14ac:dyDescent="0.25">
      <c r="B14" s="229"/>
    </row>
    <row r="15" spans="1:2" ht="15.75" x14ac:dyDescent="0.25">
      <c r="B15" s="229"/>
    </row>
    <row r="16" spans="1:2" ht="15.75" x14ac:dyDescent="0.25">
      <c r="B16" s="230"/>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view="pageBreakPreview" zoomScale="80" zoomScaleNormal="100" zoomScaleSheetLayoutView="80" workbookViewId="0">
      <selection activeCell="M1" sqref="M1:M1048576"/>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55" t="s">
        <v>60</v>
      </c>
      <c r="B1" s="255"/>
      <c r="C1" s="255"/>
      <c r="D1" s="255"/>
      <c r="E1" s="255"/>
      <c r="F1" s="255"/>
      <c r="G1" s="255"/>
      <c r="H1" s="255"/>
      <c r="I1" s="255"/>
      <c r="J1" s="255"/>
      <c r="K1" s="67" t="s">
        <v>15</v>
      </c>
      <c r="L1" s="6"/>
      <c r="M1" s="6"/>
      <c r="N1" s="6"/>
      <c r="O1" s="6"/>
      <c r="P1" s="6"/>
      <c r="Q1" s="6"/>
      <c r="R1" s="6"/>
    </row>
    <row r="2" spans="1:18" ht="15" x14ac:dyDescent="0.2">
      <c r="A2" s="256" t="s">
        <v>183</v>
      </c>
      <c r="B2" s="256"/>
      <c r="C2" s="256"/>
      <c r="D2" s="256"/>
      <c r="E2" s="256"/>
      <c r="F2" s="256"/>
      <c r="G2" s="256"/>
      <c r="H2" s="256"/>
      <c r="I2" s="256"/>
      <c r="J2" s="256"/>
      <c r="K2" s="67" t="s">
        <v>15</v>
      </c>
      <c r="L2" s="7"/>
      <c r="M2" s="7"/>
      <c r="N2" s="7"/>
      <c r="O2" s="7"/>
      <c r="P2" s="7"/>
      <c r="Q2" s="7"/>
      <c r="R2" s="7"/>
    </row>
    <row r="3" spans="1:18" x14ac:dyDescent="0.2">
      <c r="A3" s="270" t="s">
        <v>1</v>
      </c>
      <c r="B3" s="270"/>
      <c r="C3" s="270"/>
      <c r="D3" s="270"/>
      <c r="E3" s="270"/>
      <c r="F3" s="270"/>
      <c r="G3" s="270"/>
      <c r="H3" s="270"/>
      <c r="I3" s="270"/>
      <c r="J3" s="270"/>
      <c r="K3" s="67" t="s">
        <v>15</v>
      </c>
      <c r="L3" s="10"/>
      <c r="M3" s="10"/>
      <c r="N3" s="10"/>
      <c r="O3" s="10"/>
      <c r="P3" s="10"/>
      <c r="Q3" s="10"/>
      <c r="R3" s="10"/>
    </row>
    <row r="4" spans="1:18" x14ac:dyDescent="0.2">
      <c r="A4" s="262" t="s">
        <v>2</v>
      </c>
      <c r="B4" s="262"/>
      <c r="C4" s="262"/>
      <c r="D4" s="262"/>
      <c r="E4" s="262"/>
      <c r="F4" s="262"/>
      <c r="G4" s="262"/>
      <c r="H4" s="262"/>
      <c r="I4" s="262"/>
      <c r="J4" s="262"/>
      <c r="K4" s="67" t="s">
        <v>15</v>
      </c>
      <c r="L4" s="8"/>
      <c r="M4" s="8"/>
      <c r="N4" s="8"/>
      <c r="O4" s="8"/>
      <c r="P4" s="8"/>
      <c r="Q4" s="8"/>
      <c r="R4" s="8"/>
    </row>
    <row r="5" spans="1:18" x14ac:dyDescent="0.2">
      <c r="A5" s="262"/>
      <c r="B5" s="262"/>
      <c r="C5" s="262"/>
      <c r="D5" s="262"/>
      <c r="E5" s="262"/>
      <c r="F5" s="262"/>
      <c r="G5" s="262"/>
      <c r="H5" s="262"/>
      <c r="I5" s="262"/>
      <c r="J5" s="262"/>
      <c r="K5" s="67" t="s">
        <v>15</v>
      </c>
      <c r="L5" s="8"/>
      <c r="M5" s="8"/>
      <c r="N5" s="8"/>
      <c r="O5" s="8"/>
      <c r="P5" s="8"/>
      <c r="Q5" s="8"/>
      <c r="R5" s="8"/>
    </row>
    <row r="6" spans="1:18" ht="15" thickBot="1" x14ac:dyDescent="0.25">
      <c r="A6" s="262"/>
      <c r="B6" s="262"/>
      <c r="C6" s="262"/>
      <c r="D6" s="262"/>
      <c r="E6" s="262"/>
      <c r="F6" s="262"/>
      <c r="G6" s="262"/>
      <c r="H6" s="262"/>
      <c r="I6" s="262"/>
      <c r="J6" s="262"/>
      <c r="K6" s="67" t="s">
        <v>15</v>
      </c>
      <c r="L6" s="8"/>
      <c r="M6" s="8"/>
      <c r="N6" s="8"/>
      <c r="O6" s="8"/>
      <c r="P6" s="8"/>
      <c r="Q6" s="8"/>
      <c r="R6" s="8"/>
    </row>
    <row r="7" spans="1:18" s="20" customFormat="1" ht="15" x14ac:dyDescent="0.2">
      <c r="A7" s="274" t="s">
        <v>62</v>
      </c>
      <c r="B7" s="311" t="s">
        <v>36</v>
      </c>
      <c r="C7" s="268"/>
      <c r="D7" s="311" t="s">
        <v>7</v>
      </c>
      <c r="E7" s="268"/>
      <c r="F7" s="312" t="s">
        <v>19</v>
      </c>
      <c r="G7" s="308"/>
      <c r="H7" s="308"/>
      <c r="I7" s="308"/>
      <c r="J7" s="313"/>
      <c r="K7" s="67" t="s">
        <v>15</v>
      </c>
    </row>
    <row r="8" spans="1:18" s="20" customFormat="1" ht="28.5" x14ac:dyDescent="0.2">
      <c r="A8" s="276"/>
      <c r="B8" s="68" t="s">
        <v>4</v>
      </c>
      <c r="C8" s="68" t="s">
        <v>58</v>
      </c>
      <c r="D8" s="68" t="s">
        <v>4</v>
      </c>
      <c r="E8" s="68" t="s">
        <v>58</v>
      </c>
      <c r="F8" s="68" t="s">
        <v>61</v>
      </c>
      <c r="G8" s="68" t="s">
        <v>26</v>
      </c>
      <c r="H8" s="149" t="s">
        <v>29</v>
      </c>
      <c r="I8" s="68" t="s">
        <v>70</v>
      </c>
      <c r="J8" s="70" t="s">
        <v>71</v>
      </c>
      <c r="K8" s="67" t="s">
        <v>15</v>
      </c>
    </row>
    <row r="9" spans="1:18" x14ac:dyDescent="0.2">
      <c r="A9" s="71" t="s">
        <v>63</v>
      </c>
      <c r="B9" s="25">
        <v>8</v>
      </c>
      <c r="C9" s="25">
        <v>0</v>
      </c>
      <c r="D9" s="25">
        <v>8</v>
      </c>
      <c r="E9" s="25">
        <v>0</v>
      </c>
      <c r="F9" s="25">
        <v>0</v>
      </c>
      <c r="G9" s="25">
        <v>0</v>
      </c>
      <c r="H9" s="25">
        <v>0</v>
      </c>
      <c r="I9" s="25">
        <f t="shared" ref="I9:I19" si="0">D9+F9+G9+H9</f>
        <v>8</v>
      </c>
      <c r="J9" s="152">
        <v>0</v>
      </c>
      <c r="K9" s="67" t="s">
        <v>15</v>
      </c>
    </row>
    <row r="10" spans="1:18" x14ac:dyDescent="0.2">
      <c r="A10" s="71" t="s">
        <v>64</v>
      </c>
      <c r="B10" s="25">
        <v>108</v>
      </c>
      <c r="C10" s="25">
        <v>0</v>
      </c>
      <c r="D10" s="25">
        <v>108</v>
      </c>
      <c r="E10" s="25">
        <v>0</v>
      </c>
      <c r="F10" s="25">
        <v>0</v>
      </c>
      <c r="G10" s="25">
        <v>0</v>
      </c>
      <c r="H10" s="25">
        <v>0</v>
      </c>
      <c r="I10" s="25">
        <f t="shared" si="0"/>
        <v>108</v>
      </c>
      <c r="J10" s="152">
        <v>0</v>
      </c>
      <c r="K10" s="67" t="s">
        <v>15</v>
      </c>
    </row>
    <row r="11" spans="1:18" x14ac:dyDescent="0.2">
      <c r="A11" s="71" t="s">
        <v>65</v>
      </c>
      <c r="B11" s="25">
        <v>9</v>
      </c>
      <c r="C11" s="25">
        <v>0</v>
      </c>
      <c r="D11" s="25">
        <v>9</v>
      </c>
      <c r="E11" s="25">
        <v>0</v>
      </c>
      <c r="F11" s="25">
        <v>0</v>
      </c>
      <c r="G11" s="25">
        <v>0</v>
      </c>
      <c r="H11" s="25">
        <v>0</v>
      </c>
      <c r="I11" s="25">
        <f t="shared" si="0"/>
        <v>9</v>
      </c>
      <c r="J11" s="152">
        <v>0</v>
      </c>
      <c r="K11" s="67" t="s">
        <v>15</v>
      </c>
    </row>
    <row r="12" spans="1:18" x14ac:dyDescent="0.2">
      <c r="A12" s="71" t="s">
        <v>66</v>
      </c>
      <c r="B12" s="25">
        <v>370</v>
      </c>
      <c r="C12" s="25">
        <v>7</v>
      </c>
      <c r="D12" s="25">
        <v>377</v>
      </c>
      <c r="E12" s="25">
        <v>0</v>
      </c>
      <c r="F12" s="25">
        <v>0</v>
      </c>
      <c r="G12" s="25">
        <v>0</v>
      </c>
      <c r="H12" s="25">
        <v>0</v>
      </c>
      <c r="I12" s="25">
        <f t="shared" si="0"/>
        <v>377</v>
      </c>
      <c r="J12" s="152">
        <v>0</v>
      </c>
      <c r="K12" s="67" t="s">
        <v>15</v>
      </c>
    </row>
    <row r="13" spans="1:18" x14ac:dyDescent="0.2">
      <c r="A13" s="71" t="s">
        <v>67</v>
      </c>
      <c r="B13" s="25">
        <v>125</v>
      </c>
      <c r="C13" s="25">
        <v>0</v>
      </c>
      <c r="D13" s="25">
        <v>125</v>
      </c>
      <c r="E13" s="25">
        <v>0</v>
      </c>
      <c r="F13" s="25">
        <v>0</v>
      </c>
      <c r="G13" s="25">
        <v>0</v>
      </c>
      <c r="H13" s="25">
        <v>0</v>
      </c>
      <c r="I13" s="25">
        <f t="shared" si="0"/>
        <v>125</v>
      </c>
      <c r="J13" s="152">
        <v>0</v>
      </c>
      <c r="K13" s="67" t="s">
        <v>15</v>
      </c>
    </row>
    <row r="14" spans="1:18" x14ac:dyDescent="0.2">
      <c r="A14" s="71" t="s">
        <v>68</v>
      </c>
      <c r="B14" s="25">
        <v>1</v>
      </c>
      <c r="C14" s="25">
        <v>0</v>
      </c>
      <c r="D14" s="25">
        <v>1</v>
      </c>
      <c r="E14" s="25">
        <v>0</v>
      </c>
      <c r="F14" s="25">
        <v>0</v>
      </c>
      <c r="G14" s="25">
        <v>0</v>
      </c>
      <c r="H14" s="25">
        <v>0</v>
      </c>
      <c r="I14" s="25">
        <f t="shared" si="0"/>
        <v>1</v>
      </c>
      <c r="J14" s="152">
        <v>0</v>
      </c>
      <c r="K14" s="67" t="s">
        <v>15</v>
      </c>
    </row>
    <row r="15" spans="1:18" x14ac:dyDescent="0.2">
      <c r="A15" s="71" t="s">
        <v>69</v>
      </c>
      <c r="B15" s="25">
        <v>11</v>
      </c>
      <c r="C15" s="25">
        <v>0</v>
      </c>
      <c r="D15" s="25">
        <v>11</v>
      </c>
      <c r="E15" s="25">
        <v>0</v>
      </c>
      <c r="F15" s="25">
        <v>0</v>
      </c>
      <c r="G15" s="25">
        <v>0</v>
      </c>
      <c r="H15" s="25">
        <v>0</v>
      </c>
      <c r="I15" s="25">
        <f t="shared" si="0"/>
        <v>11</v>
      </c>
      <c r="J15" s="152">
        <v>0</v>
      </c>
      <c r="K15" s="67" t="s">
        <v>15</v>
      </c>
    </row>
    <row r="16" spans="1:18" ht="15" x14ac:dyDescent="0.25">
      <c r="A16" s="74" t="s">
        <v>21</v>
      </c>
      <c r="B16" s="154">
        <f t="shared" ref="B16:J16" si="1">SUM(B9:B15)</f>
        <v>632</v>
      </c>
      <c r="C16" s="154">
        <f t="shared" si="1"/>
        <v>7</v>
      </c>
      <c r="D16" s="154">
        <f t="shared" si="1"/>
        <v>639</v>
      </c>
      <c r="E16" s="154">
        <f t="shared" si="1"/>
        <v>0</v>
      </c>
      <c r="F16" s="154">
        <f t="shared" si="1"/>
        <v>0</v>
      </c>
      <c r="G16" s="154">
        <f t="shared" si="1"/>
        <v>0</v>
      </c>
      <c r="H16" s="154">
        <f t="shared" si="1"/>
        <v>0</v>
      </c>
      <c r="I16" s="154">
        <f t="shared" si="1"/>
        <v>639</v>
      </c>
      <c r="J16" s="155">
        <f t="shared" si="1"/>
        <v>0</v>
      </c>
      <c r="K16" s="67" t="s">
        <v>15</v>
      </c>
    </row>
    <row r="17" spans="1:11" x14ac:dyDescent="0.2">
      <c r="A17" s="72" t="s">
        <v>72</v>
      </c>
      <c r="B17" s="161">
        <v>611</v>
      </c>
      <c r="C17" s="161">
        <v>0</v>
      </c>
      <c r="D17" s="161">
        <v>611</v>
      </c>
      <c r="E17" s="161">
        <v>0</v>
      </c>
      <c r="F17" s="161">
        <v>0</v>
      </c>
      <c r="G17" s="161">
        <v>0</v>
      </c>
      <c r="H17" s="161">
        <f>SUM(H9:H16)</f>
        <v>0</v>
      </c>
      <c r="I17" s="161">
        <f t="shared" si="0"/>
        <v>611</v>
      </c>
      <c r="J17" s="162">
        <v>0</v>
      </c>
      <c r="K17" s="67" t="s">
        <v>15</v>
      </c>
    </row>
    <row r="18" spans="1:11" x14ac:dyDescent="0.2">
      <c r="A18" s="73" t="s">
        <v>73</v>
      </c>
      <c r="B18" s="25">
        <v>28</v>
      </c>
      <c r="C18" s="25">
        <v>0</v>
      </c>
      <c r="D18" s="25">
        <v>28</v>
      </c>
      <c r="E18" s="25">
        <v>0</v>
      </c>
      <c r="F18" s="25">
        <v>0</v>
      </c>
      <c r="G18" s="25">
        <v>0</v>
      </c>
      <c r="H18" s="25">
        <f>SUM(H9:H17)</f>
        <v>0</v>
      </c>
      <c r="I18" s="25">
        <f t="shared" si="0"/>
        <v>28</v>
      </c>
      <c r="J18" s="152">
        <v>0</v>
      </c>
      <c r="K18" s="67" t="s">
        <v>15</v>
      </c>
    </row>
    <row r="19" spans="1:11" x14ac:dyDescent="0.2">
      <c r="A19" s="73" t="s">
        <v>74</v>
      </c>
      <c r="B19" s="25">
        <v>0</v>
      </c>
      <c r="C19" s="25">
        <v>0</v>
      </c>
      <c r="D19" s="25">
        <v>0</v>
      </c>
      <c r="E19" s="25">
        <v>0</v>
      </c>
      <c r="F19" s="25">
        <v>0</v>
      </c>
      <c r="G19" s="25">
        <v>0</v>
      </c>
      <c r="H19" s="25">
        <f>SUM(H10:H18)</f>
        <v>0</v>
      </c>
      <c r="I19" s="25">
        <f t="shared" si="0"/>
        <v>0</v>
      </c>
      <c r="J19" s="152">
        <v>0</v>
      </c>
      <c r="K19" s="67" t="s">
        <v>15</v>
      </c>
    </row>
    <row r="20" spans="1:11" ht="15" x14ac:dyDescent="0.25">
      <c r="A20" s="74" t="s">
        <v>21</v>
      </c>
      <c r="B20" s="154">
        <f>SUM(B17:B19)</f>
        <v>639</v>
      </c>
      <c r="C20" s="154">
        <f t="shared" ref="C20:J20" si="2">SUM(C17:C19)</f>
        <v>0</v>
      </c>
      <c r="D20" s="154">
        <f t="shared" si="2"/>
        <v>639</v>
      </c>
      <c r="E20" s="154">
        <f t="shared" si="2"/>
        <v>0</v>
      </c>
      <c r="F20" s="154">
        <f t="shared" si="2"/>
        <v>0</v>
      </c>
      <c r="G20" s="154">
        <f t="shared" si="2"/>
        <v>0</v>
      </c>
      <c r="H20" s="154">
        <f t="shared" si="2"/>
        <v>0</v>
      </c>
      <c r="I20" s="154">
        <f t="shared" si="2"/>
        <v>639</v>
      </c>
      <c r="J20" s="155">
        <f t="shared" si="2"/>
        <v>0</v>
      </c>
      <c r="K20" s="67" t="s">
        <v>15</v>
      </c>
    </row>
    <row r="21" spans="1:11" x14ac:dyDescent="0.2">
      <c r="K21" s="67" t="s">
        <v>16</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zoomScale="80" zoomScaleNormal="100" zoomScaleSheetLayoutView="80" workbookViewId="0">
      <selection activeCell="L1" sqref="L1:L1048576"/>
    </sheetView>
  </sheetViews>
  <sheetFormatPr defaultRowHeight="14.25" x14ac:dyDescent="0.2"/>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55" t="s">
        <v>104</v>
      </c>
      <c r="B1" s="255"/>
      <c r="C1" s="255"/>
      <c r="D1" s="255"/>
      <c r="E1" s="255"/>
      <c r="F1" s="255"/>
      <c r="G1" s="255"/>
      <c r="H1" s="255"/>
      <c r="I1" s="255"/>
      <c r="J1" s="67" t="s">
        <v>15</v>
      </c>
      <c r="K1" s="6"/>
      <c r="L1" s="6"/>
      <c r="M1" s="6"/>
      <c r="N1" s="6"/>
      <c r="O1" s="6"/>
      <c r="P1" s="6"/>
      <c r="Q1" s="6"/>
    </row>
    <row r="2" spans="1:17" ht="15" x14ac:dyDescent="0.2">
      <c r="A2" s="256" t="s">
        <v>183</v>
      </c>
      <c r="B2" s="256"/>
      <c r="C2" s="256"/>
      <c r="D2" s="256"/>
      <c r="E2" s="256"/>
      <c r="F2" s="256"/>
      <c r="G2" s="256"/>
      <c r="H2" s="256"/>
      <c r="I2" s="256"/>
      <c r="J2" s="67" t="s">
        <v>15</v>
      </c>
      <c r="K2" s="7"/>
      <c r="L2" s="7"/>
      <c r="M2" s="7"/>
      <c r="N2" s="7"/>
      <c r="O2" s="7"/>
      <c r="P2" s="7"/>
      <c r="Q2" s="7"/>
    </row>
    <row r="3" spans="1:17" x14ac:dyDescent="0.2">
      <c r="A3" s="270" t="s">
        <v>1</v>
      </c>
      <c r="B3" s="270"/>
      <c r="C3" s="270"/>
      <c r="D3" s="270"/>
      <c r="E3" s="270"/>
      <c r="F3" s="270"/>
      <c r="G3" s="270"/>
      <c r="H3" s="270"/>
      <c r="I3" s="270"/>
      <c r="J3" s="67" t="s">
        <v>15</v>
      </c>
      <c r="K3" s="10"/>
      <c r="L3" s="10"/>
      <c r="M3" s="10"/>
      <c r="N3" s="10"/>
      <c r="O3" s="10"/>
      <c r="P3" s="10"/>
      <c r="Q3" s="10"/>
    </row>
    <row r="4" spans="1:17" x14ac:dyDescent="0.2">
      <c r="A4" s="262" t="s">
        <v>2</v>
      </c>
      <c r="B4" s="262"/>
      <c r="C4" s="262"/>
      <c r="D4" s="262"/>
      <c r="E4" s="262"/>
      <c r="F4" s="262"/>
      <c r="G4" s="262"/>
      <c r="H4" s="262"/>
      <c r="I4" s="262"/>
      <c r="J4" s="67" t="s">
        <v>15</v>
      </c>
      <c r="K4" s="8"/>
      <c r="L4" s="8"/>
      <c r="M4" s="8"/>
      <c r="N4" s="8"/>
      <c r="O4" s="8"/>
      <c r="P4" s="8"/>
      <c r="Q4" s="8"/>
    </row>
    <row r="5" spans="1:17" x14ac:dyDescent="0.2">
      <c r="A5" s="262"/>
      <c r="B5" s="262"/>
      <c r="C5" s="262"/>
      <c r="D5" s="262"/>
      <c r="E5" s="262"/>
      <c r="F5" s="262"/>
      <c r="G5" s="262"/>
      <c r="H5" s="37"/>
      <c r="I5" s="37"/>
      <c r="J5" s="67" t="s">
        <v>15</v>
      </c>
      <c r="K5" s="8"/>
      <c r="L5" s="8"/>
      <c r="M5" s="8"/>
      <c r="N5" s="8"/>
      <c r="O5" s="8"/>
      <c r="P5" s="8"/>
      <c r="Q5" s="8"/>
    </row>
    <row r="6" spans="1:17" s="20" customFormat="1" ht="15" customHeight="1" x14ac:dyDescent="0.2">
      <c r="A6" s="316" t="s">
        <v>105</v>
      </c>
      <c r="B6" s="314" t="s">
        <v>187</v>
      </c>
      <c r="C6" s="319"/>
      <c r="D6" s="319"/>
      <c r="E6" s="319"/>
      <c r="F6" s="319"/>
      <c r="G6" s="315"/>
      <c r="H6" s="69"/>
      <c r="I6" s="69"/>
      <c r="J6" s="67" t="s">
        <v>15</v>
      </c>
    </row>
    <row r="7" spans="1:17" s="20" customFormat="1" ht="15" customHeight="1" x14ac:dyDescent="0.2">
      <c r="A7" s="317"/>
      <c r="B7" s="314" t="s">
        <v>106</v>
      </c>
      <c r="C7" s="315"/>
      <c r="D7" s="314" t="s">
        <v>107</v>
      </c>
      <c r="E7" s="315"/>
      <c r="F7" s="314" t="s">
        <v>29</v>
      </c>
      <c r="G7" s="315"/>
      <c r="H7" s="69"/>
      <c r="I7" s="69"/>
      <c r="J7" s="67" t="s">
        <v>15</v>
      </c>
    </row>
    <row r="8" spans="1:17" s="20" customFormat="1" ht="28.5" x14ac:dyDescent="0.2">
      <c r="A8" s="318"/>
      <c r="B8" s="19" t="s">
        <v>4</v>
      </c>
      <c r="C8" s="19" t="s">
        <v>5</v>
      </c>
      <c r="D8" s="19" t="s">
        <v>4</v>
      </c>
      <c r="E8" s="19" t="s">
        <v>5</v>
      </c>
      <c r="F8" s="19" t="s">
        <v>4</v>
      </c>
      <c r="G8" s="19" t="s">
        <v>5</v>
      </c>
      <c r="H8" s="83"/>
      <c r="I8" s="83"/>
      <c r="J8" s="67" t="s">
        <v>15</v>
      </c>
    </row>
    <row r="9" spans="1:17" s="20" customFormat="1" x14ac:dyDescent="0.2">
      <c r="A9" s="88" t="s">
        <v>108</v>
      </c>
      <c r="B9" s="167">
        <v>0</v>
      </c>
      <c r="C9" s="167">
        <v>0</v>
      </c>
      <c r="D9" s="167">
        <v>0</v>
      </c>
      <c r="E9" s="167">
        <v>0</v>
      </c>
      <c r="F9" s="167">
        <v>0</v>
      </c>
      <c r="G9" s="167">
        <v>0</v>
      </c>
      <c r="H9" s="84"/>
      <c r="I9" s="84"/>
      <c r="J9" s="67" t="s">
        <v>15</v>
      </c>
    </row>
    <row r="10" spans="1:17" s="20" customFormat="1" x14ac:dyDescent="0.2">
      <c r="A10" s="89" t="s">
        <v>109</v>
      </c>
      <c r="B10" s="172">
        <v>0</v>
      </c>
      <c r="C10" s="172">
        <v>0</v>
      </c>
      <c r="D10" s="172">
        <v>0</v>
      </c>
      <c r="E10" s="172">
        <v>0</v>
      </c>
      <c r="F10" s="172">
        <v>0</v>
      </c>
      <c r="G10" s="172">
        <v>0</v>
      </c>
      <c r="H10" s="84"/>
      <c r="I10" s="84"/>
      <c r="J10" s="67" t="s">
        <v>15</v>
      </c>
    </row>
    <row r="11" spans="1:17" s="20" customFormat="1" x14ac:dyDescent="0.2">
      <c r="A11" s="89" t="s">
        <v>110</v>
      </c>
      <c r="B11" s="172">
        <v>0</v>
      </c>
      <c r="C11" s="172">
        <v>0</v>
      </c>
      <c r="D11" s="172">
        <v>0</v>
      </c>
      <c r="E11" s="172">
        <v>0</v>
      </c>
      <c r="F11" s="172">
        <v>0</v>
      </c>
      <c r="G11" s="172">
        <v>0</v>
      </c>
      <c r="H11" s="84"/>
      <c r="I11" s="84"/>
      <c r="J11" s="67" t="s">
        <v>15</v>
      </c>
    </row>
    <row r="12" spans="1:17" s="20" customFormat="1" x14ac:dyDescent="0.2">
      <c r="A12" s="89" t="s">
        <v>111</v>
      </c>
      <c r="B12" s="172">
        <v>0</v>
      </c>
      <c r="C12" s="172">
        <v>0</v>
      </c>
      <c r="D12" s="172">
        <v>0</v>
      </c>
      <c r="E12" s="172">
        <v>0</v>
      </c>
      <c r="F12" s="172">
        <v>0</v>
      </c>
      <c r="G12" s="172">
        <v>0</v>
      </c>
      <c r="H12" s="84"/>
      <c r="I12" s="84"/>
      <c r="J12" s="67" t="s">
        <v>15</v>
      </c>
    </row>
    <row r="13" spans="1:17" s="20" customFormat="1" x14ac:dyDescent="0.2">
      <c r="A13" s="89" t="s">
        <v>112</v>
      </c>
      <c r="B13" s="172">
        <v>0</v>
      </c>
      <c r="C13" s="172">
        <v>0</v>
      </c>
      <c r="D13" s="172">
        <v>0</v>
      </c>
      <c r="E13" s="172">
        <v>0</v>
      </c>
      <c r="F13" s="172">
        <v>0</v>
      </c>
      <c r="G13" s="172">
        <v>0</v>
      </c>
      <c r="H13" s="84"/>
      <c r="I13" s="84"/>
      <c r="J13" s="67" t="s">
        <v>15</v>
      </c>
    </row>
    <row r="14" spans="1:17" s="20" customFormat="1" x14ac:dyDescent="0.2">
      <c r="A14" s="89" t="s">
        <v>113</v>
      </c>
      <c r="B14" s="172">
        <v>0</v>
      </c>
      <c r="C14" s="172">
        <v>0</v>
      </c>
      <c r="D14" s="172">
        <v>0</v>
      </c>
      <c r="E14" s="172">
        <v>0</v>
      </c>
      <c r="F14" s="172">
        <v>0</v>
      </c>
      <c r="G14" s="172">
        <v>0</v>
      </c>
      <c r="H14" s="84"/>
      <c r="I14" s="84"/>
      <c r="J14" s="67" t="s">
        <v>15</v>
      </c>
    </row>
    <row r="15" spans="1:17" s="20" customFormat="1" x14ac:dyDescent="0.2">
      <c r="A15" s="89" t="s">
        <v>114</v>
      </c>
      <c r="B15" s="172">
        <v>0</v>
      </c>
      <c r="C15" s="172">
        <v>0</v>
      </c>
      <c r="D15" s="172">
        <v>0</v>
      </c>
      <c r="E15" s="172">
        <v>0</v>
      </c>
      <c r="F15" s="172">
        <v>0</v>
      </c>
      <c r="G15" s="172">
        <v>0</v>
      </c>
      <c r="H15" s="84"/>
      <c r="I15" s="84"/>
      <c r="J15" s="67" t="s">
        <v>15</v>
      </c>
    </row>
    <row r="16" spans="1:17" s="20" customFormat="1" x14ac:dyDescent="0.2">
      <c r="A16" s="89" t="s">
        <v>115</v>
      </c>
      <c r="B16" s="172">
        <v>0</v>
      </c>
      <c r="C16" s="172">
        <v>0</v>
      </c>
      <c r="D16" s="172">
        <v>0</v>
      </c>
      <c r="E16" s="172">
        <v>0</v>
      </c>
      <c r="F16" s="172">
        <v>0</v>
      </c>
      <c r="G16" s="172">
        <v>0</v>
      </c>
      <c r="H16" s="84"/>
      <c r="I16" s="84"/>
      <c r="J16" s="67" t="s">
        <v>15</v>
      </c>
    </row>
    <row r="17" spans="1:10" s="20" customFormat="1" x14ac:dyDescent="0.2">
      <c r="A17" s="89" t="s">
        <v>116</v>
      </c>
      <c r="B17" s="172">
        <v>0</v>
      </c>
      <c r="C17" s="172">
        <v>0</v>
      </c>
      <c r="D17" s="172">
        <v>0</v>
      </c>
      <c r="E17" s="172">
        <v>0</v>
      </c>
      <c r="F17" s="172">
        <v>0</v>
      </c>
      <c r="G17" s="172">
        <v>0</v>
      </c>
      <c r="H17" s="84"/>
      <c r="I17" s="84"/>
      <c r="J17" s="67" t="s">
        <v>15</v>
      </c>
    </row>
    <row r="18" spans="1:10" s="20" customFormat="1" x14ac:dyDescent="0.2">
      <c r="A18" s="89" t="s">
        <v>117</v>
      </c>
      <c r="B18" s="172">
        <v>0</v>
      </c>
      <c r="C18" s="172">
        <v>0</v>
      </c>
      <c r="D18" s="172">
        <v>0</v>
      </c>
      <c r="E18" s="172">
        <v>0</v>
      </c>
      <c r="F18" s="172">
        <v>0</v>
      </c>
      <c r="G18" s="172">
        <v>0</v>
      </c>
      <c r="H18" s="84"/>
      <c r="I18" s="84"/>
      <c r="J18" s="67" t="s">
        <v>15</v>
      </c>
    </row>
    <row r="19" spans="1:10" s="20" customFormat="1" x14ac:dyDescent="0.2">
      <c r="A19" s="89" t="s">
        <v>118</v>
      </c>
      <c r="B19" s="172">
        <v>0</v>
      </c>
      <c r="C19" s="172">
        <v>0</v>
      </c>
      <c r="D19" s="172">
        <v>0</v>
      </c>
      <c r="E19" s="172">
        <v>0</v>
      </c>
      <c r="F19" s="172">
        <v>0</v>
      </c>
      <c r="G19" s="172">
        <v>0</v>
      </c>
      <c r="H19" s="84"/>
      <c r="I19" s="84"/>
      <c r="J19" s="67" t="s">
        <v>15</v>
      </c>
    </row>
    <row r="20" spans="1:10" s="20" customFormat="1" x14ac:dyDescent="0.2">
      <c r="A20" s="90" t="s">
        <v>119</v>
      </c>
      <c r="B20" s="168">
        <v>0</v>
      </c>
      <c r="C20" s="168">
        <v>0</v>
      </c>
      <c r="D20" s="168">
        <v>0</v>
      </c>
      <c r="E20" s="168">
        <v>0</v>
      </c>
      <c r="F20" s="168">
        <v>0</v>
      </c>
      <c r="G20" s="168">
        <v>0</v>
      </c>
      <c r="H20" s="84"/>
      <c r="I20" s="84"/>
      <c r="J20" s="67" t="s">
        <v>15</v>
      </c>
    </row>
    <row r="21" spans="1:10" s="20" customFormat="1" x14ac:dyDescent="0.2">
      <c r="A21" s="88" t="s">
        <v>120</v>
      </c>
      <c r="B21" s="167">
        <f>SUM(B9:B20)</f>
        <v>0</v>
      </c>
      <c r="C21" s="167">
        <f>SUM(C9:C20)</f>
        <v>0</v>
      </c>
      <c r="D21" s="167">
        <f>SUM(D9:D20)</f>
        <v>0</v>
      </c>
      <c r="E21" s="167">
        <f>SUM(E9:E20)</f>
        <v>0</v>
      </c>
      <c r="F21" s="167">
        <f>SUM(F9:F20)</f>
        <v>0</v>
      </c>
      <c r="G21" s="167">
        <f t="shared" ref="G21" si="0">SUM(G9:G20)</f>
        <v>0</v>
      </c>
      <c r="H21" s="84"/>
      <c r="I21" s="84"/>
      <c r="J21" s="67" t="s">
        <v>15</v>
      </c>
    </row>
    <row r="22" spans="1:10" s="20" customFormat="1" x14ac:dyDescent="0.2">
      <c r="A22" s="91" t="s">
        <v>121</v>
      </c>
      <c r="B22" s="172">
        <f>-B21*0.5</f>
        <v>0</v>
      </c>
      <c r="C22" s="172">
        <f t="shared" ref="C22:F22" si="1">-C21*0.5</f>
        <v>0</v>
      </c>
      <c r="D22" s="172">
        <f t="shared" si="1"/>
        <v>0</v>
      </c>
      <c r="E22" s="172">
        <f t="shared" si="1"/>
        <v>0</v>
      </c>
      <c r="F22" s="172">
        <f t="shared" si="1"/>
        <v>0</v>
      </c>
      <c r="G22" s="172"/>
      <c r="H22" s="84"/>
      <c r="I22" s="84"/>
      <c r="J22" s="67" t="s">
        <v>15</v>
      </c>
    </row>
    <row r="23" spans="1:10" s="20" customFormat="1" x14ac:dyDescent="0.2">
      <c r="A23" s="89" t="s">
        <v>157</v>
      </c>
      <c r="B23" s="172"/>
      <c r="C23" s="172">
        <v>0</v>
      </c>
      <c r="D23" s="172"/>
      <c r="E23" s="172">
        <v>0</v>
      </c>
      <c r="F23" s="172"/>
      <c r="G23" s="172">
        <v>0</v>
      </c>
      <c r="H23" s="84"/>
      <c r="I23" s="84"/>
      <c r="J23" s="67" t="s">
        <v>15</v>
      </c>
    </row>
    <row r="24" spans="1:10" x14ac:dyDescent="0.2">
      <c r="A24" s="90" t="s">
        <v>122</v>
      </c>
      <c r="B24" s="168">
        <f>SUM(B21:B23)</f>
        <v>0</v>
      </c>
      <c r="C24" s="168">
        <f t="shared" ref="C24:G24" si="2">SUM(C21:C23)</f>
        <v>0</v>
      </c>
      <c r="D24" s="168">
        <f t="shared" si="2"/>
        <v>0</v>
      </c>
      <c r="E24" s="168">
        <f t="shared" si="2"/>
        <v>0</v>
      </c>
      <c r="F24" s="168">
        <f t="shared" si="2"/>
        <v>0</v>
      </c>
      <c r="G24" s="168">
        <f t="shared" si="2"/>
        <v>0</v>
      </c>
      <c r="H24" s="84"/>
      <c r="I24" s="84"/>
      <c r="J24" s="67" t="s">
        <v>15</v>
      </c>
    </row>
    <row r="25" spans="1:10" x14ac:dyDescent="0.2">
      <c r="A25" s="89" t="s">
        <v>83</v>
      </c>
      <c r="B25" s="172"/>
      <c r="C25" s="172">
        <v>0</v>
      </c>
      <c r="D25" s="172"/>
      <c r="E25" s="172">
        <v>0</v>
      </c>
      <c r="F25" s="172"/>
      <c r="G25" s="172">
        <v>0</v>
      </c>
      <c r="H25" s="84"/>
      <c r="I25" s="84"/>
      <c r="J25" s="67" t="s">
        <v>15</v>
      </c>
    </row>
    <row r="26" spans="1:10" x14ac:dyDescent="0.2">
      <c r="A26" s="89" t="s">
        <v>84</v>
      </c>
      <c r="B26" s="172"/>
      <c r="C26" s="172">
        <v>0</v>
      </c>
      <c r="D26" s="172"/>
      <c r="E26" s="172">
        <v>0</v>
      </c>
      <c r="F26" s="172"/>
      <c r="G26" s="172">
        <v>0</v>
      </c>
      <c r="H26" s="84"/>
      <c r="I26" s="84"/>
      <c r="J26" s="67" t="s">
        <v>15</v>
      </c>
    </row>
    <row r="27" spans="1:10" x14ac:dyDescent="0.2">
      <c r="A27" s="136" t="s">
        <v>158</v>
      </c>
      <c r="B27" s="172"/>
      <c r="C27" s="172">
        <v>0</v>
      </c>
      <c r="D27" s="172"/>
      <c r="E27" s="172">
        <v>0</v>
      </c>
      <c r="F27" s="172"/>
      <c r="G27" s="172">
        <v>0</v>
      </c>
      <c r="H27" s="84"/>
      <c r="I27" s="84"/>
      <c r="J27" s="67" t="s">
        <v>15</v>
      </c>
    </row>
    <row r="28" spans="1:10" x14ac:dyDescent="0.2">
      <c r="A28" s="89" t="s">
        <v>85</v>
      </c>
      <c r="B28" s="172"/>
      <c r="C28" s="172">
        <v>0</v>
      </c>
      <c r="D28" s="172"/>
      <c r="E28" s="172">
        <v>0</v>
      </c>
      <c r="F28" s="172"/>
      <c r="G28" s="172">
        <v>0</v>
      </c>
      <c r="H28" s="84"/>
      <c r="I28" s="84"/>
      <c r="J28" s="67" t="s">
        <v>15</v>
      </c>
    </row>
    <row r="29" spans="1:10" x14ac:dyDescent="0.2">
      <c r="A29" s="89" t="s">
        <v>87</v>
      </c>
      <c r="B29" s="172"/>
      <c r="C29" s="172">
        <v>0</v>
      </c>
      <c r="D29" s="172"/>
      <c r="E29" s="172">
        <v>0</v>
      </c>
      <c r="F29" s="172"/>
      <c r="G29" s="172">
        <v>0</v>
      </c>
      <c r="H29" s="84"/>
      <c r="I29" s="84"/>
      <c r="J29" s="67" t="s">
        <v>15</v>
      </c>
    </row>
    <row r="30" spans="1:10" x14ac:dyDescent="0.2">
      <c r="A30" s="89" t="s">
        <v>88</v>
      </c>
      <c r="B30" s="172"/>
      <c r="C30" s="172">
        <v>0</v>
      </c>
      <c r="D30" s="172"/>
      <c r="E30" s="172">
        <v>0</v>
      </c>
      <c r="F30" s="172"/>
      <c r="G30" s="172">
        <v>0</v>
      </c>
      <c r="H30" s="84"/>
      <c r="I30" s="84"/>
      <c r="J30" s="67" t="s">
        <v>15</v>
      </c>
    </row>
    <row r="31" spans="1:10" x14ac:dyDescent="0.2">
      <c r="A31" s="89" t="s">
        <v>89</v>
      </c>
      <c r="B31" s="172"/>
      <c r="C31" s="172">
        <v>0</v>
      </c>
      <c r="D31" s="172"/>
      <c r="E31" s="172">
        <v>0</v>
      </c>
      <c r="F31" s="172"/>
      <c r="G31" s="172">
        <v>0</v>
      </c>
      <c r="H31" s="84"/>
      <c r="I31" s="84"/>
      <c r="J31" s="67" t="s">
        <v>15</v>
      </c>
    </row>
    <row r="32" spans="1:10" x14ac:dyDescent="0.2">
      <c r="A32" s="89" t="s">
        <v>90</v>
      </c>
      <c r="B32" s="172"/>
      <c r="C32" s="172">
        <v>0</v>
      </c>
      <c r="D32" s="172"/>
      <c r="E32" s="172">
        <v>0</v>
      </c>
      <c r="F32" s="172"/>
      <c r="G32" s="172">
        <v>0</v>
      </c>
      <c r="H32" s="84"/>
      <c r="I32" s="84"/>
      <c r="J32" s="67" t="s">
        <v>15</v>
      </c>
    </row>
    <row r="33" spans="1:10" x14ac:dyDescent="0.2">
      <c r="A33" s="89" t="s">
        <v>91</v>
      </c>
      <c r="B33" s="172"/>
      <c r="C33" s="172">
        <v>0</v>
      </c>
      <c r="D33" s="172"/>
      <c r="E33" s="172">
        <v>0</v>
      </c>
      <c r="F33" s="172"/>
      <c r="G33" s="172">
        <v>0</v>
      </c>
      <c r="H33" s="84"/>
      <c r="I33" s="84"/>
      <c r="J33" s="67" t="s">
        <v>15</v>
      </c>
    </row>
    <row r="34" spans="1:10" x14ac:dyDescent="0.2">
      <c r="A34" s="89" t="s">
        <v>93</v>
      </c>
      <c r="B34" s="172"/>
      <c r="C34" s="172">
        <v>0</v>
      </c>
      <c r="D34" s="172"/>
      <c r="E34" s="172">
        <v>0</v>
      </c>
      <c r="F34" s="172"/>
      <c r="G34" s="172">
        <v>0</v>
      </c>
      <c r="H34" s="84"/>
      <c r="I34" s="84"/>
      <c r="J34" s="67" t="s">
        <v>15</v>
      </c>
    </row>
    <row r="35" spans="1:10" x14ac:dyDescent="0.2">
      <c r="A35" s="89" t="s">
        <v>94</v>
      </c>
      <c r="B35" s="172"/>
      <c r="C35" s="172">
        <v>0</v>
      </c>
      <c r="D35" s="172"/>
      <c r="E35" s="172">
        <v>0</v>
      </c>
      <c r="F35" s="172"/>
      <c r="G35" s="172">
        <v>0</v>
      </c>
      <c r="H35" s="84"/>
      <c r="I35" s="84"/>
      <c r="J35" s="67" t="s">
        <v>15</v>
      </c>
    </row>
    <row r="36" spans="1:10" x14ac:dyDescent="0.2">
      <c r="A36" s="89" t="s">
        <v>96</v>
      </c>
      <c r="B36" s="172"/>
      <c r="C36" s="172">
        <v>0</v>
      </c>
      <c r="D36" s="172"/>
      <c r="E36" s="172">
        <v>0</v>
      </c>
      <c r="F36" s="172"/>
      <c r="G36" s="172">
        <v>0</v>
      </c>
      <c r="H36" s="84"/>
      <c r="I36" s="84"/>
      <c r="J36" s="67" t="s">
        <v>15</v>
      </c>
    </row>
    <row r="37" spans="1:10" x14ac:dyDescent="0.2">
      <c r="A37" s="92" t="s">
        <v>97</v>
      </c>
      <c r="B37" s="173"/>
      <c r="C37" s="173">
        <v>0</v>
      </c>
      <c r="D37" s="173"/>
      <c r="E37" s="173">
        <v>0</v>
      </c>
      <c r="F37" s="173"/>
      <c r="G37" s="173">
        <v>0</v>
      </c>
      <c r="H37" s="84"/>
      <c r="I37" s="84"/>
      <c r="J37" s="67" t="s">
        <v>15</v>
      </c>
    </row>
    <row r="38" spans="1:10" ht="15" x14ac:dyDescent="0.25">
      <c r="A38" s="93" t="s">
        <v>156</v>
      </c>
      <c r="B38" s="154">
        <f>SUM(B24:B37)</f>
        <v>0</v>
      </c>
      <c r="C38" s="154">
        <f t="shared" ref="C38:G38" si="3">SUM(C24:C37)</f>
        <v>0</v>
      </c>
      <c r="D38" s="154">
        <f t="shared" si="3"/>
        <v>0</v>
      </c>
      <c r="E38" s="154">
        <f t="shared" si="3"/>
        <v>0</v>
      </c>
      <c r="F38" s="154">
        <f t="shared" si="3"/>
        <v>0</v>
      </c>
      <c r="G38" s="154">
        <f t="shared" si="3"/>
        <v>0</v>
      </c>
      <c r="H38" s="85"/>
      <c r="I38" s="85"/>
      <c r="J38" s="67" t="s">
        <v>15</v>
      </c>
    </row>
    <row r="39" spans="1:10" ht="15" x14ac:dyDescent="0.25">
      <c r="A39" s="86"/>
      <c r="B39" s="85"/>
      <c r="C39" s="85"/>
      <c r="D39" s="85"/>
      <c r="E39" s="85"/>
      <c r="F39" s="85"/>
      <c r="G39" s="85"/>
      <c r="H39" s="85"/>
      <c r="I39" s="85"/>
      <c r="J39" s="67" t="s">
        <v>15</v>
      </c>
    </row>
    <row r="40" spans="1:10" x14ac:dyDescent="0.2">
      <c r="A40" s="87"/>
      <c r="B40" s="87"/>
      <c r="C40" s="87"/>
      <c r="D40" s="87"/>
      <c r="E40" s="87"/>
      <c r="F40" s="87"/>
      <c r="G40" s="87"/>
      <c r="J40" s="67" t="s">
        <v>15</v>
      </c>
    </row>
    <row r="41" spans="1:10" x14ac:dyDescent="0.2">
      <c r="J41" s="67" t="s">
        <v>16</v>
      </c>
    </row>
  </sheetData>
  <mergeCells count="10">
    <mergeCell ref="A1:I1"/>
    <mergeCell ref="A2:I2"/>
    <mergeCell ref="A3:I3"/>
    <mergeCell ref="A4:I4"/>
    <mergeCell ref="A5:G5"/>
    <mergeCell ref="F7:G7"/>
    <mergeCell ref="A6:A8"/>
    <mergeCell ref="B6:G6"/>
    <mergeCell ref="B7:C7"/>
    <mergeCell ref="D7:E7"/>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view="pageBreakPreview" zoomScale="80" zoomScaleNormal="100" zoomScaleSheetLayoutView="80" workbookViewId="0">
      <selection activeCell="V42" sqref="V42"/>
    </sheetView>
  </sheetViews>
  <sheetFormatPr defaultRowHeight="14.25" x14ac:dyDescent="0.2"/>
  <cols>
    <col min="1" max="1" width="9.42578125" style="9" customWidth="1"/>
    <col min="2" max="2" width="13.5703125" style="9" customWidth="1"/>
    <col min="3" max="3" width="3.7109375" style="9" customWidth="1"/>
    <col min="4" max="4" width="10.7109375" style="9" bestFit="1" customWidth="1"/>
    <col min="5" max="5" width="8.28515625" style="9" customWidth="1"/>
    <col min="6" max="6" width="12.7109375" style="9" customWidth="1"/>
    <col min="7" max="7" width="8.28515625" style="9" customWidth="1"/>
    <col min="8" max="8" width="12.7109375" style="9" customWidth="1"/>
    <col min="9" max="9" width="8.28515625" style="9" customWidth="1"/>
    <col min="10" max="10" width="12.7109375" style="9" customWidth="1"/>
    <col min="11" max="11" width="8.28515625" style="9" customWidth="1"/>
    <col min="12" max="12" width="12.7109375" style="9" customWidth="1"/>
    <col min="13" max="13" width="14" style="4" bestFit="1" customWidth="1"/>
    <col min="14" max="14" width="4.5703125" style="9"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55" t="s">
        <v>154</v>
      </c>
      <c r="B1" s="255"/>
      <c r="C1" s="255"/>
      <c r="D1" s="255"/>
      <c r="E1" s="255"/>
      <c r="F1" s="255"/>
      <c r="G1" s="255"/>
      <c r="H1" s="255"/>
      <c r="I1" s="255"/>
      <c r="J1" s="255"/>
      <c r="K1" s="255"/>
      <c r="L1" s="255"/>
      <c r="M1" s="67" t="s">
        <v>15</v>
      </c>
      <c r="N1" s="6"/>
      <c r="O1" s="6"/>
      <c r="P1" s="6"/>
      <c r="Q1" s="6"/>
      <c r="R1" s="6"/>
      <c r="S1" s="6"/>
      <c r="T1" s="6"/>
    </row>
    <row r="2" spans="1:20" ht="15" x14ac:dyDescent="0.2">
      <c r="A2" s="256" t="s">
        <v>183</v>
      </c>
      <c r="B2" s="256"/>
      <c r="C2" s="256"/>
      <c r="D2" s="256"/>
      <c r="E2" s="256"/>
      <c r="F2" s="256"/>
      <c r="G2" s="256"/>
      <c r="H2" s="256"/>
      <c r="I2" s="256"/>
      <c r="J2" s="256"/>
      <c r="K2" s="256"/>
      <c r="L2" s="256"/>
      <c r="M2" s="67" t="s">
        <v>15</v>
      </c>
      <c r="N2" s="7"/>
      <c r="O2" s="7"/>
      <c r="P2" s="7"/>
      <c r="Q2" s="7"/>
      <c r="R2" s="7"/>
      <c r="S2" s="7"/>
      <c r="T2" s="7"/>
    </row>
    <row r="3" spans="1:20" x14ac:dyDescent="0.2">
      <c r="A3" s="265" t="s">
        <v>1</v>
      </c>
      <c r="B3" s="265"/>
      <c r="C3" s="265"/>
      <c r="D3" s="265"/>
      <c r="E3" s="265"/>
      <c r="F3" s="265"/>
      <c r="G3" s="265"/>
      <c r="H3" s="265"/>
      <c r="I3" s="265"/>
      <c r="J3" s="265"/>
      <c r="K3" s="265"/>
      <c r="L3" s="265"/>
      <c r="M3" s="67" t="s">
        <v>15</v>
      </c>
      <c r="N3" s="10"/>
      <c r="O3" s="10"/>
      <c r="P3" s="10"/>
      <c r="Q3" s="10"/>
      <c r="R3" s="10"/>
      <c r="S3" s="10"/>
      <c r="T3" s="10"/>
    </row>
    <row r="4" spans="1:20" x14ac:dyDescent="0.2">
      <c r="A4" s="262" t="s">
        <v>2</v>
      </c>
      <c r="B4" s="262"/>
      <c r="C4" s="262"/>
      <c r="D4" s="262"/>
      <c r="E4" s="262"/>
      <c r="F4" s="262"/>
      <c r="G4" s="262"/>
      <c r="H4" s="262"/>
      <c r="I4" s="262"/>
      <c r="J4" s="262"/>
      <c r="K4" s="262"/>
      <c r="L4" s="262"/>
      <c r="M4" s="67" t="s">
        <v>15</v>
      </c>
      <c r="N4" s="8"/>
      <c r="O4" s="8"/>
      <c r="P4" s="8"/>
      <c r="Q4" s="8"/>
      <c r="R4" s="8"/>
      <c r="S4" s="8"/>
      <c r="T4" s="8"/>
    </row>
    <row r="5" spans="1:20" x14ac:dyDescent="0.2">
      <c r="A5" s="262"/>
      <c r="B5" s="262"/>
      <c r="C5" s="262"/>
      <c r="D5" s="262"/>
      <c r="E5" s="262"/>
      <c r="F5" s="262"/>
      <c r="G5" s="262"/>
      <c r="H5" s="262"/>
      <c r="I5" s="262"/>
      <c r="J5" s="262"/>
      <c r="K5" s="262"/>
      <c r="L5" s="262"/>
      <c r="M5" s="67" t="s">
        <v>15</v>
      </c>
      <c r="N5" s="8"/>
      <c r="O5" s="8"/>
      <c r="P5" s="8"/>
      <c r="Q5" s="8"/>
      <c r="R5" s="8"/>
      <c r="S5" s="8"/>
      <c r="T5" s="8"/>
    </row>
    <row r="6" spans="1:20" ht="15" thickBot="1" x14ac:dyDescent="0.25">
      <c r="A6" s="262"/>
      <c r="B6" s="262"/>
      <c r="C6" s="262"/>
      <c r="D6" s="262"/>
      <c r="E6" s="262"/>
      <c r="F6" s="262"/>
      <c r="G6" s="262"/>
      <c r="H6" s="262"/>
      <c r="I6" s="262"/>
      <c r="J6" s="262"/>
      <c r="K6" s="262"/>
      <c r="L6" s="262"/>
      <c r="M6" s="67" t="s">
        <v>15</v>
      </c>
      <c r="N6" s="8"/>
      <c r="O6" s="8"/>
      <c r="P6" s="8"/>
      <c r="Q6" s="8"/>
      <c r="R6" s="8"/>
      <c r="S6" s="8"/>
      <c r="T6" s="8"/>
    </row>
    <row r="7" spans="1:20" ht="30.75" customHeight="1" x14ac:dyDescent="0.2">
      <c r="A7" s="322" t="s">
        <v>123</v>
      </c>
      <c r="B7" s="323"/>
      <c r="C7" s="323"/>
      <c r="D7" s="324"/>
      <c r="E7" s="266" t="s">
        <v>6</v>
      </c>
      <c r="F7" s="266"/>
      <c r="G7" s="266" t="s">
        <v>7</v>
      </c>
      <c r="H7" s="266"/>
      <c r="I7" s="266" t="s">
        <v>19</v>
      </c>
      <c r="J7" s="266"/>
      <c r="K7" s="266" t="s">
        <v>57</v>
      </c>
      <c r="L7" s="267"/>
      <c r="M7" s="67" t="s">
        <v>15</v>
      </c>
    </row>
    <row r="8" spans="1:20" ht="28.5" x14ac:dyDescent="0.2">
      <c r="A8" s="325"/>
      <c r="B8" s="326"/>
      <c r="C8" s="326"/>
      <c r="D8" s="327"/>
      <c r="E8" s="11" t="s">
        <v>4</v>
      </c>
      <c r="F8" s="11" t="s">
        <v>5</v>
      </c>
      <c r="G8" s="11" t="s">
        <v>4</v>
      </c>
      <c r="H8" s="11" t="s">
        <v>5</v>
      </c>
      <c r="I8" s="11" t="s">
        <v>4</v>
      </c>
      <c r="J8" s="11" t="s">
        <v>5</v>
      </c>
      <c r="K8" s="11" t="s">
        <v>4</v>
      </c>
      <c r="L8" s="12" t="s">
        <v>5</v>
      </c>
      <c r="M8" s="67" t="s">
        <v>15</v>
      </c>
    </row>
    <row r="9" spans="1:20" x14ac:dyDescent="0.2">
      <c r="A9" s="115" t="s">
        <v>124</v>
      </c>
      <c r="B9" s="116">
        <v>145700</v>
      </c>
      <c r="C9" s="117" t="s">
        <v>129</v>
      </c>
      <c r="D9" s="118">
        <v>199700</v>
      </c>
      <c r="E9" s="174">
        <v>1</v>
      </c>
      <c r="F9" s="174">
        <v>0</v>
      </c>
      <c r="G9" s="174">
        <v>1</v>
      </c>
      <c r="H9" s="174">
        <v>0</v>
      </c>
      <c r="I9" s="174">
        <v>1</v>
      </c>
      <c r="J9" s="174">
        <v>0</v>
      </c>
      <c r="K9" s="174">
        <f>I9-G9</f>
        <v>0</v>
      </c>
      <c r="L9" s="175">
        <f>J9-H9</f>
        <v>0</v>
      </c>
      <c r="M9" s="67" t="s">
        <v>15</v>
      </c>
    </row>
    <row r="10" spans="1:20" x14ac:dyDescent="0.2">
      <c r="A10" s="133" t="s">
        <v>155</v>
      </c>
      <c r="B10" s="120">
        <v>119554</v>
      </c>
      <c r="C10" s="121" t="s">
        <v>129</v>
      </c>
      <c r="D10" s="122">
        <v>179700</v>
      </c>
      <c r="E10" s="176">
        <v>32</v>
      </c>
      <c r="F10" s="176">
        <v>0</v>
      </c>
      <c r="G10" s="176">
        <v>32</v>
      </c>
      <c r="H10" s="176">
        <v>0</v>
      </c>
      <c r="I10" s="176">
        <v>32</v>
      </c>
      <c r="J10" s="176">
        <v>0</v>
      </c>
      <c r="K10" s="176">
        <f t="shared" ref="K10:K25" si="0">I10-G10</f>
        <v>0</v>
      </c>
      <c r="L10" s="177">
        <f t="shared" ref="L10:L25" si="1">J10-H10</f>
        <v>0</v>
      </c>
      <c r="M10" s="67" t="s">
        <v>15</v>
      </c>
    </row>
    <row r="11" spans="1:20" x14ac:dyDescent="0.2">
      <c r="A11" s="119" t="s">
        <v>109</v>
      </c>
      <c r="B11" s="120">
        <v>123758</v>
      </c>
      <c r="C11" s="121" t="s">
        <v>129</v>
      </c>
      <c r="D11" s="122">
        <v>155500</v>
      </c>
      <c r="E11" s="176">
        <v>270</v>
      </c>
      <c r="F11" s="176">
        <v>0</v>
      </c>
      <c r="G11" s="176">
        <v>284</v>
      </c>
      <c r="H11" s="176">
        <v>0</v>
      </c>
      <c r="I11" s="176">
        <v>284</v>
      </c>
      <c r="J11" s="176">
        <v>0</v>
      </c>
      <c r="K11" s="176">
        <f t="shared" si="0"/>
        <v>0</v>
      </c>
      <c r="L11" s="177">
        <f t="shared" si="1"/>
        <v>0</v>
      </c>
      <c r="M11" s="67" t="s">
        <v>15</v>
      </c>
    </row>
    <row r="12" spans="1:20" x14ac:dyDescent="0.2">
      <c r="A12" s="119" t="s">
        <v>110</v>
      </c>
      <c r="B12" s="120">
        <v>105211</v>
      </c>
      <c r="C12" s="121" t="s">
        <v>129</v>
      </c>
      <c r="D12" s="122">
        <v>136771</v>
      </c>
      <c r="E12" s="176">
        <v>83</v>
      </c>
      <c r="F12" s="176">
        <v>0</v>
      </c>
      <c r="G12" s="176">
        <v>83</v>
      </c>
      <c r="H12" s="176">
        <v>0</v>
      </c>
      <c r="I12" s="176">
        <v>83</v>
      </c>
      <c r="J12" s="176">
        <v>0</v>
      </c>
      <c r="K12" s="176">
        <f t="shared" si="0"/>
        <v>0</v>
      </c>
      <c r="L12" s="177">
        <f t="shared" si="1"/>
        <v>0</v>
      </c>
      <c r="M12" s="67" t="s">
        <v>15</v>
      </c>
    </row>
    <row r="13" spans="1:20" x14ac:dyDescent="0.2">
      <c r="A13" s="119" t="s">
        <v>111</v>
      </c>
      <c r="B13" s="120">
        <v>89033</v>
      </c>
      <c r="C13" s="121" t="s">
        <v>129</v>
      </c>
      <c r="D13" s="122">
        <v>115742</v>
      </c>
      <c r="E13" s="176">
        <v>49</v>
      </c>
      <c r="F13" s="176">
        <v>0</v>
      </c>
      <c r="G13" s="176">
        <v>49</v>
      </c>
      <c r="H13" s="176">
        <v>0</v>
      </c>
      <c r="I13" s="176">
        <v>49</v>
      </c>
      <c r="J13" s="176">
        <v>0</v>
      </c>
      <c r="K13" s="176">
        <f t="shared" si="0"/>
        <v>0</v>
      </c>
      <c r="L13" s="177">
        <f t="shared" si="1"/>
        <v>0</v>
      </c>
      <c r="M13" s="67" t="s">
        <v>15</v>
      </c>
    </row>
    <row r="14" spans="1:20" x14ac:dyDescent="0.2">
      <c r="A14" s="119" t="s">
        <v>112</v>
      </c>
      <c r="B14" s="120">
        <v>74872</v>
      </c>
      <c r="C14" s="121" t="s">
        <v>129</v>
      </c>
      <c r="D14" s="122">
        <v>97333</v>
      </c>
      <c r="E14" s="176">
        <v>20</v>
      </c>
      <c r="F14" s="176">
        <v>0</v>
      </c>
      <c r="G14" s="176">
        <v>20</v>
      </c>
      <c r="H14" s="176">
        <v>0</v>
      </c>
      <c r="I14" s="176">
        <v>20</v>
      </c>
      <c r="J14" s="176">
        <v>0</v>
      </c>
      <c r="K14" s="176">
        <f t="shared" si="0"/>
        <v>0</v>
      </c>
      <c r="L14" s="177">
        <f t="shared" si="1"/>
        <v>0</v>
      </c>
      <c r="M14" s="67" t="s">
        <v>15</v>
      </c>
    </row>
    <row r="15" spans="1:20" x14ac:dyDescent="0.2">
      <c r="A15" s="119" t="s">
        <v>113</v>
      </c>
      <c r="B15" s="120">
        <v>62467</v>
      </c>
      <c r="C15" s="121" t="s">
        <v>129</v>
      </c>
      <c r="D15" s="122">
        <v>81204</v>
      </c>
      <c r="E15" s="176">
        <v>38</v>
      </c>
      <c r="F15" s="176">
        <v>0</v>
      </c>
      <c r="G15" s="176">
        <v>38</v>
      </c>
      <c r="H15" s="176">
        <v>0</v>
      </c>
      <c r="I15" s="176">
        <v>38</v>
      </c>
      <c r="J15" s="176">
        <v>0</v>
      </c>
      <c r="K15" s="176">
        <f t="shared" si="0"/>
        <v>0</v>
      </c>
      <c r="L15" s="177">
        <f t="shared" si="1"/>
        <v>0</v>
      </c>
      <c r="M15" s="67" t="s">
        <v>15</v>
      </c>
    </row>
    <row r="16" spans="1:20" x14ac:dyDescent="0.2">
      <c r="A16" s="119" t="s">
        <v>114</v>
      </c>
      <c r="B16" s="120">
        <v>56857</v>
      </c>
      <c r="C16" s="121" t="s">
        <v>129</v>
      </c>
      <c r="D16" s="122">
        <v>73917</v>
      </c>
      <c r="E16" s="176">
        <v>12</v>
      </c>
      <c r="F16" s="176">
        <v>0</v>
      </c>
      <c r="G16" s="176">
        <v>12</v>
      </c>
      <c r="H16" s="176">
        <v>0</v>
      </c>
      <c r="I16" s="176">
        <v>12</v>
      </c>
      <c r="J16" s="176">
        <v>0</v>
      </c>
      <c r="K16" s="176">
        <f t="shared" si="0"/>
        <v>0</v>
      </c>
      <c r="L16" s="177">
        <f t="shared" si="1"/>
        <v>0</v>
      </c>
      <c r="M16" s="67" t="s">
        <v>15</v>
      </c>
    </row>
    <row r="17" spans="1:13" x14ac:dyDescent="0.2">
      <c r="A17" s="119" t="s">
        <v>115</v>
      </c>
      <c r="B17" s="123">
        <v>51630</v>
      </c>
      <c r="C17" s="124" t="s">
        <v>129</v>
      </c>
      <c r="D17" s="125">
        <v>67114</v>
      </c>
      <c r="E17" s="176">
        <v>48</v>
      </c>
      <c r="F17" s="176">
        <v>0</v>
      </c>
      <c r="G17" s="176">
        <v>48</v>
      </c>
      <c r="H17" s="176">
        <v>0</v>
      </c>
      <c r="I17" s="176">
        <v>48</v>
      </c>
      <c r="J17" s="176">
        <v>0</v>
      </c>
      <c r="K17" s="176">
        <f t="shared" si="0"/>
        <v>0</v>
      </c>
      <c r="L17" s="177">
        <f t="shared" si="1"/>
        <v>0</v>
      </c>
      <c r="M17" s="67" t="s">
        <v>15</v>
      </c>
    </row>
    <row r="18" spans="1:13" x14ac:dyDescent="0.2">
      <c r="A18" s="119" t="s">
        <v>116</v>
      </c>
      <c r="B18" s="123">
        <v>46745</v>
      </c>
      <c r="C18" s="124" t="s">
        <v>129</v>
      </c>
      <c r="D18" s="125">
        <v>60765</v>
      </c>
      <c r="E18" s="176">
        <v>44</v>
      </c>
      <c r="F18" s="176">
        <v>0</v>
      </c>
      <c r="G18" s="176">
        <v>44</v>
      </c>
      <c r="H18" s="176">
        <v>0</v>
      </c>
      <c r="I18" s="176">
        <v>44</v>
      </c>
      <c r="J18" s="176">
        <v>0</v>
      </c>
      <c r="K18" s="176">
        <f t="shared" si="0"/>
        <v>0</v>
      </c>
      <c r="L18" s="177">
        <f t="shared" si="1"/>
        <v>0</v>
      </c>
      <c r="M18" s="67" t="s">
        <v>15</v>
      </c>
    </row>
    <row r="19" spans="1:13" x14ac:dyDescent="0.2">
      <c r="A19" s="119" t="s">
        <v>117</v>
      </c>
      <c r="B19" s="123">
        <v>42209</v>
      </c>
      <c r="C19" s="124" t="s">
        <v>129</v>
      </c>
      <c r="D19" s="125">
        <v>54875</v>
      </c>
      <c r="E19" s="176">
        <v>21</v>
      </c>
      <c r="F19" s="176">
        <v>0</v>
      </c>
      <c r="G19" s="176">
        <v>9</v>
      </c>
      <c r="H19" s="176">
        <v>0</v>
      </c>
      <c r="I19" s="176">
        <v>9</v>
      </c>
      <c r="J19" s="176">
        <v>0</v>
      </c>
      <c r="K19" s="176">
        <f t="shared" si="0"/>
        <v>0</v>
      </c>
      <c r="L19" s="177">
        <f t="shared" si="1"/>
        <v>0</v>
      </c>
      <c r="M19" s="67" t="s">
        <v>15</v>
      </c>
    </row>
    <row r="20" spans="1:13" x14ac:dyDescent="0.2">
      <c r="A20" s="119" t="s">
        <v>118</v>
      </c>
      <c r="B20" s="123">
        <v>37983</v>
      </c>
      <c r="C20" s="124" t="s">
        <v>129</v>
      </c>
      <c r="D20" s="125">
        <v>49375</v>
      </c>
      <c r="E20" s="176">
        <v>3</v>
      </c>
      <c r="F20" s="176">
        <v>0</v>
      </c>
      <c r="G20" s="176">
        <v>3</v>
      </c>
      <c r="H20" s="176">
        <v>0</v>
      </c>
      <c r="I20" s="176">
        <v>3</v>
      </c>
      <c r="J20" s="176">
        <v>0</v>
      </c>
      <c r="K20" s="176">
        <f t="shared" si="0"/>
        <v>0</v>
      </c>
      <c r="L20" s="177">
        <f t="shared" si="1"/>
        <v>0</v>
      </c>
      <c r="M20" s="67" t="s">
        <v>15</v>
      </c>
    </row>
    <row r="21" spans="1:13" x14ac:dyDescent="0.2">
      <c r="A21" s="119" t="s">
        <v>119</v>
      </c>
      <c r="B21" s="123">
        <v>37075</v>
      </c>
      <c r="C21" s="124" t="s">
        <v>129</v>
      </c>
      <c r="D21" s="125">
        <v>44293</v>
      </c>
      <c r="E21" s="176">
        <v>6</v>
      </c>
      <c r="F21" s="176">
        <v>0</v>
      </c>
      <c r="G21" s="176">
        <v>8</v>
      </c>
      <c r="H21" s="176">
        <v>0</v>
      </c>
      <c r="I21" s="176">
        <v>8</v>
      </c>
      <c r="J21" s="176">
        <v>0</v>
      </c>
      <c r="K21" s="176">
        <f t="shared" si="0"/>
        <v>0</v>
      </c>
      <c r="L21" s="177">
        <f t="shared" si="1"/>
        <v>0</v>
      </c>
      <c r="M21" s="67" t="s">
        <v>15</v>
      </c>
    </row>
    <row r="22" spans="1:13" x14ac:dyDescent="0.2">
      <c r="A22" s="119" t="s">
        <v>125</v>
      </c>
      <c r="B22" s="123">
        <v>30456</v>
      </c>
      <c r="C22" s="124" t="s">
        <v>129</v>
      </c>
      <c r="D22" s="125">
        <v>39590</v>
      </c>
      <c r="E22" s="176">
        <v>5</v>
      </c>
      <c r="F22" s="176">
        <v>0</v>
      </c>
      <c r="G22" s="176">
        <v>6</v>
      </c>
      <c r="H22" s="176">
        <v>0</v>
      </c>
      <c r="I22" s="176">
        <v>6</v>
      </c>
      <c r="J22" s="176">
        <v>0</v>
      </c>
      <c r="K22" s="176">
        <f t="shared" si="0"/>
        <v>0</v>
      </c>
      <c r="L22" s="177">
        <f t="shared" si="1"/>
        <v>0</v>
      </c>
      <c r="M22" s="67" t="s">
        <v>15</v>
      </c>
    </row>
    <row r="23" spans="1:13" x14ac:dyDescent="0.2">
      <c r="A23" s="119" t="s">
        <v>126</v>
      </c>
      <c r="B23" s="123">
        <v>27130</v>
      </c>
      <c r="C23" s="124" t="s">
        <v>129</v>
      </c>
      <c r="D23" s="125">
        <v>35269</v>
      </c>
      <c r="E23" s="176">
        <v>5</v>
      </c>
      <c r="F23" s="176">
        <v>0</v>
      </c>
      <c r="G23" s="176">
        <v>2</v>
      </c>
      <c r="H23" s="176">
        <v>0</v>
      </c>
      <c r="I23" s="176">
        <v>2</v>
      </c>
      <c r="J23" s="176">
        <v>0</v>
      </c>
      <c r="K23" s="176">
        <f t="shared" si="0"/>
        <v>0</v>
      </c>
      <c r="L23" s="177">
        <f t="shared" si="1"/>
        <v>0</v>
      </c>
      <c r="M23" s="67" t="s">
        <v>15</v>
      </c>
    </row>
    <row r="24" spans="1:13" x14ac:dyDescent="0.2">
      <c r="A24" s="119" t="s">
        <v>127</v>
      </c>
      <c r="B24" s="123">
        <v>24865</v>
      </c>
      <c r="C24" s="124" t="s">
        <v>129</v>
      </c>
      <c r="D24" s="125">
        <v>31292</v>
      </c>
      <c r="E24" s="176">
        <v>2</v>
      </c>
      <c r="F24" s="176">
        <v>0</v>
      </c>
      <c r="G24" s="176">
        <v>0</v>
      </c>
      <c r="H24" s="176">
        <v>0</v>
      </c>
      <c r="I24" s="176">
        <v>0</v>
      </c>
      <c r="J24" s="176">
        <v>0</v>
      </c>
      <c r="K24" s="176">
        <f t="shared" si="0"/>
        <v>0</v>
      </c>
      <c r="L24" s="177">
        <f t="shared" si="1"/>
        <v>0</v>
      </c>
      <c r="M24" s="67" t="s">
        <v>15</v>
      </c>
    </row>
    <row r="25" spans="1:13" x14ac:dyDescent="0.2">
      <c r="A25" s="114" t="s">
        <v>128</v>
      </c>
      <c r="B25" s="109">
        <v>22115</v>
      </c>
      <c r="C25" s="110" t="s">
        <v>129</v>
      </c>
      <c r="D25" s="111">
        <v>27663</v>
      </c>
      <c r="E25" s="153">
        <v>0</v>
      </c>
      <c r="F25" s="153">
        <v>0</v>
      </c>
      <c r="G25" s="153">
        <v>0</v>
      </c>
      <c r="H25" s="153">
        <v>0</v>
      </c>
      <c r="I25" s="153">
        <v>0</v>
      </c>
      <c r="J25" s="153">
        <v>0</v>
      </c>
      <c r="K25" s="153">
        <f t="shared" si="0"/>
        <v>0</v>
      </c>
      <c r="L25" s="178">
        <f t="shared" si="1"/>
        <v>0</v>
      </c>
      <c r="M25" s="67" t="s">
        <v>15</v>
      </c>
    </row>
    <row r="26" spans="1:13" ht="15" x14ac:dyDescent="0.25">
      <c r="A26" s="328" t="s">
        <v>130</v>
      </c>
      <c r="B26" s="329"/>
      <c r="C26" s="329"/>
      <c r="D26" s="330"/>
      <c r="E26" s="154">
        <f t="shared" ref="E26:L26" si="2">SUM(E9:E25)</f>
        <v>639</v>
      </c>
      <c r="F26" s="154">
        <f t="shared" si="2"/>
        <v>0</v>
      </c>
      <c r="G26" s="154">
        <f t="shared" si="2"/>
        <v>639</v>
      </c>
      <c r="H26" s="154">
        <f t="shared" si="2"/>
        <v>0</v>
      </c>
      <c r="I26" s="154">
        <f t="shared" si="2"/>
        <v>639</v>
      </c>
      <c r="J26" s="154">
        <f t="shared" si="2"/>
        <v>0</v>
      </c>
      <c r="K26" s="154">
        <f t="shared" si="2"/>
        <v>0</v>
      </c>
      <c r="L26" s="155">
        <f t="shared" si="2"/>
        <v>0</v>
      </c>
      <c r="M26" s="67" t="s">
        <v>15</v>
      </c>
    </row>
    <row r="27" spans="1:13" ht="15" x14ac:dyDescent="0.25">
      <c r="A27" s="331" t="s">
        <v>131</v>
      </c>
      <c r="B27" s="332"/>
      <c r="C27" s="332"/>
      <c r="D27" s="332"/>
      <c r="E27" s="174"/>
      <c r="F27" s="179">
        <v>177396</v>
      </c>
      <c r="G27" s="174"/>
      <c r="H27" s="179">
        <v>186266</v>
      </c>
      <c r="I27" s="174"/>
      <c r="J27" s="179">
        <v>177292</v>
      </c>
      <c r="K27" s="174"/>
      <c r="L27" s="180"/>
      <c r="M27" s="67" t="s">
        <v>15</v>
      </c>
    </row>
    <row r="28" spans="1:13" ht="15" x14ac:dyDescent="0.25">
      <c r="A28" s="333" t="s">
        <v>132</v>
      </c>
      <c r="B28" s="334"/>
      <c r="C28" s="334"/>
      <c r="D28" s="334"/>
      <c r="E28" s="176"/>
      <c r="F28" s="181">
        <v>107384</v>
      </c>
      <c r="G28" s="176"/>
      <c r="H28" s="181">
        <v>112753</v>
      </c>
      <c r="I28" s="176"/>
      <c r="J28" s="181">
        <v>116884</v>
      </c>
      <c r="K28" s="176"/>
      <c r="L28" s="182"/>
      <c r="M28" s="67" t="s">
        <v>15</v>
      </c>
    </row>
    <row r="29" spans="1:13" ht="15.75" thickBot="1" x14ac:dyDescent="0.3">
      <c r="A29" s="320" t="s">
        <v>133</v>
      </c>
      <c r="B29" s="321"/>
      <c r="C29" s="321"/>
      <c r="D29" s="321"/>
      <c r="E29" s="183"/>
      <c r="F29" s="184">
        <v>13</v>
      </c>
      <c r="G29" s="183"/>
      <c r="H29" s="184">
        <v>13</v>
      </c>
      <c r="I29" s="183"/>
      <c r="J29" s="184">
        <v>13</v>
      </c>
      <c r="K29" s="183"/>
      <c r="L29" s="185"/>
      <c r="M29" s="67" t="s">
        <v>15</v>
      </c>
    </row>
    <row r="30" spans="1:13" x14ac:dyDescent="0.2">
      <c r="M30" s="67" t="s">
        <v>15</v>
      </c>
    </row>
    <row r="31" spans="1:13" x14ac:dyDescent="0.2">
      <c r="M31" s="67" t="s">
        <v>16</v>
      </c>
    </row>
    <row r="32" spans="1:13" x14ac:dyDescent="0.2">
      <c r="M32" s="67"/>
    </row>
    <row r="33" spans="13:13" x14ac:dyDescent="0.2">
      <c r="M33" s="67"/>
    </row>
  </sheetData>
  <mergeCells count="15">
    <mergeCell ref="A29:D29"/>
    <mergeCell ref="A7:D8"/>
    <mergeCell ref="A26:D26"/>
    <mergeCell ref="A27:D27"/>
    <mergeCell ref="A28:D28"/>
    <mergeCell ref="E7:F7"/>
    <mergeCell ref="G7:H7"/>
    <mergeCell ref="I7:J7"/>
    <mergeCell ref="K7:L7"/>
    <mergeCell ref="A1:L1"/>
    <mergeCell ref="A2:L2"/>
    <mergeCell ref="A3:L3"/>
    <mergeCell ref="A4:L4"/>
    <mergeCell ref="A5:L5"/>
    <mergeCell ref="A6:L6"/>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view="pageBreakPreview" zoomScale="90" zoomScaleNormal="100" zoomScaleSheetLayoutView="90" workbookViewId="0">
      <pane xSplit="1" ySplit="7" topLeftCell="C8" activePane="bottomRight" state="frozen"/>
      <selection pane="topRight" activeCell="B1" sqref="B1"/>
      <selection pane="bottomLeft" activeCell="A8" sqref="A8"/>
      <selection pane="bottomRight" activeCell="L1" sqref="L1:L1048576"/>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55" t="s">
        <v>75</v>
      </c>
      <c r="B1" s="255"/>
      <c r="C1" s="255"/>
      <c r="D1" s="255"/>
      <c r="E1" s="255"/>
      <c r="F1" s="255"/>
      <c r="G1" s="255"/>
      <c r="H1" s="255"/>
      <c r="I1" s="255"/>
      <c r="J1" s="67" t="s">
        <v>15</v>
      </c>
      <c r="K1" s="6"/>
      <c r="L1" s="6"/>
      <c r="M1" s="6"/>
      <c r="N1" s="6"/>
      <c r="O1" s="6"/>
      <c r="P1" s="6"/>
      <c r="Q1" s="6"/>
    </row>
    <row r="2" spans="1:17" ht="15" x14ac:dyDescent="0.2">
      <c r="A2" s="256" t="s">
        <v>183</v>
      </c>
      <c r="B2" s="256"/>
      <c r="C2" s="256"/>
      <c r="D2" s="256"/>
      <c r="E2" s="256"/>
      <c r="F2" s="256"/>
      <c r="G2" s="256"/>
      <c r="H2" s="256"/>
      <c r="I2" s="256"/>
      <c r="J2" s="67" t="s">
        <v>15</v>
      </c>
      <c r="K2" s="7"/>
      <c r="L2" s="7"/>
      <c r="M2" s="7"/>
      <c r="N2" s="7"/>
      <c r="O2" s="7"/>
      <c r="P2" s="7"/>
      <c r="Q2" s="7"/>
    </row>
    <row r="3" spans="1:17" x14ac:dyDescent="0.2">
      <c r="A3" s="265" t="s">
        <v>1</v>
      </c>
      <c r="B3" s="265"/>
      <c r="C3" s="265"/>
      <c r="D3" s="265"/>
      <c r="E3" s="265"/>
      <c r="F3" s="265"/>
      <c r="G3" s="265"/>
      <c r="H3" s="265"/>
      <c r="I3" s="265"/>
      <c r="J3" s="67" t="s">
        <v>15</v>
      </c>
      <c r="K3" s="10"/>
      <c r="L3" s="10"/>
      <c r="M3" s="10"/>
      <c r="N3" s="10"/>
      <c r="O3" s="10"/>
      <c r="P3" s="10"/>
      <c r="Q3" s="10"/>
    </row>
    <row r="4" spans="1:17" x14ac:dyDescent="0.2">
      <c r="A4" s="262" t="s">
        <v>2</v>
      </c>
      <c r="B4" s="262"/>
      <c r="C4" s="262"/>
      <c r="D4" s="262"/>
      <c r="E4" s="262"/>
      <c r="F4" s="262"/>
      <c r="G4" s="262"/>
      <c r="H4" s="262"/>
      <c r="I4" s="262"/>
      <c r="J4" s="67" t="s">
        <v>15</v>
      </c>
      <c r="K4" s="8"/>
      <c r="L4" s="8"/>
      <c r="M4" s="8"/>
      <c r="N4" s="8"/>
      <c r="O4" s="8"/>
      <c r="P4" s="8"/>
      <c r="Q4" s="8"/>
    </row>
    <row r="5" spans="1:17" ht="15" thickBot="1" x14ac:dyDescent="0.25">
      <c r="A5" s="262"/>
      <c r="B5" s="262"/>
      <c r="C5" s="262"/>
      <c r="D5" s="262"/>
      <c r="E5" s="262"/>
      <c r="F5" s="262"/>
      <c r="G5" s="262"/>
      <c r="H5" s="262"/>
      <c r="I5" s="262"/>
      <c r="J5" s="67" t="s">
        <v>15</v>
      </c>
      <c r="K5" s="8"/>
      <c r="L5" s="8"/>
      <c r="M5" s="8"/>
      <c r="N5" s="8"/>
      <c r="O5" s="8"/>
      <c r="P5" s="8"/>
      <c r="Q5" s="8"/>
    </row>
    <row r="6" spans="1:17" ht="15" x14ac:dyDescent="0.2">
      <c r="A6" s="263" t="s">
        <v>76</v>
      </c>
      <c r="B6" s="266" t="s">
        <v>56</v>
      </c>
      <c r="C6" s="266"/>
      <c r="D6" s="266" t="s">
        <v>178</v>
      </c>
      <c r="E6" s="266"/>
      <c r="F6" s="266" t="s">
        <v>19</v>
      </c>
      <c r="G6" s="266"/>
      <c r="H6" s="266" t="s">
        <v>57</v>
      </c>
      <c r="I6" s="267"/>
      <c r="J6" s="67" t="s">
        <v>15</v>
      </c>
    </row>
    <row r="7" spans="1:17" ht="28.5" x14ac:dyDescent="0.2">
      <c r="A7" s="264"/>
      <c r="B7" s="68" t="s">
        <v>24</v>
      </c>
      <c r="C7" s="11" t="s">
        <v>5</v>
      </c>
      <c r="D7" s="11" t="s">
        <v>24</v>
      </c>
      <c r="E7" s="11" t="s">
        <v>5</v>
      </c>
      <c r="F7" s="11" t="s">
        <v>24</v>
      </c>
      <c r="G7" s="11" t="s">
        <v>5</v>
      </c>
      <c r="H7" s="11" t="s">
        <v>24</v>
      </c>
      <c r="I7" s="12" t="s">
        <v>5</v>
      </c>
      <c r="J7" s="67" t="s">
        <v>15</v>
      </c>
    </row>
    <row r="8" spans="1:17" x14ac:dyDescent="0.2">
      <c r="A8" s="75" t="s">
        <v>77</v>
      </c>
      <c r="B8" s="150">
        <v>499</v>
      </c>
      <c r="C8" s="150">
        <v>56300</v>
      </c>
      <c r="D8" s="25">
        <v>493</v>
      </c>
      <c r="E8" s="150">
        <v>58480</v>
      </c>
      <c r="F8" s="150">
        <v>493</v>
      </c>
      <c r="G8" s="150">
        <v>58979</v>
      </c>
      <c r="H8" s="25">
        <f>F8-D8</f>
        <v>0</v>
      </c>
      <c r="I8" s="151">
        <f>G8-E8</f>
        <v>499</v>
      </c>
      <c r="J8" s="67" t="s">
        <v>15</v>
      </c>
    </row>
    <row r="9" spans="1:17" x14ac:dyDescent="0.2">
      <c r="A9" s="76" t="s">
        <v>78</v>
      </c>
      <c r="B9" s="25">
        <v>26</v>
      </c>
      <c r="C9" s="25">
        <v>2152</v>
      </c>
      <c r="D9" s="186">
        <v>26</v>
      </c>
      <c r="E9" s="25">
        <v>2222</v>
      </c>
      <c r="F9" s="25">
        <v>26</v>
      </c>
      <c r="G9" s="25">
        <v>2297</v>
      </c>
      <c r="H9" s="186">
        <f>F9-D9</f>
        <v>0</v>
      </c>
      <c r="I9" s="152">
        <f>G9-E9</f>
        <v>75</v>
      </c>
      <c r="J9" s="67" t="s">
        <v>15</v>
      </c>
    </row>
    <row r="10" spans="1:17" x14ac:dyDescent="0.2">
      <c r="A10" s="134" t="s">
        <v>157</v>
      </c>
      <c r="B10" s="25">
        <f>SUM(B11:B12)</f>
        <v>0</v>
      </c>
      <c r="C10" s="25">
        <v>867</v>
      </c>
      <c r="D10" s="186">
        <v>0</v>
      </c>
      <c r="E10" s="25">
        <v>236</v>
      </c>
      <c r="F10" s="25">
        <f t="shared" ref="F10:G10" si="0">SUM(F11:F12)</f>
        <v>0</v>
      </c>
      <c r="G10" s="25">
        <f t="shared" si="0"/>
        <v>250</v>
      </c>
      <c r="H10" s="224">
        <f>F12-D10</f>
        <v>0</v>
      </c>
      <c r="I10" s="152">
        <f>G10-E10</f>
        <v>14</v>
      </c>
      <c r="J10" s="67" t="s">
        <v>15</v>
      </c>
    </row>
    <row r="11" spans="1:17" x14ac:dyDescent="0.2">
      <c r="A11" s="77" t="s">
        <v>23</v>
      </c>
      <c r="B11" s="186">
        <v>0</v>
      </c>
      <c r="C11" s="186">
        <v>54</v>
      </c>
      <c r="D11" s="9">
        <v>0</v>
      </c>
      <c r="E11" s="186">
        <v>50</v>
      </c>
      <c r="F11" s="186">
        <v>0</v>
      </c>
      <c r="G11" s="222">
        <v>50</v>
      </c>
      <c r="H11" s="225">
        <f>F13-D13</f>
        <v>0</v>
      </c>
      <c r="I11" s="223">
        <f>G11-E11</f>
        <v>0</v>
      </c>
      <c r="J11" s="67" t="s">
        <v>15</v>
      </c>
    </row>
    <row r="12" spans="1:17" x14ac:dyDescent="0.2">
      <c r="A12" s="77" t="s">
        <v>79</v>
      </c>
      <c r="B12" s="186">
        <v>0</v>
      </c>
      <c r="C12" s="186">
        <v>813</v>
      </c>
      <c r="D12" s="9">
        <v>0</v>
      </c>
      <c r="E12" s="186">
        <v>186</v>
      </c>
      <c r="F12" s="186">
        <v>0</v>
      </c>
      <c r="G12" s="186">
        <v>200</v>
      </c>
      <c r="H12" s="9">
        <v>0</v>
      </c>
      <c r="I12" s="187">
        <f>G12-E12</f>
        <v>14</v>
      </c>
      <c r="J12" s="67" t="s">
        <v>15</v>
      </c>
    </row>
    <row r="13" spans="1:17" x14ac:dyDescent="0.2">
      <c r="A13" s="76" t="s">
        <v>80</v>
      </c>
      <c r="B13" s="165">
        <v>0</v>
      </c>
      <c r="C13" s="165">
        <v>0</v>
      </c>
      <c r="D13" s="165">
        <v>0</v>
      </c>
      <c r="E13" s="165">
        <v>0</v>
      </c>
      <c r="F13" s="165">
        <v>0</v>
      </c>
      <c r="G13" s="165">
        <v>0</v>
      </c>
      <c r="H13" s="221">
        <v>0</v>
      </c>
      <c r="I13" s="166">
        <f>G13-E13</f>
        <v>0</v>
      </c>
      <c r="J13" s="67" t="s">
        <v>15</v>
      </c>
    </row>
    <row r="14" spans="1:17" ht="15" x14ac:dyDescent="0.25">
      <c r="A14" s="79" t="s">
        <v>21</v>
      </c>
      <c r="B14" s="142">
        <f>SUM(B8:B10,B13)</f>
        <v>525</v>
      </c>
      <c r="C14" s="142">
        <f t="shared" ref="C14:I14" si="1">SUM(C8:C10,C13)</f>
        <v>59319</v>
      </c>
      <c r="D14" s="142">
        <f>SUM(D8:D9,D13)</f>
        <v>519</v>
      </c>
      <c r="E14" s="142">
        <f>SUM(E8:E10)</f>
        <v>60938</v>
      </c>
      <c r="F14" s="142">
        <f t="shared" si="1"/>
        <v>519</v>
      </c>
      <c r="G14" s="142">
        <f t="shared" si="1"/>
        <v>61526</v>
      </c>
      <c r="H14" s="142">
        <f>SUM(H8:H9,H11)</f>
        <v>0</v>
      </c>
      <c r="I14" s="146">
        <f t="shared" si="1"/>
        <v>588</v>
      </c>
      <c r="J14" s="67" t="s">
        <v>15</v>
      </c>
    </row>
    <row r="15" spans="1:17" ht="15" x14ac:dyDescent="0.25">
      <c r="A15" s="78" t="s">
        <v>81</v>
      </c>
      <c r="B15" s="25"/>
      <c r="C15" s="25"/>
      <c r="D15" s="25"/>
      <c r="E15" s="25"/>
      <c r="F15" s="25"/>
      <c r="G15" s="25"/>
      <c r="H15" s="25"/>
      <c r="I15" s="152"/>
      <c r="J15" s="67" t="s">
        <v>15</v>
      </c>
    </row>
    <row r="16" spans="1:17" x14ac:dyDescent="0.2">
      <c r="A16" s="76" t="s">
        <v>82</v>
      </c>
      <c r="B16" s="25"/>
      <c r="C16" s="25">
        <v>15894</v>
      </c>
      <c r="D16" s="25"/>
      <c r="E16" s="25">
        <v>15783</v>
      </c>
      <c r="F16" s="25"/>
      <c r="G16" s="25">
        <v>15932</v>
      </c>
      <c r="H16" s="25"/>
      <c r="I16" s="152">
        <f t="shared" ref="I16:I33" si="2">G16-E16</f>
        <v>149</v>
      </c>
      <c r="J16" s="67" t="s">
        <v>15</v>
      </c>
    </row>
    <row r="17" spans="1:10" x14ac:dyDescent="0.2">
      <c r="A17" s="76" t="s">
        <v>83</v>
      </c>
      <c r="B17" s="25"/>
      <c r="C17" s="25">
        <v>81</v>
      </c>
      <c r="D17" s="25"/>
      <c r="E17" s="25">
        <v>0</v>
      </c>
      <c r="F17" s="25"/>
      <c r="G17" s="25">
        <v>0</v>
      </c>
      <c r="H17" s="25"/>
      <c r="I17" s="152">
        <f t="shared" si="2"/>
        <v>0</v>
      </c>
      <c r="J17" s="67" t="s">
        <v>15</v>
      </c>
    </row>
    <row r="18" spans="1:10" x14ac:dyDescent="0.2">
      <c r="A18" s="76" t="s">
        <v>84</v>
      </c>
      <c r="B18" s="25"/>
      <c r="C18" s="25">
        <v>2199</v>
      </c>
      <c r="D18" s="25"/>
      <c r="E18" s="25">
        <v>2951</v>
      </c>
      <c r="F18" s="25"/>
      <c r="G18" s="25">
        <v>2975</v>
      </c>
      <c r="H18" s="25"/>
      <c r="I18" s="152">
        <f t="shared" si="2"/>
        <v>24</v>
      </c>
      <c r="J18" s="67" t="s">
        <v>15</v>
      </c>
    </row>
    <row r="19" spans="1:10" x14ac:dyDescent="0.2">
      <c r="A19" s="134" t="s">
        <v>158</v>
      </c>
      <c r="B19" s="25"/>
      <c r="C19" s="25">
        <v>938</v>
      </c>
      <c r="D19" s="25"/>
      <c r="E19" s="25">
        <v>899</v>
      </c>
      <c r="F19" s="25"/>
      <c r="G19" s="25">
        <v>905</v>
      </c>
      <c r="H19" s="25"/>
      <c r="I19" s="152">
        <f t="shared" si="2"/>
        <v>6</v>
      </c>
      <c r="J19" s="67" t="s">
        <v>15</v>
      </c>
    </row>
    <row r="20" spans="1:10" x14ac:dyDescent="0.2">
      <c r="A20" s="76" t="s">
        <v>85</v>
      </c>
      <c r="B20" s="25"/>
      <c r="C20" s="25">
        <v>13371</v>
      </c>
      <c r="D20" s="25"/>
      <c r="E20" s="25">
        <v>12692</v>
      </c>
      <c r="F20" s="25"/>
      <c r="G20" s="25">
        <v>13060</v>
      </c>
      <c r="H20" s="25"/>
      <c r="I20" s="152">
        <f t="shared" si="2"/>
        <v>368</v>
      </c>
      <c r="J20" s="67" t="s">
        <v>15</v>
      </c>
    </row>
    <row r="21" spans="1:10" x14ac:dyDescent="0.2">
      <c r="A21" s="76" t="s">
        <v>86</v>
      </c>
      <c r="B21" s="25"/>
      <c r="C21" s="25">
        <v>0</v>
      </c>
      <c r="D21" s="25"/>
      <c r="E21" s="25">
        <v>0</v>
      </c>
      <c r="F21" s="25"/>
      <c r="G21" s="25">
        <v>0</v>
      </c>
      <c r="H21" s="25"/>
      <c r="I21" s="152">
        <f t="shared" si="2"/>
        <v>0</v>
      </c>
      <c r="J21" s="67" t="s">
        <v>15</v>
      </c>
    </row>
    <row r="22" spans="1:10" x14ac:dyDescent="0.2">
      <c r="A22" s="76" t="s">
        <v>87</v>
      </c>
      <c r="B22" s="25"/>
      <c r="C22" s="25">
        <v>1498</v>
      </c>
      <c r="D22" s="25"/>
      <c r="E22" s="25">
        <v>1044</v>
      </c>
      <c r="F22" s="25"/>
      <c r="G22" s="25">
        <v>1065</v>
      </c>
      <c r="H22" s="25"/>
      <c r="I22" s="152">
        <f t="shared" si="2"/>
        <v>21</v>
      </c>
      <c r="J22" s="67" t="s">
        <v>15</v>
      </c>
    </row>
    <row r="23" spans="1:10" x14ac:dyDescent="0.2">
      <c r="A23" s="76" t="s">
        <v>88</v>
      </c>
      <c r="B23" s="25"/>
      <c r="C23" s="25">
        <v>68</v>
      </c>
      <c r="D23" s="25"/>
      <c r="E23" s="25">
        <v>75</v>
      </c>
      <c r="F23" s="25"/>
      <c r="G23" s="25">
        <v>75</v>
      </c>
      <c r="H23" s="25"/>
      <c r="I23" s="152">
        <f t="shared" si="2"/>
        <v>0</v>
      </c>
      <c r="J23" s="67" t="s">
        <v>15</v>
      </c>
    </row>
    <row r="24" spans="1:10" x14ac:dyDescent="0.2">
      <c r="A24" s="76" t="s">
        <v>89</v>
      </c>
      <c r="B24" s="25"/>
      <c r="C24" s="25">
        <v>0</v>
      </c>
      <c r="D24" s="25"/>
      <c r="E24" s="25">
        <v>0</v>
      </c>
      <c r="F24" s="25"/>
      <c r="G24" s="25">
        <v>0</v>
      </c>
      <c r="H24" s="25"/>
      <c r="I24" s="152">
        <f t="shared" si="2"/>
        <v>0</v>
      </c>
      <c r="J24" s="67" t="s">
        <v>15</v>
      </c>
    </row>
    <row r="25" spans="1:10" x14ac:dyDescent="0.2">
      <c r="A25" s="76" t="s">
        <v>90</v>
      </c>
      <c r="B25" s="25"/>
      <c r="C25" s="25">
        <v>7347</v>
      </c>
      <c r="D25" s="25"/>
      <c r="E25" s="25">
        <v>7736</v>
      </c>
      <c r="F25" s="25"/>
      <c r="G25" s="25">
        <v>7478</v>
      </c>
      <c r="H25" s="25"/>
      <c r="I25" s="152">
        <f t="shared" si="2"/>
        <v>-258</v>
      </c>
      <c r="J25" s="67" t="s">
        <v>15</v>
      </c>
    </row>
    <row r="26" spans="1:10" x14ac:dyDescent="0.2">
      <c r="A26" s="76" t="s">
        <v>91</v>
      </c>
      <c r="B26" s="25"/>
      <c r="C26" s="25">
        <v>0</v>
      </c>
      <c r="D26" s="25"/>
      <c r="E26" s="25">
        <v>2966</v>
      </c>
      <c r="F26" s="25"/>
      <c r="G26" s="25">
        <v>2638</v>
      </c>
      <c r="H26" s="25"/>
      <c r="I26" s="152">
        <f t="shared" si="2"/>
        <v>-328</v>
      </c>
      <c r="J26" s="67" t="s">
        <v>15</v>
      </c>
    </row>
    <row r="27" spans="1:10" x14ac:dyDescent="0.2">
      <c r="A27" s="76" t="s">
        <v>92</v>
      </c>
      <c r="B27" s="25"/>
      <c r="C27" s="25">
        <v>0</v>
      </c>
      <c r="D27" s="25"/>
      <c r="E27" s="25">
        <v>0</v>
      </c>
      <c r="F27" s="25"/>
      <c r="G27" s="25">
        <v>0</v>
      </c>
      <c r="H27" s="25"/>
      <c r="I27" s="152">
        <f t="shared" si="2"/>
        <v>0</v>
      </c>
      <c r="J27" s="67" t="s">
        <v>15</v>
      </c>
    </row>
    <row r="28" spans="1:10" x14ac:dyDescent="0.2">
      <c r="A28" s="76" t="s">
        <v>93</v>
      </c>
      <c r="B28" s="25"/>
      <c r="C28" s="25">
        <v>0</v>
      </c>
      <c r="D28" s="25"/>
      <c r="E28" s="25">
        <v>0</v>
      </c>
      <c r="F28" s="25"/>
      <c r="G28" s="25">
        <v>0</v>
      </c>
      <c r="H28" s="25"/>
      <c r="I28" s="152">
        <f t="shared" si="2"/>
        <v>0</v>
      </c>
      <c r="J28" s="67" t="s">
        <v>15</v>
      </c>
    </row>
    <row r="29" spans="1:10" x14ac:dyDescent="0.2">
      <c r="A29" s="76" t="s">
        <v>46</v>
      </c>
      <c r="B29" s="25"/>
      <c r="C29" s="25">
        <v>0</v>
      </c>
      <c r="D29" s="25"/>
      <c r="E29" s="25">
        <v>0</v>
      </c>
      <c r="F29" s="25"/>
      <c r="G29" s="25">
        <v>0</v>
      </c>
      <c r="H29" s="25"/>
      <c r="I29" s="152">
        <f t="shared" si="2"/>
        <v>0</v>
      </c>
      <c r="J29" s="67" t="s">
        <v>15</v>
      </c>
    </row>
    <row r="30" spans="1:10" x14ac:dyDescent="0.2">
      <c r="A30" s="76" t="s">
        <v>94</v>
      </c>
      <c r="B30" s="25"/>
      <c r="C30" s="25">
        <v>0</v>
      </c>
      <c r="D30" s="25"/>
      <c r="E30" s="25">
        <v>0</v>
      </c>
      <c r="F30" s="25"/>
      <c r="G30" s="25">
        <v>0</v>
      </c>
      <c r="H30" s="25"/>
      <c r="I30" s="152">
        <f t="shared" si="2"/>
        <v>0</v>
      </c>
      <c r="J30" s="67" t="s">
        <v>15</v>
      </c>
    </row>
    <row r="31" spans="1:10" x14ac:dyDescent="0.2">
      <c r="A31" s="76" t="s">
        <v>95</v>
      </c>
      <c r="B31" s="25"/>
      <c r="C31" s="25">
        <v>0</v>
      </c>
      <c r="D31" s="25"/>
      <c r="E31" s="25">
        <v>0</v>
      </c>
      <c r="F31" s="25"/>
      <c r="G31" s="25">
        <v>0</v>
      </c>
      <c r="H31" s="25"/>
      <c r="I31" s="152">
        <f t="shared" si="2"/>
        <v>0</v>
      </c>
      <c r="J31" s="67" t="s">
        <v>15</v>
      </c>
    </row>
    <row r="32" spans="1:10" x14ac:dyDescent="0.2">
      <c r="A32" s="76" t="s">
        <v>96</v>
      </c>
      <c r="B32" s="25"/>
      <c r="C32" s="25">
        <v>761</v>
      </c>
      <c r="D32" s="25"/>
      <c r="E32" s="25">
        <v>472</v>
      </c>
      <c r="F32" s="25"/>
      <c r="G32" s="25">
        <v>475</v>
      </c>
      <c r="H32" s="25"/>
      <c r="I32" s="152">
        <f t="shared" si="2"/>
        <v>3</v>
      </c>
      <c r="J32" s="67" t="s">
        <v>15</v>
      </c>
    </row>
    <row r="33" spans="1:10" x14ac:dyDescent="0.2">
      <c r="A33" s="76" t="s">
        <v>97</v>
      </c>
      <c r="B33" s="25"/>
      <c r="C33" s="25">
        <v>852</v>
      </c>
      <c r="D33" s="25"/>
      <c r="E33" s="25">
        <v>343</v>
      </c>
      <c r="F33" s="25"/>
      <c r="G33" s="25">
        <v>350</v>
      </c>
      <c r="H33" s="25"/>
      <c r="I33" s="152">
        <f t="shared" si="2"/>
        <v>7</v>
      </c>
      <c r="J33" s="67" t="s">
        <v>15</v>
      </c>
    </row>
    <row r="34" spans="1:10" ht="15" x14ac:dyDescent="0.25">
      <c r="A34" s="79" t="s">
        <v>98</v>
      </c>
      <c r="B34" s="96"/>
      <c r="C34" s="96">
        <f>SUM(C14:C33)</f>
        <v>102328</v>
      </c>
      <c r="D34" s="96"/>
      <c r="E34" s="96">
        <f>SUM(E14:E33)</f>
        <v>105899</v>
      </c>
      <c r="F34" s="96"/>
      <c r="G34" s="96">
        <f>SUM(G14:G33)</f>
        <v>106479</v>
      </c>
      <c r="H34" s="96"/>
      <c r="I34" s="98">
        <f>SUM(I14:I33)</f>
        <v>580</v>
      </c>
      <c r="J34" s="67" t="s">
        <v>15</v>
      </c>
    </row>
    <row r="35" spans="1:10" x14ac:dyDescent="0.2">
      <c r="A35" s="134" t="s">
        <v>159</v>
      </c>
      <c r="B35" s="25"/>
      <c r="C35" s="25">
        <v>-564</v>
      </c>
      <c r="D35" s="25"/>
      <c r="E35" s="25">
        <v>-11</v>
      </c>
      <c r="F35" s="25"/>
      <c r="G35" s="25">
        <v>0</v>
      </c>
      <c r="H35" s="25"/>
      <c r="I35" s="152">
        <f>G35-E35</f>
        <v>11</v>
      </c>
      <c r="J35" s="67" t="s">
        <v>15</v>
      </c>
    </row>
    <row r="36" spans="1:10" x14ac:dyDescent="0.2">
      <c r="A36" s="196" t="s">
        <v>169</v>
      </c>
      <c r="B36" s="25"/>
      <c r="C36" s="25">
        <v>0</v>
      </c>
      <c r="D36" s="25"/>
      <c r="E36" s="25">
        <v>0</v>
      </c>
      <c r="F36" s="25"/>
      <c r="G36" s="25">
        <v>0</v>
      </c>
      <c r="H36" s="25"/>
      <c r="I36" s="152">
        <f t="shared" ref="I36:I39" si="3">G36-E36</f>
        <v>0</v>
      </c>
      <c r="J36" s="67" t="s">
        <v>15</v>
      </c>
    </row>
    <row r="37" spans="1:10" x14ac:dyDescent="0.2">
      <c r="A37" s="196" t="s">
        <v>170</v>
      </c>
      <c r="B37" s="25"/>
      <c r="C37" s="25">
        <v>-68</v>
      </c>
      <c r="D37" s="25"/>
      <c r="E37" s="25">
        <v>-369</v>
      </c>
      <c r="F37" s="25"/>
      <c r="G37" s="25">
        <v>0</v>
      </c>
      <c r="H37" s="25"/>
      <c r="I37" s="152">
        <f t="shared" si="3"/>
        <v>369</v>
      </c>
      <c r="J37" s="67" t="s">
        <v>15</v>
      </c>
    </row>
    <row r="38" spans="1:10" x14ac:dyDescent="0.2">
      <c r="A38" s="76" t="s">
        <v>99</v>
      </c>
      <c r="B38" s="25"/>
      <c r="C38" s="25">
        <v>11</v>
      </c>
      <c r="D38" s="25"/>
      <c r="E38" s="25">
        <v>0</v>
      </c>
      <c r="F38" s="25"/>
      <c r="G38" s="25">
        <v>0</v>
      </c>
      <c r="H38" s="25"/>
      <c r="I38" s="152">
        <f t="shared" si="3"/>
        <v>0</v>
      </c>
      <c r="J38" s="67" t="s">
        <v>15</v>
      </c>
    </row>
    <row r="39" spans="1:10" x14ac:dyDescent="0.2">
      <c r="A39" s="140" t="s">
        <v>163</v>
      </c>
      <c r="B39" s="25"/>
      <c r="C39" s="25">
        <v>3170</v>
      </c>
      <c r="D39" s="25"/>
      <c r="E39" s="25">
        <v>0</v>
      </c>
      <c r="F39" s="25"/>
      <c r="G39" s="25">
        <v>0</v>
      </c>
      <c r="H39" s="25"/>
      <c r="I39" s="152">
        <f t="shared" si="3"/>
        <v>0</v>
      </c>
      <c r="J39" s="67" t="s">
        <v>15</v>
      </c>
    </row>
    <row r="40" spans="1:10" ht="15.75" thickBot="1" x14ac:dyDescent="0.3">
      <c r="A40" s="80" t="s">
        <v>100</v>
      </c>
      <c r="B40" s="188">
        <f t="shared" ref="B40:I40" si="4">SUM(B34:B39)</f>
        <v>0</v>
      </c>
      <c r="C40" s="188">
        <f>SUM(C34:C39)</f>
        <v>104877</v>
      </c>
      <c r="D40" s="188">
        <f t="shared" si="4"/>
        <v>0</v>
      </c>
      <c r="E40" s="188">
        <f t="shared" si="4"/>
        <v>105519</v>
      </c>
      <c r="F40" s="188">
        <f t="shared" si="4"/>
        <v>0</v>
      </c>
      <c r="G40" s="188">
        <f t="shared" si="4"/>
        <v>106479</v>
      </c>
      <c r="H40" s="188">
        <f t="shared" si="4"/>
        <v>0</v>
      </c>
      <c r="I40" s="189">
        <f t="shared" si="4"/>
        <v>960</v>
      </c>
      <c r="J40" s="67" t="s">
        <v>15</v>
      </c>
    </row>
    <row r="41" spans="1:10" x14ac:dyDescent="0.2">
      <c r="A41" s="82" t="s">
        <v>22</v>
      </c>
      <c r="B41" s="190"/>
      <c r="C41" s="190"/>
      <c r="D41" s="190"/>
      <c r="E41" s="190"/>
      <c r="F41" s="190"/>
      <c r="G41" s="190"/>
      <c r="H41" s="190"/>
      <c r="I41" s="191"/>
      <c r="J41" s="67" t="s">
        <v>15</v>
      </c>
    </row>
    <row r="42" spans="1:10" x14ac:dyDescent="0.2">
      <c r="A42" s="76" t="s">
        <v>101</v>
      </c>
      <c r="B42" s="25">
        <v>0</v>
      </c>
      <c r="C42" s="25">
        <v>0</v>
      </c>
      <c r="D42" s="25">
        <v>0</v>
      </c>
      <c r="E42" s="25">
        <v>0</v>
      </c>
      <c r="F42" s="25">
        <v>0</v>
      </c>
      <c r="G42" s="25"/>
      <c r="H42" s="25">
        <f>F42-D42</f>
        <v>0</v>
      </c>
      <c r="I42" s="152"/>
      <c r="J42" s="67" t="s">
        <v>15</v>
      </c>
    </row>
    <row r="43" spans="1:10" x14ac:dyDescent="0.2">
      <c r="A43" s="76"/>
      <c r="B43" s="25"/>
      <c r="C43" s="25"/>
      <c r="D43" s="25"/>
      <c r="E43" s="25"/>
      <c r="F43" s="25"/>
      <c r="G43" s="25"/>
      <c r="H43" s="25"/>
      <c r="I43" s="152"/>
      <c r="J43" s="67" t="s">
        <v>15</v>
      </c>
    </row>
    <row r="44" spans="1:10" x14ac:dyDescent="0.2">
      <c r="A44" s="76" t="s">
        <v>102</v>
      </c>
      <c r="B44" s="25"/>
      <c r="C44" s="25">
        <v>0</v>
      </c>
      <c r="D44" s="25"/>
      <c r="E44" s="25">
        <v>0</v>
      </c>
      <c r="F44" s="25"/>
      <c r="G44" s="25">
        <v>0</v>
      </c>
      <c r="H44" s="25"/>
      <c r="I44" s="152">
        <f t="shared" ref="I44:I45" si="5">G44-E44</f>
        <v>0</v>
      </c>
      <c r="J44" s="67" t="s">
        <v>15</v>
      </c>
    </row>
    <row r="45" spans="1:10" ht="15" thickBot="1" x14ac:dyDescent="0.25">
      <c r="A45" s="81" t="s">
        <v>103</v>
      </c>
      <c r="B45" s="192"/>
      <c r="C45" s="192">
        <v>0</v>
      </c>
      <c r="D45" s="192"/>
      <c r="E45" s="192">
        <v>0</v>
      </c>
      <c r="F45" s="192"/>
      <c r="G45" s="192">
        <v>0</v>
      </c>
      <c r="H45" s="192"/>
      <c r="I45" s="193">
        <f t="shared" si="5"/>
        <v>0</v>
      </c>
      <c r="J45" s="67" t="s">
        <v>15</v>
      </c>
    </row>
    <row r="46" spans="1:10" x14ac:dyDescent="0.2">
      <c r="J46" s="4" t="s">
        <v>16</v>
      </c>
    </row>
    <row r="47" spans="1:10" x14ac:dyDescent="0.2">
      <c r="A47" s="215" t="s">
        <v>179</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view="pageBreakPreview" zoomScale="90" zoomScaleNormal="100" zoomScaleSheetLayoutView="90" workbookViewId="0">
      <selection activeCell="I17" sqref="I17"/>
    </sheetView>
  </sheetViews>
  <sheetFormatPr defaultRowHeight="14.25" x14ac:dyDescent="0.2"/>
  <cols>
    <col min="1" max="1" width="113.5703125" style="197" customWidth="1"/>
    <col min="2" max="3" width="14.5703125" style="201" customWidth="1"/>
    <col min="4" max="4" width="14.5703125" style="202" customWidth="1"/>
    <col min="5" max="5" width="14" style="4" bestFit="1" customWidth="1"/>
    <col min="6" max="6" width="4.85546875" style="197" customWidth="1"/>
    <col min="7" max="16384" width="9.140625" style="197"/>
  </cols>
  <sheetData>
    <row r="1" spans="1:5" ht="18" x14ac:dyDescent="0.25">
      <c r="A1" s="255" t="s">
        <v>0</v>
      </c>
      <c r="B1" s="255"/>
      <c r="C1" s="255"/>
      <c r="D1" s="255"/>
      <c r="E1" s="235" t="s">
        <v>15</v>
      </c>
    </row>
    <row r="2" spans="1:5" ht="15" x14ac:dyDescent="0.2">
      <c r="A2" s="256" t="s">
        <v>183</v>
      </c>
      <c r="B2" s="256"/>
      <c r="C2" s="256"/>
      <c r="D2" s="256"/>
      <c r="E2" s="235" t="s">
        <v>15</v>
      </c>
    </row>
    <row r="3" spans="1:5" x14ac:dyDescent="0.2">
      <c r="A3" s="257" t="s">
        <v>1</v>
      </c>
      <c r="B3" s="257"/>
      <c r="C3" s="257"/>
      <c r="D3" s="257"/>
      <c r="E3" s="235" t="s">
        <v>15</v>
      </c>
    </row>
    <row r="4" spans="1:5" x14ac:dyDescent="0.2">
      <c r="A4" s="258" t="s">
        <v>2</v>
      </c>
      <c r="B4" s="258"/>
      <c r="C4" s="258"/>
      <c r="D4" s="258"/>
      <c r="E4" s="235" t="s">
        <v>15</v>
      </c>
    </row>
    <row r="5" spans="1:5" ht="15" thickBot="1" x14ac:dyDescent="0.25">
      <c r="E5" s="235" t="s">
        <v>15</v>
      </c>
    </row>
    <row r="6" spans="1:5" ht="15" x14ac:dyDescent="0.25">
      <c r="B6" s="259" t="s">
        <v>3</v>
      </c>
      <c r="C6" s="260"/>
      <c r="D6" s="261"/>
      <c r="E6" s="235" t="s">
        <v>15</v>
      </c>
    </row>
    <row r="7" spans="1:5" ht="15.75" thickBot="1" x14ac:dyDescent="0.25">
      <c r="B7" s="1" t="s">
        <v>4</v>
      </c>
      <c r="C7" s="2" t="s">
        <v>139</v>
      </c>
      <c r="D7" s="3" t="s">
        <v>5</v>
      </c>
      <c r="E7" s="235" t="s">
        <v>15</v>
      </c>
    </row>
    <row r="8" spans="1:5" ht="15" x14ac:dyDescent="0.25">
      <c r="A8" s="104" t="s">
        <v>6</v>
      </c>
      <c r="B8" s="105">
        <v>639</v>
      </c>
      <c r="C8" s="106">
        <v>582</v>
      </c>
      <c r="D8" s="107">
        <v>104877</v>
      </c>
      <c r="E8" s="235" t="s">
        <v>15</v>
      </c>
    </row>
    <row r="9" spans="1:5" ht="15" x14ac:dyDescent="0.25">
      <c r="A9" s="103" t="s">
        <v>173</v>
      </c>
      <c r="B9" s="141">
        <f>SUM(B8:B8)</f>
        <v>639</v>
      </c>
      <c r="C9" s="142">
        <f>SUM(C8:C8)</f>
        <v>582</v>
      </c>
      <c r="D9" s="143">
        <f>SUM(D8:D8)</f>
        <v>104877</v>
      </c>
      <c r="E9" s="235" t="s">
        <v>15</v>
      </c>
    </row>
    <row r="10" spans="1:5" ht="15" x14ac:dyDescent="0.25">
      <c r="A10" s="103"/>
      <c r="B10" s="141"/>
      <c r="C10" s="142"/>
      <c r="D10" s="143"/>
      <c r="E10" s="235" t="s">
        <v>15</v>
      </c>
    </row>
    <row r="11" spans="1:5" ht="15" x14ac:dyDescent="0.25">
      <c r="A11" s="94" t="s">
        <v>7</v>
      </c>
      <c r="B11" s="141"/>
      <c r="C11" s="142"/>
      <c r="D11" s="143"/>
      <c r="E11" s="235" t="s">
        <v>15</v>
      </c>
    </row>
    <row r="12" spans="1:5" ht="15" x14ac:dyDescent="0.25">
      <c r="A12" s="203" t="s">
        <v>166</v>
      </c>
      <c r="B12" s="194"/>
      <c r="C12" s="195"/>
      <c r="D12" s="238">
        <v>642</v>
      </c>
      <c r="E12" s="235"/>
    </row>
    <row r="13" spans="1:5" ht="15" x14ac:dyDescent="0.25">
      <c r="A13" s="97" t="s">
        <v>135</v>
      </c>
      <c r="B13" s="226">
        <f>SUM(B12:B12)+B9</f>
        <v>639</v>
      </c>
      <c r="C13" s="156">
        <v>519</v>
      </c>
      <c r="D13" s="237">
        <f>SUM(D12:D12)+D9</f>
        <v>105519</v>
      </c>
      <c r="E13" s="235" t="s">
        <v>15</v>
      </c>
    </row>
    <row r="14" spans="1:5" ht="15" x14ac:dyDescent="0.25">
      <c r="A14" s="97"/>
      <c r="B14" s="95"/>
      <c r="C14" s="96"/>
      <c r="D14" s="98"/>
      <c r="E14" s="235" t="s">
        <v>15</v>
      </c>
    </row>
    <row r="15" spans="1:5" ht="15" x14ac:dyDescent="0.25">
      <c r="A15" s="99" t="s">
        <v>8</v>
      </c>
      <c r="B15" s="95"/>
      <c r="C15" s="96"/>
      <c r="D15" s="98"/>
      <c r="E15" s="235" t="s">
        <v>15</v>
      </c>
    </row>
    <row r="16" spans="1:5" ht="18" x14ac:dyDescent="0.25">
      <c r="A16" s="205" t="s">
        <v>167</v>
      </c>
      <c r="B16" s="206"/>
      <c r="C16" s="207"/>
      <c r="D16" s="204">
        <v>-642</v>
      </c>
      <c r="E16" s="18"/>
    </row>
    <row r="17" spans="1:5" ht="15" x14ac:dyDescent="0.25">
      <c r="A17" s="100" t="s">
        <v>164</v>
      </c>
      <c r="B17" s="95">
        <f>SUM(B16:B16)</f>
        <v>0</v>
      </c>
      <c r="C17" s="96">
        <f>SUM(C16:C16)</f>
        <v>0</v>
      </c>
      <c r="D17" s="98">
        <f>SUM(D16:D16)</f>
        <v>-642</v>
      </c>
      <c r="E17" s="236" t="s">
        <v>15</v>
      </c>
    </row>
    <row r="18" spans="1:5" ht="15" x14ac:dyDescent="0.25">
      <c r="A18" s="99" t="s">
        <v>134</v>
      </c>
      <c r="B18" s="95"/>
      <c r="C18" s="96"/>
      <c r="D18" s="98"/>
      <c r="E18" s="236" t="s">
        <v>15</v>
      </c>
    </row>
    <row r="19" spans="1:5" ht="15" x14ac:dyDescent="0.25">
      <c r="A19" s="208" t="s">
        <v>9</v>
      </c>
      <c r="B19" s="95"/>
      <c r="C19" s="96"/>
      <c r="D19" s="98"/>
      <c r="E19" s="236" t="s">
        <v>15</v>
      </c>
    </row>
    <row r="20" spans="1:5" x14ac:dyDescent="0.2">
      <c r="A20" s="205" t="s">
        <v>184</v>
      </c>
      <c r="B20" s="206">
        <v>0</v>
      </c>
      <c r="C20" s="207">
        <v>0</v>
      </c>
      <c r="D20" s="204">
        <v>261</v>
      </c>
      <c r="E20" s="236" t="s">
        <v>15</v>
      </c>
    </row>
    <row r="21" spans="1:5" x14ac:dyDescent="0.2">
      <c r="A21" s="205" t="s">
        <v>185</v>
      </c>
      <c r="B21" s="206">
        <v>0</v>
      </c>
      <c r="C21" s="207">
        <v>0</v>
      </c>
      <c r="D21" s="204">
        <v>-31</v>
      </c>
      <c r="E21" s="236" t="s">
        <v>15</v>
      </c>
    </row>
    <row r="22" spans="1:5" x14ac:dyDescent="0.2">
      <c r="A22" s="205" t="s">
        <v>186</v>
      </c>
      <c r="B22" s="206">
        <v>0</v>
      </c>
      <c r="C22" s="207">
        <v>0</v>
      </c>
      <c r="D22" s="204">
        <v>-133</v>
      </c>
      <c r="E22" s="236" t="s">
        <v>15</v>
      </c>
    </row>
    <row r="23" spans="1:5" x14ac:dyDescent="0.2">
      <c r="A23" s="208" t="s">
        <v>10</v>
      </c>
      <c r="B23" s="206">
        <v>0</v>
      </c>
      <c r="C23" s="207">
        <v>0</v>
      </c>
      <c r="D23" s="204">
        <v>860</v>
      </c>
      <c r="E23" s="236" t="s">
        <v>15</v>
      </c>
    </row>
    <row r="24" spans="1:5" x14ac:dyDescent="0.2">
      <c r="A24" s="208" t="s">
        <v>11</v>
      </c>
      <c r="B24" s="206">
        <v>0</v>
      </c>
      <c r="C24" s="207">
        <v>0</v>
      </c>
      <c r="D24" s="204">
        <v>645</v>
      </c>
      <c r="E24" s="236" t="s">
        <v>15</v>
      </c>
    </row>
    <row r="25" spans="1:5" ht="15" x14ac:dyDescent="0.25">
      <c r="A25" s="100" t="s">
        <v>136</v>
      </c>
      <c r="B25" s="95">
        <f>SUM(B20:B24)</f>
        <v>0</v>
      </c>
      <c r="C25" s="96">
        <f>SUM(C20:C24)</f>
        <v>0</v>
      </c>
      <c r="D25" s="98">
        <f>SUM(D20:D24)</f>
        <v>1602</v>
      </c>
      <c r="E25" s="236" t="s">
        <v>15</v>
      </c>
    </row>
    <row r="26" spans="1:5" ht="15" x14ac:dyDescent="0.25">
      <c r="A26" s="97" t="s">
        <v>137</v>
      </c>
      <c r="B26" s="147">
        <f>B25+B17</f>
        <v>0</v>
      </c>
      <c r="C26" s="26">
        <f>C25+C17</f>
        <v>0</v>
      </c>
      <c r="D26" s="27">
        <f>D25+D17</f>
        <v>960</v>
      </c>
      <c r="E26" s="236" t="s">
        <v>15</v>
      </c>
    </row>
    <row r="27" spans="1:5" ht="15" x14ac:dyDescent="0.25">
      <c r="A27" s="101" t="s">
        <v>12</v>
      </c>
      <c r="B27" s="145">
        <f>B13+B26</f>
        <v>639</v>
      </c>
      <c r="C27" s="142">
        <f>C13+C26</f>
        <v>519</v>
      </c>
      <c r="D27" s="146">
        <f>D13+D26</f>
        <v>106479</v>
      </c>
      <c r="E27" s="236" t="s">
        <v>15</v>
      </c>
    </row>
    <row r="28" spans="1:5" ht="15" x14ac:dyDescent="0.25">
      <c r="A28" s="97" t="s">
        <v>13</v>
      </c>
      <c r="B28" s="144">
        <v>0</v>
      </c>
      <c r="C28" s="26">
        <v>0</v>
      </c>
      <c r="D28" s="148"/>
      <c r="E28" s="236" t="s">
        <v>15</v>
      </c>
    </row>
    <row r="29" spans="1:5" ht="15" x14ac:dyDescent="0.25">
      <c r="A29" s="102" t="s">
        <v>14</v>
      </c>
      <c r="B29" s="141">
        <f>B27+B28</f>
        <v>639</v>
      </c>
      <c r="C29" s="142">
        <f>C27+C28</f>
        <v>519</v>
      </c>
      <c r="D29" s="143">
        <f>D27+D28</f>
        <v>106479</v>
      </c>
      <c r="E29" s="236" t="s">
        <v>15</v>
      </c>
    </row>
    <row r="30" spans="1:5" ht="15" thickBot="1" x14ac:dyDescent="0.25">
      <c r="A30" s="209" t="s">
        <v>174</v>
      </c>
      <c r="B30" s="210">
        <f>B29-B9</f>
        <v>0</v>
      </c>
      <c r="C30" s="211">
        <f>C29-C9</f>
        <v>-63</v>
      </c>
      <c r="D30" s="212">
        <f>D29-D9</f>
        <v>1602</v>
      </c>
      <c r="E30" s="236" t="s">
        <v>15</v>
      </c>
    </row>
    <row r="31" spans="1:5" x14ac:dyDescent="0.2">
      <c r="A31" s="4"/>
      <c r="E31" s="236" t="s">
        <v>15</v>
      </c>
    </row>
    <row r="32" spans="1:5" ht="17.25" x14ac:dyDescent="0.2">
      <c r="A32" s="253" t="s">
        <v>175</v>
      </c>
      <c r="B32" s="254"/>
      <c r="C32" s="254"/>
      <c r="D32" s="254"/>
      <c r="E32" s="236" t="s">
        <v>15</v>
      </c>
    </row>
    <row r="33" spans="5:5" x14ac:dyDescent="0.2">
      <c r="E33" s="236" t="s">
        <v>16</v>
      </c>
    </row>
    <row r="34" spans="5:5" x14ac:dyDescent="0.2">
      <c r="E34" s="236"/>
    </row>
    <row r="35" spans="5:5" x14ac:dyDescent="0.2">
      <c r="E35" s="236"/>
    </row>
    <row r="36" spans="5:5" x14ac:dyDescent="0.2">
      <c r="E36" s="236"/>
    </row>
    <row r="37" spans="5:5" x14ac:dyDescent="0.2">
      <c r="E37" s="236"/>
    </row>
    <row r="38" spans="5:5" x14ac:dyDescent="0.2">
      <c r="E38" s="236"/>
    </row>
    <row r="39" spans="5:5" x14ac:dyDescent="0.2">
      <c r="E39" s="236"/>
    </row>
    <row r="40" spans="5:5" x14ac:dyDescent="0.2">
      <c r="E40" s="236"/>
    </row>
    <row r="41" spans="5:5" x14ac:dyDescent="0.2">
      <c r="E41" s="236"/>
    </row>
  </sheetData>
  <mergeCells count="6">
    <mergeCell ref="A32:D32"/>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view="pageBreakPreview" zoomScale="80" zoomScaleNormal="100" zoomScaleSheetLayoutView="80" workbookViewId="0">
      <selection activeCell="S20" sqref="S20"/>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1.42578125" style="9" bestFit="1" customWidth="1"/>
    <col min="15"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55" t="s">
        <v>0</v>
      </c>
      <c r="B1" s="255"/>
      <c r="C1" s="255"/>
      <c r="D1" s="255"/>
      <c r="E1" s="255"/>
      <c r="F1" s="255"/>
      <c r="G1" s="255"/>
      <c r="H1" s="255"/>
      <c r="I1" s="255"/>
      <c r="J1" s="255"/>
      <c r="K1" s="255"/>
      <c r="L1" s="255"/>
      <c r="M1" s="255"/>
      <c r="N1" s="239" t="s">
        <v>15</v>
      </c>
      <c r="O1" s="6"/>
      <c r="P1" s="6"/>
      <c r="Q1" s="6"/>
      <c r="R1" s="6"/>
      <c r="S1" s="6"/>
    </row>
    <row r="2" spans="1:19" ht="15" x14ac:dyDescent="0.2">
      <c r="A2" s="256" t="s">
        <v>183</v>
      </c>
      <c r="B2" s="256"/>
      <c r="C2" s="256"/>
      <c r="D2" s="256"/>
      <c r="E2" s="256"/>
      <c r="F2" s="256"/>
      <c r="G2" s="256"/>
      <c r="H2" s="256"/>
      <c r="I2" s="256"/>
      <c r="J2" s="256"/>
      <c r="K2" s="256"/>
      <c r="L2" s="256"/>
      <c r="M2" s="256"/>
      <c r="N2" s="239" t="s">
        <v>15</v>
      </c>
      <c r="O2" s="7"/>
      <c r="P2" s="7"/>
      <c r="Q2" s="7"/>
      <c r="R2" s="7"/>
      <c r="S2" s="7"/>
    </row>
    <row r="3" spans="1:19" x14ac:dyDescent="0.2">
      <c r="A3" s="265" t="s">
        <v>1</v>
      </c>
      <c r="B3" s="265"/>
      <c r="C3" s="265"/>
      <c r="D3" s="265"/>
      <c r="E3" s="265"/>
      <c r="F3" s="265"/>
      <c r="G3" s="265"/>
      <c r="H3" s="265"/>
      <c r="I3" s="265"/>
      <c r="J3" s="265"/>
      <c r="K3" s="265"/>
      <c r="L3" s="265"/>
      <c r="M3" s="265"/>
      <c r="N3" s="239" t="s">
        <v>15</v>
      </c>
      <c r="O3" s="10"/>
      <c r="P3" s="10"/>
      <c r="Q3" s="10"/>
      <c r="R3" s="10"/>
      <c r="S3" s="10"/>
    </row>
    <row r="4" spans="1:19" x14ac:dyDescent="0.2">
      <c r="A4" s="262" t="s">
        <v>2</v>
      </c>
      <c r="B4" s="262"/>
      <c r="C4" s="262"/>
      <c r="D4" s="262"/>
      <c r="E4" s="262"/>
      <c r="F4" s="262"/>
      <c r="G4" s="262"/>
      <c r="H4" s="262"/>
      <c r="I4" s="262"/>
      <c r="J4" s="262"/>
      <c r="K4" s="262"/>
      <c r="L4" s="262"/>
      <c r="M4" s="262"/>
      <c r="N4" s="239" t="s">
        <v>15</v>
      </c>
      <c r="O4" s="8"/>
      <c r="P4" s="8"/>
      <c r="Q4" s="8"/>
      <c r="R4" s="8"/>
      <c r="S4" s="8"/>
    </row>
    <row r="5" spans="1:19" x14ac:dyDescent="0.2">
      <c r="A5" s="262"/>
      <c r="B5" s="262"/>
      <c r="C5" s="262"/>
      <c r="D5" s="262"/>
      <c r="E5" s="262"/>
      <c r="F5" s="262"/>
      <c r="G5" s="262"/>
      <c r="H5" s="262"/>
      <c r="I5" s="262"/>
      <c r="J5" s="262"/>
      <c r="K5" s="262"/>
      <c r="L5" s="262"/>
      <c r="M5" s="262"/>
      <c r="N5" s="239" t="s">
        <v>15</v>
      </c>
      <c r="O5" s="8"/>
      <c r="P5" s="8"/>
      <c r="Q5" s="8"/>
      <c r="R5" s="8"/>
      <c r="S5" s="8"/>
    </row>
    <row r="6" spans="1:19" ht="15" thickBot="1" x14ac:dyDescent="0.25">
      <c r="A6" s="262"/>
      <c r="B6" s="262"/>
      <c r="C6" s="262"/>
      <c r="D6" s="262"/>
      <c r="E6" s="262"/>
      <c r="F6" s="262"/>
      <c r="G6" s="262"/>
      <c r="H6" s="262"/>
      <c r="I6" s="262"/>
      <c r="J6" s="262"/>
      <c r="K6" s="262"/>
      <c r="L6" s="262"/>
      <c r="M6" s="262"/>
      <c r="N6" s="239" t="s">
        <v>15</v>
      </c>
      <c r="O6" s="8"/>
      <c r="P6" s="8"/>
      <c r="Q6" s="8"/>
      <c r="R6" s="8"/>
      <c r="S6" s="8"/>
    </row>
    <row r="7" spans="1:19" ht="45.75" customHeight="1" x14ac:dyDescent="0.2">
      <c r="A7" s="263" t="s">
        <v>146</v>
      </c>
      <c r="B7" s="266" t="s">
        <v>138</v>
      </c>
      <c r="C7" s="266"/>
      <c r="D7" s="266"/>
      <c r="E7" s="266" t="s">
        <v>177</v>
      </c>
      <c r="F7" s="266"/>
      <c r="G7" s="266"/>
      <c r="H7" s="266" t="s">
        <v>165</v>
      </c>
      <c r="I7" s="266"/>
      <c r="J7" s="266"/>
      <c r="K7" s="266" t="s">
        <v>12</v>
      </c>
      <c r="L7" s="266"/>
      <c r="M7" s="267"/>
      <c r="N7" s="240" t="s">
        <v>15</v>
      </c>
    </row>
    <row r="8" spans="1:19" ht="28.5" x14ac:dyDescent="0.2">
      <c r="A8" s="264"/>
      <c r="B8" s="11" t="s">
        <v>4</v>
      </c>
      <c r="C8" s="126" t="s">
        <v>140</v>
      </c>
      <c r="D8" s="11" t="s">
        <v>5</v>
      </c>
      <c r="E8" s="11" t="s">
        <v>4</v>
      </c>
      <c r="F8" s="126" t="s">
        <v>161</v>
      </c>
      <c r="G8" s="11" t="s">
        <v>5</v>
      </c>
      <c r="H8" s="11" t="s">
        <v>4</v>
      </c>
      <c r="I8" s="11" t="s">
        <v>161</v>
      </c>
      <c r="J8" s="11" t="s">
        <v>5</v>
      </c>
      <c r="K8" s="11" t="s">
        <v>4</v>
      </c>
      <c r="L8" s="11" t="s">
        <v>161</v>
      </c>
      <c r="M8" s="12" t="s">
        <v>5</v>
      </c>
      <c r="N8" s="242" t="s">
        <v>15</v>
      </c>
    </row>
    <row r="9" spans="1:19" x14ac:dyDescent="0.2">
      <c r="A9" s="218" t="s">
        <v>187</v>
      </c>
      <c r="B9" s="150">
        <v>639</v>
      </c>
      <c r="C9" s="150">
        <v>527</v>
      </c>
      <c r="D9" s="150">
        <v>104877</v>
      </c>
      <c r="E9" s="150">
        <v>639</v>
      </c>
      <c r="F9" s="150">
        <v>519</v>
      </c>
      <c r="G9" s="150">
        <v>105519</v>
      </c>
      <c r="H9" s="150">
        <v>0</v>
      </c>
      <c r="I9" s="150">
        <v>0</v>
      </c>
      <c r="J9" s="150">
        <v>960</v>
      </c>
      <c r="K9" s="150">
        <f>E9+H9</f>
        <v>639</v>
      </c>
      <c r="L9" s="150">
        <f t="shared" ref="L9:M12" si="0">F9+I9</f>
        <v>519</v>
      </c>
      <c r="M9" s="151">
        <f t="shared" si="0"/>
        <v>106479</v>
      </c>
      <c r="N9" s="242" t="s">
        <v>15</v>
      </c>
    </row>
    <row r="10" spans="1:19" ht="15" x14ac:dyDescent="0.25">
      <c r="A10" s="13" t="s">
        <v>143</v>
      </c>
      <c r="B10" s="154">
        <f t="shared" ref="B10:M10" si="1">SUM(B9:B9)</f>
        <v>639</v>
      </c>
      <c r="C10" s="154">
        <f t="shared" si="1"/>
        <v>527</v>
      </c>
      <c r="D10" s="154">
        <f t="shared" si="1"/>
        <v>104877</v>
      </c>
      <c r="E10" s="154">
        <f t="shared" si="1"/>
        <v>639</v>
      </c>
      <c r="F10" s="154">
        <f t="shared" si="1"/>
        <v>519</v>
      </c>
      <c r="G10" s="154">
        <f t="shared" si="1"/>
        <v>105519</v>
      </c>
      <c r="H10" s="154">
        <f t="shared" si="1"/>
        <v>0</v>
      </c>
      <c r="I10" s="154">
        <f t="shared" si="1"/>
        <v>0</v>
      </c>
      <c r="J10" s="154">
        <f t="shared" si="1"/>
        <v>960</v>
      </c>
      <c r="K10" s="154">
        <f t="shared" si="1"/>
        <v>639</v>
      </c>
      <c r="L10" s="154">
        <f t="shared" si="1"/>
        <v>519</v>
      </c>
      <c r="M10" s="155">
        <f t="shared" si="1"/>
        <v>106479</v>
      </c>
      <c r="N10" s="242" t="s">
        <v>15</v>
      </c>
    </row>
    <row r="11" spans="1:19" ht="15" x14ac:dyDescent="0.25">
      <c r="A11" s="113" t="s">
        <v>142</v>
      </c>
      <c r="B11" s="156"/>
      <c r="C11" s="156"/>
      <c r="D11" s="157">
        <v>0</v>
      </c>
      <c r="E11" s="156"/>
      <c r="F11" s="156"/>
      <c r="G11" s="157">
        <v>0</v>
      </c>
      <c r="H11" s="156"/>
      <c r="I11" s="156"/>
      <c r="J11" s="157">
        <v>0</v>
      </c>
      <c r="K11" s="156"/>
      <c r="L11" s="156"/>
      <c r="M11" s="158">
        <f t="shared" si="0"/>
        <v>0</v>
      </c>
      <c r="N11" s="242" t="s">
        <v>15</v>
      </c>
    </row>
    <row r="12" spans="1:19" ht="15" x14ac:dyDescent="0.25">
      <c r="A12" s="137" t="s">
        <v>162</v>
      </c>
      <c r="B12" s="26"/>
      <c r="C12" s="26"/>
      <c r="D12" s="159">
        <f>SUM(D10:D11)</f>
        <v>104877</v>
      </c>
      <c r="E12" s="26"/>
      <c r="F12" s="26"/>
      <c r="G12" s="159">
        <f>SUM(G10:G11)</f>
        <v>105519</v>
      </c>
      <c r="H12" s="26"/>
      <c r="I12" s="26"/>
      <c r="J12" s="159">
        <f>SUM(J10:J11)</f>
        <v>960</v>
      </c>
      <c r="K12" s="26"/>
      <c r="L12" s="26"/>
      <c r="M12" s="160">
        <f t="shared" si="0"/>
        <v>106479</v>
      </c>
      <c r="N12" s="242" t="s">
        <v>15</v>
      </c>
    </row>
    <row r="13" spans="1:19" x14ac:dyDescent="0.2">
      <c r="A13" s="127" t="s">
        <v>22</v>
      </c>
      <c r="B13" s="161"/>
      <c r="C13" s="161">
        <v>7</v>
      </c>
      <c r="D13" s="161"/>
      <c r="E13" s="161"/>
      <c r="F13" s="161">
        <v>0</v>
      </c>
      <c r="G13" s="161"/>
      <c r="H13" s="161"/>
      <c r="I13" s="161">
        <v>0</v>
      </c>
      <c r="J13" s="161"/>
      <c r="K13" s="161"/>
      <c r="L13" s="161">
        <f t="shared" ref="L13:L14" si="2">F13+I13</f>
        <v>0</v>
      </c>
      <c r="M13" s="162"/>
      <c r="N13" s="242" t="s">
        <v>15</v>
      </c>
    </row>
    <row r="14" spans="1:19" x14ac:dyDescent="0.2">
      <c r="A14" s="128" t="s">
        <v>144</v>
      </c>
      <c r="B14" s="25"/>
      <c r="C14" s="25">
        <f>C10+C13</f>
        <v>534</v>
      </c>
      <c r="D14" s="25"/>
      <c r="E14" s="25"/>
      <c r="F14" s="25">
        <f>F10+F13</f>
        <v>519</v>
      </c>
      <c r="G14" s="25"/>
      <c r="H14" s="25"/>
      <c r="I14" s="25">
        <f>I10+I13</f>
        <v>0</v>
      </c>
      <c r="J14" s="25"/>
      <c r="K14" s="25"/>
      <c r="L14" s="25">
        <f t="shared" si="2"/>
        <v>519</v>
      </c>
      <c r="M14" s="152"/>
      <c r="N14" s="242" t="s">
        <v>15</v>
      </c>
    </row>
    <row r="15" spans="1:19" x14ac:dyDescent="0.2">
      <c r="A15" s="16"/>
      <c r="B15" s="25"/>
      <c r="C15" s="25"/>
      <c r="D15" s="25"/>
      <c r="E15" s="25"/>
      <c r="F15" s="25"/>
      <c r="G15" s="25"/>
      <c r="H15" s="25"/>
      <c r="I15" s="25"/>
      <c r="J15" s="25"/>
      <c r="K15" s="25"/>
      <c r="L15" s="25"/>
      <c r="M15" s="152"/>
      <c r="N15" s="242" t="s">
        <v>15</v>
      </c>
    </row>
    <row r="16" spans="1:19" ht="15" thickBot="1" x14ac:dyDescent="0.25">
      <c r="A16" s="129" t="s">
        <v>145</v>
      </c>
      <c r="B16" s="163"/>
      <c r="C16" s="163">
        <f>SUM(C14:C15)</f>
        <v>534</v>
      </c>
      <c r="D16" s="163"/>
      <c r="E16" s="163"/>
      <c r="F16" s="163">
        <f>SUM(F14:F15)</f>
        <v>519</v>
      </c>
      <c r="G16" s="163"/>
      <c r="H16" s="163"/>
      <c r="I16" s="163">
        <f>SUM(I14:I15)</f>
        <v>0</v>
      </c>
      <c r="J16" s="163"/>
      <c r="K16" s="163"/>
      <c r="L16" s="163">
        <f t="shared" ref="L16" si="3">F16+I16</f>
        <v>519</v>
      </c>
      <c r="M16" s="164"/>
      <c r="N16" s="242" t="s">
        <v>15</v>
      </c>
    </row>
    <row r="17" spans="1:14" ht="15" thickBot="1" x14ac:dyDescent="0.25">
      <c r="N17" s="242" t="s">
        <v>15</v>
      </c>
    </row>
    <row r="18" spans="1:14" ht="15" x14ac:dyDescent="0.2">
      <c r="A18" s="263" t="s">
        <v>146</v>
      </c>
      <c r="B18" s="266" t="s">
        <v>17</v>
      </c>
      <c r="C18" s="266"/>
      <c r="D18" s="266"/>
      <c r="E18" s="266" t="s">
        <v>18</v>
      </c>
      <c r="F18" s="266"/>
      <c r="G18" s="266"/>
      <c r="H18" s="266" t="s">
        <v>19</v>
      </c>
      <c r="I18" s="266"/>
      <c r="J18" s="267"/>
      <c r="N18" s="242" t="s">
        <v>15</v>
      </c>
    </row>
    <row r="19" spans="1:14" ht="28.5" x14ac:dyDescent="0.2">
      <c r="A19" s="264"/>
      <c r="B19" s="11" t="s">
        <v>4</v>
      </c>
      <c r="C19" s="11" t="s">
        <v>161</v>
      </c>
      <c r="D19" s="11" t="s">
        <v>5</v>
      </c>
      <c r="E19" s="11" t="s">
        <v>4</v>
      </c>
      <c r="F19" s="11" t="s">
        <v>161</v>
      </c>
      <c r="G19" s="11" t="s">
        <v>5</v>
      </c>
      <c r="H19" s="11" t="s">
        <v>4</v>
      </c>
      <c r="I19" s="11" t="s">
        <v>161</v>
      </c>
      <c r="J19" s="12" t="s">
        <v>5</v>
      </c>
      <c r="N19" s="242" t="s">
        <v>15</v>
      </c>
    </row>
    <row r="20" spans="1:14" x14ac:dyDescent="0.2">
      <c r="A20" s="14" t="str">
        <f>A9</f>
        <v>General Tax Matters</v>
      </c>
      <c r="B20" s="150">
        <v>0</v>
      </c>
      <c r="C20" s="150">
        <v>0</v>
      </c>
      <c r="D20" s="150">
        <v>0</v>
      </c>
      <c r="E20" s="150">
        <v>0</v>
      </c>
      <c r="F20" s="150">
        <v>0</v>
      </c>
      <c r="G20" s="150">
        <v>0</v>
      </c>
      <c r="H20" s="150">
        <f>K9+B20+E20</f>
        <v>639</v>
      </c>
      <c r="I20" s="150">
        <f>L9+C20+F20</f>
        <v>519</v>
      </c>
      <c r="J20" s="151">
        <f>M9+D20+G20</f>
        <v>106479</v>
      </c>
      <c r="N20" s="242" t="s">
        <v>15</v>
      </c>
    </row>
    <row r="21" spans="1:14" ht="15" x14ac:dyDescent="0.25">
      <c r="A21" s="13" t="s">
        <v>143</v>
      </c>
      <c r="B21" s="154">
        <f t="shared" ref="B21:J21" si="4">SUM(B20:B20)</f>
        <v>0</v>
      </c>
      <c r="C21" s="154">
        <f t="shared" si="4"/>
        <v>0</v>
      </c>
      <c r="D21" s="154">
        <f t="shared" si="4"/>
        <v>0</v>
      </c>
      <c r="E21" s="154">
        <f t="shared" si="4"/>
        <v>0</v>
      </c>
      <c r="F21" s="154">
        <f t="shared" si="4"/>
        <v>0</v>
      </c>
      <c r="G21" s="154">
        <f t="shared" si="4"/>
        <v>0</v>
      </c>
      <c r="H21" s="154">
        <f t="shared" si="4"/>
        <v>639</v>
      </c>
      <c r="I21" s="154">
        <f t="shared" si="4"/>
        <v>519</v>
      </c>
      <c r="J21" s="155">
        <f t="shared" si="4"/>
        <v>106479</v>
      </c>
      <c r="N21" s="242" t="s">
        <v>15</v>
      </c>
    </row>
    <row r="22" spans="1:14" ht="15" x14ac:dyDescent="0.25">
      <c r="A22" s="113" t="s">
        <v>142</v>
      </c>
      <c r="B22" s="156"/>
      <c r="C22" s="156"/>
      <c r="D22" s="157">
        <v>0</v>
      </c>
      <c r="E22" s="156"/>
      <c r="F22" s="156"/>
      <c r="G22" s="157">
        <v>0</v>
      </c>
      <c r="H22" s="156"/>
      <c r="I22" s="156"/>
      <c r="J22" s="158">
        <f>M11+D22+G22</f>
        <v>0</v>
      </c>
      <c r="N22" s="242" t="s">
        <v>15</v>
      </c>
    </row>
    <row r="23" spans="1:14" ht="15" x14ac:dyDescent="0.25">
      <c r="A23" s="137" t="s">
        <v>162</v>
      </c>
      <c r="B23" s="26"/>
      <c r="C23" s="26"/>
      <c r="D23" s="159">
        <f>SUM(D21:D22)</f>
        <v>0</v>
      </c>
      <c r="E23" s="26"/>
      <c r="F23" s="26"/>
      <c r="G23" s="159">
        <f>SUM(G21:G22)</f>
        <v>0</v>
      </c>
      <c r="H23" s="26"/>
      <c r="I23" s="26"/>
      <c r="J23" s="160">
        <f>M12+D23+G23</f>
        <v>106479</v>
      </c>
      <c r="N23" s="242" t="s">
        <v>15</v>
      </c>
    </row>
    <row r="24" spans="1:14" x14ac:dyDescent="0.2">
      <c r="A24" s="112" t="s">
        <v>22</v>
      </c>
      <c r="B24" s="161"/>
      <c r="C24" s="161">
        <v>0</v>
      </c>
      <c r="D24" s="161"/>
      <c r="E24" s="161"/>
      <c r="F24" s="161">
        <v>0</v>
      </c>
      <c r="G24" s="161"/>
      <c r="H24" s="161"/>
      <c r="I24" s="161">
        <f>L13+C24+F24</f>
        <v>0</v>
      </c>
      <c r="J24" s="162"/>
      <c r="N24" s="242" t="s">
        <v>15</v>
      </c>
    </row>
    <row r="25" spans="1:14" x14ac:dyDescent="0.2">
      <c r="A25" s="16" t="s">
        <v>144</v>
      </c>
      <c r="B25" s="25"/>
      <c r="C25" s="25">
        <f>C21+C24</f>
        <v>0</v>
      </c>
      <c r="D25" s="25"/>
      <c r="E25" s="25"/>
      <c r="F25" s="25">
        <f>F21+F24</f>
        <v>0</v>
      </c>
      <c r="G25" s="25"/>
      <c r="H25" s="25"/>
      <c r="I25" s="25">
        <f>L14+C25+F25</f>
        <v>519</v>
      </c>
      <c r="J25" s="152"/>
      <c r="N25" s="242" t="s">
        <v>15</v>
      </c>
    </row>
    <row r="26" spans="1:14" ht="15" thickBot="1" x14ac:dyDescent="0.25">
      <c r="A26" s="17" t="s">
        <v>145</v>
      </c>
      <c r="B26" s="163"/>
      <c r="C26" s="163">
        <f>SUM(C25)</f>
        <v>0</v>
      </c>
      <c r="D26" s="163"/>
      <c r="E26" s="163"/>
      <c r="F26" s="163">
        <f>SUM(F25)</f>
        <v>0</v>
      </c>
      <c r="G26" s="163"/>
      <c r="H26" s="163"/>
      <c r="I26" s="163">
        <f>L16+C26+F26</f>
        <v>519</v>
      </c>
      <c r="J26" s="164"/>
      <c r="N26" s="242" t="s">
        <v>15</v>
      </c>
    </row>
    <row r="27" spans="1:14" x14ac:dyDescent="0.2">
      <c r="N27" s="242" t="s">
        <v>15</v>
      </c>
    </row>
    <row r="28" spans="1:14" x14ac:dyDescent="0.2">
      <c r="A28" s="40" t="s">
        <v>181</v>
      </c>
      <c r="N28" s="242" t="s">
        <v>15</v>
      </c>
    </row>
    <row r="29" spans="1:14" x14ac:dyDescent="0.2">
      <c r="A29" s="213"/>
      <c r="N29" s="241" t="s">
        <v>16</v>
      </c>
    </row>
    <row r="30" spans="1:14" x14ac:dyDescent="0.2">
      <c r="N30" s="242"/>
    </row>
    <row r="31" spans="1:14" x14ac:dyDescent="0.2">
      <c r="N31" s="242"/>
    </row>
    <row r="32" spans="1:14" x14ac:dyDescent="0.2">
      <c r="N32" s="242"/>
    </row>
    <row r="33" spans="14:14" x14ac:dyDescent="0.2">
      <c r="N33" s="242"/>
    </row>
    <row r="34" spans="14:14" x14ac:dyDescent="0.2">
      <c r="N34" s="242"/>
    </row>
    <row r="35" spans="14:14" x14ac:dyDescent="0.2">
      <c r="N35" s="242"/>
    </row>
    <row r="36" spans="14:14" x14ac:dyDescent="0.2">
      <c r="N36" s="242"/>
    </row>
    <row r="37" spans="14:14" x14ac:dyDescent="0.2">
      <c r="N37" s="242"/>
    </row>
    <row r="38" spans="14:14" x14ac:dyDescent="0.2">
      <c r="N38" s="242"/>
    </row>
    <row r="39" spans="14:14" x14ac:dyDescent="0.2">
      <c r="N39" s="242"/>
    </row>
  </sheetData>
  <mergeCells count="15">
    <mergeCell ref="A5:M5"/>
    <mergeCell ref="A6:M6"/>
    <mergeCell ref="A18:A19"/>
    <mergeCell ref="A1:M1"/>
    <mergeCell ref="A2:M2"/>
    <mergeCell ref="A3:M3"/>
    <mergeCell ref="A4:M4"/>
    <mergeCell ref="A7:A8"/>
    <mergeCell ref="B7:D7"/>
    <mergeCell ref="E7:G7"/>
    <mergeCell ref="H7:J7"/>
    <mergeCell ref="K7:M7"/>
    <mergeCell ref="B18:D18"/>
    <mergeCell ref="E18:G18"/>
    <mergeCell ref="H18:J18"/>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view="pageBreakPreview" zoomScale="80" zoomScaleNormal="100" zoomScaleSheetLayoutView="80" workbookViewId="0">
      <selection activeCell="V10" sqref="V10"/>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55" t="s">
        <v>25</v>
      </c>
      <c r="B1" s="255"/>
      <c r="C1" s="255"/>
      <c r="D1" s="255"/>
      <c r="E1" s="255"/>
      <c r="F1" s="255"/>
      <c r="G1" s="255"/>
      <c r="H1" s="255"/>
      <c r="I1" s="255"/>
      <c r="J1" s="255"/>
      <c r="K1" s="18" t="s">
        <v>15</v>
      </c>
      <c r="L1" s="6"/>
      <c r="M1" s="6"/>
      <c r="N1" s="6"/>
      <c r="O1" s="6"/>
      <c r="P1" s="6"/>
      <c r="Q1" s="6"/>
      <c r="R1" s="6"/>
    </row>
    <row r="2" spans="1:18" ht="18" x14ac:dyDescent="0.25">
      <c r="A2" s="256" t="s">
        <v>183</v>
      </c>
      <c r="B2" s="256"/>
      <c r="C2" s="256"/>
      <c r="D2" s="256"/>
      <c r="E2" s="256"/>
      <c r="F2" s="256"/>
      <c r="G2" s="256"/>
      <c r="H2" s="256"/>
      <c r="I2" s="256"/>
      <c r="J2" s="256"/>
      <c r="K2" s="18" t="s">
        <v>15</v>
      </c>
      <c r="L2" s="7"/>
      <c r="M2" s="7"/>
      <c r="N2" s="7"/>
      <c r="O2" s="7"/>
      <c r="P2" s="7"/>
      <c r="Q2" s="7"/>
      <c r="R2" s="7"/>
    </row>
    <row r="3" spans="1:18" ht="18" x14ac:dyDescent="0.25">
      <c r="A3" s="270" t="s">
        <v>1</v>
      </c>
      <c r="B3" s="270"/>
      <c r="C3" s="270"/>
      <c r="D3" s="270"/>
      <c r="E3" s="270"/>
      <c r="F3" s="270"/>
      <c r="G3" s="270"/>
      <c r="H3" s="270"/>
      <c r="I3" s="270"/>
      <c r="J3" s="270"/>
      <c r="K3" s="18" t="s">
        <v>15</v>
      </c>
      <c r="L3" s="10"/>
      <c r="M3" s="10"/>
      <c r="N3" s="10"/>
      <c r="O3" s="10"/>
      <c r="P3" s="10"/>
      <c r="Q3" s="10"/>
      <c r="R3" s="10"/>
    </row>
    <row r="4" spans="1:18" ht="18" x14ac:dyDescent="0.25">
      <c r="A4" s="262" t="s">
        <v>2</v>
      </c>
      <c r="B4" s="262"/>
      <c r="C4" s="262"/>
      <c r="D4" s="262"/>
      <c r="E4" s="262"/>
      <c r="F4" s="262"/>
      <c r="G4" s="262"/>
      <c r="H4" s="262"/>
      <c r="I4" s="262"/>
      <c r="J4" s="262"/>
      <c r="K4" s="18" t="s">
        <v>15</v>
      </c>
      <c r="L4" s="8"/>
      <c r="M4" s="8"/>
      <c r="N4" s="8"/>
      <c r="O4" s="8"/>
      <c r="P4" s="8"/>
      <c r="Q4" s="8"/>
      <c r="R4" s="8"/>
    </row>
    <row r="5" spans="1:18" ht="18.75" thickBot="1" x14ac:dyDescent="0.3">
      <c r="A5" s="271"/>
      <c r="B5" s="271"/>
      <c r="C5" s="271"/>
      <c r="D5" s="271"/>
      <c r="E5" s="271"/>
      <c r="F5" s="271"/>
      <c r="G5" s="272"/>
      <c r="H5" s="272"/>
      <c r="I5" s="272"/>
      <c r="J5" s="272"/>
      <c r="K5" s="18" t="s">
        <v>15</v>
      </c>
      <c r="L5" s="8"/>
      <c r="M5" s="8"/>
      <c r="N5" s="8"/>
      <c r="O5" s="8"/>
      <c r="P5" s="8"/>
      <c r="Q5" s="8"/>
      <c r="R5" s="8"/>
    </row>
    <row r="6" spans="1:18" s="20" customFormat="1" ht="33.75" customHeight="1" x14ac:dyDescent="0.25">
      <c r="A6" s="263" t="s">
        <v>26</v>
      </c>
      <c r="B6" s="268" t="s">
        <v>147</v>
      </c>
      <c r="C6" s="266" t="s">
        <v>20</v>
      </c>
      <c r="D6" s="266"/>
      <c r="E6" s="266"/>
      <c r="F6" s="266"/>
      <c r="G6" s="266" t="s">
        <v>27</v>
      </c>
      <c r="H6" s="266"/>
      <c r="I6" s="266"/>
      <c r="J6" s="266"/>
      <c r="K6" s="18" t="s">
        <v>15</v>
      </c>
    </row>
    <row r="7" spans="1:18" s="20" customFormat="1" ht="28.5" x14ac:dyDescent="0.25">
      <c r="A7" s="264"/>
      <c r="B7" s="269"/>
      <c r="C7" s="19" t="s">
        <v>4</v>
      </c>
      <c r="D7" s="19" t="s">
        <v>32</v>
      </c>
      <c r="E7" s="19" t="s">
        <v>161</v>
      </c>
      <c r="F7" s="19" t="s">
        <v>5</v>
      </c>
      <c r="G7" s="19" t="s">
        <v>4</v>
      </c>
      <c r="H7" s="19" t="s">
        <v>32</v>
      </c>
      <c r="I7" s="19" t="s">
        <v>161</v>
      </c>
      <c r="J7" s="19" t="s">
        <v>5</v>
      </c>
      <c r="K7" s="18" t="s">
        <v>15</v>
      </c>
    </row>
    <row r="8" spans="1:18" s="20" customFormat="1" ht="18" x14ac:dyDescent="0.25">
      <c r="A8" s="218" t="s">
        <v>187</v>
      </c>
      <c r="B8" s="171"/>
      <c r="C8" s="167">
        <v>0</v>
      </c>
      <c r="D8" s="167">
        <v>0</v>
      </c>
      <c r="E8" s="167">
        <v>0</v>
      </c>
      <c r="F8" s="167">
        <v>0</v>
      </c>
      <c r="G8" s="167">
        <v>0</v>
      </c>
      <c r="H8" s="167">
        <v>0</v>
      </c>
      <c r="I8" s="167">
        <v>0</v>
      </c>
      <c r="J8" s="167">
        <f>SUM(C8:I8)</f>
        <v>0</v>
      </c>
      <c r="K8" s="18" t="s">
        <v>15</v>
      </c>
    </row>
    <row r="9" spans="1:18" s="20" customFormat="1" ht="18.75" thickBot="1" x14ac:dyDescent="0.3">
      <c r="A9" s="21" t="s">
        <v>30</v>
      </c>
      <c r="B9" s="22"/>
      <c r="C9" s="33">
        <f>SUM(C8:C8)</f>
        <v>0</v>
      </c>
      <c r="D9" s="33">
        <f>SUM(D8:D8)</f>
        <v>0</v>
      </c>
      <c r="E9" s="33">
        <f>SUM(E8:E8)</f>
        <v>0</v>
      </c>
      <c r="F9" s="33">
        <f>SUM(F8:F8)</f>
        <v>0</v>
      </c>
      <c r="G9" s="33">
        <f>SUM(G8)</f>
        <v>0</v>
      </c>
      <c r="H9" s="33">
        <f>SUM(H8)</f>
        <v>0</v>
      </c>
      <c r="I9" s="33">
        <f>SUM(I8)</f>
        <v>0</v>
      </c>
      <c r="J9" s="33">
        <f>SUM(C9:I9)</f>
        <v>0</v>
      </c>
      <c r="K9" s="18" t="s">
        <v>15</v>
      </c>
    </row>
    <row r="10" spans="1:18" s="20" customFormat="1" ht="18.75" thickBot="1" x14ac:dyDescent="0.3">
      <c r="K10" s="18" t="s">
        <v>15</v>
      </c>
    </row>
    <row r="11" spans="1:18" s="20" customFormat="1" ht="33.75" customHeight="1" x14ac:dyDescent="0.25">
      <c r="A11" s="263" t="s">
        <v>29</v>
      </c>
      <c r="B11" s="268" t="s">
        <v>147</v>
      </c>
      <c r="C11" s="266" t="s">
        <v>20</v>
      </c>
      <c r="D11" s="266"/>
      <c r="E11" s="266"/>
      <c r="F11" s="266"/>
      <c r="G11" s="266" t="s">
        <v>28</v>
      </c>
      <c r="H11" s="266"/>
      <c r="I11" s="266"/>
      <c r="J11" s="266"/>
      <c r="K11" s="18" t="s">
        <v>15</v>
      </c>
    </row>
    <row r="12" spans="1:18" s="20" customFormat="1" ht="28.5" x14ac:dyDescent="0.25">
      <c r="A12" s="264"/>
      <c r="B12" s="269"/>
      <c r="C12" s="19" t="s">
        <v>4</v>
      </c>
      <c r="D12" s="19" t="s">
        <v>32</v>
      </c>
      <c r="E12" s="19" t="s">
        <v>161</v>
      </c>
      <c r="F12" s="19" t="s">
        <v>5</v>
      </c>
      <c r="G12" s="19" t="s">
        <v>4</v>
      </c>
      <c r="H12" s="19" t="s">
        <v>32</v>
      </c>
      <c r="I12" s="19" t="s">
        <v>161</v>
      </c>
      <c r="J12" s="19" t="s">
        <v>5</v>
      </c>
      <c r="K12" s="18" t="s">
        <v>15</v>
      </c>
    </row>
    <row r="13" spans="1:18" s="20" customFormat="1" ht="18" x14ac:dyDescent="0.25">
      <c r="A13" s="218" t="s">
        <v>187</v>
      </c>
      <c r="B13" s="170"/>
      <c r="C13" s="167">
        <v>0</v>
      </c>
      <c r="D13" s="167">
        <v>0</v>
      </c>
      <c r="E13" s="167">
        <v>0</v>
      </c>
      <c r="F13" s="167">
        <v>0</v>
      </c>
      <c r="G13" s="167">
        <v>0</v>
      </c>
      <c r="H13" s="167">
        <v>0</v>
      </c>
      <c r="I13" s="167">
        <v>0</v>
      </c>
      <c r="J13" s="167">
        <v>0</v>
      </c>
      <c r="K13" s="18" t="s">
        <v>15</v>
      </c>
    </row>
    <row r="14" spans="1:18" s="20" customFormat="1" ht="18.75" thickBot="1" x14ac:dyDescent="0.3">
      <c r="A14" s="21" t="s">
        <v>31</v>
      </c>
      <c r="B14" s="22"/>
      <c r="C14" s="33">
        <f t="shared" ref="C14:J14" si="0">SUM(C13:C13)</f>
        <v>0</v>
      </c>
      <c r="D14" s="33">
        <f t="shared" si="0"/>
        <v>0</v>
      </c>
      <c r="E14" s="33">
        <f t="shared" si="0"/>
        <v>0</v>
      </c>
      <c r="F14" s="33">
        <f t="shared" si="0"/>
        <v>0</v>
      </c>
      <c r="G14" s="33">
        <f t="shared" si="0"/>
        <v>0</v>
      </c>
      <c r="H14" s="33">
        <f t="shared" si="0"/>
        <v>0</v>
      </c>
      <c r="I14" s="33">
        <f t="shared" si="0"/>
        <v>0</v>
      </c>
      <c r="J14" s="33">
        <f t="shared" si="0"/>
        <v>0</v>
      </c>
      <c r="K14" s="18" t="s">
        <v>15</v>
      </c>
    </row>
    <row r="15" spans="1:18" x14ac:dyDescent="0.2">
      <c r="K15" s="4" t="s">
        <v>16</v>
      </c>
    </row>
    <row r="16" spans="1:18" x14ac:dyDescent="0.2">
      <c r="B16" s="23"/>
    </row>
  </sheetData>
  <mergeCells count="13">
    <mergeCell ref="A11:A12"/>
    <mergeCell ref="B11:B12"/>
    <mergeCell ref="C11:F11"/>
    <mergeCell ref="G11:J11"/>
    <mergeCell ref="A1:J1"/>
    <mergeCell ref="A2:J2"/>
    <mergeCell ref="A3:J3"/>
    <mergeCell ref="A4:J4"/>
    <mergeCell ref="A6:A7"/>
    <mergeCell ref="B6:B7"/>
    <mergeCell ref="C6:F6"/>
    <mergeCell ref="A5:J5"/>
    <mergeCell ref="G6:J6"/>
  </mergeCells>
  <printOptions horizontalCentered="1"/>
  <pageMargins left="0.7" right="0.7" top="0.66" bottom="0.6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view="pageBreakPreview" zoomScale="80" zoomScaleNormal="100" zoomScaleSheetLayoutView="80" workbookViewId="0">
      <selection activeCell="M29" sqref="M29"/>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3.42578125" style="9" bestFit="1" customWidth="1"/>
    <col min="16"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55" t="s">
        <v>33</v>
      </c>
      <c r="B1" s="255"/>
      <c r="C1" s="255"/>
      <c r="D1" s="255"/>
      <c r="E1" s="255"/>
      <c r="F1" s="255"/>
      <c r="G1" s="255"/>
      <c r="H1" s="255"/>
      <c r="I1" s="255"/>
      <c r="J1" s="255"/>
      <c r="K1" s="255"/>
      <c r="L1" s="255"/>
      <c r="M1" s="255"/>
      <c r="N1" s="255"/>
      <c r="O1" s="243" t="s">
        <v>15</v>
      </c>
      <c r="P1" s="6"/>
      <c r="Q1" s="6"/>
      <c r="R1" s="6"/>
      <c r="S1" s="6"/>
      <c r="T1" s="6"/>
    </row>
    <row r="2" spans="1:20" ht="15" x14ac:dyDescent="0.2">
      <c r="A2" s="256" t="s">
        <v>183</v>
      </c>
      <c r="B2" s="256"/>
      <c r="C2" s="256"/>
      <c r="D2" s="256"/>
      <c r="E2" s="256"/>
      <c r="F2" s="256"/>
      <c r="G2" s="256"/>
      <c r="H2" s="256"/>
      <c r="I2" s="256"/>
      <c r="J2" s="256"/>
      <c r="K2" s="256"/>
      <c r="L2" s="256"/>
      <c r="M2" s="256"/>
      <c r="N2" s="256"/>
      <c r="O2" s="243" t="s">
        <v>15</v>
      </c>
      <c r="P2" s="7"/>
      <c r="Q2" s="7"/>
      <c r="R2" s="7"/>
      <c r="S2" s="7"/>
      <c r="T2" s="7"/>
    </row>
    <row r="3" spans="1:20" x14ac:dyDescent="0.2">
      <c r="A3" s="270" t="s">
        <v>1</v>
      </c>
      <c r="B3" s="270"/>
      <c r="C3" s="270"/>
      <c r="D3" s="270"/>
      <c r="E3" s="270"/>
      <c r="F3" s="270"/>
      <c r="G3" s="270"/>
      <c r="H3" s="270"/>
      <c r="I3" s="270"/>
      <c r="J3" s="270"/>
      <c r="K3" s="270"/>
      <c r="L3" s="270"/>
      <c r="M3" s="270"/>
      <c r="N3" s="270"/>
      <c r="O3" s="243" t="s">
        <v>15</v>
      </c>
      <c r="P3" s="10"/>
      <c r="Q3" s="10"/>
      <c r="R3" s="10"/>
      <c r="S3" s="10"/>
      <c r="T3" s="10"/>
    </row>
    <row r="4" spans="1:20" x14ac:dyDescent="0.2">
      <c r="A4" s="262" t="s">
        <v>2</v>
      </c>
      <c r="B4" s="262"/>
      <c r="C4" s="262"/>
      <c r="D4" s="262"/>
      <c r="E4" s="262"/>
      <c r="F4" s="262"/>
      <c r="G4" s="262"/>
      <c r="H4" s="262"/>
      <c r="I4" s="262"/>
      <c r="J4" s="262"/>
      <c r="K4" s="262"/>
      <c r="L4" s="262"/>
      <c r="M4" s="262"/>
      <c r="N4" s="262"/>
      <c r="O4" s="243" t="s">
        <v>15</v>
      </c>
      <c r="P4" s="8"/>
      <c r="Q4" s="8"/>
      <c r="R4" s="8"/>
      <c r="S4" s="8"/>
      <c r="T4" s="8"/>
    </row>
    <row r="5" spans="1:20" x14ac:dyDescent="0.2">
      <c r="A5" s="265"/>
      <c r="B5" s="265"/>
      <c r="C5" s="265"/>
      <c r="D5" s="265"/>
      <c r="E5" s="265"/>
      <c r="F5" s="265"/>
      <c r="G5" s="265"/>
      <c r="H5" s="265"/>
      <c r="I5" s="265"/>
      <c r="J5" s="265"/>
      <c r="K5" s="265"/>
      <c r="L5" s="265"/>
      <c r="M5" s="265"/>
      <c r="N5" s="265"/>
      <c r="O5" s="243" t="s">
        <v>15</v>
      </c>
      <c r="P5" s="8"/>
      <c r="Q5" s="8"/>
      <c r="R5" s="8"/>
      <c r="S5" s="8"/>
      <c r="T5" s="8"/>
    </row>
    <row r="6" spans="1:20" ht="15" thickBot="1" x14ac:dyDescent="0.25">
      <c r="A6" s="278"/>
      <c r="B6" s="278"/>
      <c r="C6" s="278"/>
      <c r="D6" s="278"/>
      <c r="E6" s="278"/>
      <c r="F6" s="278"/>
      <c r="G6" s="278"/>
      <c r="H6" s="278"/>
      <c r="I6" s="278"/>
      <c r="J6" s="278"/>
      <c r="K6" s="278"/>
      <c r="L6" s="278"/>
      <c r="M6" s="278"/>
      <c r="N6" s="278"/>
      <c r="O6" s="243" t="s">
        <v>15</v>
      </c>
      <c r="P6" s="8"/>
      <c r="Q6" s="8"/>
      <c r="R6" s="8"/>
      <c r="S6" s="8"/>
      <c r="T6" s="8"/>
    </row>
    <row r="7" spans="1:20" s="20" customFormat="1" ht="33.75" customHeight="1" x14ac:dyDescent="0.2">
      <c r="A7" s="274" t="s">
        <v>34</v>
      </c>
      <c r="B7" s="275"/>
      <c r="C7" s="266" t="s">
        <v>148</v>
      </c>
      <c r="D7" s="266"/>
      <c r="E7" s="266" t="s">
        <v>176</v>
      </c>
      <c r="F7" s="266"/>
      <c r="G7" s="266" t="s">
        <v>12</v>
      </c>
      <c r="H7" s="266"/>
      <c r="I7" s="266" t="s">
        <v>17</v>
      </c>
      <c r="J7" s="266"/>
      <c r="K7" s="266" t="s">
        <v>18</v>
      </c>
      <c r="L7" s="266"/>
      <c r="M7" s="266" t="s">
        <v>14</v>
      </c>
      <c r="N7" s="267"/>
      <c r="O7" s="243" t="s">
        <v>15</v>
      </c>
    </row>
    <row r="8" spans="1:20" s="20" customFormat="1" ht="42.75" x14ac:dyDescent="0.2">
      <c r="A8" s="276"/>
      <c r="B8" s="277"/>
      <c r="C8" s="19" t="s">
        <v>37</v>
      </c>
      <c r="D8" s="130" t="s">
        <v>35</v>
      </c>
      <c r="E8" s="19" t="s">
        <v>37</v>
      </c>
      <c r="F8" s="130" t="s">
        <v>35</v>
      </c>
      <c r="G8" s="19" t="s">
        <v>37</v>
      </c>
      <c r="H8" s="19" t="s">
        <v>35</v>
      </c>
      <c r="I8" s="19" t="s">
        <v>37</v>
      </c>
      <c r="J8" s="19" t="s">
        <v>35</v>
      </c>
      <c r="K8" s="19" t="s">
        <v>37</v>
      </c>
      <c r="L8" s="19" t="s">
        <v>35</v>
      </c>
      <c r="M8" s="19" t="s">
        <v>37</v>
      </c>
      <c r="N8" s="24" t="s">
        <v>35</v>
      </c>
      <c r="O8" s="244" t="s">
        <v>15</v>
      </c>
    </row>
    <row r="9" spans="1:20" ht="30" x14ac:dyDescent="0.2">
      <c r="A9" s="28" t="s">
        <v>38</v>
      </c>
      <c r="B9" s="34" t="s">
        <v>39</v>
      </c>
      <c r="O9" s="244" t="s">
        <v>15</v>
      </c>
    </row>
    <row r="10" spans="1:20" x14ac:dyDescent="0.2">
      <c r="A10" s="29">
        <v>2.6</v>
      </c>
      <c r="B10" s="35" t="s">
        <v>41</v>
      </c>
      <c r="C10" s="15">
        <v>582</v>
      </c>
      <c r="D10" s="150">
        <v>104877</v>
      </c>
      <c r="E10" s="15">
        <v>519</v>
      </c>
      <c r="F10" s="150">
        <v>105519</v>
      </c>
      <c r="G10" s="15">
        <v>519</v>
      </c>
      <c r="H10" s="150">
        <v>106479</v>
      </c>
      <c r="I10" s="15">
        <v>0</v>
      </c>
      <c r="J10" s="15">
        <v>0</v>
      </c>
      <c r="K10" s="15">
        <v>0</v>
      </c>
      <c r="L10" s="15">
        <v>0</v>
      </c>
      <c r="M10" s="15">
        <v>519</v>
      </c>
      <c r="N10" s="151">
        <v>106479</v>
      </c>
      <c r="O10" s="244" t="s">
        <v>15</v>
      </c>
    </row>
    <row r="11" spans="1:20" ht="15" x14ac:dyDescent="0.25">
      <c r="A11" s="30"/>
      <c r="B11" s="36" t="s">
        <v>40</v>
      </c>
      <c r="C11" s="26">
        <f t="shared" ref="C11:N11" si="0">SUM(C10)</f>
        <v>582</v>
      </c>
      <c r="D11" s="26">
        <f t="shared" si="0"/>
        <v>104877</v>
      </c>
      <c r="E11" s="26">
        <f t="shared" si="0"/>
        <v>519</v>
      </c>
      <c r="F11" s="26">
        <f t="shared" si="0"/>
        <v>105519</v>
      </c>
      <c r="G11" s="26">
        <f t="shared" si="0"/>
        <v>519</v>
      </c>
      <c r="H11" s="26">
        <f t="shared" si="0"/>
        <v>106479</v>
      </c>
      <c r="I11" s="26">
        <f t="shared" si="0"/>
        <v>0</v>
      </c>
      <c r="J11" s="26">
        <f t="shared" si="0"/>
        <v>0</v>
      </c>
      <c r="K11" s="26">
        <f t="shared" si="0"/>
        <v>0</v>
      </c>
      <c r="L11" s="26">
        <f t="shared" si="0"/>
        <v>0</v>
      </c>
      <c r="M11" s="26">
        <f t="shared" si="0"/>
        <v>519</v>
      </c>
      <c r="N11" s="27">
        <f t="shared" si="0"/>
        <v>106479</v>
      </c>
      <c r="O11" s="244" t="s">
        <v>15</v>
      </c>
    </row>
    <row r="12" spans="1:20" ht="15.75" thickBot="1" x14ac:dyDescent="0.3">
      <c r="A12" s="31"/>
      <c r="B12" s="32" t="s">
        <v>42</v>
      </c>
      <c r="C12" s="33"/>
      <c r="D12" s="33"/>
      <c r="E12" s="33"/>
      <c r="F12" s="33"/>
      <c r="G12" s="33"/>
      <c r="H12" s="33"/>
      <c r="I12" s="33"/>
      <c r="J12" s="33"/>
      <c r="K12" s="33"/>
      <c r="L12" s="33"/>
      <c r="M12" s="33"/>
      <c r="N12" s="169"/>
      <c r="O12" s="244" t="s">
        <v>15</v>
      </c>
    </row>
    <row r="13" spans="1:20" x14ac:dyDescent="0.2">
      <c r="O13" s="244" t="s">
        <v>15</v>
      </c>
    </row>
    <row r="14" spans="1:20" ht="15" x14ac:dyDescent="0.2">
      <c r="A14" s="273" t="s">
        <v>149</v>
      </c>
      <c r="B14" s="273"/>
      <c r="C14" s="273"/>
      <c r="D14" s="273"/>
      <c r="E14" s="273"/>
      <c r="F14" s="273"/>
      <c r="G14" s="273"/>
      <c r="H14" s="273"/>
      <c r="I14" s="273"/>
      <c r="J14" s="273"/>
      <c r="K14" s="273"/>
      <c r="L14" s="273"/>
      <c r="M14" s="273"/>
      <c r="N14" s="273"/>
      <c r="O14" s="244" t="s">
        <v>15</v>
      </c>
    </row>
    <row r="15" spans="1:20" x14ac:dyDescent="0.2">
      <c r="O15" s="244" t="s">
        <v>15</v>
      </c>
    </row>
    <row r="16" spans="1:20" x14ac:dyDescent="0.2">
      <c r="A16" s="214" t="s">
        <v>180</v>
      </c>
      <c r="O16" s="247" t="s">
        <v>16</v>
      </c>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view="pageBreakPreview" zoomScaleNormal="100" zoomScaleSheetLayoutView="100" workbookViewId="0">
      <pane xSplit="4" ySplit="6" topLeftCell="E15" activePane="bottomRight" state="frozen"/>
      <selection pane="topRight" activeCell="E1" sqref="E1"/>
      <selection pane="bottomLeft" activeCell="A7" sqref="A7"/>
      <selection pane="bottomRight" activeCell="R19" sqref="R19"/>
    </sheetView>
  </sheetViews>
  <sheetFormatPr defaultRowHeight="15" x14ac:dyDescent="0.25"/>
  <cols>
    <col min="1" max="1" width="3.7109375" style="197" customWidth="1"/>
    <col min="2" max="2" width="71.140625" style="197" customWidth="1"/>
    <col min="3" max="4" width="14.7109375" style="197" customWidth="1"/>
    <col min="5" max="6" width="8.7109375" style="197" customWidth="1"/>
    <col min="7" max="7" width="12.7109375" style="197" customWidth="1"/>
    <col min="8" max="8" width="14" style="45" customWidth="1"/>
    <col min="9" max="9" width="12.7109375" style="245" customWidth="1"/>
    <col min="11" max="11" width="16.5703125" style="197" customWidth="1"/>
    <col min="12" max="13" width="8.28515625" style="197" customWidth="1"/>
    <col min="14" max="14" width="12.7109375" style="197" customWidth="1"/>
    <col min="15" max="16" width="8.28515625" style="197" customWidth="1"/>
    <col min="17" max="17" width="12.7109375" style="197" customWidth="1"/>
    <col min="18" max="16384" width="9.140625" style="197"/>
  </cols>
  <sheetData>
    <row r="1" spans="1:17" ht="18" x14ac:dyDescent="0.25">
      <c r="A1" s="279" t="s">
        <v>150</v>
      </c>
      <c r="B1" s="279"/>
      <c r="C1" s="279"/>
      <c r="D1" s="279"/>
      <c r="E1" s="279"/>
      <c r="F1" s="279"/>
      <c r="G1" s="279"/>
      <c r="H1" s="39" t="s">
        <v>15</v>
      </c>
      <c r="I1" s="248"/>
      <c r="K1" s="6"/>
      <c r="L1" s="6"/>
      <c r="M1" s="6"/>
      <c r="N1" s="6"/>
      <c r="O1" s="6"/>
      <c r="P1" s="6"/>
      <c r="Q1" s="6"/>
    </row>
    <row r="2" spans="1:17" ht="15.75" x14ac:dyDescent="0.25">
      <c r="A2" s="280" t="s">
        <v>183</v>
      </c>
      <c r="B2" s="280"/>
      <c r="C2" s="280"/>
      <c r="D2" s="280"/>
      <c r="E2" s="280"/>
      <c r="F2" s="280"/>
      <c r="G2" s="280"/>
      <c r="H2" s="39" t="s">
        <v>15</v>
      </c>
      <c r="I2" s="246"/>
      <c r="K2" s="7"/>
      <c r="L2" s="7"/>
      <c r="M2" s="7"/>
      <c r="N2" s="7"/>
      <c r="O2" s="7"/>
      <c r="P2" s="7"/>
      <c r="Q2" s="7"/>
    </row>
    <row r="3" spans="1:17" x14ac:dyDescent="0.25">
      <c r="A3" s="281" t="s">
        <v>1</v>
      </c>
      <c r="B3" s="281"/>
      <c r="C3" s="281"/>
      <c r="D3" s="281"/>
      <c r="E3" s="281"/>
      <c r="F3" s="281"/>
      <c r="G3" s="281"/>
      <c r="H3" s="39" t="s">
        <v>15</v>
      </c>
      <c r="I3" s="249"/>
      <c r="K3" s="217"/>
      <c r="L3" s="217"/>
      <c r="M3" s="217"/>
      <c r="N3" s="217"/>
      <c r="O3" s="217"/>
      <c r="P3" s="217"/>
      <c r="Q3" s="217"/>
    </row>
    <row r="4" spans="1:17" x14ac:dyDescent="0.25">
      <c r="A4" s="282" t="s">
        <v>2</v>
      </c>
      <c r="B4" s="282"/>
      <c r="C4" s="282"/>
      <c r="D4" s="282"/>
      <c r="E4" s="282"/>
      <c r="F4" s="282"/>
      <c r="G4" s="282"/>
      <c r="H4" s="39" t="s">
        <v>15</v>
      </c>
      <c r="I4" s="250"/>
      <c r="K4" s="216"/>
      <c r="L4" s="216"/>
      <c r="M4" s="216"/>
      <c r="N4" s="216"/>
      <c r="O4" s="216"/>
      <c r="P4" s="216"/>
      <c r="Q4" s="216"/>
    </row>
    <row r="5" spans="1:17" ht="15.75" thickBot="1" x14ac:dyDescent="0.3">
      <c r="A5" s="287"/>
      <c r="B5" s="287"/>
      <c r="C5" s="287"/>
      <c r="D5" s="287"/>
      <c r="E5" s="288"/>
      <c r="F5" s="288"/>
      <c r="G5" s="288"/>
      <c r="H5" s="39" t="s">
        <v>15</v>
      </c>
      <c r="I5" s="251"/>
      <c r="K5" s="216"/>
      <c r="L5" s="216"/>
      <c r="M5" s="216"/>
      <c r="N5" s="216"/>
      <c r="O5" s="216"/>
      <c r="P5" s="216"/>
      <c r="Q5" s="216"/>
    </row>
    <row r="6" spans="1:17" s="40" customFormat="1" ht="29.25" customHeight="1" thickBot="1" x14ac:dyDescent="0.25">
      <c r="A6" s="38"/>
      <c r="B6" s="38"/>
      <c r="C6" s="38"/>
      <c r="D6" s="38"/>
      <c r="E6" s="59" t="s">
        <v>4</v>
      </c>
      <c r="F6" s="47" t="s">
        <v>139</v>
      </c>
      <c r="G6" s="46" t="s">
        <v>5</v>
      </c>
      <c r="H6" s="39" t="s">
        <v>15</v>
      </c>
      <c r="I6" s="232"/>
    </row>
    <row r="7" spans="1:17" s="40" customFormat="1" ht="12" x14ac:dyDescent="0.2">
      <c r="A7" s="41"/>
      <c r="B7" s="286" t="s">
        <v>8</v>
      </c>
      <c r="C7" s="286"/>
      <c r="D7" s="286"/>
      <c r="E7" s="48"/>
      <c r="F7" s="48"/>
      <c r="G7" s="60"/>
      <c r="H7" s="39" t="s">
        <v>15</v>
      </c>
      <c r="I7" s="234"/>
    </row>
    <row r="8" spans="1:17" s="40" customFormat="1" ht="12.75" customHeight="1" x14ac:dyDescent="0.2">
      <c r="A8" s="42">
        <v>1</v>
      </c>
      <c r="B8" s="289" t="s">
        <v>182</v>
      </c>
      <c r="C8" s="289"/>
      <c r="D8" s="290"/>
      <c r="E8" s="49">
        <v>0</v>
      </c>
      <c r="F8" s="49">
        <v>0</v>
      </c>
      <c r="G8" s="61">
        <v>-642</v>
      </c>
      <c r="H8" s="39" t="s">
        <v>15</v>
      </c>
      <c r="I8" s="233"/>
    </row>
    <row r="9" spans="1:17" s="40" customFormat="1" ht="25.5" customHeight="1" x14ac:dyDescent="0.2">
      <c r="A9" s="42"/>
      <c r="B9" s="291"/>
      <c r="C9" s="291"/>
      <c r="D9" s="292"/>
      <c r="E9" s="49"/>
      <c r="F9" s="49"/>
      <c r="G9" s="61"/>
      <c r="H9" s="39"/>
      <c r="I9" s="233"/>
    </row>
    <row r="10" spans="1:17" s="40" customFormat="1" ht="12" x14ac:dyDescent="0.2">
      <c r="A10" s="43"/>
      <c r="B10" s="284" t="s">
        <v>43</v>
      </c>
      <c r="C10" s="284"/>
      <c r="D10" s="284"/>
      <c r="E10" s="50">
        <f>SUM(E8:E9)</f>
        <v>0</v>
      </c>
      <c r="F10" s="50">
        <f>SUM(F8:F9)</f>
        <v>0</v>
      </c>
      <c r="G10" s="62">
        <f>SUM(G8:G9)</f>
        <v>-642</v>
      </c>
      <c r="H10" s="39" t="s">
        <v>15</v>
      </c>
      <c r="I10" s="252"/>
    </row>
    <row r="11" spans="1:17" s="40" customFormat="1" ht="12" x14ac:dyDescent="0.2">
      <c r="A11" s="44"/>
      <c r="B11" s="296" t="s">
        <v>44</v>
      </c>
      <c r="C11" s="296"/>
      <c r="D11" s="296"/>
      <c r="E11" s="49">
        <v>0</v>
      </c>
      <c r="F11" s="49">
        <v>0</v>
      </c>
      <c r="G11" s="61">
        <v>0</v>
      </c>
      <c r="H11" s="39" t="s">
        <v>15</v>
      </c>
      <c r="I11" s="233"/>
    </row>
    <row r="12" spans="1:17" s="40" customFormat="1" ht="36.75" customHeight="1" x14ac:dyDescent="0.2">
      <c r="A12" s="42">
        <v>1</v>
      </c>
      <c r="B12" s="293" t="s">
        <v>199</v>
      </c>
      <c r="C12" s="293"/>
      <c r="D12" s="293"/>
      <c r="E12" s="49">
        <v>0</v>
      </c>
      <c r="F12" s="49">
        <v>0</v>
      </c>
      <c r="G12" s="61">
        <v>261</v>
      </c>
      <c r="H12" s="39" t="s">
        <v>15</v>
      </c>
      <c r="I12" s="233"/>
    </row>
    <row r="13" spans="1:17" s="40" customFormat="1" ht="39" customHeight="1" x14ac:dyDescent="0.2">
      <c r="A13" s="42">
        <v>2</v>
      </c>
      <c r="B13" s="293" t="s">
        <v>200</v>
      </c>
      <c r="C13" s="293"/>
      <c r="D13" s="293"/>
      <c r="E13" s="49">
        <v>0</v>
      </c>
      <c r="F13" s="49">
        <v>0</v>
      </c>
      <c r="G13" s="61">
        <v>-31</v>
      </c>
      <c r="H13" s="39" t="s">
        <v>15</v>
      </c>
      <c r="I13" s="233"/>
    </row>
    <row r="14" spans="1:17" s="40" customFormat="1" ht="49.5" customHeight="1" x14ac:dyDescent="0.2">
      <c r="A14" s="54">
        <v>3</v>
      </c>
      <c r="B14" s="293" t="s">
        <v>201</v>
      </c>
      <c r="C14" s="293"/>
      <c r="D14" s="293"/>
      <c r="E14" s="227"/>
      <c r="F14" s="227"/>
      <c r="G14" s="228">
        <v>-133</v>
      </c>
      <c r="H14" s="39" t="s">
        <v>15</v>
      </c>
      <c r="I14" s="233"/>
    </row>
    <row r="15" spans="1:17" s="40" customFormat="1" ht="12" x14ac:dyDescent="0.2">
      <c r="A15" s="43"/>
      <c r="B15" s="284" t="s">
        <v>45</v>
      </c>
      <c r="C15" s="284"/>
      <c r="D15" s="285"/>
      <c r="E15" s="50">
        <f>SUM(E12:E13)</f>
        <v>0</v>
      </c>
      <c r="F15" s="50">
        <f>SUM(F12:F13)</f>
        <v>0</v>
      </c>
      <c r="G15" s="62">
        <f>SUM(G12:G14)</f>
        <v>97</v>
      </c>
      <c r="H15" s="39" t="s">
        <v>15</v>
      </c>
      <c r="I15" s="252"/>
    </row>
    <row r="16" spans="1:17" s="40" customFormat="1" ht="12" x14ac:dyDescent="0.2">
      <c r="A16" s="52"/>
      <c r="B16" s="283" t="s">
        <v>10</v>
      </c>
      <c r="C16" s="283"/>
      <c r="D16" s="283"/>
      <c r="E16" s="51"/>
      <c r="F16" s="51"/>
      <c r="G16" s="63"/>
      <c r="H16" s="39" t="s">
        <v>15</v>
      </c>
      <c r="I16" s="233"/>
    </row>
    <row r="17" spans="1:9" s="40" customFormat="1" ht="12.75" customHeight="1" x14ac:dyDescent="0.2">
      <c r="A17" s="198">
        <v>1</v>
      </c>
      <c r="B17" s="289" t="s">
        <v>207</v>
      </c>
      <c r="C17" s="304"/>
      <c r="D17" s="305"/>
      <c r="E17" s="199"/>
      <c r="F17" s="199"/>
      <c r="G17" s="200"/>
      <c r="H17" s="39" t="s">
        <v>15</v>
      </c>
      <c r="I17" s="233"/>
    </row>
    <row r="18" spans="1:9" s="40" customFormat="1" ht="29.25" customHeight="1" x14ac:dyDescent="0.2">
      <c r="A18" s="198"/>
      <c r="B18" s="291"/>
      <c r="C18" s="291"/>
      <c r="D18" s="292"/>
      <c r="E18" s="199"/>
      <c r="F18" s="199"/>
      <c r="G18" s="200">
        <v>569</v>
      </c>
      <c r="H18" s="39" t="s">
        <v>15</v>
      </c>
      <c r="I18" s="233"/>
    </row>
    <row r="19" spans="1:9" s="40" customFormat="1" ht="51.75" customHeight="1" x14ac:dyDescent="0.2">
      <c r="A19" s="198">
        <v>2</v>
      </c>
      <c r="B19" s="289" t="s">
        <v>208</v>
      </c>
      <c r="C19" s="306"/>
      <c r="D19" s="307"/>
      <c r="E19" s="199"/>
      <c r="F19" s="199"/>
      <c r="G19" s="200">
        <v>100</v>
      </c>
      <c r="H19" s="39" t="s">
        <v>15</v>
      </c>
      <c r="I19" s="233"/>
    </row>
    <row r="20" spans="1:9" s="40" customFormat="1" ht="36.75" customHeight="1" x14ac:dyDescent="0.2">
      <c r="A20" s="42">
        <v>5</v>
      </c>
      <c r="B20" s="293" t="s">
        <v>202</v>
      </c>
      <c r="C20" s="302"/>
      <c r="D20" s="303"/>
      <c r="E20" s="53"/>
      <c r="F20" s="53"/>
      <c r="G20" s="61">
        <v>-59</v>
      </c>
      <c r="H20" s="39" t="s">
        <v>15</v>
      </c>
      <c r="I20" s="233"/>
    </row>
    <row r="21" spans="1:9" s="40" customFormat="1" ht="38.25" customHeight="1" x14ac:dyDescent="0.2">
      <c r="A21" s="42">
        <v>6</v>
      </c>
      <c r="B21" s="297" t="s">
        <v>209</v>
      </c>
      <c r="C21" s="298"/>
      <c r="D21" s="299"/>
      <c r="E21" s="53"/>
      <c r="F21" s="53"/>
      <c r="G21" s="61">
        <v>187</v>
      </c>
      <c r="H21" s="39" t="s">
        <v>15</v>
      </c>
      <c r="I21" s="233"/>
    </row>
    <row r="22" spans="1:9" s="40" customFormat="1" ht="63" customHeight="1" x14ac:dyDescent="0.2">
      <c r="A22" s="42">
        <v>7</v>
      </c>
      <c r="B22" s="297" t="s">
        <v>204</v>
      </c>
      <c r="C22" s="298"/>
      <c r="D22" s="299"/>
      <c r="E22" s="53" t="s">
        <v>47</v>
      </c>
      <c r="F22" s="53"/>
      <c r="G22" s="61">
        <v>63</v>
      </c>
      <c r="H22" s="39" t="s">
        <v>15</v>
      </c>
      <c r="I22" s="233"/>
    </row>
    <row r="23" spans="1:9" s="40" customFormat="1" ht="12" x14ac:dyDescent="0.2">
      <c r="A23" s="43"/>
      <c r="B23" s="284" t="s">
        <v>48</v>
      </c>
      <c r="C23" s="284"/>
      <c r="D23" s="284"/>
      <c r="E23" s="50">
        <f>SUM(E18:E22)</f>
        <v>0</v>
      </c>
      <c r="F23" s="50">
        <f>SUM(F18:F22)</f>
        <v>0</v>
      </c>
      <c r="G23" s="62">
        <f>SUM(G18:G22)</f>
        <v>860</v>
      </c>
      <c r="H23" s="39" t="s">
        <v>15</v>
      </c>
      <c r="I23" s="252"/>
    </row>
    <row r="24" spans="1:9" s="40" customFormat="1" ht="12" x14ac:dyDescent="0.2">
      <c r="A24" s="56"/>
      <c r="B24" s="300" t="s">
        <v>11</v>
      </c>
      <c r="C24" s="300"/>
      <c r="D24" s="301"/>
      <c r="E24" s="55"/>
      <c r="F24" s="55"/>
      <c r="G24" s="64"/>
      <c r="H24" s="39" t="s">
        <v>15</v>
      </c>
      <c r="I24" s="252"/>
    </row>
    <row r="25" spans="1:9" s="40" customFormat="1" ht="76.5" customHeight="1" x14ac:dyDescent="0.2">
      <c r="A25" s="42">
        <v>1</v>
      </c>
      <c r="B25" s="297" t="s">
        <v>205</v>
      </c>
      <c r="C25" s="298"/>
      <c r="D25" s="299"/>
      <c r="E25" s="53"/>
      <c r="F25" s="53"/>
      <c r="G25" s="61">
        <v>368</v>
      </c>
      <c r="H25" s="39" t="s">
        <v>15</v>
      </c>
      <c r="I25" s="233"/>
    </row>
    <row r="26" spans="1:9" s="40" customFormat="1" ht="39" customHeight="1" x14ac:dyDescent="0.2">
      <c r="A26" s="42">
        <v>2</v>
      </c>
      <c r="B26" s="297" t="s">
        <v>203</v>
      </c>
      <c r="C26" s="298"/>
      <c r="D26" s="299"/>
      <c r="E26" s="53"/>
      <c r="F26" s="53"/>
      <c r="G26" s="61">
        <v>-16</v>
      </c>
      <c r="H26" s="39" t="s">
        <v>15</v>
      </c>
      <c r="I26" s="233"/>
    </row>
    <row r="27" spans="1:9" s="40" customFormat="1" ht="12" x14ac:dyDescent="0.2">
      <c r="A27" s="43"/>
      <c r="B27" s="284" t="s">
        <v>49</v>
      </c>
      <c r="C27" s="284"/>
      <c r="D27" s="284"/>
      <c r="E27" s="50">
        <f>SUM(E25:E26)</f>
        <v>0</v>
      </c>
      <c r="F27" s="50">
        <f>SUM(F25:F26)</f>
        <v>0</v>
      </c>
      <c r="G27" s="62">
        <f>SUM(G25:G26)</f>
        <v>352</v>
      </c>
      <c r="H27" s="39" t="s">
        <v>15</v>
      </c>
      <c r="I27" s="252"/>
    </row>
    <row r="28" spans="1:9" ht="15.75" thickBot="1" x14ac:dyDescent="0.3">
      <c r="A28" s="57"/>
      <c r="B28" s="294" t="s">
        <v>151</v>
      </c>
      <c r="C28" s="294"/>
      <c r="D28" s="295"/>
      <c r="E28" s="58">
        <f>E27+E23+E15+E10</f>
        <v>0</v>
      </c>
      <c r="F28" s="58">
        <f>F27+F23+F15+F10</f>
        <v>0</v>
      </c>
      <c r="G28" s="65">
        <f>G27+G23+G15+G10</f>
        <v>667</v>
      </c>
      <c r="H28" s="39" t="s">
        <v>15</v>
      </c>
      <c r="I28" s="252"/>
    </row>
    <row r="29" spans="1:9" x14ac:dyDescent="0.25">
      <c r="H29" s="45" t="s">
        <v>16</v>
      </c>
    </row>
  </sheetData>
  <mergeCells count="25">
    <mergeCell ref="B28:D28"/>
    <mergeCell ref="B11:D11"/>
    <mergeCell ref="B22:D22"/>
    <mergeCell ref="B23:D23"/>
    <mergeCell ref="B24:D24"/>
    <mergeCell ref="B25:D25"/>
    <mergeCell ref="B26:D26"/>
    <mergeCell ref="B20:D20"/>
    <mergeCell ref="B21:D21"/>
    <mergeCell ref="B17:D18"/>
    <mergeCell ref="B19:D19"/>
    <mergeCell ref="B27:D27"/>
    <mergeCell ref="A1:G1"/>
    <mergeCell ref="A2:G2"/>
    <mergeCell ref="A3:G3"/>
    <mergeCell ref="A4:G4"/>
    <mergeCell ref="B16:D16"/>
    <mergeCell ref="B15:D15"/>
    <mergeCell ref="B7:D7"/>
    <mergeCell ref="A5:G5"/>
    <mergeCell ref="B8:D9"/>
    <mergeCell ref="B14:D14"/>
    <mergeCell ref="B10:D10"/>
    <mergeCell ref="B12:D12"/>
    <mergeCell ref="B13:D13"/>
  </mergeCells>
  <printOptions horizontalCentered="1"/>
  <pageMargins left="0.7" right="0.7" top="0.65" bottom="0.46" header="0.3" footer="0.21"/>
  <pageSetup scale="65"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view="pageBreakPreview" zoomScale="80" zoomScaleNormal="100" zoomScaleSheetLayoutView="80" workbookViewId="0">
      <selection activeCell="N9" sqref="N9"/>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12.7109375" style="9" customWidth="1"/>
    <col min="8" max="9" width="8.28515625" style="9" customWidth="1"/>
    <col min="10" max="12" width="12.7109375" style="9" customWidth="1"/>
    <col min="13" max="14" width="8.28515625" style="9" customWidth="1"/>
    <col min="15" max="15" width="12.7109375" style="9" customWidth="1"/>
    <col min="16" max="16" width="14" style="4" bestFit="1" customWidth="1"/>
    <col min="17" max="17" width="4.570312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55" t="s">
        <v>50</v>
      </c>
      <c r="B1" s="255"/>
      <c r="C1" s="255"/>
      <c r="D1" s="255"/>
      <c r="E1" s="255"/>
      <c r="F1" s="255"/>
      <c r="G1" s="255"/>
      <c r="H1" s="255"/>
      <c r="I1" s="255"/>
      <c r="J1" s="255"/>
      <c r="K1" s="255"/>
      <c r="L1" s="255"/>
      <c r="M1" s="255"/>
      <c r="N1" s="255"/>
      <c r="O1" s="255"/>
      <c r="P1" s="67" t="s">
        <v>15</v>
      </c>
      <c r="Q1" s="6"/>
      <c r="R1" s="6"/>
      <c r="S1" s="6"/>
      <c r="T1" s="6"/>
      <c r="U1" s="6"/>
      <c r="V1" s="6"/>
      <c r="W1" s="6"/>
    </row>
    <row r="2" spans="1:23" ht="15" x14ac:dyDescent="0.2">
      <c r="A2" s="256" t="s">
        <v>183</v>
      </c>
      <c r="B2" s="256"/>
      <c r="C2" s="256"/>
      <c r="D2" s="256"/>
      <c r="E2" s="256"/>
      <c r="F2" s="256"/>
      <c r="G2" s="256"/>
      <c r="H2" s="256"/>
      <c r="I2" s="256"/>
      <c r="J2" s="256"/>
      <c r="K2" s="256"/>
      <c r="L2" s="256"/>
      <c r="M2" s="256"/>
      <c r="N2" s="256"/>
      <c r="O2" s="256"/>
      <c r="P2" s="67" t="s">
        <v>15</v>
      </c>
      <c r="Q2" s="7"/>
      <c r="R2" s="7"/>
      <c r="S2" s="7"/>
      <c r="T2" s="7"/>
      <c r="U2" s="7"/>
      <c r="V2" s="7"/>
      <c r="W2" s="7"/>
    </row>
    <row r="3" spans="1:23" x14ac:dyDescent="0.2">
      <c r="A3" s="265" t="s">
        <v>1</v>
      </c>
      <c r="B3" s="265"/>
      <c r="C3" s="265"/>
      <c r="D3" s="265"/>
      <c r="E3" s="265"/>
      <c r="F3" s="265"/>
      <c r="G3" s="265"/>
      <c r="H3" s="265"/>
      <c r="I3" s="265"/>
      <c r="J3" s="265"/>
      <c r="K3" s="265"/>
      <c r="L3" s="265"/>
      <c r="M3" s="265"/>
      <c r="N3" s="265"/>
      <c r="O3" s="265"/>
      <c r="P3" s="67" t="s">
        <v>15</v>
      </c>
      <c r="Q3" s="10"/>
      <c r="R3" s="10"/>
      <c r="S3" s="10"/>
      <c r="T3" s="10"/>
      <c r="U3" s="10"/>
      <c r="V3" s="10"/>
      <c r="W3" s="10"/>
    </row>
    <row r="4" spans="1:23" x14ac:dyDescent="0.2">
      <c r="A4" s="262" t="s">
        <v>2</v>
      </c>
      <c r="B4" s="262"/>
      <c r="C4" s="262"/>
      <c r="D4" s="262"/>
      <c r="E4" s="262"/>
      <c r="F4" s="262"/>
      <c r="G4" s="262"/>
      <c r="H4" s="262"/>
      <c r="I4" s="262"/>
      <c r="J4" s="262"/>
      <c r="K4" s="262"/>
      <c r="L4" s="262"/>
      <c r="M4" s="262"/>
      <c r="N4" s="262"/>
      <c r="O4" s="262"/>
      <c r="P4" s="67" t="s">
        <v>15</v>
      </c>
      <c r="Q4" s="8"/>
      <c r="R4" s="8"/>
      <c r="S4" s="8"/>
      <c r="T4" s="8"/>
      <c r="U4" s="8"/>
      <c r="V4" s="8"/>
      <c r="W4" s="8"/>
    </row>
    <row r="5" spans="1:23" x14ac:dyDescent="0.2">
      <c r="A5" s="8"/>
      <c r="B5" s="8"/>
      <c r="C5" s="8"/>
      <c r="D5" s="8"/>
      <c r="E5" s="8"/>
      <c r="F5" s="8"/>
      <c r="G5" s="8"/>
      <c r="H5" s="8"/>
      <c r="I5" s="8"/>
      <c r="J5" s="8"/>
      <c r="K5" s="8"/>
      <c r="L5" s="8"/>
      <c r="M5" s="8"/>
      <c r="N5" s="8"/>
      <c r="O5" s="8"/>
      <c r="P5" s="67" t="s">
        <v>15</v>
      </c>
      <c r="Q5" s="8"/>
      <c r="R5" s="8"/>
      <c r="S5" s="8"/>
      <c r="T5" s="8"/>
      <c r="U5" s="8"/>
      <c r="V5" s="8"/>
      <c r="W5" s="8"/>
    </row>
    <row r="6" spans="1:23" ht="15" thickBot="1" x14ac:dyDescent="0.25">
      <c r="A6" s="66"/>
      <c r="B6" s="66"/>
      <c r="C6" s="66"/>
      <c r="D6" s="66"/>
      <c r="E6" s="66"/>
      <c r="F6" s="66"/>
      <c r="G6" s="66"/>
      <c r="H6" s="66"/>
      <c r="I6" s="66"/>
      <c r="J6" s="66"/>
      <c r="K6" s="66"/>
      <c r="L6" s="66"/>
      <c r="M6" s="66"/>
      <c r="N6" s="66"/>
      <c r="O6" s="66"/>
      <c r="P6" s="67" t="s">
        <v>15</v>
      </c>
      <c r="Q6" s="8"/>
      <c r="R6" s="8"/>
      <c r="S6" s="8"/>
      <c r="T6" s="8"/>
      <c r="U6" s="8"/>
      <c r="V6" s="8"/>
      <c r="W6" s="8"/>
    </row>
    <row r="7" spans="1:23" ht="33.75" customHeight="1" x14ac:dyDescent="0.2">
      <c r="A7" s="263" t="s">
        <v>146</v>
      </c>
      <c r="B7" s="266" t="s">
        <v>172</v>
      </c>
      <c r="C7" s="266"/>
      <c r="D7" s="266"/>
      <c r="E7" s="266" t="s">
        <v>142</v>
      </c>
      <c r="F7" s="308"/>
      <c r="G7" s="309"/>
      <c r="H7" s="266" t="s">
        <v>51</v>
      </c>
      <c r="I7" s="266"/>
      <c r="J7" s="266"/>
      <c r="K7" s="135" t="s">
        <v>52</v>
      </c>
      <c r="L7" s="135" t="s">
        <v>152</v>
      </c>
      <c r="M7" s="266" t="s">
        <v>56</v>
      </c>
      <c r="N7" s="266"/>
      <c r="O7" s="267"/>
      <c r="P7" s="67" t="s">
        <v>15</v>
      </c>
    </row>
    <row r="8" spans="1:23" ht="28.5" x14ac:dyDescent="0.2">
      <c r="A8" s="264"/>
      <c r="B8" s="11" t="s">
        <v>4</v>
      </c>
      <c r="C8" s="130" t="s">
        <v>140</v>
      </c>
      <c r="D8" s="11" t="s">
        <v>5</v>
      </c>
      <c r="E8" s="11" t="s">
        <v>4</v>
      </c>
      <c r="F8" s="130" t="s">
        <v>140</v>
      </c>
      <c r="G8" s="11" t="s">
        <v>5</v>
      </c>
      <c r="H8" s="11" t="s">
        <v>4</v>
      </c>
      <c r="I8" s="11" t="s">
        <v>140</v>
      </c>
      <c r="J8" s="11" t="s">
        <v>5</v>
      </c>
      <c r="K8" s="19" t="s">
        <v>5</v>
      </c>
      <c r="L8" s="11" t="s">
        <v>5</v>
      </c>
      <c r="M8" s="11" t="s">
        <v>4</v>
      </c>
      <c r="N8" s="11" t="s">
        <v>140</v>
      </c>
      <c r="O8" s="12" t="s">
        <v>5</v>
      </c>
      <c r="P8" s="67" t="s">
        <v>15</v>
      </c>
    </row>
    <row r="9" spans="1:23" x14ac:dyDescent="0.2">
      <c r="A9" s="218" t="s">
        <v>187</v>
      </c>
      <c r="B9" s="150">
        <v>639</v>
      </c>
      <c r="C9" s="150">
        <v>527</v>
      </c>
      <c r="D9" s="150">
        <v>104877</v>
      </c>
      <c r="E9" s="150">
        <v>0</v>
      </c>
      <c r="F9" s="150">
        <v>0</v>
      </c>
      <c r="G9" s="150">
        <v>0</v>
      </c>
      <c r="H9" s="150">
        <v>0</v>
      </c>
      <c r="I9" s="150">
        <v>0</v>
      </c>
      <c r="J9" s="150">
        <v>0</v>
      </c>
      <c r="K9" s="150">
        <v>564</v>
      </c>
      <c r="L9" s="150">
        <v>68</v>
      </c>
      <c r="M9" s="150">
        <f t="shared" ref="M9:N9" si="0">B9+H9</f>
        <v>639</v>
      </c>
      <c r="N9" s="150">
        <f t="shared" si="0"/>
        <v>527</v>
      </c>
      <c r="O9" s="151">
        <f>D9+J9+K9+L9+G9</f>
        <v>105509</v>
      </c>
      <c r="P9" s="67" t="s">
        <v>15</v>
      </c>
    </row>
    <row r="10" spans="1:23" ht="15" x14ac:dyDescent="0.25">
      <c r="A10" s="13" t="s">
        <v>143</v>
      </c>
      <c r="B10" s="154">
        <f t="shared" ref="B10:O10" si="1">SUM(B9:B9)</f>
        <v>639</v>
      </c>
      <c r="C10" s="154">
        <f t="shared" si="1"/>
        <v>527</v>
      </c>
      <c r="D10" s="154">
        <f t="shared" si="1"/>
        <v>104877</v>
      </c>
      <c r="E10" s="154">
        <f t="shared" si="1"/>
        <v>0</v>
      </c>
      <c r="F10" s="154">
        <f t="shared" si="1"/>
        <v>0</v>
      </c>
      <c r="G10" s="154">
        <f t="shared" si="1"/>
        <v>0</v>
      </c>
      <c r="H10" s="154">
        <f t="shared" si="1"/>
        <v>0</v>
      </c>
      <c r="I10" s="154">
        <f t="shared" si="1"/>
        <v>0</v>
      </c>
      <c r="J10" s="154">
        <f t="shared" si="1"/>
        <v>0</v>
      </c>
      <c r="K10" s="154">
        <f t="shared" si="1"/>
        <v>564</v>
      </c>
      <c r="L10" s="154">
        <f t="shared" si="1"/>
        <v>68</v>
      </c>
      <c r="M10" s="154">
        <f t="shared" si="1"/>
        <v>639</v>
      </c>
      <c r="N10" s="154">
        <f t="shared" si="1"/>
        <v>527</v>
      </c>
      <c r="O10" s="155">
        <f t="shared" si="1"/>
        <v>105509</v>
      </c>
      <c r="P10" s="67" t="s">
        <v>15</v>
      </c>
    </row>
    <row r="11" spans="1:23" x14ac:dyDescent="0.2">
      <c r="A11" s="112" t="s">
        <v>22</v>
      </c>
      <c r="B11" s="161"/>
      <c r="C11" s="161">
        <v>0</v>
      </c>
      <c r="D11" s="161"/>
      <c r="E11" s="161"/>
      <c r="F11" s="161">
        <v>0</v>
      </c>
      <c r="G11" s="161"/>
      <c r="H11" s="161"/>
      <c r="I11" s="161">
        <v>0</v>
      </c>
      <c r="J11" s="161"/>
      <c r="K11" s="161"/>
      <c r="L11" s="161"/>
      <c r="M11" s="161"/>
      <c r="N11" s="161">
        <f>C11+I11+F11</f>
        <v>0</v>
      </c>
      <c r="O11" s="162"/>
      <c r="P11" s="67" t="s">
        <v>15</v>
      </c>
    </row>
    <row r="12" spans="1:23" x14ac:dyDescent="0.2">
      <c r="A12" s="131" t="s">
        <v>144</v>
      </c>
      <c r="B12" s="25"/>
      <c r="C12" s="25">
        <f>C10+C11</f>
        <v>527</v>
      </c>
      <c r="D12" s="25"/>
      <c r="E12" s="25"/>
      <c r="F12" s="25">
        <f>F10+F11</f>
        <v>0</v>
      </c>
      <c r="G12" s="25"/>
      <c r="H12" s="25"/>
      <c r="I12" s="25">
        <f>I10+I11</f>
        <v>0</v>
      </c>
      <c r="J12" s="25"/>
      <c r="K12" s="25"/>
      <c r="L12" s="25"/>
      <c r="M12" s="25"/>
      <c r="N12" s="161">
        <f>N10+N11</f>
        <v>527</v>
      </c>
      <c r="O12" s="152"/>
      <c r="P12" s="67" t="s">
        <v>15</v>
      </c>
    </row>
    <row r="13" spans="1:23" x14ac:dyDescent="0.2">
      <c r="A13" s="16"/>
      <c r="B13" s="25"/>
      <c r="C13" s="25"/>
      <c r="D13" s="25"/>
      <c r="E13" s="25"/>
      <c r="F13" s="25"/>
      <c r="G13" s="25"/>
      <c r="H13" s="25"/>
      <c r="I13" s="25"/>
      <c r="J13" s="25"/>
      <c r="K13" s="25"/>
      <c r="L13" s="25"/>
      <c r="M13" s="25"/>
      <c r="N13" s="25"/>
      <c r="O13" s="152"/>
      <c r="P13" s="67" t="s">
        <v>15</v>
      </c>
    </row>
    <row r="14" spans="1:23" ht="15" thickBot="1" x14ac:dyDescent="0.25">
      <c r="A14" s="132" t="s">
        <v>145</v>
      </c>
      <c r="B14" s="163"/>
      <c r="C14" s="163">
        <f>SUM(C12:C13)</f>
        <v>527</v>
      </c>
      <c r="D14" s="163"/>
      <c r="E14" s="163"/>
      <c r="F14" s="163">
        <f>SUM(F12:F13)</f>
        <v>0</v>
      </c>
      <c r="G14" s="163"/>
      <c r="H14" s="163"/>
      <c r="I14" s="163">
        <f>SUM(I12:I13)</f>
        <v>0</v>
      </c>
      <c r="J14" s="163"/>
      <c r="K14" s="163"/>
      <c r="L14" s="163"/>
      <c r="M14" s="163"/>
      <c r="N14" s="163">
        <f>SUM(N12:N13)</f>
        <v>527</v>
      </c>
      <c r="O14" s="164"/>
      <c r="P14" s="67" t="s">
        <v>15</v>
      </c>
    </row>
    <row r="15" spans="1:23" x14ac:dyDescent="0.2">
      <c r="P15" s="67" t="s">
        <v>15</v>
      </c>
    </row>
    <row r="16" spans="1:23" ht="15" x14ac:dyDescent="0.25">
      <c r="A16" s="5" t="s">
        <v>188</v>
      </c>
      <c r="P16" s="67" t="s">
        <v>15</v>
      </c>
    </row>
    <row r="17" spans="1:16" x14ac:dyDescent="0.2">
      <c r="A17" s="310"/>
      <c r="B17" s="310"/>
      <c r="C17" s="310"/>
      <c r="D17" s="310"/>
      <c r="E17" s="310"/>
      <c r="F17" s="310"/>
      <c r="G17" s="310"/>
      <c r="H17" s="310"/>
      <c r="I17" s="310"/>
      <c r="J17" s="310"/>
      <c r="K17" s="310"/>
      <c r="L17" s="310"/>
      <c r="M17" s="310"/>
      <c r="N17" s="310"/>
      <c r="O17" s="310"/>
      <c r="P17" s="67" t="s">
        <v>15</v>
      </c>
    </row>
    <row r="18" spans="1:16" x14ac:dyDescent="0.2">
      <c r="A18" s="310"/>
      <c r="B18" s="310"/>
      <c r="C18" s="310"/>
      <c r="D18" s="310"/>
      <c r="E18" s="310"/>
      <c r="F18" s="310"/>
      <c r="G18" s="310"/>
      <c r="H18" s="310"/>
      <c r="I18" s="310"/>
      <c r="J18" s="310"/>
      <c r="K18" s="310"/>
      <c r="L18" s="310"/>
      <c r="M18" s="310"/>
      <c r="N18" s="310"/>
      <c r="O18" s="310"/>
      <c r="P18" s="67" t="s">
        <v>15</v>
      </c>
    </row>
    <row r="19" spans="1:16" ht="15" x14ac:dyDescent="0.25">
      <c r="A19" s="5" t="s">
        <v>189</v>
      </c>
      <c r="P19" s="67" t="s">
        <v>15</v>
      </c>
    </row>
    <row r="20" spans="1:16" x14ac:dyDescent="0.2">
      <c r="A20" s="310"/>
      <c r="B20" s="310"/>
      <c r="C20" s="310"/>
      <c r="D20" s="310"/>
      <c r="E20" s="310"/>
      <c r="F20" s="310"/>
      <c r="G20" s="310"/>
      <c r="H20" s="310"/>
      <c r="I20" s="310"/>
      <c r="J20" s="310"/>
      <c r="K20" s="310"/>
      <c r="L20" s="310"/>
      <c r="M20" s="310"/>
      <c r="N20" s="310"/>
      <c r="O20" s="310"/>
      <c r="P20" s="67" t="s">
        <v>15</v>
      </c>
    </row>
    <row r="21" spans="1:16" x14ac:dyDescent="0.2">
      <c r="A21" s="310"/>
      <c r="B21" s="310"/>
      <c r="C21" s="310"/>
      <c r="D21" s="310"/>
      <c r="E21" s="310"/>
      <c r="F21" s="310"/>
      <c r="G21" s="310"/>
      <c r="H21" s="310"/>
      <c r="I21" s="310"/>
      <c r="J21" s="310"/>
      <c r="K21" s="310"/>
      <c r="L21" s="310"/>
      <c r="M21" s="310"/>
      <c r="N21" s="310"/>
      <c r="O21" s="310"/>
      <c r="P21" s="67" t="s">
        <v>15</v>
      </c>
    </row>
    <row r="22" spans="1:16" x14ac:dyDescent="0.2">
      <c r="P22" s="67" t="s">
        <v>15</v>
      </c>
    </row>
    <row r="23" spans="1:16" x14ac:dyDescent="0.2">
      <c r="P23" s="4" t="s">
        <v>16</v>
      </c>
    </row>
  </sheetData>
  <mergeCells count="13">
    <mergeCell ref="A21:O21"/>
    <mergeCell ref="A17:O17"/>
    <mergeCell ref="A18:O18"/>
    <mergeCell ref="A20:O20"/>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view="pageBreakPreview" zoomScale="80" zoomScaleNormal="100" zoomScaleSheetLayoutView="80" workbookViewId="0">
      <selection activeCell="O30" sqref="O30"/>
    </sheetView>
  </sheetViews>
  <sheetFormatPr defaultRowHeight="14.25" x14ac:dyDescent="0.2"/>
  <cols>
    <col min="1" max="1" width="37.140625" style="9" customWidth="1"/>
    <col min="2" max="3" width="8.28515625" style="9" customWidth="1"/>
    <col min="4" max="4" width="12.7109375" style="9" customWidth="1"/>
    <col min="5" max="5" width="15" style="9"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55" t="s">
        <v>53</v>
      </c>
      <c r="B1" s="255"/>
      <c r="C1" s="255"/>
      <c r="D1" s="255"/>
      <c r="E1" s="255"/>
      <c r="F1" s="255"/>
      <c r="G1" s="255"/>
      <c r="H1" s="255"/>
      <c r="I1" s="255"/>
      <c r="J1" s="255"/>
      <c r="K1" s="255"/>
      <c r="L1" s="255"/>
      <c r="M1" s="255"/>
      <c r="N1" s="67" t="s">
        <v>15</v>
      </c>
      <c r="O1" s="6"/>
      <c r="P1" s="6"/>
      <c r="Q1" s="6"/>
      <c r="R1" s="6"/>
      <c r="S1" s="6"/>
      <c r="T1" s="6"/>
      <c r="U1" s="6"/>
    </row>
    <row r="2" spans="1:21" ht="15" x14ac:dyDescent="0.2">
      <c r="A2" s="256" t="s">
        <v>183</v>
      </c>
      <c r="B2" s="256"/>
      <c r="C2" s="256"/>
      <c r="D2" s="256"/>
      <c r="E2" s="256"/>
      <c r="F2" s="256"/>
      <c r="G2" s="256"/>
      <c r="H2" s="256"/>
      <c r="I2" s="256"/>
      <c r="J2" s="256"/>
      <c r="K2" s="256"/>
      <c r="L2" s="256"/>
      <c r="M2" s="256"/>
      <c r="N2" s="67" t="s">
        <v>15</v>
      </c>
      <c r="O2" s="7"/>
      <c r="P2" s="7"/>
      <c r="Q2" s="7"/>
      <c r="R2" s="7"/>
      <c r="S2" s="7"/>
      <c r="T2" s="7"/>
      <c r="U2" s="7"/>
    </row>
    <row r="3" spans="1:21" x14ac:dyDescent="0.2">
      <c r="A3" s="265" t="s">
        <v>1</v>
      </c>
      <c r="B3" s="265"/>
      <c r="C3" s="265"/>
      <c r="D3" s="265"/>
      <c r="E3" s="265"/>
      <c r="F3" s="265"/>
      <c r="G3" s="265"/>
      <c r="H3" s="265"/>
      <c r="I3" s="265"/>
      <c r="J3" s="265"/>
      <c r="K3" s="265"/>
      <c r="L3" s="265"/>
      <c r="M3" s="265"/>
      <c r="N3" s="67" t="s">
        <v>15</v>
      </c>
      <c r="O3" s="10"/>
      <c r="P3" s="10"/>
      <c r="Q3" s="10"/>
      <c r="R3" s="10"/>
      <c r="S3" s="10"/>
      <c r="T3" s="10"/>
      <c r="U3" s="10"/>
    </row>
    <row r="4" spans="1:21" x14ac:dyDescent="0.2">
      <c r="A4" s="262" t="s">
        <v>2</v>
      </c>
      <c r="B4" s="262"/>
      <c r="C4" s="262"/>
      <c r="D4" s="262"/>
      <c r="E4" s="262"/>
      <c r="F4" s="262"/>
      <c r="G4" s="262"/>
      <c r="H4" s="262"/>
      <c r="I4" s="262"/>
      <c r="J4" s="262"/>
      <c r="K4" s="262"/>
      <c r="L4" s="262"/>
      <c r="M4" s="262"/>
      <c r="N4" s="67" t="s">
        <v>15</v>
      </c>
      <c r="O4" s="8"/>
      <c r="P4" s="8"/>
      <c r="Q4" s="8"/>
      <c r="R4" s="8"/>
      <c r="S4" s="8"/>
      <c r="T4" s="8"/>
      <c r="U4" s="8"/>
    </row>
    <row r="5" spans="1:21" x14ac:dyDescent="0.2">
      <c r="A5" s="8"/>
      <c r="B5" s="8"/>
      <c r="C5" s="8"/>
      <c r="D5" s="8"/>
      <c r="E5" s="8"/>
      <c r="F5" s="8"/>
      <c r="G5" s="8"/>
      <c r="H5" s="8"/>
      <c r="I5" s="8"/>
      <c r="J5" s="8"/>
      <c r="K5" s="8"/>
      <c r="L5" s="8"/>
      <c r="M5" s="8"/>
      <c r="N5" s="67" t="s">
        <v>15</v>
      </c>
      <c r="O5" s="8"/>
      <c r="P5" s="8"/>
      <c r="Q5" s="8"/>
      <c r="R5" s="8"/>
      <c r="S5" s="8"/>
      <c r="T5" s="8"/>
      <c r="U5" s="8"/>
    </row>
    <row r="6" spans="1:21" ht="15" thickBot="1" x14ac:dyDescent="0.25">
      <c r="A6" s="66"/>
      <c r="B6" s="66"/>
      <c r="C6" s="66"/>
      <c r="D6" s="66"/>
      <c r="E6" s="66"/>
      <c r="F6" s="66"/>
      <c r="G6" s="66"/>
      <c r="H6" s="66"/>
      <c r="I6" s="66"/>
      <c r="J6" s="66"/>
      <c r="K6" s="66"/>
      <c r="L6" s="66"/>
      <c r="M6" s="66"/>
      <c r="N6" s="67" t="s">
        <v>15</v>
      </c>
      <c r="O6" s="8"/>
      <c r="P6" s="8"/>
      <c r="Q6" s="8"/>
      <c r="R6" s="8"/>
      <c r="S6" s="8"/>
      <c r="T6" s="8"/>
      <c r="U6" s="8"/>
    </row>
    <row r="7" spans="1:21" ht="45" x14ac:dyDescent="0.2">
      <c r="A7" s="263" t="s">
        <v>146</v>
      </c>
      <c r="B7" s="266" t="s">
        <v>190</v>
      </c>
      <c r="C7" s="266"/>
      <c r="D7" s="266"/>
      <c r="E7" s="108" t="s">
        <v>191</v>
      </c>
      <c r="F7" s="266" t="s">
        <v>51</v>
      </c>
      <c r="G7" s="266"/>
      <c r="H7" s="266"/>
      <c r="I7" s="135" t="s">
        <v>52</v>
      </c>
      <c r="J7" s="108" t="s">
        <v>152</v>
      </c>
      <c r="K7" s="266" t="s">
        <v>54</v>
      </c>
      <c r="L7" s="266"/>
      <c r="M7" s="267"/>
      <c r="N7" s="67" t="s">
        <v>15</v>
      </c>
    </row>
    <row r="8" spans="1:21" ht="28.5" x14ac:dyDescent="0.2">
      <c r="A8" s="264"/>
      <c r="B8" s="11" t="s">
        <v>4</v>
      </c>
      <c r="C8" s="19" t="s">
        <v>141</v>
      </c>
      <c r="D8" s="11" t="s">
        <v>5</v>
      </c>
      <c r="E8" s="19" t="s">
        <v>5</v>
      </c>
      <c r="F8" s="11" t="s">
        <v>4</v>
      </c>
      <c r="G8" s="11" t="s">
        <v>141</v>
      </c>
      <c r="H8" s="11" t="s">
        <v>5</v>
      </c>
      <c r="I8" s="19" t="s">
        <v>5</v>
      </c>
      <c r="J8" s="11" t="s">
        <v>5</v>
      </c>
      <c r="K8" s="11" t="s">
        <v>4</v>
      </c>
      <c r="L8" s="11" t="s">
        <v>141</v>
      </c>
      <c r="M8" s="12" t="s">
        <v>5</v>
      </c>
      <c r="N8" s="67" t="s">
        <v>15</v>
      </c>
    </row>
    <row r="9" spans="1:21" x14ac:dyDescent="0.2">
      <c r="A9" s="218" t="s">
        <v>187</v>
      </c>
      <c r="B9" s="150">
        <v>639</v>
      </c>
      <c r="C9" s="150">
        <v>519</v>
      </c>
      <c r="D9" s="150">
        <v>105519</v>
      </c>
      <c r="E9" s="150">
        <v>0</v>
      </c>
      <c r="F9" s="150">
        <v>0</v>
      </c>
      <c r="G9" s="150">
        <v>0</v>
      </c>
      <c r="H9" s="150">
        <v>0</v>
      </c>
      <c r="I9" s="150">
        <v>11</v>
      </c>
      <c r="J9" s="150">
        <v>369</v>
      </c>
      <c r="K9" s="150">
        <f>B9+F9</f>
        <v>639</v>
      </c>
      <c r="L9" s="150">
        <f>C9+G9</f>
        <v>519</v>
      </c>
      <c r="M9" s="151">
        <f>D9+E9+H9+I9+J9</f>
        <v>105899</v>
      </c>
      <c r="N9" s="67" t="s">
        <v>15</v>
      </c>
    </row>
    <row r="10" spans="1:21" ht="15" x14ac:dyDescent="0.25">
      <c r="A10" s="13" t="s">
        <v>143</v>
      </c>
      <c r="B10" s="154">
        <f t="shared" ref="B10:M10" si="0">SUM(B9:B9)</f>
        <v>639</v>
      </c>
      <c r="C10" s="154">
        <f t="shared" si="0"/>
        <v>519</v>
      </c>
      <c r="D10" s="154">
        <f t="shared" si="0"/>
        <v>105519</v>
      </c>
      <c r="E10" s="154">
        <f t="shared" si="0"/>
        <v>0</v>
      </c>
      <c r="F10" s="154">
        <f t="shared" si="0"/>
        <v>0</v>
      </c>
      <c r="G10" s="154">
        <f t="shared" si="0"/>
        <v>0</v>
      </c>
      <c r="H10" s="154">
        <f t="shared" si="0"/>
        <v>0</v>
      </c>
      <c r="I10" s="154">
        <f t="shared" si="0"/>
        <v>11</v>
      </c>
      <c r="J10" s="154">
        <f t="shared" si="0"/>
        <v>369</v>
      </c>
      <c r="K10" s="154">
        <f t="shared" si="0"/>
        <v>639</v>
      </c>
      <c r="L10" s="154">
        <f t="shared" si="0"/>
        <v>519</v>
      </c>
      <c r="M10" s="155">
        <f t="shared" si="0"/>
        <v>105899</v>
      </c>
      <c r="N10" s="67" t="s">
        <v>15</v>
      </c>
    </row>
    <row r="11" spans="1:21" x14ac:dyDescent="0.2">
      <c r="A11" s="138" t="s">
        <v>142</v>
      </c>
      <c r="B11" s="150"/>
      <c r="C11" s="150"/>
      <c r="D11" s="150">
        <v>0</v>
      </c>
      <c r="E11" s="150"/>
      <c r="F11" s="150"/>
      <c r="G11" s="150"/>
      <c r="H11" s="150"/>
      <c r="I11" s="150"/>
      <c r="J11" s="150"/>
      <c r="K11" s="150"/>
      <c r="L11" s="150"/>
      <c r="M11" s="151">
        <f>D11+E11+H11+I11+J11</f>
        <v>0</v>
      </c>
      <c r="N11" s="67" t="s">
        <v>15</v>
      </c>
    </row>
    <row r="12" spans="1:21" x14ac:dyDescent="0.2">
      <c r="A12" s="139" t="s">
        <v>162</v>
      </c>
      <c r="B12" s="165"/>
      <c r="C12" s="165"/>
      <c r="D12" s="165">
        <f>SUM(D10:D11)</f>
        <v>105519</v>
      </c>
      <c r="E12" s="165"/>
      <c r="F12" s="165"/>
      <c r="G12" s="165"/>
      <c r="H12" s="165"/>
      <c r="I12" s="165"/>
      <c r="J12" s="165"/>
      <c r="K12" s="165"/>
      <c r="L12" s="165"/>
      <c r="M12" s="166">
        <f>SUM(M10:M11)</f>
        <v>105899</v>
      </c>
      <c r="N12" s="67" t="s">
        <v>15</v>
      </c>
    </row>
    <row r="13" spans="1:21" x14ac:dyDescent="0.2">
      <c r="A13" s="112" t="s">
        <v>22</v>
      </c>
      <c r="B13" s="161"/>
      <c r="C13" s="161">
        <v>0</v>
      </c>
      <c r="D13" s="161"/>
      <c r="E13" s="161"/>
      <c r="F13" s="161"/>
      <c r="G13" s="161">
        <v>0</v>
      </c>
      <c r="H13" s="161"/>
      <c r="I13" s="161">
        <v>0</v>
      </c>
      <c r="J13" s="161"/>
      <c r="K13" s="161"/>
      <c r="L13" s="161">
        <f t="shared" ref="L13" si="1">C13+G13</f>
        <v>0</v>
      </c>
      <c r="M13" s="162"/>
      <c r="N13" s="67" t="s">
        <v>15</v>
      </c>
    </row>
    <row r="14" spans="1:21" x14ac:dyDescent="0.2">
      <c r="A14" s="131" t="s">
        <v>144</v>
      </c>
      <c r="B14" s="25"/>
      <c r="C14" s="25">
        <f>C10+C13</f>
        <v>519</v>
      </c>
      <c r="D14" s="25"/>
      <c r="E14" s="25"/>
      <c r="F14" s="25"/>
      <c r="G14" s="25">
        <f>G10+G13</f>
        <v>0</v>
      </c>
      <c r="H14" s="25"/>
      <c r="I14" s="25">
        <v>0</v>
      </c>
      <c r="J14" s="25"/>
      <c r="K14" s="25"/>
      <c r="L14" s="25">
        <f>L10+L13</f>
        <v>519</v>
      </c>
      <c r="M14" s="152"/>
      <c r="N14" s="67" t="s">
        <v>15</v>
      </c>
    </row>
    <row r="15" spans="1:21" ht="15" thickBot="1" x14ac:dyDescent="0.25">
      <c r="A15" s="132" t="s">
        <v>145</v>
      </c>
      <c r="B15" s="163"/>
      <c r="C15" s="163">
        <f>SUM(C13:C14)</f>
        <v>519</v>
      </c>
      <c r="D15" s="163"/>
      <c r="E15" s="163"/>
      <c r="F15" s="163"/>
      <c r="G15" s="163">
        <f>SUM(G13:G14)</f>
        <v>0</v>
      </c>
      <c r="H15" s="163"/>
      <c r="I15" s="163">
        <f>SUM(I13:I14)</f>
        <v>0</v>
      </c>
      <c r="J15" s="163"/>
      <c r="K15" s="163"/>
      <c r="L15" s="163">
        <f>SUM(L13:L14)</f>
        <v>519</v>
      </c>
      <c r="M15" s="164"/>
      <c r="N15" s="67" t="s">
        <v>15</v>
      </c>
    </row>
    <row r="16" spans="1:21" x14ac:dyDescent="0.2">
      <c r="N16" s="67" t="s">
        <v>15</v>
      </c>
    </row>
    <row r="17" spans="1:14" x14ac:dyDescent="0.2">
      <c r="N17" s="247" t="s">
        <v>15</v>
      </c>
    </row>
    <row r="18" spans="1:14" ht="15" x14ac:dyDescent="0.25">
      <c r="A18" s="5" t="s">
        <v>192</v>
      </c>
      <c r="N18" s="67" t="s">
        <v>15</v>
      </c>
    </row>
    <row r="19" spans="1:14" x14ac:dyDescent="0.2">
      <c r="A19" s="310"/>
      <c r="B19" s="310"/>
      <c r="C19" s="310"/>
      <c r="D19" s="310"/>
      <c r="E19" s="310"/>
      <c r="F19" s="310"/>
      <c r="G19" s="310"/>
      <c r="H19" s="310"/>
      <c r="I19" s="310"/>
      <c r="J19" s="310"/>
      <c r="K19" s="310"/>
      <c r="L19" s="310"/>
      <c r="M19" s="310"/>
      <c r="N19" s="67" t="s">
        <v>15</v>
      </c>
    </row>
    <row r="20" spans="1:14" x14ac:dyDescent="0.2">
      <c r="A20" s="310"/>
      <c r="B20" s="310"/>
      <c r="C20" s="310"/>
      <c r="D20" s="310"/>
      <c r="E20" s="310"/>
      <c r="F20" s="310"/>
      <c r="G20" s="310"/>
      <c r="H20" s="310"/>
      <c r="I20" s="310"/>
      <c r="J20" s="310"/>
      <c r="K20" s="310"/>
      <c r="L20" s="310"/>
      <c r="M20" s="310"/>
      <c r="N20" s="67" t="s">
        <v>15</v>
      </c>
    </row>
    <row r="21" spans="1:14" ht="15" x14ac:dyDescent="0.25">
      <c r="A21" s="5" t="s">
        <v>193</v>
      </c>
      <c r="N21" s="67" t="s">
        <v>15</v>
      </c>
    </row>
    <row r="22" spans="1:14" x14ac:dyDescent="0.2">
      <c r="A22" s="310"/>
      <c r="B22" s="310"/>
      <c r="C22" s="310"/>
      <c r="D22" s="310"/>
      <c r="E22" s="310"/>
      <c r="F22" s="310"/>
      <c r="G22" s="310"/>
      <c r="H22" s="310"/>
      <c r="I22" s="310"/>
      <c r="J22" s="310"/>
      <c r="K22" s="310"/>
      <c r="L22" s="310"/>
      <c r="M22" s="310"/>
      <c r="N22" s="67" t="s">
        <v>15</v>
      </c>
    </row>
    <row r="23" spans="1:14" x14ac:dyDescent="0.2">
      <c r="A23" s="197" t="s">
        <v>194</v>
      </c>
      <c r="N23" s="67" t="s">
        <v>15</v>
      </c>
    </row>
    <row r="24" spans="1:14" x14ac:dyDescent="0.2">
      <c r="N24" s="4" t="s">
        <v>16</v>
      </c>
    </row>
  </sheetData>
  <mergeCells count="11">
    <mergeCell ref="A19:M19"/>
    <mergeCell ref="A20:M20"/>
    <mergeCell ref="A22:M22"/>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view="pageBreakPreview" zoomScale="80" zoomScaleNormal="100" zoomScaleSheetLayoutView="80" workbookViewId="0">
      <selection activeCell="P1" sqref="P1:P1048576"/>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55" t="s">
        <v>55</v>
      </c>
      <c r="B1" s="255"/>
      <c r="C1" s="255"/>
      <c r="D1" s="255"/>
      <c r="E1" s="255"/>
      <c r="F1" s="255"/>
      <c r="G1" s="255"/>
      <c r="H1" s="255"/>
      <c r="I1" s="255"/>
      <c r="J1" s="255"/>
      <c r="K1" s="255"/>
      <c r="L1" s="255"/>
      <c r="M1" s="255"/>
      <c r="N1" s="67" t="s">
        <v>15</v>
      </c>
      <c r="O1" s="6"/>
      <c r="P1" s="6"/>
      <c r="Q1" s="6"/>
      <c r="R1" s="6"/>
      <c r="S1" s="6"/>
      <c r="T1" s="6"/>
      <c r="U1" s="6"/>
    </row>
    <row r="2" spans="1:21" ht="15" x14ac:dyDescent="0.2">
      <c r="A2" s="256" t="s">
        <v>183</v>
      </c>
      <c r="B2" s="256"/>
      <c r="C2" s="256"/>
      <c r="D2" s="256"/>
      <c r="E2" s="256"/>
      <c r="F2" s="256"/>
      <c r="G2" s="256"/>
      <c r="H2" s="256"/>
      <c r="I2" s="256"/>
      <c r="J2" s="256"/>
      <c r="K2" s="256"/>
      <c r="L2" s="256"/>
      <c r="M2" s="256"/>
      <c r="N2" s="67" t="s">
        <v>15</v>
      </c>
      <c r="O2" s="7"/>
      <c r="P2" s="7"/>
      <c r="Q2" s="7"/>
      <c r="R2" s="7"/>
      <c r="S2" s="7"/>
      <c r="T2" s="7"/>
      <c r="U2" s="7"/>
    </row>
    <row r="3" spans="1:21" x14ac:dyDescent="0.2">
      <c r="A3" s="265" t="s">
        <v>1</v>
      </c>
      <c r="B3" s="265"/>
      <c r="C3" s="265"/>
      <c r="D3" s="265"/>
      <c r="E3" s="265"/>
      <c r="F3" s="265"/>
      <c r="G3" s="265"/>
      <c r="H3" s="265"/>
      <c r="I3" s="265"/>
      <c r="J3" s="265"/>
      <c r="K3" s="265"/>
      <c r="L3" s="265"/>
      <c r="M3" s="265"/>
      <c r="N3" s="67" t="s">
        <v>15</v>
      </c>
      <c r="O3" s="10"/>
      <c r="P3" s="10"/>
      <c r="Q3" s="10"/>
      <c r="R3" s="10"/>
      <c r="S3" s="10"/>
      <c r="T3" s="10"/>
      <c r="U3" s="10"/>
    </row>
    <row r="4" spans="1:21" x14ac:dyDescent="0.2">
      <c r="A4" s="262" t="s">
        <v>2</v>
      </c>
      <c r="B4" s="262"/>
      <c r="C4" s="262"/>
      <c r="D4" s="262"/>
      <c r="E4" s="262"/>
      <c r="F4" s="262"/>
      <c r="G4" s="262"/>
      <c r="H4" s="262"/>
      <c r="I4" s="262"/>
      <c r="J4" s="262"/>
      <c r="K4" s="262"/>
      <c r="L4" s="262"/>
      <c r="M4" s="262"/>
      <c r="N4" s="67" t="s">
        <v>15</v>
      </c>
      <c r="O4" s="8"/>
      <c r="P4" s="8"/>
      <c r="Q4" s="8"/>
      <c r="R4" s="8"/>
      <c r="S4" s="8"/>
      <c r="T4" s="8"/>
      <c r="U4" s="8"/>
    </row>
    <row r="5" spans="1:21" x14ac:dyDescent="0.2">
      <c r="A5" s="262"/>
      <c r="B5" s="262"/>
      <c r="C5" s="262"/>
      <c r="D5" s="262"/>
      <c r="E5" s="262"/>
      <c r="F5" s="262"/>
      <c r="G5" s="262"/>
      <c r="H5" s="262"/>
      <c r="I5" s="262"/>
      <c r="J5" s="262"/>
      <c r="K5" s="262"/>
      <c r="L5" s="262"/>
      <c r="M5" s="262"/>
      <c r="N5" s="67" t="s">
        <v>15</v>
      </c>
      <c r="O5" s="8"/>
      <c r="P5" s="8"/>
      <c r="Q5" s="8"/>
      <c r="R5" s="8"/>
      <c r="S5" s="8"/>
      <c r="T5" s="8"/>
      <c r="U5" s="8"/>
    </row>
    <row r="6" spans="1:21" ht="15" thickBot="1" x14ac:dyDescent="0.25">
      <c r="A6" s="262"/>
      <c r="B6" s="262"/>
      <c r="C6" s="262"/>
      <c r="D6" s="262"/>
      <c r="E6" s="262"/>
      <c r="F6" s="262"/>
      <c r="G6" s="262"/>
      <c r="H6" s="262"/>
      <c r="I6" s="262"/>
      <c r="J6" s="262"/>
      <c r="K6" s="262"/>
      <c r="L6" s="262"/>
      <c r="M6" s="262"/>
      <c r="N6" s="67" t="s">
        <v>15</v>
      </c>
      <c r="O6" s="8"/>
      <c r="P6" s="8"/>
      <c r="Q6" s="8"/>
      <c r="R6" s="8"/>
      <c r="S6" s="8"/>
      <c r="T6" s="8"/>
      <c r="U6" s="8"/>
    </row>
    <row r="7" spans="1:21" ht="15" x14ac:dyDescent="0.2">
      <c r="A7" s="263" t="s">
        <v>168</v>
      </c>
      <c r="B7" s="266" t="s">
        <v>56</v>
      </c>
      <c r="C7" s="266"/>
      <c r="D7" s="266"/>
      <c r="E7" s="266" t="s">
        <v>171</v>
      </c>
      <c r="F7" s="266"/>
      <c r="G7" s="266"/>
      <c r="H7" s="266" t="s">
        <v>19</v>
      </c>
      <c r="I7" s="266"/>
      <c r="J7" s="266"/>
      <c r="K7" s="266" t="s">
        <v>57</v>
      </c>
      <c r="L7" s="266"/>
      <c r="M7" s="267"/>
      <c r="N7" s="67" t="s">
        <v>15</v>
      </c>
    </row>
    <row r="8" spans="1:21" ht="28.5" x14ac:dyDescent="0.2">
      <c r="A8" s="264"/>
      <c r="B8" s="11" t="s">
        <v>58</v>
      </c>
      <c r="C8" s="19" t="s">
        <v>59</v>
      </c>
      <c r="D8" s="11" t="s">
        <v>5</v>
      </c>
      <c r="E8" s="11" t="s">
        <v>58</v>
      </c>
      <c r="F8" s="11" t="s">
        <v>59</v>
      </c>
      <c r="G8" s="11" t="s">
        <v>5</v>
      </c>
      <c r="H8" s="11" t="s">
        <v>58</v>
      </c>
      <c r="I8" s="11" t="s">
        <v>59</v>
      </c>
      <c r="J8" s="11" t="s">
        <v>5</v>
      </c>
      <c r="K8" s="11" t="s">
        <v>58</v>
      </c>
      <c r="L8" s="11" t="s">
        <v>59</v>
      </c>
      <c r="M8" s="12" t="s">
        <v>5</v>
      </c>
      <c r="N8" s="67" t="s">
        <v>15</v>
      </c>
    </row>
    <row r="9" spans="1:21" x14ac:dyDescent="0.2">
      <c r="A9" s="218" t="s">
        <v>195</v>
      </c>
      <c r="B9" s="150">
        <v>0</v>
      </c>
      <c r="C9" s="150">
        <v>0</v>
      </c>
      <c r="D9" s="150">
        <v>2165</v>
      </c>
      <c r="E9" s="150">
        <v>0</v>
      </c>
      <c r="F9" s="150">
        <v>0</v>
      </c>
      <c r="G9" s="150">
        <v>42</v>
      </c>
      <c r="H9" s="150">
        <v>0</v>
      </c>
      <c r="I9" s="150">
        <v>0</v>
      </c>
      <c r="J9" s="150">
        <v>0</v>
      </c>
      <c r="K9" s="150">
        <f>H9-E9</f>
        <v>0</v>
      </c>
      <c r="L9" s="150">
        <f t="shared" ref="L9:M9" si="0">I9-F9</f>
        <v>0</v>
      </c>
      <c r="M9" s="151">
        <f t="shared" si="0"/>
        <v>-42</v>
      </c>
      <c r="N9" s="67" t="s">
        <v>15</v>
      </c>
    </row>
    <row r="10" spans="1:21" x14ac:dyDescent="0.2">
      <c r="A10" s="219" t="s">
        <v>196</v>
      </c>
      <c r="B10" s="25">
        <v>0</v>
      </c>
      <c r="C10" s="25">
        <v>0</v>
      </c>
      <c r="D10" s="25">
        <v>5219</v>
      </c>
      <c r="E10" s="25">
        <v>0</v>
      </c>
      <c r="F10" s="25">
        <v>0</v>
      </c>
      <c r="G10" s="25">
        <v>5684</v>
      </c>
      <c r="H10" s="25">
        <v>0</v>
      </c>
      <c r="I10" s="25">
        <v>0</v>
      </c>
      <c r="J10" s="25">
        <v>0</v>
      </c>
      <c r="K10" s="25">
        <f t="shared" ref="K10:K12" si="1">H10-E10</f>
        <v>0</v>
      </c>
      <c r="L10" s="25">
        <f t="shared" ref="L10:L12" si="2">I10-F10</f>
        <v>0</v>
      </c>
      <c r="M10" s="152">
        <f t="shared" ref="M10:M12" si="3">J10-G10</f>
        <v>-5684</v>
      </c>
      <c r="N10" s="67" t="s">
        <v>15</v>
      </c>
    </row>
    <row r="11" spans="1:21" x14ac:dyDescent="0.2">
      <c r="A11" s="219" t="s">
        <v>197</v>
      </c>
      <c r="B11" s="25">
        <v>0</v>
      </c>
      <c r="C11" s="25">
        <v>0</v>
      </c>
      <c r="D11" s="25">
        <v>181</v>
      </c>
      <c r="E11" s="25">
        <v>0</v>
      </c>
      <c r="F11" s="25">
        <v>0</v>
      </c>
      <c r="G11" s="25">
        <v>183</v>
      </c>
      <c r="H11" s="25">
        <v>0</v>
      </c>
      <c r="I11" s="25">
        <v>0</v>
      </c>
      <c r="J11" s="25">
        <v>0</v>
      </c>
      <c r="K11" s="25">
        <f t="shared" si="1"/>
        <v>0</v>
      </c>
      <c r="L11" s="25">
        <f t="shared" si="2"/>
        <v>0</v>
      </c>
      <c r="M11" s="152">
        <f t="shared" si="3"/>
        <v>-183</v>
      </c>
      <c r="N11" s="67" t="s">
        <v>15</v>
      </c>
    </row>
    <row r="12" spans="1:21" x14ac:dyDescent="0.2">
      <c r="A12" s="220" t="s">
        <v>198</v>
      </c>
      <c r="B12" s="165">
        <v>0</v>
      </c>
      <c r="C12" s="165">
        <v>0</v>
      </c>
      <c r="D12" s="165">
        <v>3643</v>
      </c>
      <c r="E12" s="165">
        <v>0</v>
      </c>
      <c r="F12" s="165">
        <v>0</v>
      </c>
      <c r="G12" s="165">
        <v>157</v>
      </c>
      <c r="H12" s="165">
        <v>0</v>
      </c>
      <c r="I12" s="165">
        <v>0</v>
      </c>
      <c r="J12" s="165">
        <v>0</v>
      </c>
      <c r="K12" s="165">
        <f t="shared" si="1"/>
        <v>0</v>
      </c>
      <c r="L12" s="165">
        <f t="shared" si="2"/>
        <v>0</v>
      </c>
      <c r="M12" s="166">
        <f t="shared" si="3"/>
        <v>-157</v>
      </c>
      <c r="N12" s="67" t="s">
        <v>15</v>
      </c>
    </row>
    <row r="13" spans="1:21" ht="15" x14ac:dyDescent="0.25">
      <c r="A13" s="13" t="s">
        <v>160</v>
      </c>
      <c r="B13" s="154">
        <f>SUM(B9:B12)</f>
        <v>0</v>
      </c>
      <c r="C13" s="154">
        <f t="shared" ref="C13:M13" si="4">SUM(C9:C12)</f>
        <v>0</v>
      </c>
      <c r="D13" s="154">
        <f t="shared" si="4"/>
        <v>11208</v>
      </c>
      <c r="E13" s="154">
        <f t="shared" si="4"/>
        <v>0</v>
      </c>
      <c r="F13" s="154">
        <f t="shared" si="4"/>
        <v>0</v>
      </c>
      <c r="G13" s="154">
        <f t="shared" si="4"/>
        <v>6066</v>
      </c>
      <c r="H13" s="154">
        <f t="shared" si="4"/>
        <v>0</v>
      </c>
      <c r="I13" s="154">
        <f t="shared" si="4"/>
        <v>0</v>
      </c>
      <c r="J13" s="154">
        <f t="shared" si="4"/>
        <v>0</v>
      </c>
      <c r="K13" s="154">
        <f t="shared" si="4"/>
        <v>0</v>
      </c>
      <c r="L13" s="154">
        <f t="shared" si="4"/>
        <v>0</v>
      </c>
      <c r="M13" s="155">
        <f t="shared" si="4"/>
        <v>-6066</v>
      </c>
      <c r="N13" s="67" t="s">
        <v>15</v>
      </c>
    </row>
    <row r="14" spans="1:21" ht="15" thickBot="1" x14ac:dyDescent="0.25">
      <c r="N14" s="67" t="s">
        <v>15</v>
      </c>
    </row>
    <row r="15" spans="1:21" ht="18" customHeight="1" x14ac:dyDescent="0.2">
      <c r="A15" s="263" t="s">
        <v>153</v>
      </c>
      <c r="B15" s="266" t="s">
        <v>56</v>
      </c>
      <c r="C15" s="266"/>
      <c r="D15" s="266"/>
      <c r="E15" s="266" t="s">
        <v>171</v>
      </c>
      <c r="F15" s="266"/>
      <c r="G15" s="266"/>
      <c r="H15" s="266" t="s">
        <v>19</v>
      </c>
      <c r="I15" s="266"/>
      <c r="J15" s="266"/>
      <c r="K15" s="266" t="s">
        <v>57</v>
      </c>
      <c r="L15" s="266"/>
      <c r="M15" s="267"/>
      <c r="N15" s="67" t="s">
        <v>15</v>
      </c>
    </row>
    <row r="16" spans="1:21" ht="28.5" x14ac:dyDescent="0.2">
      <c r="A16" s="264"/>
      <c r="B16" s="11" t="s">
        <v>58</v>
      </c>
      <c r="C16" s="19" t="s">
        <v>59</v>
      </c>
      <c r="D16" s="11" t="s">
        <v>5</v>
      </c>
      <c r="E16" s="11" t="s">
        <v>58</v>
      </c>
      <c r="F16" s="11" t="s">
        <v>59</v>
      </c>
      <c r="G16" s="11" t="s">
        <v>5</v>
      </c>
      <c r="H16" s="11" t="s">
        <v>58</v>
      </c>
      <c r="I16" s="11" t="s">
        <v>59</v>
      </c>
      <c r="J16" s="11" t="s">
        <v>5</v>
      </c>
      <c r="K16" s="11" t="s">
        <v>58</v>
      </c>
      <c r="L16" s="11" t="s">
        <v>59</v>
      </c>
      <c r="M16" s="12" t="s">
        <v>5</v>
      </c>
      <c r="N16" s="67" t="s">
        <v>15</v>
      </c>
    </row>
    <row r="17" spans="1:14" x14ac:dyDescent="0.2">
      <c r="A17" s="218" t="s">
        <v>195</v>
      </c>
      <c r="B17" s="150">
        <v>0</v>
      </c>
      <c r="C17" s="150">
        <v>0</v>
      </c>
      <c r="D17" s="150">
        <v>2165</v>
      </c>
      <c r="E17" s="150">
        <v>0</v>
      </c>
      <c r="F17" s="150">
        <v>0</v>
      </c>
      <c r="G17" s="150">
        <v>42</v>
      </c>
      <c r="H17" s="150">
        <v>0</v>
      </c>
      <c r="I17" s="150">
        <v>0</v>
      </c>
      <c r="J17" s="150">
        <v>0</v>
      </c>
      <c r="K17" s="150">
        <f>H17-E17</f>
        <v>0</v>
      </c>
      <c r="L17" s="150">
        <f t="shared" ref="L17:L20" si="5">I17-F17</f>
        <v>0</v>
      </c>
      <c r="M17" s="151">
        <f t="shared" ref="M17:M20" si="6">J17-G17</f>
        <v>-42</v>
      </c>
      <c r="N17" s="67" t="s">
        <v>15</v>
      </c>
    </row>
    <row r="18" spans="1:14" x14ac:dyDescent="0.2">
      <c r="A18" s="219" t="s">
        <v>196</v>
      </c>
      <c r="B18" s="25">
        <v>0</v>
      </c>
      <c r="C18" s="25">
        <v>0</v>
      </c>
      <c r="D18" s="25">
        <v>5219</v>
      </c>
      <c r="E18" s="25">
        <v>0</v>
      </c>
      <c r="F18" s="25">
        <v>0</v>
      </c>
      <c r="G18" s="25">
        <v>5684</v>
      </c>
      <c r="H18" s="25">
        <v>0</v>
      </c>
      <c r="I18" s="25">
        <v>0</v>
      </c>
      <c r="J18" s="25">
        <v>0</v>
      </c>
      <c r="K18" s="25">
        <f t="shared" ref="K18:K20" si="7">H18-E18</f>
        <v>0</v>
      </c>
      <c r="L18" s="25">
        <f t="shared" si="5"/>
        <v>0</v>
      </c>
      <c r="M18" s="152">
        <f t="shared" si="6"/>
        <v>-5684</v>
      </c>
      <c r="N18" s="67" t="s">
        <v>15</v>
      </c>
    </row>
    <row r="19" spans="1:14" x14ac:dyDescent="0.2">
      <c r="A19" s="219" t="s">
        <v>197</v>
      </c>
      <c r="B19" s="25">
        <v>0</v>
      </c>
      <c r="C19" s="25">
        <v>0</v>
      </c>
      <c r="D19" s="25">
        <v>181</v>
      </c>
      <c r="E19" s="25">
        <v>0</v>
      </c>
      <c r="F19" s="25">
        <v>0</v>
      </c>
      <c r="G19" s="25">
        <v>183</v>
      </c>
      <c r="H19" s="25">
        <v>0</v>
      </c>
      <c r="I19" s="25">
        <v>0</v>
      </c>
      <c r="J19" s="25">
        <v>0</v>
      </c>
      <c r="K19" s="25">
        <f t="shared" si="7"/>
        <v>0</v>
      </c>
      <c r="L19" s="25">
        <f t="shared" si="5"/>
        <v>0</v>
      </c>
      <c r="M19" s="152">
        <f t="shared" si="6"/>
        <v>-183</v>
      </c>
      <c r="N19" s="67" t="s">
        <v>15</v>
      </c>
    </row>
    <row r="20" spans="1:14" x14ac:dyDescent="0.2">
      <c r="A20" s="220" t="s">
        <v>198</v>
      </c>
      <c r="B20" s="165">
        <v>0</v>
      </c>
      <c r="C20" s="165">
        <v>0</v>
      </c>
      <c r="D20" s="165">
        <v>3643</v>
      </c>
      <c r="E20" s="165">
        <v>0</v>
      </c>
      <c r="F20" s="165">
        <v>0</v>
      </c>
      <c r="G20" s="165">
        <v>157</v>
      </c>
      <c r="H20" s="165">
        <v>0</v>
      </c>
      <c r="I20" s="165">
        <v>0</v>
      </c>
      <c r="J20" s="165">
        <v>0</v>
      </c>
      <c r="K20" s="165">
        <f t="shared" si="7"/>
        <v>0</v>
      </c>
      <c r="L20" s="165">
        <f t="shared" si="5"/>
        <v>0</v>
      </c>
      <c r="M20" s="166">
        <f t="shared" si="6"/>
        <v>-157</v>
      </c>
      <c r="N20" s="67" t="s">
        <v>15</v>
      </c>
    </row>
    <row r="21" spans="1:14" ht="15" x14ac:dyDescent="0.25">
      <c r="A21" s="13" t="s">
        <v>160</v>
      </c>
      <c r="B21" s="154">
        <f>SUM(B17:B20)</f>
        <v>0</v>
      </c>
      <c r="C21" s="154">
        <f t="shared" ref="C21:M21" si="8">SUM(C17:C20)</f>
        <v>0</v>
      </c>
      <c r="D21" s="154">
        <f t="shared" si="8"/>
        <v>11208</v>
      </c>
      <c r="E21" s="154">
        <f t="shared" si="8"/>
        <v>0</v>
      </c>
      <c r="F21" s="154">
        <f t="shared" si="8"/>
        <v>0</v>
      </c>
      <c r="G21" s="154">
        <f t="shared" si="8"/>
        <v>6066</v>
      </c>
      <c r="H21" s="154">
        <f t="shared" si="8"/>
        <v>0</v>
      </c>
      <c r="I21" s="154">
        <f t="shared" si="8"/>
        <v>0</v>
      </c>
      <c r="J21" s="154">
        <f t="shared" si="8"/>
        <v>0</v>
      </c>
      <c r="K21" s="154">
        <f t="shared" si="8"/>
        <v>0</v>
      </c>
      <c r="L21" s="154">
        <f t="shared" si="8"/>
        <v>0</v>
      </c>
      <c r="M21" s="155">
        <f t="shared" si="8"/>
        <v>-6066</v>
      </c>
      <c r="N21" s="67" t="s">
        <v>15</v>
      </c>
    </row>
    <row r="22" spans="1:14" x14ac:dyDescent="0.2">
      <c r="N22" s="67" t="s">
        <v>15</v>
      </c>
    </row>
    <row r="23" spans="1:14" x14ac:dyDescent="0.2">
      <c r="N23" s="67" t="s">
        <v>16</v>
      </c>
    </row>
  </sheetData>
  <mergeCells count="16">
    <mergeCell ref="A15:A16"/>
    <mergeCell ref="B15:D15"/>
    <mergeCell ref="E15:G15"/>
    <mergeCell ref="H15:J15"/>
    <mergeCell ref="K15:M15"/>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Organizational Chart</vt:lpstr>
      <vt:lpstr>B. Summ of Req.</vt:lpstr>
      <vt:lpstr>B. Summ of Req. by DU</vt:lpstr>
      <vt:lpstr>C. Program Changes by DU</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'A.  Organizational Chart'!_GoBack</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Susan von Raab</cp:lastModifiedBy>
  <cp:lastPrinted>2013-03-28T15:49:39Z</cp:lastPrinted>
  <dcterms:created xsi:type="dcterms:W3CDTF">2012-12-06T16:08:32Z</dcterms:created>
  <dcterms:modified xsi:type="dcterms:W3CDTF">2013-03-28T15:49:55Z</dcterms:modified>
</cp:coreProperties>
</file>