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05" windowWidth="15480" windowHeight="11580" tabRatio="806" firstSheet="5" activeTab="11"/>
  </bookViews>
  <sheets>
    <sheet name="A. Organization Chart" sheetId="23" r:id="rId1"/>
    <sheet name="B. Summ of Req." sheetId="20" r:id="rId2"/>
    <sheet name="C. Program Changes by DU" sheetId="5" r:id="rId3"/>
    <sheet name="B. Summ of Req. by DU" sheetId="4" r:id="rId4"/>
    <sheet name="D. Strategic Goals &amp; Objectives" sheetId="8" r:id="rId5"/>
    <sheet name="E. ATB Justification" sheetId="21" r:id="rId6"/>
    <sheet name="F. 2013 Crosswalk" sheetId="10" r:id="rId7"/>
    <sheet name="G. 2014 Crosswalk" sheetId="11" r:id="rId8"/>
    <sheet name="H. Reimbursable Resources" sheetId="12" r:id="rId9"/>
    <sheet name="I. Permanent Positions" sheetId="13" r:id="rId10"/>
    <sheet name="J. Financial Analysis" sheetId="16" r:id="rId11"/>
    <sheet name="K. Summary by OC" sheetId="14" r:id="rId12"/>
  </sheets>
  <definedNames>
    <definedName name="_11POS_BY_CAT" localSheetId="0">#REF!</definedName>
    <definedName name="_11POS_BY_CAT">#REF!</definedName>
    <definedName name="_1ATTORNEY_SUPP">#REF!</definedName>
    <definedName name="_2ATTORNEY_SUPP" localSheetId="0">#REF!</definedName>
    <definedName name="_2ATTORNEY_SUPP">#REF!</definedName>
    <definedName name="_2GA_ROLLUP">#REF!</definedName>
    <definedName name="_3POS_BY_CAT">#REF!</definedName>
    <definedName name="_6GA_ROLLUP">#REF!</definedName>
    <definedName name="_7GA_ROLLUP" localSheetId="0">#REF!</definedName>
    <definedName name="_7GA_ROLLUP">#REF!</definedName>
    <definedName name="_9POS_BY_CAT">#REF!</definedName>
    <definedName name="DL" localSheetId="0">#REF!</definedName>
    <definedName name="DL">#REF!</definedName>
    <definedName name="EXECSUPP" localSheetId="0">#REF!</definedName>
    <definedName name="EXECSUPP">#REF!</definedName>
    <definedName name="FY0711.1" localSheetId="0">#REF!</definedName>
    <definedName name="FY0711.1">#REF!</definedName>
    <definedName name="FY0711.5" localSheetId="0">#REF!</definedName>
    <definedName name="FY0711.5">#REF!</definedName>
    <definedName name="FY0712.1" localSheetId="0">#REF!</definedName>
    <definedName name="FY0712.1">#REF!</definedName>
    <definedName name="FY0721.0" localSheetId="0">#REF!</definedName>
    <definedName name="FY0721.0">#REF!</definedName>
    <definedName name="FY0722.0" localSheetId="0">#REF!</definedName>
    <definedName name="FY0722.0">#REF!</definedName>
    <definedName name="FY0723.1" localSheetId="0">#REF!</definedName>
    <definedName name="FY0723.1">#REF!</definedName>
    <definedName name="FY0723.2" localSheetId="0">#REF!</definedName>
    <definedName name="FY0723.2">#REF!</definedName>
    <definedName name="FY0723.3" localSheetId="0">#REF!</definedName>
    <definedName name="FY0723.3">#REF!</definedName>
    <definedName name="FY0724.0" localSheetId="0">#REF!</definedName>
    <definedName name="FY0724.0">#REF!</definedName>
    <definedName name="FY0725.2" localSheetId="0">#REF!</definedName>
    <definedName name="FY0725.2">#REF!</definedName>
    <definedName name="FY0725.3" localSheetId="0">#REF!</definedName>
    <definedName name="FY0725.3">#REF!</definedName>
    <definedName name="FY0725.6" localSheetId="0">#REF!</definedName>
    <definedName name="FY0725.6">#REF!</definedName>
    <definedName name="FY0726.0" localSheetId="0">#REF!</definedName>
    <definedName name="FY0726.0">#REF!</definedName>
    <definedName name="FY0731.0" localSheetId="0">#REF!</definedName>
    <definedName name="FY0731.0">#REF!</definedName>
    <definedName name="FY0732.0" localSheetId="0">#REF!</definedName>
    <definedName name="FY0732.0">#REF!</definedName>
    <definedName name="FY07Ling" localSheetId="0">#REF!</definedName>
    <definedName name="FY07Ling">#REF!</definedName>
    <definedName name="FY07Mult" localSheetId="0">#REF!</definedName>
    <definedName name="FY07Mult">#REF!</definedName>
    <definedName name="FY07PEPI" localSheetId="0">#REF!</definedName>
    <definedName name="FY07PEPI">#REF!</definedName>
    <definedName name="FY07Tot" localSheetId="0">#REF!</definedName>
    <definedName name="FY07Tot">#REF!</definedName>
    <definedName name="FY07Train" localSheetId="0">#REF!</definedName>
    <definedName name="FY07Train">#REF!</definedName>
    <definedName name="FY0811.1" localSheetId="0">#REF!</definedName>
    <definedName name="FY0811.1">#REF!</definedName>
    <definedName name="FY0811.5" localSheetId="0">#REF!</definedName>
    <definedName name="FY0811.5">#REF!</definedName>
    <definedName name="FY0812.1" localSheetId="0">#REF!</definedName>
    <definedName name="FY0812.1">#REF!</definedName>
    <definedName name="FY0821.0" localSheetId="0">#REF!</definedName>
    <definedName name="FY0821.0">#REF!</definedName>
    <definedName name="FY0822.0" localSheetId="0">#REF!</definedName>
    <definedName name="FY0822.0">#REF!</definedName>
    <definedName name="FY0823.1" localSheetId="0">#REF!</definedName>
    <definedName name="FY0823.1">#REF!</definedName>
    <definedName name="FY0823.2" localSheetId="0">#REF!</definedName>
    <definedName name="FY0823.2">#REF!</definedName>
    <definedName name="FY0823.3" localSheetId="0">#REF!</definedName>
    <definedName name="FY0823.3">#REF!</definedName>
    <definedName name="FY0824.0" localSheetId="0">#REF!</definedName>
    <definedName name="FY0824.0">#REF!</definedName>
    <definedName name="FY0825.2" localSheetId="0">#REF!</definedName>
    <definedName name="FY0825.2">#REF!</definedName>
    <definedName name="FY0825.3" localSheetId="0">#REF!</definedName>
    <definedName name="FY0825.3">#REF!</definedName>
    <definedName name="FY0825.6" localSheetId="0">#REF!</definedName>
    <definedName name="FY0825.6">#REF!</definedName>
    <definedName name="FY0826.0" localSheetId="0">#REF!</definedName>
    <definedName name="FY0826.0">#REF!</definedName>
    <definedName name="FY0831.0" localSheetId="0">#REF!</definedName>
    <definedName name="FY0831.0">#REF!</definedName>
    <definedName name="FY0832.0" localSheetId="0">#REF!</definedName>
    <definedName name="FY0832.0">#REF!</definedName>
    <definedName name="FY08Ling" localSheetId="0">#REF!</definedName>
    <definedName name="FY08Ling">#REF!</definedName>
    <definedName name="FY08Mult" localSheetId="0">#REF!</definedName>
    <definedName name="FY08Mult">#REF!</definedName>
    <definedName name="FY08PEPI" localSheetId="0">#REF!</definedName>
    <definedName name="FY08PEPI">#REF!</definedName>
    <definedName name="FY08Tot" localSheetId="0">#REF!</definedName>
    <definedName name="FY08Tot">#REF!</definedName>
    <definedName name="FY08Train" localSheetId="0">#REF!</definedName>
    <definedName name="FY08Train">#REF!</definedName>
    <definedName name="FY0911.1" localSheetId="0">#REF!</definedName>
    <definedName name="FY0911.1">#REF!</definedName>
    <definedName name="FY0911.5" localSheetId="0">#REF!</definedName>
    <definedName name="FY0911.5">#REF!</definedName>
    <definedName name="FY0912.1" localSheetId="0">#REF!</definedName>
    <definedName name="FY0912.1">#REF!</definedName>
    <definedName name="FY0921.0" localSheetId="0">#REF!</definedName>
    <definedName name="FY0921.0">#REF!</definedName>
    <definedName name="FY0922.0" localSheetId="0">#REF!</definedName>
    <definedName name="FY0922.0">#REF!</definedName>
    <definedName name="FY0923.1" localSheetId="0">#REF!</definedName>
    <definedName name="FY0923.1">#REF!</definedName>
    <definedName name="FY0923.2" localSheetId="0">#REF!</definedName>
    <definedName name="FY0923.2">#REF!</definedName>
    <definedName name="FY0923.3" localSheetId="0">#REF!</definedName>
    <definedName name="FY0923.3">#REF!</definedName>
    <definedName name="FY0924.0" localSheetId="0">#REF!</definedName>
    <definedName name="FY0924.0">#REF!</definedName>
    <definedName name="FY0925.2" localSheetId="0">#REF!</definedName>
    <definedName name="FY0925.2">#REF!</definedName>
    <definedName name="FY0925.3" localSheetId="0">#REF!</definedName>
    <definedName name="FY0925.3">#REF!</definedName>
    <definedName name="FY0925.6" localSheetId="0">#REF!</definedName>
    <definedName name="FY0925.6">#REF!</definedName>
    <definedName name="FY0926.0" localSheetId="0">#REF!</definedName>
    <definedName name="FY0926.0">#REF!</definedName>
    <definedName name="FY0931.0" localSheetId="0">#REF!</definedName>
    <definedName name="FY0931.0">#REF!</definedName>
    <definedName name="FY0932.0" localSheetId="0">#REF!</definedName>
    <definedName name="FY0932.0">#REF!</definedName>
    <definedName name="FY09Ling" localSheetId="0">#REF!</definedName>
    <definedName name="FY09Ling">#REF!</definedName>
    <definedName name="FY09Mult" localSheetId="0">#REF!</definedName>
    <definedName name="FY09Mult">#REF!</definedName>
    <definedName name="FY09PEPI" localSheetId="0">#REF!</definedName>
    <definedName name="FY09PEPI">#REF!</definedName>
    <definedName name="FY09Tot" localSheetId="0">#REF!</definedName>
    <definedName name="FY09Tot">#REF!</definedName>
    <definedName name="FY09Train" localSheetId="0">#REF!</definedName>
    <definedName name="FY09Train">#REF!</definedName>
    <definedName name="INTEL" localSheetId="0">#REF!</definedName>
    <definedName name="INTEL">#REF!</definedName>
    <definedName name="JMD" localSheetId="0">#REF!</definedName>
    <definedName name="JMD">#REF!</definedName>
    <definedName name="PART" localSheetId="0">#REF!</definedName>
    <definedName name="PART">#REF!</definedName>
    <definedName name="_xlnm.Print_Area" localSheetId="0">'A. Organization Chart'!$A$1:$S$30</definedName>
    <definedName name="_xlnm.Print_Area" localSheetId="1">'B. Summ of Req.'!$A$1:$D$48</definedName>
    <definedName name="_xlnm.Print_Area" localSheetId="3">'B. Summ of Req. by DU'!$A$1:$M$38</definedName>
    <definedName name="_xlnm.Print_Area" localSheetId="2">'C. Program Changes by DU'!$A$1:$J$9</definedName>
    <definedName name="_xlnm.Print_Area" localSheetId="4">'D. Strategic Goals &amp; Objectives'!$A$1:$N$35</definedName>
    <definedName name="_xlnm.Print_Area" localSheetId="5">'E. ATB Justification'!$A$1:$G$72</definedName>
    <definedName name="_xlnm.Print_Area" localSheetId="6">'F. 2013 Crosswalk'!$A$1:$U$34</definedName>
    <definedName name="_xlnm.Print_Area" localSheetId="7">'G. 2014 Crosswalk'!$A$1:$L$32</definedName>
    <definedName name="_xlnm.Print_Area" localSheetId="8">'H. Reimbursable Resources'!$A$1:$M$27</definedName>
    <definedName name="_xlnm.Print_Area" localSheetId="9">'I. Permanent Positions'!$A$1:$J$32</definedName>
    <definedName name="_xlnm.Print_Area" localSheetId="10">'J. Financial Analysis'!$A$1:$C$22</definedName>
    <definedName name="_xlnm.Print_Area" localSheetId="11">'K. Summary by OC'!$A$1:$I$46</definedName>
    <definedName name="_xlnm.Print_Area">#REF!</definedName>
    <definedName name="_xlnm.Print_Titles" localSheetId="4">'D. Strategic Goals &amp; Objectives'!$1:$8</definedName>
    <definedName name="_xlnm.Print_Titles" localSheetId="5">'E. ATB Justification'!$1:$6</definedName>
    <definedName name="_xlnm.Print_Titles" localSheetId="10">'J. Financial Analysis'!$1:$5</definedName>
    <definedName name="REIMPRO" localSheetId="0">#REF!</definedName>
    <definedName name="REIMPRO">#REF!</definedName>
    <definedName name="REIMSOR" localSheetId="0">#REF!</definedName>
    <definedName name="REIMSOR">#REF!</definedName>
    <definedName name="Test">#REF!</definedName>
    <definedName name="Z_12C66D54_5067_4346_818B_6EAB1C8A9183_.wvu.PrintArea" localSheetId="0" hidden="1">'A. Organization Chart'!$A$1:$N$29</definedName>
    <definedName name="Z_3118AF25_8423_420A_806A_487665220C68_.wvu.PrintArea" localSheetId="0" hidden="1">'A. Organization Chart'!$A$1:$N$29</definedName>
    <definedName name="Z_4148B88B_8ED7_4FDE_9459_DEB244AD0552_.wvu.PrintArea" localSheetId="0" hidden="1">'A. Organization Chart'!$A$1:$N$29</definedName>
    <definedName name="Z_56C0A34E_45B4_448B_85E5_70B3A8E63333_.wvu.PrintArea" localSheetId="0" hidden="1">'A. Organization Chart'!$A$1:$N$29</definedName>
  </definedNames>
  <calcPr calcId="145621"/>
</workbook>
</file>

<file path=xl/calcChain.xml><?xml version="1.0" encoding="utf-8"?>
<calcChain xmlns="http://schemas.openxmlformats.org/spreadsheetml/2006/main">
  <c r="C22" i="16" l="1"/>
  <c r="I8" i="5"/>
  <c r="H8" i="5"/>
  <c r="G8" i="5"/>
  <c r="J8" i="5"/>
  <c r="D28" i="20"/>
  <c r="M28" i="8" l="1"/>
  <c r="N28" i="8"/>
  <c r="N17" i="8" l="1"/>
  <c r="M17" i="8"/>
  <c r="N16" i="8"/>
  <c r="M16" i="8"/>
  <c r="N13" i="8"/>
  <c r="M13" i="8"/>
  <c r="B26" i="13" l="1"/>
  <c r="G14" i="12" l="1"/>
  <c r="U9" i="10"/>
  <c r="M14" i="12" l="1"/>
  <c r="M13" i="12"/>
  <c r="M12" i="12"/>
  <c r="M11" i="12"/>
  <c r="M10" i="12"/>
  <c r="D43" i="20" l="1"/>
  <c r="U10" i="10" l="1"/>
  <c r="U11" i="10"/>
  <c r="U12" i="10"/>
  <c r="G13" i="10"/>
  <c r="F13" i="10"/>
  <c r="F15" i="10" s="1"/>
  <c r="F20" i="10" s="1"/>
  <c r="E13" i="10"/>
  <c r="C32" i="8"/>
  <c r="D32" i="8"/>
  <c r="E32" i="8"/>
  <c r="F32" i="8"/>
  <c r="G32" i="8"/>
  <c r="H32" i="8"/>
  <c r="I32" i="8"/>
  <c r="J32" i="8"/>
  <c r="K32" i="8"/>
  <c r="L32" i="8"/>
  <c r="C22" i="8"/>
  <c r="D14" i="8"/>
  <c r="E14" i="8"/>
  <c r="F14" i="8"/>
  <c r="G14" i="8"/>
  <c r="H14" i="8"/>
  <c r="I14" i="8"/>
  <c r="J14" i="8"/>
  <c r="K14" i="8"/>
  <c r="L14" i="8"/>
  <c r="C14" i="8"/>
  <c r="D11" i="20"/>
  <c r="C11" i="20"/>
  <c r="B11" i="20"/>
  <c r="C33" i="8" l="1"/>
  <c r="U13" i="10"/>
  <c r="B17" i="20" l="1"/>
  <c r="L12" i="11" l="1"/>
  <c r="L11" i="11"/>
  <c r="L10" i="11"/>
  <c r="L9" i="11"/>
  <c r="D34" i="21"/>
  <c r="D41" i="21" s="1"/>
  <c r="M13" i="10" l="1"/>
  <c r="L13" i="10"/>
  <c r="L15" i="10" s="1"/>
  <c r="L20" i="10" s="1"/>
  <c r="K13" i="10"/>
  <c r="E11" i="21" l="1"/>
  <c r="F11" i="21"/>
  <c r="G11" i="21"/>
  <c r="E15" i="21"/>
  <c r="F15" i="21"/>
  <c r="G15" i="21"/>
  <c r="C27" i="21"/>
  <c r="C29" i="21" s="1"/>
  <c r="C42" i="21" s="1"/>
  <c r="D27" i="21"/>
  <c r="D29" i="21" s="1"/>
  <c r="D42" i="21" s="1"/>
  <c r="E47" i="21"/>
  <c r="F47" i="21"/>
  <c r="E52" i="21"/>
  <c r="F52" i="21"/>
  <c r="G52" i="21"/>
  <c r="E56" i="21"/>
  <c r="F56" i="21"/>
  <c r="G56" i="21"/>
  <c r="E63" i="21"/>
  <c r="F63" i="21"/>
  <c r="G63" i="21"/>
  <c r="E67" i="21"/>
  <c r="F67" i="21"/>
  <c r="G67" i="21"/>
  <c r="E72" i="21"/>
  <c r="F72" i="21"/>
  <c r="G72" i="21"/>
  <c r="F68" i="21" l="1"/>
  <c r="E68" i="21"/>
  <c r="G23" i="21"/>
  <c r="G47" i="21" s="1"/>
  <c r="G68" i="21" s="1"/>
  <c r="C43" i="20" l="1"/>
  <c r="B43" i="20"/>
  <c r="D38" i="20"/>
  <c r="D44" i="20" s="1"/>
  <c r="C38" i="20"/>
  <c r="B38" i="20"/>
  <c r="C28" i="20"/>
  <c r="B28" i="20"/>
  <c r="B29" i="20" s="1"/>
  <c r="B31" i="20" s="1"/>
  <c r="D17" i="20"/>
  <c r="C17" i="20"/>
  <c r="B45" i="20" l="1"/>
  <c r="B46" i="20" s="1"/>
  <c r="B44" i="20"/>
  <c r="C29" i="20"/>
  <c r="C31" i="20" s="1"/>
  <c r="D29" i="20"/>
  <c r="C44" i="20"/>
  <c r="C45" i="20" l="1"/>
  <c r="C46" i="20" s="1"/>
  <c r="D31" i="20"/>
  <c r="D45" i="20" l="1"/>
  <c r="D46" i="20" s="1"/>
  <c r="T19" i="10"/>
  <c r="T18" i="10"/>
  <c r="T14" i="10"/>
  <c r="J13" i="10"/>
  <c r="I13" i="10"/>
  <c r="I15" i="10" s="1"/>
  <c r="I20" i="10" s="1"/>
  <c r="H13" i="10"/>
  <c r="K20" i="11" l="1"/>
  <c r="K19" i="11"/>
  <c r="K15" i="11"/>
  <c r="K12" i="11"/>
  <c r="K11" i="11"/>
  <c r="K10" i="11"/>
  <c r="J12" i="11"/>
  <c r="J11" i="11"/>
  <c r="J10" i="11"/>
  <c r="T11" i="10" l="1"/>
  <c r="T12" i="10"/>
  <c r="T10" i="10"/>
  <c r="T9" i="10"/>
  <c r="A28" i="4" l="1"/>
  <c r="A27" i="4"/>
  <c r="A26" i="4"/>
  <c r="A25" i="4"/>
  <c r="B10" i="14" l="1"/>
  <c r="B14" i="14" s="1"/>
  <c r="K9" i="12"/>
  <c r="K9" i="4"/>
  <c r="H25" i="4" s="1"/>
  <c r="B13" i="4"/>
  <c r="S12" i="10" l="1"/>
  <c r="S11" i="10"/>
  <c r="S10" i="10"/>
  <c r="S9" i="10"/>
  <c r="I25" i="13" l="1"/>
  <c r="I24" i="13"/>
  <c r="I23" i="13"/>
  <c r="I22" i="13"/>
  <c r="I21" i="13"/>
  <c r="I20" i="13"/>
  <c r="I19" i="13"/>
  <c r="I18" i="13"/>
  <c r="I17" i="13"/>
  <c r="I16" i="13"/>
  <c r="I15" i="13"/>
  <c r="I14" i="13"/>
  <c r="I13" i="13"/>
  <c r="I12" i="13"/>
  <c r="I11" i="13"/>
  <c r="I10" i="13"/>
  <c r="I9" i="13"/>
  <c r="J9" i="5"/>
  <c r="D9" i="5"/>
  <c r="G9" i="5" l="1"/>
  <c r="H9" i="5"/>
  <c r="I9" i="5"/>
  <c r="I48" i="14" l="1"/>
  <c r="I47" i="14"/>
  <c r="H45" i="14"/>
  <c r="I39" i="14" l="1"/>
  <c r="I40" i="14"/>
  <c r="I41" i="14"/>
  <c r="I42" i="14"/>
  <c r="I38" i="14"/>
  <c r="B22" i="16" l="1"/>
  <c r="I36" i="14"/>
  <c r="I35" i="14"/>
  <c r="I34" i="14"/>
  <c r="I33" i="14"/>
  <c r="I32" i="14"/>
  <c r="I31" i="14"/>
  <c r="I30" i="14"/>
  <c r="I29" i="14"/>
  <c r="I28" i="14"/>
  <c r="I27" i="14"/>
  <c r="I26" i="14"/>
  <c r="I25" i="14"/>
  <c r="I24" i="14"/>
  <c r="I23" i="14"/>
  <c r="I22" i="14"/>
  <c r="I21" i="14"/>
  <c r="I20" i="14"/>
  <c r="I19" i="14"/>
  <c r="I18" i="14"/>
  <c r="I17" i="14"/>
  <c r="I16" i="14"/>
  <c r="I13" i="14"/>
  <c r="H13" i="14"/>
  <c r="I12" i="14"/>
  <c r="H12" i="14"/>
  <c r="I11" i="14"/>
  <c r="H11" i="14"/>
  <c r="I9" i="14"/>
  <c r="H9" i="14"/>
  <c r="G10" i="14"/>
  <c r="F10" i="14"/>
  <c r="E10" i="14"/>
  <c r="D10" i="14"/>
  <c r="C14" i="14"/>
  <c r="C37" i="14" s="1"/>
  <c r="C43" i="14" s="1"/>
  <c r="B43" i="14"/>
  <c r="I8" i="14"/>
  <c r="H8" i="14"/>
  <c r="G30" i="13"/>
  <c r="F30" i="13"/>
  <c r="E30" i="13"/>
  <c r="D30" i="13"/>
  <c r="C30" i="13"/>
  <c r="B30" i="13"/>
  <c r="J26" i="13"/>
  <c r="H26" i="13"/>
  <c r="H27" i="13" s="1"/>
  <c r="I27" i="13" s="1"/>
  <c r="G26" i="13"/>
  <c r="F26" i="13"/>
  <c r="E26" i="13"/>
  <c r="D26" i="13"/>
  <c r="C26" i="13"/>
  <c r="F43" i="14" l="1"/>
  <c r="F14" i="14"/>
  <c r="G14" i="14"/>
  <c r="G37" i="14" s="1"/>
  <c r="G43" i="14" s="1"/>
  <c r="D43" i="14"/>
  <c r="D14" i="14"/>
  <c r="E14" i="14"/>
  <c r="E37" i="14" s="1"/>
  <c r="E43" i="14" s="1"/>
  <c r="I26" i="13"/>
  <c r="I10" i="14"/>
  <c r="I14" i="14" s="1"/>
  <c r="H10" i="14"/>
  <c r="H43" i="14" s="1"/>
  <c r="H28" i="13"/>
  <c r="H29" i="13" l="1"/>
  <c r="I29" i="13" s="1"/>
  <c r="I28" i="13"/>
  <c r="I37" i="14"/>
  <c r="I43" i="14" s="1"/>
  <c r="H14" i="14"/>
  <c r="J30" i="13"/>
  <c r="H30" i="13" l="1"/>
  <c r="I30" i="13"/>
  <c r="J26" i="12"/>
  <c r="I26" i="12"/>
  <c r="H26" i="12"/>
  <c r="G26" i="12"/>
  <c r="F26" i="12"/>
  <c r="E26" i="12"/>
  <c r="D26" i="12"/>
  <c r="C26" i="12"/>
  <c r="B26" i="12"/>
  <c r="M25" i="12"/>
  <c r="L25" i="12"/>
  <c r="K25" i="12"/>
  <c r="M24" i="12"/>
  <c r="L24" i="12"/>
  <c r="K24" i="12"/>
  <c r="M23" i="12"/>
  <c r="L23" i="12"/>
  <c r="K23" i="12"/>
  <c r="M22" i="12"/>
  <c r="L22" i="12"/>
  <c r="K22" i="12"/>
  <c r="M17" i="12"/>
  <c r="L17" i="12"/>
  <c r="K17" i="12"/>
  <c r="M16" i="12"/>
  <c r="L16" i="12"/>
  <c r="K16" i="12"/>
  <c r="M15" i="12"/>
  <c r="L15" i="12"/>
  <c r="M9" i="12"/>
  <c r="L9" i="12"/>
  <c r="J18" i="12"/>
  <c r="I18" i="12"/>
  <c r="H18" i="12"/>
  <c r="G18" i="12"/>
  <c r="F18" i="12"/>
  <c r="E18" i="12"/>
  <c r="D18" i="12"/>
  <c r="C18" i="12"/>
  <c r="B18" i="12"/>
  <c r="I13" i="11"/>
  <c r="H13" i="11"/>
  <c r="H16" i="11" s="1"/>
  <c r="G13" i="11"/>
  <c r="F13" i="11"/>
  <c r="F16" i="11" s="1"/>
  <c r="F21" i="11" s="1"/>
  <c r="E13" i="11"/>
  <c r="D13" i="11"/>
  <c r="C13" i="11"/>
  <c r="C16" i="11" s="1"/>
  <c r="C21" i="11" s="1"/>
  <c r="B13" i="11"/>
  <c r="K9" i="11"/>
  <c r="J9" i="11"/>
  <c r="P13" i="10"/>
  <c r="O13" i="10"/>
  <c r="O15" i="10" s="1"/>
  <c r="N13" i="10"/>
  <c r="R13" i="10"/>
  <c r="Q13" i="10"/>
  <c r="D13" i="10"/>
  <c r="C13" i="10"/>
  <c r="C15" i="10" s="1"/>
  <c r="C20" i="10" s="1"/>
  <c r="B13" i="10"/>
  <c r="D14" i="11" l="1"/>
  <c r="L14" i="11" s="1"/>
  <c r="L13" i="11"/>
  <c r="O20" i="10"/>
  <c r="K13" i="11"/>
  <c r="K16" i="11" s="1"/>
  <c r="K21" i="11" s="1"/>
  <c r="J13" i="11"/>
  <c r="K26" i="12"/>
  <c r="L26" i="12"/>
  <c r="M26" i="12"/>
  <c r="L18" i="12"/>
  <c r="K18" i="12"/>
  <c r="M18" i="12"/>
  <c r="H21" i="11"/>
  <c r="T13" i="10"/>
  <c r="S13" i="10"/>
  <c r="T15" i="10" l="1"/>
  <c r="T20" i="10" s="1"/>
  <c r="N27" i="8"/>
  <c r="M27" i="8"/>
  <c r="N26" i="8"/>
  <c r="M26" i="8"/>
  <c r="N25" i="8"/>
  <c r="M25" i="8"/>
  <c r="N24" i="8"/>
  <c r="M24" i="8"/>
  <c r="L22" i="8"/>
  <c r="L33" i="8" s="1"/>
  <c r="K22" i="8"/>
  <c r="J22" i="8"/>
  <c r="J33" i="8" s="1"/>
  <c r="I22" i="8"/>
  <c r="H22" i="8"/>
  <c r="H33" i="8" s="1"/>
  <c r="G22" i="8"/>
  <c r="F22" i="8"/>
  <c r="F33" i="8" s="1"/>
  <c r="E22" i="8"/>
  <c r="D22" i="8"/>
  <c r="D33" i="8" s="1"/>
  <c r="M18" i="8"/>
  <c r="N18" i="8"/>
  <c r="M19" i="8"/>
  <c r="N19" i="8"/>
  <c r="M20" i="8"/>
  <c r="N20" i="8"/>
  <c r="M21" i="8"/>
  <c r="N21" i="8"/>
  <c r="N12" i="8"/>
  <c r="M12" i="8"/>
  <c r="N11" i="8"/>
  <c r="M11" i="8"/>
  <c r="N10" i="8"/>
  <c r="M10" i="8"/>
  <c r="N32" i="8" l="1"/>
  <c r="M32" i="8"/>
  <c r="N14" i="8"/>
  <c r="M14" i="8"/>
  <c r="M22" i="8"/>
  <c r="E33" i="8"/>
  <c r="I33" i="8"/>
  <c r="N22" i="8"/>
  <c r="G33" i="8"/>
  <c r="K33" i="8"/>
  <c r="F9" i="5"/>
  <c r="E9" i="5"/>
  <c r="C9" i="5"/>
  <c r="L20" i="4"/>
  <c r="I36" i="4" s="1"/>
  <c r="L19" i="4"/>
  <c r="I35" i="4" s="1"/>
  <c r="I34" i="4"/>
  <c r="I33" i="4"/>
  <c r="L15" i="4"/>
  <c r="I31" i="4" s="1"/>
  <c r="G29" i="4"/>
  <c r="G30" i="4" s="1"/>
  <c r="F29" i="4"/>
  <c r="F32" i="4" s="1"/>
  <c r="F37" i="4" s="1"/>
  <c r="E29" i="4"/>
  <c r="D29" i="4"/>
  <c r="D30" i="4" s="1"/>
  <c r="C29" i="4"/>
  <c r="C32" i="4" s="1"/>
  <c r="C37" i="4" s="1"/>
  <c r="B29" i="4"/>
  <c r="J13" i="4"/>
  <c r="J14" i="4" s="1"/>
  <c r="I13" i="4"/>
  <c r="I16" i="4" s="1"/>
  <c r="I21" i="4" s="1"/>
  <c r="H13" i="4"/>
  <c r="G13" i="4"/>
  <c r="G14" i="4" s="1"/>
  <c r="F13" i="4"/>
  <c r="F16" i="4" s="1"/>
  <c r="E13" i="4"/>
  <c r="D13" i="4"/>
  <c r="D14" i="4" s="1"/>
  <c r="C13" i="4"/>
  <c r="C16" i="4" s="1"/>
  <c r="C21" i="4" s="1"/>
  <c r="M12" i="4"/>
  <c r="J28" i="4" s="1"/>
  <c r="L12" i="4"/>
  <c r="I28" i="4" s="1"/>
  <c r="K12" i="4"/>
  <c r="H28" i="4" s="1"/>
  <c r="M11" i="4"/>
  <c r="J27" i="4" s="1"/>
  <c r="L11" i="4"/>
  <c r="I27" i="4" s="1"/>
  <c r="K11" i="4"/>
  <c r="H27" i="4" s="1"/>
  <c r="M10" i="4"/>
  <c r="J26" i="4" s="1"/>
  <c r="L10" i="4"/>
  <c r="K10" i="4"/>
  <c r="M9" i="4"/>
  <c r="J25" i="4" s="1"/>
  <c r="L9" i="4"/>
  <c r="I25" i="4" s="1"/>
  <c r="N33" i="8" l="1"/>
  <c r="M33" i="8"/>
  <c r="M14" i="4"/>
  <c r="J30" i="4" s="1"/>
  <c r="K13" i="4"/>
  <c r="L13" i="4"/>
  <c r="M13" i="4"/>
  <c r="J29" i="4"/>
  <c r="F21" i="4"/>
  <c r="L21" i="4" s="1"/>
  <c r="I37" i="4" s="1"/>
  <c r="L16" i="4"/>
  <c r="I32" i="4" s="1"/>
  <c r="I26" i="4"/>
  <c r="I29" i="4" s="1"/>
  <c r="H26" i="4"/>
  <c r="H29" i="4" s="1"/>
</calcChain>
</file>

<file path=xl/sharedStrings.xml><?xml version="1.0" encoding="utf-8"?>
<sst xmlns="http://schemas.openxmlformats.org/spreadsheetml/2006/main" count="954" uniqueCount="270">
  <si>
    <t>Summary of Requirements</t>
  </si>
  <si>
    <t>Salaries and Expenses</t>
  </si>
  <si>
    <t>(Dollars in Thousands)</t>
  </si>
  <si>
    <t>Direct Pos.</t>
  </si>
  <si>
    <t>Amount</t>
  </si>
  <si>
    <t>Technical Adjustments</t>
  </si>
  <si>
    <t>[List all - if applicable]</t>
  </si>
  <si>
    <t>Transfers:</t>
  </si>
  <si>
    <t>Pay and Benefits</t>
  </si>
  <si>
    <t>Domestic Rent and Facilities</t>
  </si>
  <si>
    <t>Other Adjustments</t>
  </si>
  <si>
    <t>Foreign Expenses</t>
  </si>
  <si>
    <t>Prison and Detention</t>
  </si>
  <si>
    <t>Program Changes</t>
  </si>
  <si>
    <t>Increase 1</t>
  </si>
  <si>
    <t>Increase 2</t>
  </si>
  <si>
    <t>Increase 3</t>
  </si>
  <si>
    <t>Subtotal, Increases</t>
  </si>
  <si>
    <t>Offset 1</t>
  </si>
  <si>
    <t>Offset 2</t>
  </si>
  <si>
    <t>Offset 3</t>
  </si>
  <si>
    <t>Total Program Changes</t>
  </si>
  <si>
    <t>end of line</t>
  </si>
  <si>
    <t>end of sheet</t>
  </si>
  <si>
    <t>Decision Unit 2</t>
  </si>
  <si>
    <t>Decision Unit 3</t>
  </si>
  <si>
    <t>Decision Unit 4</t>
  </si>
  <si>
    <t>Total</t>
  </si>
  <si>
    <t>Reimbursable FTE</t>
  </si>
  <si>
    <t>Other FTE:</t>
  </si>
  <si>
    <t>LEAP</t>
  </si>
  <si>
    <t>Overtime</t>
  </si>
  <si>
    <t>Direct FTE</t>
  </si>
  <si>
    <t>Program Increases</t>
  </si>
  <si>
    <t>Total Offsets</t>
  </si>
  <si>
    <t>Program Offsets</t>
  </si>
  <si>
    <t>Total Program Offsets</t>
  </si>
  <si>
    <t>Agt./
Atty.</t>
  </si>
  <si>
    <t>Resources by Department of Justice Strategic Goal/Objective</t>
  </si>
  <si>
    <t>Strategic Goal and Strategic Objective</t>
  </si>
  <si>
    <t>Direct Amount</t>
  </si>
  <si>
    <t>Direct/
Reimb FTE</t>
  </si>
  <si>
    <t>Goal 1</t>
  </si>
  <si>
    <t>Prosecute those involved in terrorist acts.</t>
  </si>
  <si>
    <t xml:space="preserve">Prevent Terrorism and Promote the Nation's Security Consistent with the Rule of Law
</t>
  </si>
  <si>
    <t>Goal 2</t>
  </si>
  <si>
    <t>Subtotal, Goal 2</t>
  </si>
  <si>
    <t>Subtotal, Goal 1</t>
  </si>
  <si>
    <t>Goal 3</t>
  </si>
  <si>
    <t>Subtotal, Goal 3</t>
  </si>
  <si>
    <t>TOTAL</t>
  </si>
  <si>
    <t>Subtotal, Technical Adjustments</t>
  </si>
  <si>
    <t>Transfers</t>
  </si>
  <si>
    <t>List and justify each item separately.  Explanation should specifically explains the technical adjustment.</t>
  </si>
  <si>
    <t>List and justify each item separately.  Explanation should specifically explains reason, arithmetic calculations, and the current services to which each transfer applies.</t>
  </si>
  <si>
    <t>Subtotal, Transfers</t>
  </si>
  <si>
    <t>Annual Salary Rate of XXX new Positions</t>
  </si>
  <si>
    <t>Less Lapse (50%)</t>
  </si>
  <si>
    <t>Net compensation</t>
  </si>
  <si>
    <t>Associated Employee Benefits</t>
  </si>
  <si>
    <t>Total Personnel Cost</t>
  </si>
  <si>
    <t>Travel</t>
  </si>
  <si>
    <t>Transportation of Things</t>
  </si>
  <si>
    <t>Communications/Utilities</t>
  </si>
  <si>
    <t>Printing/Reproduction</t>
  </si>
  <si>
    <t>Other Contractual Services</t>
  </si>
  <si>
    <t>25.2 Other Services</t>
  </si>
  <si>
    <t>25.3 Purchase of Goods and Services from Government Accounts</t>
  </si>
  <si>
    <t>25.4 Operations and Maintenance of Facilities</t>
  </si>
  <si>
    <t>25.6 Medical Care</t>
  </si>
  <si>
    <t>Supplies and Materials</t>
  </si>
  <si>
    <t>Equipment</t>
  </si>
  <si>
    <t>Total Non-Personnel Cost</t>
  </si>
  <si>
    <r>
      <t>Administrative Salary Increase:</t>
    </r>
    <r>
      <rPr>
        <sz val="9"/>
        <color theme="1"/>
        <rFont val="Arial"/>
        <family val="2"/>
      </rPr>
      <t xml:space="preserve">
This request provides for an expected annual pay adjustment of administratively determined salaries for the Assistant United States Attorneys occupying ungraded positions in the United States Attorneys offices ($_____for pay and $_____for benefits, totaling $______.)</t>
    </r>
  </si>
  <si>
    <t xml:space="preserve"> </t>
  </si>
  <si>
    <t>Subtotal, Pay and Benefits</t>
  </si>
  <si>
    <t>Subtotal, Domestic Rent and Facilities</t>
  </si>
  <si>
    <t>Subtotal, Other Adjustments</t>
  </si>
  <si>
    <r>
      <t>Living Quarter Allowance</t>
    </r>
    <r>
      <rPr>
        <sz val="9"/>
        <color theme="1"/>
        <rFont val="Arial"/>
        <family val="2"/>
      </rPr>
      <t>:
The living quarter allowance (LQA) is an allowance granted an employee for the annual cost of adequate living quarters for the employee and the employee's family at a foreign post.  The rates are designed to cover the average cost of rent, heat, light, fuel, gas, electricity, water, local taxes, and insurance paid by the employee.  Employees who receive the GLQ do not receive LQA and vice versa.  $_______reflects the change in cost to support existing staffing levels.</t>
    </r>
  </si>
  <si>
    <r>
      <t>Education Allowance</t>
    </r>
    <r>
      <rPr>
        <sz val="9"/>
        <color theme="1"/>
        <rFont val="Arial"/>
        <family val="2"/>
      </rPr>
      <t>:
For employees stationed abroad, components are obligated to meet the educational expenses incurred by an employee in providing adequate elementary (grades K-8) and secondary (grades 9-12) education for dependent children at post.  $_______reflects the increase in cost to support existing staffing levels.</t>
    </r>
  </si>
  <si>
    <t>Subtotal, Foreign Expenses</t>
  </si>
  <si>
    <t>Subtotal, Prison and Detention</t>
  </si>
  <si>
    <t>Reprogramming/Transfers</t>
  </si>
  <si>
    <t xml:space="preserve">Carryover </t>
  </si>
  <si>
    <t>Crosswalk of 2013 Availability</t>
  </si>
  <si>
    <t>Summary of Reimbursable Resources</t>
  </si>
  <si>
    <t>Increase/Decrease</t>
  </si>
  <si>
    <t>Reimb. Pos.</t>
  </si>
  <si>
    <t>Reimb. FTE</t>
  </si>
  <si>
    <t>Detail of Permanent Positions by Category</t>
  </si>
  <si>
    <t>ATBs</t>
  </si>
  <si>
    <t>Category</t>
  </si>
  <si>
    <t>Intelligence Series (132)</t>
  </si>
  <si>
    <t>Personnel Management (200-299)</t>
  </si>
  <si>
    <t>Clerical and Office Services (300-399)</t>
  </si>
  <si>
    <t>Accounting and Budget (500-599)</t>
  </si>
  <si>
    <t>Attorneys (905)</t>
  </si>
  <si>
    <t>Paralegals / Other Law (900-998)</t>
  </si>
  <si>
    <t>Information &amp; Arts (1000-1099)</t>
  </si>
  <si>
    <t>Business &amp; Industry (1100-1199)</t>
  </si>
  <si>
    <t>Library (1400-1499)</t>
  </si>
  <si>
    <t>Equipment/Facilities Services (1600-1699)</t>
  </si>
  <si>
    <t>Miscellaneous Inspectors Series (1802)</t>
  </si>
  <si>
    <t>Criminal Investigative Series (1811)</t>
  </si>
  <si>
    <t>Supply Services (2000-2099)</t>
  </si>
  <si>
    <t>Motor Vehicle Operations (5703)</t>
  </si>
  <si>
    <t>Information Technology Mgmt  (2210)</t>
  </si>
  <si>
    <t>Security Specialists (080)</t>
  </si>
  <si>
    <t>Miscellaneous Operations (010-099)</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</si>
  <si>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</si>
  <si>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</si>
  <si>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</si>
  <si>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</si>
  <si>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</si>
  <si>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</si>
  <si>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</si>
  <si>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</si>
  <si>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</si>
  <si>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</si>
  <si>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</si>
  <si>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</si>
  <si>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</si>
  <si>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</si>
  <si>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</si>
  <si>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</si>
  <si>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</si>
  <si>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</si>
  <si>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</si>
  <si>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</si>
  <si>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</si>
  <si>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</si>
  <si>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</si>
  <si>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</si>
  <si>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</si>
  <si>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</si>
  <si>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</si>
  <si>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</si>
  <si>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</si>
  <si>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</si>
  <si>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</si>
  <si>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</si>
  <si>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</si>
  <si>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</si>
  <si>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Full-Time Permanent</t>
  </si>
  <si>
    <t>23.1 Rental Payments to GSA (Reimbursable)</t>
  </si>
  <si>
    <t>25.3 Other Goods and Services from Federal Sources - DHS Security (Reimbursable)</t>
  </si>
  <si>
    <t>Financial Analysis of Program Changes</t>
  </si>
  <si>
    <t>Grades</t>
  </si>
  <si>
    <t>Base Adjustments</t>
  </si>
  <si>
    <t>Total Base Adjustments</t>
  </si>
  <si>
    <t>Total Technical and Base Adjustments</t>
  </si>
  <si>
    <t>Estimate FTE</t>
  </si>
  <si>
    <t>Actual FTE</t>
  </si>
  <si>
    <t>Estim. FTE</t>
  </si>
  <si>
    <t>Total Direct</t>
  </si>
  <si>
    <t>Total Direct and Reimb. FTE</t>
  </si>
  <si>
    <t>Grand Total, FTE</t>
  </si>
  <si>
    <t>Program Activity</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</si>
  <si>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</si>
  <si>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</si>
  <si>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</si>
  <si>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ATB Reimbursable FTE Adjustments</t>
  </si>
  <si>
    <t>Subtotal, Reimbursable FTE Changes</t>
  </si>
  <si>
    <t>ATB Reimbursable FTE Changes</t>
  </si>
  <si>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increase of $_______is required to meet these commitments.</t>
    </r>
  </si>
  <si>
    <t>Total New Position Costs Subject to Annualization</t>
  </si>
  <si>
    <r>
      <t>Government Leased Quarter (GLQ) Requirements</t>
    </r>
    <r>
      <rPr>
        <sz val="9"/>
        <color theme="1"/>
        <rFont val="Arial"/>
        <family val="2"/>
      </rPr>
      <t>:
GLQ is a program managed by the Department of State (DOS) and provides government employees stationed overseas with housing and utilities.  DOS exercises authority for leases and control of the GLQs and negotiates the lease for components.  $_______reflects the change in cost to support existing staffing levels.</t>
    </r>
  </si>
  <si>
    <t>Recoveries/Refunds</t>
  </si>
  <si>
    <t>Obligations by Program Activity</t>
  </si>
  <si>
    <r>
      <rPr>
        <u/>
        <sz val="9"/>
        <color theme="1"/>
        <rFont val="Arial"/>
        <family val="2"/>
      </rPr>
      <t>Employee Compensation Fund:</t>
    </r>
    <r>
      <rPr>
        <sz val="9"/>
        <color theme="1"/>
        <rFont val="Arial"/>
        <family val="2"/>
      </rPr>
      <t xml:space="preserve">
The $________request reflects anticipated changes in payments to the Department of Labor for injury benefits under the Federal Employee Compensation Act.</t>
    </r>
  </si>
  <si>
    <t>Total Program Change Requests</t>
  </si>
  <si>
    <t>11.5 Other Personnel Compensation</t>
  </si>
  <si>
    <t>22.0 Transportation of Things</t>
  </si>
  <si>
    <t>Subtract - Unobligated Balance, Start-of-Year</t>
  </si>
  <si>
    <t>Budgetary Resources</t>
  </si>
  <si>
    <r>
      <t xml:space="preserve">WCF Rate Adjustments:
</t>
    </r>
    <r>
      <rPr>
        <sz val="9"/>
        <color theme="1"/>
        <rFont val="Arial"/>
        <family val="2"/>
      </rPr>
      <t>The Department's Working Capital Fund (WCF) provides Department components with centralized administrative and infrastructure support services.  The WCF is a cost effective mechanism that eliminates duplication of effort and promotes economies of scale through consolidation and centralization.  Inflationary adjustments are required to account for pay adjustments, contractual changes, and information technology maintenance and technology refreshment upgrades  Funding of $_______is required for this account.</t>
    </r>
  </si>
  <si>
    <t>Est. FTE</t>
  </si>
  <si>
    <t>Total Direct with Rescission</t>
  </si>
  <si>
    <t>Add - Unobligated End-of-Year, Expiring</t>
  </si>
  <si>
    <t>Carryover:</t>
  </si>
  <si>
    <t>Recoveries/Refunds:</t>
  </si>
  <si>
    <t>Non-Personnel Related Decreases</t>
  </si>
  <si>
    <t>Total Technical Adjustments</t>
  </si>
  <si>
    <t>Collections by Source</t>
  </si>
  <si>
    <t>Subtract - Transfers/Reprogramming</t>
  </si>
  <si>
    <t>Subtract - Recoveries/Refunds</t>
  </si>
  <si>
    <t>2013 Enacted</t>
  </si>
  <si>
    <t xml:space="preserve">  2013 Rescissions (1.877% &amp; 0.2%)</t>
  </si>
  <si>
    <t>FY 2015 Request</t>
  </si>
  <si>
    <t>Total 2013 Enacted (with Rescissions and Sequester)</t>
  </si>
  <si>
    <t>2015 Current Services</t>
  </si>
  <si>
    <t>2015 Total Request</t>
  </si>
  <si>
    <t>2013 Enacted with Rescissions and Sequester</t>
  </si>
  <si>
    <t>2015 Technical and Base Adjustments</t>
  </si>
  <si>
    <t>2015 Increases</t>
  </si>
  <si>
    <t>2015 Offsets</t>
  </si>
  <si>
    <t>2015 Request</t>
  </si>
  <si>
    <t>FY 2015 Program Changes by Decision Unit</t>
  </si>
  <si>
    <t>2013 New Positions</t>
  </si>
  <si>
    <t>Annualization Required for 2015</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</si>
  <si>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2015. </t>
    </r>
  </si>
  <si>
    <t>Sequester</t>
  </si>
  <si>
    <t>2013 Actual</t>
  </si>
  <si>
    <t>Crosswalk of 2014 Availability</t>
  </si>
  <si>
    <t>2014 Availability</t>
  </si>
  <si>
    <t>2014 Planned</t>
  </si>
  <si>
    <r>
      <t xml:space="preserve">International Cooperative Administrative Support Services (ICASS):
</t>
    </r>
    <r>
      <rPr>
        <sz val="9"/>
        <color theme="1"/>
        <rFont val="Arial"/>
        <family val="2"/>
      </rPr>
      <t>The Department of State charges agencies for administrative support provided to staff based overseas.  Charges are determined by a cost distribution system.  The FY 2015 request is based on the projected FY 2014 bill for post invoices and other ICASS costs. [CRM, USMS, FBI, DEA, ATF, CIV only]</t>
    </r>
    <r>
      <rPr>
        <u/>
        <sz val="9"/>
        <color theme="1"/>
        <rFont val="Arial"/>
        <family val="2"/>
      </rPr>
      <t xml:space="preserve">
</t>
    </r>
  </si>
  <si>
    <r>
      <t xml:space="preserve">Capital Security Cost Sharing (CSCS):
</t>
    </r>
    <r>
      <rPr>
        <sz val="9"/>
        <color theme="1"/>
        <rFont val="Arial"/>
        <family val="2"/>
      </rPr>
      <t>Per P.L. 108-447 and subsequent acts, “all agencies with personnel overseas subject to chief of mission authority…shall participate and provide funding in advance for their share of costs of providing new, safe, secure U.S. diplomatic facilities, without offsets, on the basis of the total overseas presence of each agency as determined by the Secretary of State.”  Originally authorized for FY 2000-2004, the program has been extended annually by OMB and Congress and has also been expanded beyond new embassy construction to include maintenance and renovation costs of the new facilities.  For the purpose of this program, State’s personnel totals for DOJ include current and projected staffing.  The estimated cost to the Department, as provided by State, for FY 2015 is $_______.  The XXX currently has XXX positions overseas, and funding of $_______is requested for this account. 
[CRM, USMS, FBI, DEA, ATF, CIV only]</t>
    </r>
    <r>
      <rPr>
        <u/>
        <sz val="9"/>
        <color theme="1"/>
        <rFont val="Arial"/>
        <family val="2"/>
      </rPr>
      <t xml:space="preserve">
</t>
    </r>
  </si>
  <si>
    <t xml:space="preserve">List and justify each item separately.  Explanation should specifically explains reason and arithmetic calculations for Prison and Detention amounts </t>
  </si>
  <si>
    <r>
      <t xml:space="preserve">2013 Appropriation Enacted w/o Balance Rescission </t>
    </r>
    <r>
      <rPr>
        <b/>
        <vertAlign val="superscript"/>
        <sz val="11"/>
        <color theme="1"/>
        <rFont val="Arial"/>
        <family val="2"/>
      </rPr>
      <t>1</t>
    </r>
  </si>
  <si>
    <t>Footnotes:</t>
  </si>
  <si>
    <t>Prevent, disrupt, and defeat terrorist operations before they occur by integrating intelligence and law enforcement efforts to achieve a coordinated response to terrorist threats</t>
  </si>
  <si>
    <t>Investigate and prosecute espionage activity against the United States, strengthen partnerships with potential targets of intelligence intrusions, and proactively prevent insider threats</t>
  </si>
  <si>
    <t>Combat cyber-based threats and attacks through the use of all available tools, strong public-private partnerships, and the investigation and prosecution of cyber threat actors</t>
  </si>
  <si>
    <t>Combat the threat, incidence, and prevalence of violent crime by leveraging strategic partnerships to investigate, arrest, and prosecute violent offenders and illegal firearms traffickers</t>
  </si>
  <si>
    <t xml:space="preserve">Prevent and intervene in crimes against vulnerable populations and uphold the rights of, and improve services to America’s crime victims </t>
  </si>
  <si>
    <t>Disrupt and dismantle major drug trafficking organizations to combat the threat, trafficking, and use of illegal drugs and the diversion of licit drugs</t>
  </si>
  <si>
    <t>Investigate and prosecute corruption, economic crimes, and transnational organized crime</t>
  </si>
  <si>
    <t xml:space="preserve">Promote and protect American civil rights by preventing and prosecuting discriminatory practices </t>
  </si>
  <si>
    <t>Protect the federal fisc and defend the interests of the United States</t>
  </si>
  <si>
    <t>Promote and strengthen relationships and strategies for the administration of justice with law enforcement agencies, organizations, prosecutors, and defenders, through innovative leadership and programs</t>
  </si>
  <si>
    <t>Protect judges, witnesses, and other participants in federal proceedings by anticipating, deterring, and investigating threats of violence</t>
  </si>
  <si>
    <t>Provide safe, secure, humane, and cost effective confinement and transportation of federal detainees and inmates</t>
  </si>
  <si>
    <t>Reform and strengthen America’s criminal justice system by targeting only the most serious offenses for federal prosecution, expanding the use of diversion programs, and aiding inmates in reentering society</t>
  </si>
  <si>
    <t>Apprehend fugitives to ensure their appearance for federal judicial proceedings or confinement</t>
  </si>
  <si>
    <t>Prevent and respond to genocide and mass atrocities and ensure that perpetrators of such crimes are held accountable in the United States, and if appropriate, their home countries</t>
  </si>
  <si>
    <t xml:space="preserve">Adjudicate all immigration cases promptly and impartially in accordance with due process </t>
  </si>
  <si>
    <t>Strengthen the government-to-government relationship between tribes and the United States, improve public safety in Indian Country, and honor treaty and trust responsibilities through consistent, coordinated policies, activities, and litigation</t>
  </si>
  <si>
    <t>Supplementals</t>
  </si>
  <si>
    <t>1) The 2013 Enacted appropriation includes the 2 across-the-board rescissions of 1.877% and 0.2%</t>
  </si>
  <si>
    <t xml:space="preserve">  2013 Sequester</t>
  </si>
  <si>
    <t>Direct Positions</t>
  </si>
  <si>
    <t>FTE</t>
  </si>
  <si>
    <t>Note: The FTE for FY 2013 is actual and for FY 2014 and FY 2015 is estimated.</t>
  </si>
  <si>
    <t>Location of Description in Narrative</t>
  </si>
  <si>
    <t>2013 Enacted with Rescissions &amp; Sequestration</t>
  </si>
  <si>
    <t>2014 Enacted</t>
  </si>
  <si>
    <t>FY 2014 Enacted</t>
  </si>
  <si>
    <t>A: Organizational Chart</t>
  </si>
  <si>
    <t>2012 template</t>
  </si>
  <si>
    <t>FY 2011 CJ Submission</t>
  </si>
  <si>
    <t>2014 - 2015 Total Change</t>
  </si>
  <si>
    <t>INTERPOL WASHINGTON</t>
  </si>
  <si>
    <t xml:space="preserve">INTERPOL WASHINGTON </t>
  </si>
  <si>
    <r>
      <rPr>
        <u/>
        <sz val="9"/>
        <color theme="1"/>
        <rFont val="Arial"/>
        <family val="2"/>
      </rPr>
      <t xml:space="preserve">FERS Regular/Law Enforcement Retirement Contribution:
</t>
    </r>
    <r>
      <rPr>
        <sz val="9"/>
        <color theme="1"/>
        <rFont val="Arial"/>
        <family val="2"/>
      </rPr>
      <t xml:space="preserve">Effective October 1, 2014 (FY 2015), the </t>
    </r>
    <r>
      <rPr>
        <b/>
        <sz val="9"/>
        <color theme="1"/>
        <rFont val="Arial"/>
        <family val="2"/>
      </rPr>
      <t xml:space="preserve">new agency contribution rates of 13.2% (up from the current 11.9%, or an increase of 1.3%) and 28.8% for law enforcement personnel (up from the current 26.3%, or an increase of 2.5%).  </t>
    </r>
    <r>
      <rPr>
        <sz val="9"/>
        <color theme="1"/>
        <rFont val="Arial"/>
        <family val="2"/>
      </rPr>
      <t xml:space="preserve">The amount requested, </t>
    </r>
    <r>
      <rPr>
        <u/>
        <sz val="9"/>
        <color theme="1"/>
        <rFont val="Arial"/>
        <family val="2"/>
      </rPr>
      <t>$77,000</t>
    </r>
    <r>
      <rPr>
        <sz val="9"/>
        <color theme="1"/>
        <rFont val="Arial"/>
        <family val="2"/>
      </rPr>
      <t xml:space="preserve">, represents the funds needed to cover this increase. </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</si>
  <si>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t>
    </r>
    <r>
      <rPr>
        <u/>
        <sz val="9"/>
        <color theme="1"/>
        <rFont val="Arial"/>
        <family val="2"/>
      </rPr>
      <t>$14,000</t>
    </r>
    <r>
      <rPr>
        <sz val="9"/>
        <color theme="1"/>
        <rFont val="Arial"/>
        <family val="2"/>
      </rPr>
      <t xml:space="preserve"> is necessary to meet our increased retirement obligations as a result of this conversion.</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</si>
  <si>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t>
    </r>
    <r>
      <rPr>
        <u/>
        <sz val="9"/>
        <color theme="1"/>
        <rFont val="Arial"/>
        <family val="2"/>
      </rPr>
      <t>$79,000</t>
    </r>
    <r>
      <rPr>
        <sz val="9"/>
        <color theme="1"/>
        <rFont val="Arial"/>
        <family val="2"/>
      </rPr>
      <t xml:space="preserve">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</si>
  <si>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t xml:space="preserve">U.S. Marshals Service </t>
  </si>
  <si>
    <t>Bureau of Alcohol/Tobacco Firearm and Expolsives</t>
  </si>
  <si>
    <t>U.S. Secret Service</t>
  </si>
  <si>
    <t>U.S. Treasury</t>
  </si>
  <si>
    <t>U.S Treasury #2</t>
  </si>
  <si>
    <t>Federal Bureau of Investigation</t>
  </si>
  <si>
    <t>Department of State</t>
  </si>
  <si>
    <t>Asset Forfeiture</t>
  </si>
  <si>
    <t>U.S. Food &amp; Drug Administration</t>
  </si>
  <si>
    <r>
      <t xml:space="preserve">2015 Pay Raise:
</t>
    </r>
    <r>
      <rPr>
        <sz val="9"/>
        <color theme="1"/>
        <rFont val="Arial"/>
        <family val="2"/>
      </rPr>
      <t xml:space="preserve">This request provides for a proposed 1 percent pay raise to be effective in January of 2015.  The amount request, </t>
    </r>
    <r>
      <rPr>
        <u/>
        <sz val="9"/>
        <color theme="1"/>
        <rFont val="Arial"/>
        <family val="2"/>
      </rPr>
      <t>$56,000</t>
    </r>
    <r>
      <rPr>
        <sz val="9"/>
        <color theme="1"/>
        <rFont val="Arial"/>
        <family val="2"/>
      </rPr>
      <t>, represents the pay amounts for 3/4 of the fiscal year plus appropriate benefits ($39,200 for pay and $16,800 for benefits.)</t>
    </r>
  </si>
  <si>
    <r>
      <t xml:space="preserve">Annualization of 2014 Pay Raise:
</t>
    </r>
    <r>
      <rPr>
        <sz val="9"/>
        <color theme="1"/>
        <rFont val="Arial"/>
        <family val="2"/>
      </rPr>
      <t xml:space="preserve">This pay annualization represents first quarter amounts (October through December) of the 2014 pay increase of 1.0% included in the 2014 President's Budget.  The amount requested </t>
    </r>
    <r>
      <rPr>
        <u/>
        <sz val="9"/>
        <color theme="1"/>
        <rFont val="Arial"/>
        <family val="2"/>
      </rPr>
      <t>$21,000</t>
    </r>
    <r>
      <rPr>
        <sz val="9"/>
        <color theme="1"/>
        <rFont val="Arial"/>
        <family val="2"/>
      </rPr>
      <t>, represents the pay amounts for 1/4 of the fiscal year plus appropriate benefits ($14,700 for pay and $6,300 for benefits).</t>
    </r>
  </si>
  <si>
    <t>INTERPOL Washington</t>
  </si>
  <si>
    <t>Reallocations</t>
  </si>
  <si>
    <t>Miscellaneous Program Administrative Reductions</t>
  </si>
  <si>
    <r>
      <t>Health Insurance:</t>
    </r>
    <r>
      <rPr>
        <sz val="9"/>
        <color theme="1"/>
        <rFont val="Arial"/>
        <family val="2"/>
      </rPr>
      <t xml:space="preserve">
Effective January 2015, the component's contribution to Federal employees' health insurance increases by 5.5 percent.  Applied against the 2014 estimate of </t>
    </r>
    <r>
      <rPr>
        <u/>
        <sz val="9"/>
        <color theme="1"/>
        <rFont val="Arial"/>
        <family val="2"/>
      </rPr>
      <t>$387,000</t>
    </r>
    <r>
      <rPr>
        <sz val="9"/>
        <color theme="1"/>
        <rFont val="Arial"/>
        <family val="2"/>
      </rPr>
      <t xml:space="preserve">, the additional amount required is </t>
    </r>
    <r>
      <rPr>
        <u/>
        <sz val="9"/>
        <color theme="1"/>
        <rFont val="Arial"/>
        <family val="2"/>
      </rPr>
      <t>$21,000.</t>
    </r>
  </si>
  <si>
    <t>Miscellaneous Program and Admiistrative Reductions</t>
  </si>
  <si>
    <r>
      <t>Ensure and Support the Fair, Impartial, Efficient, and Transparent Administration of Justice at the Federal, State, Local, Tribal and International Levels</t>
    </r>
    <r>
      <rPr>
        <b/>
        <strike/>
        <sz val="11"/>
        <color rgb="FFFF0000"/>
        <rFont val="Arial"/>
        <family val="2"/>
      </rPr>
      <t>.</t>
    </r>
  </si>
  <si>
    <t>Annualization of New Positions Approved in 2013:
Personnel:
This provides for the annualization of XXX new positions appropriated in 2013.  Annualization of new positions extends up to 3 years to provide entry level funding in the first year, with a 1 or 2-year progression to a journeyman level.  For 2013 increases, this request includes an increase of $_____for full-year payroll costs associated with these additional positions.
Non-Personnel:
This request includes a decrease of $______for one-time items associated with the new positions, for a net of +/-$____.</t>
  </si>
  <si>
    <t xml:space="preserve">  Miscellaneous Program and Administration Reductions</t>
  </si>
  <si>
    <r>
      <t xml:space="preserve">Program </t>
    </r>
    <r>
      <rPr>
        <sz val="11"/>
        <rFont val="Arial"/>
        <family val="2"/>
      </rPr>
      <t>Offsets</t>
    </r>
    <r>
      <rPr>
        <sz val="11"/>
        <color theme="1"/>
        <rFont val="Arial"/>
        <family val="2"/>
      </rPr>
      <t xml:space="preserve">: </t>
    </r>
  </si>
  <si>
    <r>
      <t>Subtotal, Program</t>
    </r>
    <r>
      <rPr>
        <sz val="11"/>
        <rFont val="Arial"/>
        <family val="2"/>
      </rPr>
      <t xml:space="preserve"> Offsets</t>
    </r>
  </si>
  <si>
    <t>Page 12</t>
  </si>
  <si>
    <r>
      <t xml:space="preserve">Prevent Crime, Protect the Rights of the American People, and </t>
    </r>
    <r>
      <rPr>
        <b/>
        <sz val="11"/>
        <rFont val="Arial"/>
        <family val="2"/>
      </rPr>
      <t>Enforce Federal Law</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</si>
</sst>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4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i/>
      <sz val="11"/>
      <color theme="1"/>
      <name val="Arial"/>
      <family val="2"/>
    </font>
    <font>
      <sz val="12"/>
      <color theme="0"/>
      <name val="Arial"/>
      <family val="2"/>
    </font>
    <font>
      <b/>
      <vertAlign val="superscript"/>
      <sz val="11"/>
      <color theme="1"/>
      <name val="Arial"/>
      <family val="2"/>
    </font>
    <font>
      <u/>
      <sz val="11"/>
      <color theme="1"/>
      <name val="Arial"/>
      <family val="2"/>
    </font>
    <font>
      <sz val="10"/>
      <name val="Arial"/>
      <family val="2"/>
    </font>
    <font>
      <sz val="12"/>
      <name val="Arial"/>
      <family val="2"/>
    </font>
    <font>
      <sz val="9"/>
      <color rgb="FF1F497D"/>
      <name val="Arial"/>
      <family val="2"/>
    </font>
    <font>
      <b/>
      <sz val="12"/>
      <name val="Arial"/>
      <family val="2"/>
    </font>
    <font>
      <sz val="12"/>
      <name val="Arial"/>
      <family val="2"/>
    </font>
    <font>
      <b/>
      <sz val="16"/>
      <name val="Times New Roman"/>
      <family val="1"/>
    </font>
    <font>
      <sz val="8"/>
      <color indexed="9"/>
      <name val="Arial"/>
      <family val="2"/>
    </font>
    <font>
      <sz val="10"/>
      <color indexed="9"/>
      <name val="Times New Roman"/>
      <family val="1"/>
    </font>
    <font>
      <b/>
      <sz val="12"/>
      <color indexed="9"/>
      <name val="Arial"/>
      <family val="2"/>
    </font>
    <font>
      <strike/>
      <sz val="11"/>
      <color rgb="FFFF0000"/>
      <name val="Arial"/>
      <family val="2"/>
    </font>
    <font>
      <b/>
      <strike/>
      <sz val="11"/>
      <color rgb="FFFF0000"/>
      <name val="Arial"/>
      <family val="2"/>
    </font>
    <font>
      <strike/>
      <sz val="10"/>
      <color rgb="FFFF0000"/>
      <name val="Arial"/>
      <family val="2"/>
    </font>
    <font>
      <strike/>
      <sz val="12"/>
      <color rgb="FFFF0000"/>
      <name val="Arial"/>
      <family val="2"/>
    </font>
    <font>
      <b/>
      <strike/>
      <sz val="14"/>
      <color rgb="FFFF0000"/>
      <name val="Arial"/>
      <family val="2"/>
    </font>
    <font>
      <sz val="11"/>
      <name val="Arial"/>
      <family val="2"/>
    </font>
    <font>
      <b/>
      <sz val="11"/>
      <name val="Arial"/>
      <family val="2"/>
    </font>
  </fonts>
  <fills count="3">
    <fill>
      <patternFill patternType="none"/>
    </fill>
    <fill>
      <patternFill patternType="gray125"/>
    </fill>
    <fill>
      <patternFill patternType="solid">
        <fgColor indexed="9"/>
        <bgColor indexed="64"/>
      </patternFill>
    </fill>
  </fills>
  <borders count="9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thin">
        <color auto="1"/>
      </top>
      <bottom style="dashed">
        <color theme="0" tint="-0.1499679555650502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style="medium">
        <color auto="1"/>
      </right>
      <top/>
      <bottom/>
      <diagonal/>
    </border>
    <border>
      <left/>
      <right style="thin">
        <color auto="1"/>
      </right>
      <top style="medium">
        <color auto="1"/>
      </top>
      <bottom style="dashed">
        <color theme="0" tint="-0.14996795556505021"/>
      </bottom>
      <diagonal/>
    </border>
    <border>
      <left/>
      <right/>
      <top style="dashed">
        <color theme="0" tint="-0.14996795556505021"/>
      </top>
      <bottom style="medium">
        <color auto="1"/>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style="thin">
        <color auto="1"/>
      </left>
      <right/>
      <top style="dashed">
        <color theme="0" tint="-0.14996795556505021"/>
      </top>
      <bottom/>
      <diagonal/>
    </border>
    <border>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diagonal/>
    </border>
    <border>
      <left/>
      <right style="medium">
        <color auto="1"/>
      </right>
      <top style="dashed">
        <color theme="0" tint="-0.14996795556505021"/>
      </top>
      <bottom style="medium">
        <color auto="1"/>
      </bottom>
      <diagonal/>
    </border>
    <border>
      <left style="thin">
        <color auto="1"/>
      </left>
      <right style="thin">
        <color auto="1"/>
      </right>
      <top/>
      <bottom style="medium">
        <color auto="1"/>
      </bottom>
      <diagonal/>
    </border>
  </borders>
  <cellStyleXfs count="21">
    <xf numFmtId="0" fontId="0" fillId="0" borderId="0"/>
    <xf numFmtId="43" fontId="13" fillId="0" borderId="0" applyFont="0" applyFill="0" applyBorder="0" applyAlignment="0" applyProtection="0"/>
    <xf numFmtId="0" fontId="30"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31" fillId="0" borderId="0"/>
    <xf numFmtId="0" fontId="31" fillId="0" borderId="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31" fillId="0" borderId="0"/>
    <xf numFmtId="0" fontId="34" fillId="0" borderId="0"/>
  </cellStyleXfs>
  <cellXfs count="356">
    <xf numFmtId="0" fontId="0" fillId="0" borderId="0" xfId="0"/>
    <xf numFmtId="3" fontId="17" fillId="0" borderId="6" xfId="0" applyNumberFormat="1" applyFont="1" applyBorder="1" applyAlignment="1">
      <alignment horizontal="center" vertical="top" wrapText="1"/>
    </xf>
    <xf numFmtId="3" fontId="17" fillId="0" borderId="7" xfId="0" applyNumberFormat="1" applyFont="1" applyBorder="1" applyAlignment="1">
      <alignment horizontal="center" vertical="top" wrapText="1"/>
    </xf>
    <xf numFmtId="164" fontId="17" fillId="0" borderId="8" xfId="1" applyNumberFormat="1" applyFont="1" applyBorder="1" applyAlignment="1">
      <alignment horizontal="center" vertical="top" wrapText="1"/>
    </xf>
    <xf numFmtId="0" fontId="18" fillId="0" borderId="0" xfId="0" applyFont="1"/>
    <xf numFmtId="0" fontId="17" fillId="0" borderId="0" xfId="0" applyFont="1"/>
    <xf numFmtId="0" fontId="15" fillId="0" borderId="0" xfId="0" applyFont="1" applyAlignment="1"/>
    <xf numFmtId="0" fontId="16" fillId="0" borderId="0" xfId="0" applyFont="1" applyAlignment="1"/>
    <xf numFmtId="0" fontId="14" fillId="0" borderId="0" xfId="0" applyFont="1" applyAlignment="1"/>
    <xf numFmtId="0" fontId="12" fillId="0" borderId="0" xfId="0" applyFont="1"/>
    <xf numFmtId="0" fontId="12" fillId="0" borderId="0" xfId="0" applyFont="1" applyAlignment="1"/>
    <xf numFmtId="0" fontId="12" fillId="0" borderId="1" xfId="0" applyFont="1" applyBorder="1" applyAlignment="1">
      <alignment horizontal="center" vertical="top" wrapText="1"/>
    </xf>
    <xf numFmtId="0" fontId="12" fillId="0" borderId="14" xfId="0" applyFont="1" applyBorder="1" applyAlignment="1">
      <alignment horizontal="center" vertical="top" wrapText="1"/>
    </xf>
    <xf numFmtId="0" fontId="12" fillId="0" borderId="10" xfId="0" applyFont="1" applyBorder="1" applyAlignment="1">
      <alignment horizontal="left" indent="3"/>
    </xf>
    <xf numFmtId="0" fontId="17" fillId="0" borderId="16" xfId="0" applyFont="1" applyBorder="1" applyAlignment="1">
      <alignment horizontal="right"/>
    </xf>
    <xf numFmtId="0" fontId="12" fillId="0" borderId="17" xfId="0" applyFont="1" applyBorder="1" applyAlignment="1">
      <alignment horizontal="left" indent="3"/>
    </xf>
    <xf numFmtId="0" fontId="12" fillId="0" borderId="18" xfId="0" applyFont="1" applyBorder="1"/>
    <xf numFmtId="0" fontId="12" fillId="0" borderId="19" xfId="0" applyFont="1" applyBorder="1"/>
    <xf numFmtId="0" fontId="12" fillId="0" borderId="20" xfId="0" applyFont="1" applyBorder="1" applyAlignment="1">
      <alignment horizontal="left" indent="3"/>
    </xf>
    <xf numFmtId="0" fontId="12" fillId="0" borderId="20" xfId="0" applyFont="1" applyBorder="1" applyAlignment="1">
      <alignment horizontal="left" indent="5"/>
    </xf>
    <xf numFmtId="0" fontId="12" fillId="0" borderId="23" xfId="0" applyFont="1" applyBorder="1" applyAlignment="1">
      <alignment horizontal="left" indent="5"/>
    </xf>
    <xf numFmtId="0" fontId="12" fillId="0" borderId="6" xfId="0" applyFont="1" applyBorder="1" applyAlignment="1">
      <alignment horizontal="left" indent="3"/>
    </xf>
    <xf numFmtId="0" fontId="11" fillId="0" borderId="1" xfId="0" applyFont="1" applyBorder="1" applyAlignment="1">
      <alignment horizontal="center" vertical="top" wrapText="1"/>
    </xf>
    <xf numFmtId="0" fontId="11" fillId="0" borderId="0" xfId="0" applyFont="1"/>
    <xf numFmtId="0" fontId="17" fillId="0" borderId="6" xfId="0" applyFont="1" applyBorder="1" applyAlignment="1">
      <alignment horizontal="right"/>
    </xf>
    <xf numFmtId="0" fontId="11" fillId="0" borderId="20" xfId="0" applyFont="1" applyBorder="1" applyAlignment="1">
      <alignment horizontal="left" indent="3"/>
    </xf>
    <xf numFmtId="0" fontId="11" fillId="0" borderId="37" xfId="0" applyFont="1" applyBorder="1" applyAlignment="1">
      <alignment horizontal="left" indent="3"/>
    </xf>
    <xf numFmtId="0" fontId="11" fillId="0" borderId="0" xfId="0" applyFont="1" applyAlignment="1">
      <alignment vertical="top" wrapText="1"/>
    </xf>
    <xf numFmtId="0" fontId="11" fillId="0" borderId="14" xfId="0" applyFont="1" applyBorder="1" applyAlignment="1">
      <alignment horizontal="center" vertical="top" wrapText="1"/>
    </xf>
    <xf numFmtId="3" fontId="12" fillId="0" borderId="21" xfId="0" applyNumberFormat="1" applyFont="1" applyBorder="1"/>
    <xf numFmtId="3" fontId="12" fillId="0" borderId="21" xfId="1" applyNumberFormat="1" applyFont="1" applyBorder="1"/>
    <xf numFmtId="3" fontId="11" fillId="0" borderId="21" xfId="0" applyNumberFormat="1" applyFont="1" applyBorder="1"/>
    <xf numFmtId="3" fontId="11" fillId="0" borderId="22" xfId="0" applyNumberFormat="1" applyFont="1" applyBorder="1"/>
    <xf numFmtId="3" fontId="17" fillId="0" borderId="39" xfId="0" applyNumberFormat="1" applyFont="1" applyBorder="1"/>
    <xf numFmtId="3" fontId="17" fillId="0" borderId="40" xfId="0" applyNumberFormat="1" applyFont="1" applyBorder="1"/>
    <xf numFmtId="0" fontId="17" fillId="0" borderId="38" xfId="0" applyFont="1" applyBorder="1" applyAlignment="1">
      <alignment horizontal="right"/>
    </xf>
    <xf numFmtId="0" fontId="17" fillId="0" borderId="45" xfId="0" applyFont="1" applyBorder="1" applyAlignment="1">
      <alignment vertical="top"/>
    </xf>
    <xf numFmtId="0" fontId="12" fillId="0" borderId="46" xfId="0" applyFont="1" applyBorder="1" applyAlignment="1">
      <alignment vertical="top"/>
    </xf>
    <xf numFmtId="0" fontId="12" fillId="0" borderId="47" xfId="0" applyFont="1" applyBorder="1"/>
    <xf numFmtId="0" fontId="12" fillId="0" borderId="48" xfId="0" applyFont="1" applyBorder="1"/>
    <xf numFmtId="0" fontId="17" fillId="0" borderId="32" xfId="0" applyFont="1" applyBorder="1" applyAlignment="1">
      <alignment horizontal="center"/>
    </xf>
    <xf numFmtId="3" fontId="17" fillId="0" borderId="7" xfId="0" applyNumberFormat="1" applyFont="1" applyBorder="1"/>
    <xf numFmtId="0" fontId="17" fillId="0" borderId="30" xfId="0" applyFont="1" applyBorder="1" applyAlignment="1">
      <alignment vertical="top" wrapText="1"/>
    </xf>
    <xf numFmtId="0" fontId="11" fillId="0" borderId="31" xfId="0" applyFont="1" applyBorder="1" applyAlignment="1">
      <alignment vertical="top"/>
    </xf>
    <xf numFmtId="0" fontId="17" fillId="0" borderId="38" xfId="0" applyFont="1" applyBorder="1" applyAlignment="1">
      <alignment horizontal="right" vertical="top"/>
    </xf>
    <xf numFmtId="0" fontId="21" fillId="0" borderId="35" xfId="0" applyFont="1" applyBorder="1" applyAlignment="1">
      <alignment vertical="center" wrapText="1"/>
    </xf>
    <xf numFmtId="0" fontId="24" fillId="0" borderId="0" xfId="0" applyFont="1" applyAlignment="1"/>
    <xf numFmtId="0" fontId="22" fillId="0" borderId="0" xfId="0" applyFont="1"/>
    <xf numFmtId="0" fontId="21" fillId="0" borderId="50" xfId="0" applyFont="1" applyBorder="1" applyAlignment="1">
      <alignment vertical="top"/>
    </xf>
    <xf numFmtId="0" fontId="22" fillId="0" borderId="46" xfId="0" applyFont="1" applyBorder="1" applyAlignment="1">
      <alignment vertical="top"/>
    </xf>
    <xf numFmtId="3" fontId="22" fillId="0" borderId="42" xfId="0" applyNumberFormat="1" applyFont="1" applyBorder="1"/>
    <xf numFmtId="0" fontId="22" fillId="0" borderId="47" xfId="0" applyFont="1" applyBorder="1"/>
    <xf numFmtId="0" fontId="21" fillId="0" borderId="45" xfId="0" applyFont="1" applyBorder="1" applyAlignment="1">
      <alignment vertical="top"/>
    </xf>
    <xf numFmtId="0" fontId="24" fillId="0" borderId="0" xfId="0" applyFont="1"/>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18" xfId="0" applyFont="1" applyBorder="1"/>
    <xf numFmtId="3" fontId="22" fillId="0" borderId="21" xfId="0" applyNumberFormat="1" applyFont="1" applyBorder="1"/>
    <xf numFmtId="3" fontId="21" fillId="0" borderId="39" xfId="0" applyNumberFormat="1" applyFont="1" applyBorder="1"/>
    <xf numFmtId="3" fontId="22" fillId="0" borderId="18" xfId="0" applyNumberFormat="1" applyFont="1" applyBorder="1"/>
    <xf numFmtId="3" fontId="22" fillId="0" borderId="52" xfId="0" applyNumberFormat="1" applyFont="1" applyBorder="1"/>
    <xf numFmtId="3" fontId="25" fillId="0" borderId="42" xfId="0" applyNumberFormat="1" applyFont="1" applyBorder="1"/>
    <xf numFmtId="0" fontId="22" fillId="0" borderId="45" xfId="0" applyFont="1" applyBorder="1" applyAlignment="1">
      <alignment vertical="top"/>
    </xf>
    <xf numFmtId="0" fontId="21" fillId="0" borderId="42" xfId="0" applyFont="1" applyBorder="1" applyAlignment="1">
      <alignment vertical="top" wrapText="1"/>
    </xf>
    <xf numFmtId="0" fontId="22" fillId="0" borderId="21" xfId="0" applyFont="1" applyBorder="1"/>
    <xf numFmtId="0" fontId="22" fillId="0" borderId="42" xfId="0" applyFont="1" applyBorder="1" applyAlignment="1">
      <alignment horizontal="left" vertical="top" wrapText="1" indent="2"/>
    </xf>
    <xf numFmtId="0" fontId="21" fillId="0" borderId="42" xfId="0" applyFont="1" applyBorder="1" applyAlignment="1">
      <alignment horizontal="right" vertical="top" wrapText="1" indent="2"/>
    </xf>
    <xf numFmtId="3" fontId="21" fillId="0" borderId="42" xfId="0" applyNumberFormat="1" applyFont="1" applyBorder="1"/>
    <xf numFmtId="3" fontId="21" fillId="0" borderId="21" xfId="0" applyNumberFormat="1" applyFont="1" applyBorder="1"/>
    <xf numFmtId="0" fontId="22" fillId="0" borderId="42" xfId="0" applyFont="1" applyBorder="1" applyAlignment="1">
      <alignment horizontal="left" vertical="top" wrapText="1" indent="4"/>
    </xf>
    <xf numFmtId="0" fontId="21" fillId="0" borderId="33" xfId="0" applyFont="1" applyBorder="1" applyAlignment="1">
      <alignment vertical="top"/>
    </xf>
    <xf numFmtId="0" fontId="22" fillId="0" borderId="43" xfId="0" applyFont="1" applyBorder="1" applyAlignment="1">
      <alignment horizontal="center" vertical="top" wrapText="1"/>
    </xf>
    <xf numFmtId="0" fontId="22" fillId="0" borderId="38" xfId="0" applyFont="1" applyBorder="1" applyAlignment="1">
      <alignment horizontal="center" vertical="top" wrapText="1"/>
    </xf>
    <xf numFmtId="0" fontId="22" fillId="0" borderId="33" xfId="0" applyFont="1" applyBorder="1"/>
    <xf numFmtId="0" fontId="22" fillId="0" borderId="54" xfId="0" applyFont="1" applyBorder="1" applyAlignment="1">
      <alignment vertical="top"/>
    </xf>
    <xf numFmtId="3" fontId="21" fillId="0" borderId="53" xfId="0" applyNumberFormat="1" applyFont="1" applyBorder="1"/>
    <xf numFmtId="0" fontId="21" fillId="0" borderId="42" xfId="0" applyFont="1" applyBorder="1" applyAlignment="1">
      <alignment horizontal="center" vertical="top" wrapText="1"/>
    </xf>
    <xf numFmtId="0" fontId="22" fillId="0" borderId="50" xfId="0" applyFont="1" applyBorder="1" applyAlignment="1">
      <alignment vertical="top"/>
    </xf>
    <xf numFmtId="0" fontId="22" fillId="0" borderId="49" xfId="0" applyFont="1" applyBorder="1" applyAlignment="1">
      <alignment vertical="top"/>
    </xf>
    <xf numFmtId="3" fontId="21" fillId="0" borderId="57" xfId="0" applyNumberFormat="1" applyFont="1" applyBorder="1"/>
    <xf numFmtId="0" fontId="21" fillId="0" borderId="3" xfId="0" applyFont="1" applyBorder="1" applyAlignment="1">
      <alignment horizontal="center" vertical="center" wrapText="1"/>
    </xf>
    <xf numFmtId="0" fontId="22" fillId="0" borderId="19" xfId="0" applyFont="1" applyBorder="1"/>
    <xf numFmtId="3" fontId="22" fillId="0" borderId="22" xfId="0" applyNumberFormat="1" applyFont="1" applyBorder="1"/>
    <xf numFmtId="3" fontId="21" fillId="0" borderId="40" xfId="0" applyNumberFormat="1" applyFont="1" applyBorder="1"/>
    <xf numFmtId="3" fontId="22" fillId="0" borderId="19" xfId="0" applyNumberFormat="1" applyFont="1" applyBorder="1"/>
    <xf numFmtId="0" fontId="22" fillId="0" borderId="22" xfId="0" applyFont="1" applyBorder="1"/>
    <xf numFmtId="3" fontId="21" fillId="0" borderId="22" xfId="0" applyNumberFormat="1" applyFont="1" applyBorder="1"/>
    <xf numFmtId="3" fontId="21" fillId="0" borderId="58" xfId="0" applyNumberFormat="1" applyFont="1" applyBorder="1"/>
    <xf numFmtId="3" fontId="21" fillId="0" borderId="59" xfId="0" applyNumberFormat="1" applyFont="1" applyBorder="1"/>
    <xf numFmtId="0" fontId="14" fillId="0" borderId="35" xfId="0" applyFont="1" applyBorder="1" applyAlignment="1"/>
    <xf numFmtId="0" fontId="18" fillId="0" borderId="0" xfId="0" applyFont="1" applyAlignment="1"/>
    <xf numFmtId="0" fontId="10" fillId="0" borderId="1" xfId="0" applyFont="1" applyBorder="1" applyAlignment="1">
      <alignment horizontal="center" vertical="top" wrapText="1"/>
    </xf>
    <xf numFmtId="0" fontId="10" fillId="0" borderId="14" xfId="0" applyFont="1" applyBorder="1" applyAlignment="1">
      <alignment horizontal="center" vertical="top" wrapText="1"/>
    </xf>
    <xf numFmtId="0" fontId="12" fillId="0" borderId="45" xfId="0" applyFont="1" applyBorder="1"/>
    <xf numFmtId="0" fontId="12" fillId="0" borderId="50" xfId="0" applyFont="1" applyBorder="1"/>
    <xf numFmtId="0" fontId="12" fillId="0" borderId="46" xfId="0" applyFont="1" applyBorder="1"/>
    <xf numFmtId="0" fontId="12" fillId="0" borderId="50" xfId="0" applyFont="1" applyBorder="1" applyAlignment="1">
      <alignment horizontal="left" indent="1"/>
    </xf>
    <xf numFmtId="0" fontId="12" fillId="0" borderId="46" xfId="0" applyFont="1" applyBorder="1" applyAlignment="1">
      <alignment horizontal="left" indent="1"/>
    </xf>
    <xf numFmtId="0" fontId="17" fillId="0" borderId="9" xfId="0" applyFont="1" applyBorder="1" applyAlignment="1">
      <alignment horizontal="center"/>
    </xf>
    <xf numFmtId="0" fontId="10" fillId="0" borderId="17" xfId="0" applyFont="1" applyBorder="1" applyAlignment="1">
      <alignment horizontal="left" indent="2"/>
    </xf>
    <xf numFmtId="0" fontId="10" fillId="0" borderId="20" xfId="0" applyFont="1" applyBorder="1" applyAlignment="1">
      <alignment horizontal="left" indent="2"/>
    </xf>
    <xf numFmtId="0" fontId="26" fillId="0" borderId="20" xfId="0" applyFont="1" applyBorder="1" applyAlignment="1">
      <alignment horizontal="left" indent="8"/>
    </xf>
    <xf numFmtId="0" fontId="17" fillId="0" borderId="20" xfId="0" applyFont="1" applyBorder="1"/>
    <xf numFmtId="0" fontId="17" fillId="0" borderId="20" xfId="0" applyFont="1" applyBorder="1" applyAlignment="1">
      <alignment horizontal="center"/>
    </xf>
    <xf numFmtId="0" fontId="17" fillId="0" borderId="64" xfId="0" applyFont="1" applyBorder="1" applyAlignment="1">
      <alignment horizontal="center"/>
    </xf>
    <xf numFmtId="0" fontId="10" fillId="0" borderId="64" xfId="0" applyFont="1" applyBorder="1" applyAlignment="1">
      <alignment horizontal="left" wrapText="1" indent="2"/>
    </xf>
    <xf numFmtId="0" fontId="10" fillId="0" borderId="67" xfId="0" applyFont="1" applyBorder="1"/>
    <xf numFmtId="0" fontId="10" fillId="0" borderId="53" xfId="0" applyFont="1" applyBorder="1" applyAlignment="1">
      <alignment horizontal="left" indent="1"/>
    </xf>
    <xf numFmtId="0" fontId="10" fillId="0" borderId="15" xfId="0" applyFont="1" applyBorder="1" applyAlignment="1">
      <alignment horizontal="left" indent="1"/>
    </xf>
    <xf numFmtId="0" fontId="17" fillId="0" borderId="1" xfId="0" applyFont="1" applyBorder="1" applyAlignment="1">
      <alignment horizontal="right" indent="1"/>
    </xf>
    <xf numFmtId="0" fontId="17" fillId="0" borderId="70" xfId="0" applyFont="1" applyBorder="1"/>
    <xf numFmtId="3" fontId="17" fillId="0" borderId="20" xfId="0" applyNumberFormat="1" applyFont="1" applyBorder="1"/>
    <xf numFmtId="3" fontId="17" fillId="0" borderId="21" xfId="0" applyNumberFormat="1" applyFont="1" applyBorder="1"/>
    <xf numFmtId="0" fontId="17" fillId="0" borderId="71" xfId="0" applyFont="1" applyBorder="1" applyAlignment="1">
      <alignment horizontal="left" indent="1"/>
    </xf>
    <xf numFmtId="3" fontId="17" fillId="0" borderId="22" xfId="0" applyNumberFormat="1" applyFont="1" applyBorder="1"/>
    <xf numFmtId="0" fontId="17" fillId="0" borderId="71" xfId="0" applyFont="1" applyBorder="1"/>
    <xf numFmtId="0" fontId="17" fillId="0" borderId="71" xfId="0" applyFont="1" applyBorder="1" applyAlignment="1">
      <alignment horizontal="left" indent="3"/>
    </xf>
    <xf numFmtId="0" fontId="17" fillId="0" borderId="69" xfId="0" applyFont="1" applyBorder="1" applyAlignment="1">
      <alignment horizontal="left"/>
    </xf>
    <xf numFmtId="3" fontId="17" fillId="0" borderId="46" xfId="0" applyNumberFormat="1" applyFont="1" applyBorder="1"/>
    <xf numFmtId="3" fontId="17" fillId="0" borderId="72" xfId="0" applyNumberFormat="1" applyFont="1" applyBorder="1"/>
    <xf numFmtId="0" fontId="17" fillId="0" borderId="70" xfId="0" applyFont="1" applyBorder="1" applyAlignment="1">
      <alignment horizontal="left" indent="1"/>
    </xf>
    <xf numFmtId="0" fontId="17" fillId="0" borderId="74" xfId="0" applyFont="1" applyBorder="1"/>
    <xf numFmtId="3" fontId="17" fillId="0" borderId="75" xfId="0" applyNumberFormat="1" applyFont="1" applyBorder="1"/>
    <xf numFmtId="3" fontId="17" fillId="0" borderId="66" xfId="0" applyNumberFormat="1" applyFont="1" applyBorder="1"/>
    <xf numFmtId="0" fontId="12" fillId="0" borderId="37" xfId="0" applyFont="1" applyBorder="1" applyAlignment="1">
      <alignment horizontal="left" indent="3"/>
    </xf>
    <xf numFmtId="0" fontId="17" fillId="0" borderId="4" xfId="0" applyFont="1" applyBorder="1" applyAlignment="1">
      <alignment horizontal="center" vertical="center" wrapText="1"/>
    </xf>
    <xf numFmtId="0" fontId="12" fillId="0" borderId="68" xfId="0" applyFont="1" applyBorder="1" applyAlignment="1">
      <alignment horizontal="left" indent="3"/>
    </xf>
    <xf numFmtId="3" fontId="17" fillId="0" borderId="33" xfId="0" applyNumberFormat="1" applyFont="1" applyBorder="1"/>
    <xf numFmtId="3" fontId="17" fillId="0" borderId="15" xfId="0" applyNumberFormat="1" applyFont="1" applyBorder="1"/>
    <xf numFmtId="0" fontId="17" fillId="0" borderId="26" xfId="0" applyFont="1" applyBorder="1" applyAlignment="1">
      <alignment horizontal="left"/>
    </xf>
    <xf numFmtId="0" fontId="9" fillId="0" borderId="1" xfId="0" applyFont="1" applyBorder="1" applyAlignment="1">
      <alignment horizontal="center" vertical="top" wrapText="1"/>
    </xf>
    <xf numFmtId="0" fontId="9" fillId="0" borderId="68" xfId="0" applyFont="1" applyBorder="1" applyAlignment="1">
      <alignment horizontal="left" indent="3"/>
    </xf>
    <xf numFmtId="0" fontId="9" fillId="0" borderId="20" xfId="0" applyFont="1" applyBorder="1" applyAlignment="1">
      <alignment horizontal="left" indent="3"/>
    </xf>
    <xf numFmtId="0" fontId="9" fillId="0" borderId="6" xfId="0" applyFont="1" applyBorder="1" applyAlignment="1">
      <alignment horizontal="left" indent="3"/>
    </xf>
    <xf numFmtId="0" fontId="22" fillId="0" borderId="75" xfId="0" applyFont="1" applyBorder="1" applyAlignment="1">
      <alignment vertical="top"/>
    </xf>
    <xf numFmtId="3" fontId="21" fillId="0" borderId="66" xfId="0" applyNumberFormat="1" applyFont="1" applyBorder="1"/>
    <xf numFmtId="3" fontId="22" fillId="0" borderId="65" xfId="0" applyNumberFormat="1" applyFont="1" applyBorder="1"/>
    <xf numFmtId="0" fontId="22" fillId="0" borderId="49" xfId="0" applyFont="1" applyBorder="1"/>
    <xf numFmtId="0" fontId="8" fillId="0" borderId="1" xfId="0" applyFont="1" applyBorder="1" applyAlignment="1">
      <alignment horizontal="center" vertical="top" wrapText="1"/>
    </xf>
    <xf numFmtId="0" fontId="8" fillId="0" borderId="20" xfId="0" applyFont="1" applyBorder="1" applyAlignment="1">
      <alignment horizontal="left" indent="3"/>
    </xf>
    <xf numFmtId="0" fontId="8" fillId="0" borderId="6" xfId="0" applyFont="1" applyBorder="1" applyAlignment="1">
      <alignment horizontal="left" indent="3"/>
    </xf>
    <xf numFmtId="0" fontId="8" fillId="0" borderId="54" xfId="0" applyFont="1" applyBorder="1"/>
    <xf numFmtId="0" fontId="8" fillId="0" borderId="20" xfId="0" applyFont="1" applyBorder="1" applyAlignment="1">
      <alignment horizontal="left" indent="2"/>
    </xf>
    <xf numFmtId="0" fontId="17" fillId="0" borderId="4" xfId="0" applyFont="1" applyBorder="1" applyAlignment="1">
      <alignment horizontal="center" vertical="center" wrapText="1"/>
    </xf>
    <xf numFmtId="0" fontId="7" fillId="0" borderId="53" xfId="0" applyFont="1" applyBorder="1" applyAlignment="1">
      <alignment horizontal="left" indent="1"/>
    </xf>
    <xf numFmtId="0" fontId="6" fillId="0" borderId="37" xfId="0" applyFont="1" applyBorder="1" applyAlignment="1">
      <alignment horizontal="left" indent="2"/>
    </xf>
    <xf numFmtId="0" fontId="8" fillId="0" borderId="10" xfId="0" applyFont="1" applyBorder="1" applyAlignment="1">
      <alignment horizontal="left" indent="1"/>
    </xf>
    <xf numFmtId="0" fontId="6" fillId="0" borderId="20" xfId="0" applyFont="1" applyBorder="1" applyAlignment="1">
      <alignment horizontal="left" indent="2"/>
    </xf>
    <xf numFmtId="3" fontId="17" fillId="0" borderId="50" xfId="0" applyNumberFormat="1" applyFont="1" applyBorder="1"/>
    <xf numFmtId="3" fontId="17" fillId="0" borderId="53" xfId="0" applyNumberFormat="1" applyFont="1" applyBorder="1"/>
    <xf numFmtId="3" fontId="17" fillId="0" borderId="80" xfId="0" applyNumberFormat="1" applyFont="1" applyBorder="1"/>
    <xf numFmtId="3" fontId="17" fillId="0" borderId="47" xfId="0" applyNumberFormat="1" applyFont="1" applyBorder="1"/>
    <xf numFmtId="3" fontId="17" fillId="0" borderId="68" xfId="0" applyNumberFormat="1" applyFont="1" applyBorder="1"/>
    <xf numFmtId="3" fontId="17" fillId="0" borderId="58" xfId="0" applyNumberFormat="1" applyFont="1" applyBorder="1"/>
    <xf numFmtId="3" fontId="17" fillId="0" borderId="81" xfId="0" applyNumberFormat="1" applyFont="1" applyBorder="1"/>
    <xf numFmtId="3" fontId="29" fillId="0" borderId="20" xfId="0" applyNumberFormat="1" applyFont="1" applyBorder="1"/>
    <xf numFmtId="3" fontId="29" fillId="0" borderId="21" xfId="0" applyNumberFormat="1" applyFont="1" applyBorder="1"/>
    <xf numFmtId="3" fontId="29" fillId="0" borderId="22" xfId="0" applyNumberFormat="1" applyFont="1" applyBorder="1"/>
    <xf numFmtId="3" fontId="29" fillId="0" borderId="46" xfId="0" applyNumberFormat="1" applyFont="1" applyBorder="1"/>
    <xf numFmtId="3" fontId="29" fillId="0" borderId="72" xfId="0" applyNumberFormat="1" applyFont="1" applyBorder="1"/>
    <xf numFmtId="0" fontId="5" fillId="0" borderId="1" xfId="0" applyFont="1" applyBorder="1" applyAlignment="1">
      <alignment horizontal="center" vertical="top" wrapText="1"/>
    </xf>
    <xf numFmtId="3" fontId="12" fillId="0" borderId="18" xfId="0" applyNumberFormat="1" applyFont="1" applyBorder="1"/>
    <xf numFmtId="3" fontId="12" fillId="0" borderId="19" xfId="0" applyNumberFormat="1" applyFont="1" applyBorder="1"/>
    <xf numFmtId="3" fontId="12" fillId="0" borderId="22" xfId="0" applyNumberFormat="1" applyFont="1" applyBorder="1"/>
    <xf numFmtId="3" fontId="12" fillId="0" borderId="2" xfId="0" applyNumberFormat="1" applyFont="1" applyBorder="1"/>
    <xf numFmtId="3" fontId="12" fillId="0" borderId="11" xfId="0" applyNumberFormat="1" applyFont="1" applyBorder="1"/>
    <xf numFmtId="3" fontId="17" fillId="0" borderId="1" xfId="0" applyNumberFormat="1" applyFont="1" applyBorder="1"/>
    <xf numFmtId="3" fontId="17" fillId="0" borderId="14" xfId="0" applyNumberFormat="1" applyFont="1" applyBorder="1"/>
    <xf numFmtId="3" fontId="9" fillId="0" borderId="39" xfId="0" applyNumberFormat="1" applyFont="1" applyBorder="1"/>
    <xf numFmtId="3" fontId="9" fillId="0" borderId="40" xfId="0" applyNumberFormat="1" applyFont="1" applyBorder="1"/>
    <xf numFmtId="3" fontId="12" fillId="0" borderId="53" xfId="0" applyNumberFormat="1" applyFont="1" applyBorder="1"/>
    <xf numFmtId="3" fontId="12" fillId="0" borderId="58" xfId="0" applyNumberFormat="1" applyFont="1" applyBorder="1"/>
    <xf numFmtId="3" fontId="12" fillId="0" borderId="24" xfId="0" applyNumberFormat="1" applyFont="1" applyBorder="1"/>
    <xf numFmtId="3" fontId="12" fillId="0" borderId="25" xfId="0" applyNumberFormat="1" applyFont="1" applyBorder="1"/>
    <xf numFmtId="3" fontId="12" fillId="0" borderId="7" xfId="0" applyNumberFormat="1" applyFont="1" applyBorder="1"/>
    <xf numFmtId="3" fontId="12" fillId="0" borderId="8" xfId="0" applyNumberFormat="1" applyFont="1" applyBorder="1"/>
    <xf numFmtId="3" fontId="12" fillId="0" borderId="39" xfId="0" applyNumberFormat="1" applyFont="1" applyBorder="1"/>
    <xf numFmtId="3" fontId="12" fillId="0" borderId="40" xfId="0" applyNumberFormat="1" applyFont="1" applyBorder="1"/>
    <xf numFmtId="3" fontId="11" fillId="0" borderId="18" xfId="0" applyNumberFormat="1" applyFont="1" applyBorder="1"/>
    <xf numFmtId="3" fontId="17" fillId="0" borderId="8" xfId="0" applyNumberFormat="1" applyFont="1" applyBorder="1"/>
    <xf numFmtId="3" fontId="11" fillId="0" borderId="53" xfId="0" applyNumberFormat="1" applyFont="1" applyBorder="1"/>
    <xf numFmtId="3" fontId="11" fillId="0" borderId="15" xfId="0" applyNumberFormat="1" applyFont="1" applyBorder="1"/>
    <xf numFmtId="3" fontId="26" fillId="0" borderId="21" xfId="0" applyNumberFormat="1" applyFont="1" applyBorder="1"/>
    <xf numFmtId="3" fontId="26" fillId="0" borderId="22" xfId="0" applyNumberFormat="1" applyFont="1" applyBorder="1"/>
    <xf numFmtId="3" fontId="17" fillId="0" borderId="57" xfId="0" applyNumberFormat="1" applyFont="1" applyBorder="1"/>
    <xf numFmtId="3" fontId="17" fillId="0" borderId="59" xfId="0" applyNumberFormat="1" applyFont="1" applyBorder="1"/>
    <xf numFmtId="3" fontId="12" fillId="0" borderId="66" xfId="0" applyNumberFormat="1" applyFont="1" applyBorder="1"/>
    <xf numFmtId="3" fontId="12" fillId="0" borderId="65" xfId="0" applyNumberFormat="1" applyFont="1" applyBorder="1"/>
    <xf numFmtId="3" fontId="12" fillId="0" borderId="57" xfId="0" applyNumberFormat="1" applyFont="1" applyBorder="1"/>
    <xf numFmtId="3" fontId="12" fillId="0" borderId="59" xfId="0" applyNumberFormat="1" applyFont="1" applyBorder="1"/>
    <xf numFmtId="0" fontId="4" fillId="0" borderId="20" xfId="0" applyFont="1" applyBorder="1" applyAlignment="1">
      <alignment horizontal="left" indent="2"/>
    </xf>
    <xf numFmtId="0" fontId="4" fillId="0" borderId="0" xfId="0" applyFont="1"/>
    <xf numFmtId="0" fontId="22" fillId="0" borderId="33" xfId="0" applyFont="1" applyBorder="1" applyAlignment="1">
      <alignment vertical="top"/>
    </xf>
    <xf numFmtId="3" fontId="22" fillId="0" borderId="53" xfId="0" applyNumberFormat="1" applyFont="1" applyBorder="1"/>
    <xf numFmtId="3" fontId="22" fillId="0" borderId="58" xfId="0" applyNumberFormat="1" applyFont="1" applyBorder="1"/>
    <xf numFmtId="3" fontId="4" fillId="0" borderId="0" xfId="0" applyNumberFormat="1" applyFont="1"/>
    <xf numFmtId="164" fontId="4" fillId="0" borderId="0" xfId="1" applyNumberFormat="1" applyFont="1"/>
    <xf numFmtId="3" fontId="4" fillId="0" borderId="22" xfId="0" applyNumberFormat="1" applyFont="1" applyBorder="1"/>
    <xf numFmtId="0" fontId="4" fillId="0" borderId="71" xfId="0" applyFont="1" applyBorder="1" applyAlignment="1">
      <alignment horizontal="left" indent="6"/>
    </xf>
    <xf numFmtId="3" fontId="4" fillId="0" borderId="20" xfId="0" applyNumberFormat="1" applyFont="1" applyBorder="1"/>
    <xf numFmtId="3" fontId="4" fillId="0" borderId="21" xfId="0" applyNumberFormat="1" applyFont="1" applyBorder="1"/>
    <xf numFmtId="0" fontId="4" fillId="0" borderId="71" xfId="0" applyFont="1" applyBorder="1" applyAlignment="1">
      <alignment horizontal="left" indent="3"/>
    </xf>
    <xf numFmtId="0" fontId="4" fillId="0" borderId="71" xfId="0" applyFont="1" applyBorder="1" applyAlignment="1">
      <alignment horizontal="left" indent="4"/>
    </xf>
    <xf numFmtId="3" fontId="4" fillId="0" borderId="46" xfId="0" applyNumberFormat="1" applyFont="1" applyBorder="1"/>
    <xf numFmtId="3" fontId="4" fillId="0" borderId="72" xfId="0" applyNumberFormat="1" applyFont="1" applyBorder="1"/>
    <xf numFmtId="0" fontId="4" fillId="0" borderId="27" xfId="0" applyFont="1" applyBorder="1" applyAlignment="1">
      <alignment horizontal="left"/>
    </xf>
    <xf numFmtId="3" fontId="4" fillId="0" borderId="73" xfId="0" applyNumberFormat="1" applyFont="1" applyBorder="1"/>
    <xf numFmtId="0" fontId="32" fillId="0" borderId="0" xfId="0" applyFont="1" applyAlignment="1">
      <alignment vertical="center"/>
    </xf>
    <xf numFmtId="0" fontId="2" fillId="0" borderId="0" xfId="0" applyFont="1"/>
    <xf numFmtId="0" fontId="2" fillId="0" borderId="0" xfId="0" applyFont="1" applyAlignment="1">
      <alignment horizontal="left"/>
    </xf>
    <xf numFmtId="0" fontId="4" fillId="0" borderId="22" xfId="0" applyFont="1" applyBorder="1"/>
    <xf numFmtId="0" fontId="4" fillId="0" borderId="21" xfId="0" applyFont="1" applyBorder="1"/>
    <xf numFmtId="0" fontId="4" fillId="0" borderId="33" xfId="0" applyFont="1" applyBorder="1"/>
    <xf numFmtId="0" fontId="4" fillId="0" borderId="42" xfId="0" applyFont="1" applyBorder="1"/>
    <xf numFmtId="0" fontId="1" fillId="0" borderId="0" xfId="0" applyFont="1" applyAlignment="1"/>
    <xf numFmtId="0" fontId="4" fillId="0" borderId="0" xfId="0" applyFont="1" applyAlignment="1"/>
    <xf numFmtId="0" fontId="4" fillId="0" borderId="70" xfId="0" applyFont="1" applyBorder="1"/>
    <xf numFmtId="0" fontId="12" fillId="0" borderId="0" xfId="0" applyFont="1" applyAlignment="1">
      <alignment horizontal="center" wrapText="1"/>
    </xf>
    <xf numFmtId="0" fontId="12" fillId="0" borderId="0" xfId="0" applyFont="1" applyAlignment="1">
      <alignment wrapText="1"/>
    </xf>
    <xf numFmtId="3" fontId="12" fillId="0" borderId="0" xfId="0" applyNumberFormat="1" applyFont="1" applyBorder="1"/>
    <xf numFmtId="0" fontId="19" fillId="0" borderId="0" xfId="0" applyFont="1" applyBorder="1" applyAlignment="1">
      <alignment horizontal="left" indent="3"/>
    </xf>
    <xf numFmtId="3" fontId="17" fillId="0" borderId="2" xfId="0" applyNumberFormat="1" applyFont="1" applyBorder="1"/>
    <xf numFmtId="0" fontId="4" fillId="0" borderId="31" xfId="0" applyFont="1" applyBorder="1" applyAlignment="1">
      <alignment vertical="top" wrapText="1"/>
    </xf>
    <xf numFmtId="0" fontId="12" fillId="0" borderId="54" xfId="0" applyFont="1" applyBorder="1" applyAlignment="1">
      <alignment vertical="top"/>
    </xf>
    <xf numFmtId="0" fontId="4" fillId="0" borderId="84" xfId="0" applyFont="1" applyBorder="1" applyAlignment="1">
      <alignment vertical="top" wrapText="1"/>
    </xf>
    <xf numFmtId="3" fontId="11" fillId="0" borderId="24" xfId="0" applyNumberFormat="1" applyFont="1" applyBorder="1"/>
    <xf numFmtId="3" fontId="11" fillId="0" borderId="25" xfId="0" applyNumberFormat="1" applyFont="1" applyBorder="1"/>
    <xf numFmtId="3" fontId="11" fillId="0" borderId="85" xfId="0" applyNumberFormat="1" applyFont="1" applyBorder="1"/>
    <xf numFmtId="0" fontId="4" fillId="0" borderId="0" xfId="0" applyFont="1" applyAlignment="1">
      <alignment vertical="center" wrapText="1"/>
    </xf>
    <xf numFmtId="0" fontId="35" fillId="0" borderId="0" xfId="20" applyFont="1"/>
    <xf numFmtId="0" fontId="34" fillId="0" borderId="0" xfId="20"/>
    <xf numFmtId="0" fontId="36" fillId="0" borderId="0" xfId="20" applyFont="1"/>
    <xf numFmtId="0" fontId="33" fillId="0" borderId="0" xfId="20" applyFont="1"/>
    <xf numFmtId="0" fontId="38" fillId="2" borderId="0" xfId="20" applyFont="1" applyFill="1" applyProtection="1">
      <protection hidden="1"/>
    </xf>
    <xf numFmtId="0" fontId="4" fillId="0" borderId="17" xfId="0" applyFont="1" applyBorder="1" applyAlignment="1">
      <alignment horizontal="left" indent="3"/>
    </xf>
    <xf numFmtId="0" fontId="4" fillId="0" borderId="68" xfId="0" applyFont="1" applyBorder="1" applyAlignment="1">
      <alignment horizontal="left" indent="3"/>
    </xf>
    <xf numFmtId="0" fontId="4" fillId="0" borderId="20" xfId="0" applyFont="1" applyBorder="1" applyAlignment="1">
      <alignment horizontal="left" indent="3"/>
    </xf>
    <xf numFmtId="0" fontId="4" fillId="0" borderId="37" xfId="0" applyFont="1" applyBorder="1" applyAlignment="1">
      <alignment horizontal="left" indent="3"/>
    </xf>
    <xf numFmtId="0" fontId="4" fillId="0" borderId="68" xfId="0" applyFont="1" applyBorder="1" applyAlignment="1">
      <alignment horizontal="left" wrapText="1" indent="3"/>
    </xf>
    <xf numFmtId="3" fontId="4" fillId="0" borderId="53" xfId="0" applyNumberFormat="1" applyFont="1" applyBorder="1"/>
    <xf numFmtId="3" fontId="17" fillId="0" borderId="76" xfId="0" applyNumberFormat="1" applyFont="1" applyFill="1" applyBorder="1"/>
    <xf numFmtId="3" fontId="17" fillId="0" borderId="77" xfId="0" applyNumberFormat="1" applyFont="1" applyFill="1" applyBorder="1"/>
    <xf numFmtId="3" fontId="17" fillId="0" borderId="80" xfId="0" applyNumberFormat="1" applyFont="1" applyFill="1" applyBorder="1"/>
    <xf numFmtId="3" fontId="12" fillId="0" borderId="21" xfId="0" applyNumberFormat="1" applyFont="1" applyFill="1" applyBorder="1"/>
    <xf numFmtId="3" fontId="4" fillId="0" borderId="21" xfId="0" applyNumberFormat="1" applyFont="1" applyFill="1" applyBorder="1"/>
    <xf numFmtId="3" fontId="26" fillId="0" borderId="53" xfId="0" applyNumberFormat="1" applyFont="1" applyBorder="1"/>
    <xf numFmtId="3" fontId="26" fillId="0" borderId="58" xfId="0" applyNumberFormat="1" applyFont="1" applyBorder="1"/>
    <xf numFmtId="3" fontId="17" fillId="0" borderId="10" xfId="0" applyNumberFormat="1" applyFont="1" applyBorder="1"/>
    <xf numFmtId="3" fontId="17" fillId="0" borderId="11" xfId="0" applyNumberFormat="1" applyFont="1" applyBorder="1"/>
    <xf numFmtId="0" fontId="11" fillId="0" borderId="2" xfId="0" applyFont="1" applyBorder="1" applyAlignment="1">
      <alignment horizontal="center" vertical="top" wrapText="1"/>
    </xf>
    <xf numFmtId="0" fontId="17" fillId="0" borderId="86" xfId="0" applyFont="1" applyBorder="1" applyAlignment="1">
      <alignment horizontal="right"/>
    </xf>
    <xf numFmtId="0" fontId="4" fillId="0" borderId="1" xfId="0" applyFont="1" applyBorder="1" applyAlignment="1">
      <alignment horizontal="center"/>
    </xf>
    <xf numFmtId="0" fontId="27" fillId="0" borderId="0" xfId="20" applyFont="1"/>
    <xf numFmtId="0" fontId="39" fillId="0" borderId="0" xfId="0" applyFont="1"/>
    <xf numFmtId="3" fontId="17" fillId="0" borderId="87" xfId="0" applyNumberFormat="1" applyFont="1" applyBorder="1"/>
    <xf numFmtId="3" fontId="17" fillId="0" borderId="88" xfId="0" applyNumberFormat="1" applyFont="1" applyBorder="1"/>
    <xf numFmtId="3" fontId="17" fillId="0" borderId="23" xfId="0" applyNumberFormat="1" applyFont="1" applyBorder="1"/>
    <xf numFmtId="3" fontId="17" fillId="0" borderId="24" xfId="0" applyNumberFormat="1" applyFont="1" applyBorder="1"/>
    <xf numFmtId="3" fontId="17" fillId="0" borderId="25" xfId="0" applyNumberFormat="1" applyFont="1" applyBorder="1"/>
    <xf numFmtId="3" fontId="4" fillId="0" borderId="68" xfId="0" applyNumberFormat="1" applyFont="1" applyBorder="1"/>
    <xf numFmtId="3" fontId="4" fillId="0" borderId="58" xfId="0" applyNumberFormat="1" applyFont="1" applyBorder="1"/>
    <xf numFmtId="3" fontId="4" fillId="0" borderId="37" xfId="0" applyNumberFormat="1" applyFont="1" applyBorder="1"/>
    <xf numFmtId="3" fontId="4" fillId="0" borderId="39" xfId="0" applyNumberFormat="1" applyFont="1" applyBorder="1"/>
    <xf numFmtId="3" fontId="4" fillId="0" borderId="40" xfId="0" applyNumberFormat="1" applyFont="1" applyBorder="1"/>
    <xf numFmtId="0" fontId="41" fillId="0" borderId="0" xfId="0" applyFont="1" applyAlignment="1"/>
    <xf numFmtId="0" fontId="43" fillId="0" borderId="0" xfId="0" applyFont="1" applyAlignment="1"/>
    <xf numFmtId="0" fontId="42" fillId="0" borderId="0" xfId="0" applyFont="1" applyAlignment="1"/>
    <xf numFmtId="0" fontId="39" fillId="0" borderId="0" xfId="0" applyFont="1" applyAlignment="1"/>
    <xf numFmtId="3" fontId="4" fillId="0" borderId="89" xfId="0" applyNumberFormat="1" applyFont="1" applyBorder="1"/>
    <xf numFmtId="3" fontId="4" fillId="0" borderId="90" xfId="0" applyNumberFormat="1" applyFont="1" applyBorder="1"/>
    <xf numFmtId="3" fontId="44" fillId="0" borderId="18" xfId="0" applyNumberFormat="1" applyFont="1" applyBorder="1"/>
    <xf numFmtId="3" fontId="44" fillId="0" borderId="21" xfId="0" applyNumberFormat="1" applyFont="1" applyBorder="1"/>
    <xf numFmtId="3" fontId="44" fillId="0" borderId="39" xfId="0" applyNumberFormat="1" applyFont="1" applyBorder="1"/>
    <xf numFmtId="3" fontId="45" fillId="0" borderId="1" xfId="0" applyNumberFormat="1" applyFont="1" applyBorder="1"/>
    <xf numFmtId="0" fontId="45" fillId="0" borderId="30" xfId="0" applyFont="1" applyBorder="1" applyAlignment="1">
      <alignment vertical="top" wrapText="1"/>
    </xf>
    <xf numFmtId="0" fontId="27" fillId="0" borderId="0" xfId="0" applyFont="1" applyAlignment="1"/>
    <xf numFmtId="0" fontId="27" fillId="0" borderId="0" xfId="0" applyFont="1"/>
    <xf numFmtId="0" fontId="37" fillId="0" borderId="0" xfId="20" applyFont="1" applyBorder="1" applyAlignment="1"/>
    <xf numFmtId="0" fontId="31" fillId="0" borderId="0" xfId="20" applyFont="1" applyBorder="1" applyAlignment="1"/>
    <xf numFmtId="0" fontId="4" fillId="0" borderId="0" xfId="0" applyFont="1" applyAlignment="1">
      <alignment horizontal="left" vertical="top"/>
    </xf>
    <xf numFmtId="0" fontId="28" fillId="0" borderId="0" xfId="0" applyFont="1" applyAlignment="1">
      <alignment horizontal="left" vertical="top"/>
    </xf>
    <xf numFmtId="0" fontId="15" fillId="0" borderId="0" xfId="0" applyFont="1" applyAlignment="1">
      <alignment horizontal="center"/>
    </xf>
    <xf numFmtId="0" fontId="16"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7" fillId="0" borderId="13" xfId="0" applyFont="1" applyBorder="1" applyAlignment="1">
      <alignment horizontal="center" vertical="center"/>
    </xf>
    <xf numFmtId="0" fontId="17" fillId="0" borderId="10" xfId="0" applyFont="1" applyBorder="1" applyAlignment="1">
      <alignment horizontal="center" vertical="center"/>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4" xfId="0" applyFont="1" applyBorder="1" applyAlignment="1">
      <alignment horizontal="center" vertical="center" wrapText="1"/>
    </xf>
    <xf numFmtId="0" fontId="11" fillId="0" borderId="0" xfId="0" applyFont="1" applyAlignment="1">
      <alignment horizontal="center"/>
    </xf>
    <xf numFmtId="0" fontId="14" fillId="0" borderId="0" xfId="0" applyFont="1" applyAlignment="1">
      <alignment horizontal="center"/>
    </xf>
    <xf numFmtId="0" fontId="14" fillId="0" borderId="0" xfId="0" applyFont="1" applyBorder="1" applyAlignment="1">
      <alignment horizontal="center"/>
    </xf>
    <xf numFmtId="0" fontId="12" fillId="0" borderId="0" xfId="0" applyFont="1" applyAlignment="1">
      <alignment horizontal="center"/>
    </xf>
    <xf numFmtId="0" fontId="17" fillId="0" borderId="5" xfId="0" applyFont="1" applyBorder="1" applyAlignment="1">
      <alignment horizontal="center" vertical="center" wrapText="1"/>
    </xf>
    <xf numFmtId="0" fontId="19" fillId="0" borderId="0" xfId="0" applyFont="1" applyAlignment="1">
      <alignment horizontal="left" vertical="top"/>
    </xf>
    <xf numFmtId="0" fontId="17" fillId="0" borderId="13"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2" fillId="0" borderId="35" xfId="0" applyFont="1" applyBorder="1" applyAlignment="1">
      <alignment horizontal="center"/>
    </xf>
    <xf numFmtId="0" fontId="22" fillId="0" borderId="42" xfId="0" applyFont="1" applyBorder="1" applyAlignment="1">
      <alignment horizontal="left" vertical="top" wrapText="1"/>
    </xf>
    <xf numFmtId="0" fontId="22" fillId="0" borderId="31" xfId="0" applyFont="1" applyBorder="1" applyAlignment="1">
      <alignment horizontal="left" vertical="top" wrapText="1"/>
    </xf>
    <xf numFmtId="0" fontId="25" fillId="0" borderId="42" xfId="0" applyFont="1" applyBorder="1" applyAlignment="1">
      <alignment horizontal="left" vertical="top" wrapText="1"/>
    </xf>
    <xf numFmtId="0" fontId="25" fillId="0" borderId="42" xfId="0" applyFont="1" applyBorder="1" applyAlignment="1">
      <alignment horizontal="left" vertical="top"/>
    </xf>
    <xf numFmtId="0" fontId="25" fillId="0" borderId="31" xfId="0" applyFont="1" applyBorder="1" applyAlignment="1">
      <alignment horizontal="left" vertical="top"/>
    </xf>
    <xf numFmtId="0" fontId="21" fillId="0" borderId="43" xfId="0" applyFont="1" applyBorder="1" applyAlignment="1">
      <alignment horizontal="right" vertical="top"/>
    </xf>
    <xf numFmtId="0" fontId="21" fillId="0" borderId="42" xfId="0" applyFont="1" applyBorder="1" applyAlignment="1">
      <alignment horizontal="left" vertical="top"/>
    </xf>
    <xf numFmtId="0" fontId="21" fillId="0" borderId="31" xfId="0" applyFont="1" applyBorder="1" applyAlignment="1">
      <alignment horizontal="left" vertical="top"/>
    </xf>
    <xf numFmtId="0" fontId="22" fillId="0" borderId="42" xfId="0" applyFont="1" applyBorder="1" applyAlignment="1">
      <alignment horizontal="left" vertical="top"/>
    </xf>
    <xf numFmtId="0" fontId="22" fillId="0" borderId="31" xfId="0" applyFont="1" applyBorder="1" applyAlignment="1">
      <alignment horizontal="left" vertical="top"/>
    </xf>
    <xf numFmtId="0" fontId="21" fillId="0" borderId="52" xfId="0" applyFont="1" applyBorder="1" applyAlignment="1">
      <alignment horizontal="left" vertical="top"/>
    </xf>
    <xf numFmtId="0" fontId="21" fillId="0" borderId="55" xfId="0" applyFont="1" applyBorder="1" applyAlignment="1">
      <alignment horizontal="left" vertical="top"/>
    </xf>
    <xf numFmtId="0" fontId="21" fillId="0" borderId="56" xfId="0" applyFont="1" applyBorder="1" applyAlignment="1">
      <alignment horizontal="center" vertical="top"/>
    </xf>
    <xf numFmtId="0" fontId="21" fillId="0" borderId="32" xfId="0" applyFont="1" applyBorder="1" applyAlignment="1">
      <alignment horizontal="center" vertical="top"/>
    </xf>
    <xf numFmtId="0" fontId="25" fillId="0" borderId="31" xfId="0" applyFont="1" applyBorder="1" applyAlignment="1">
      <alignment horizontal="left" vertical="top" wrapText="1"/>
    </xf>
    <xf numFmtId="0" fontId="21" fillId="0" borderId="51" xfId="0" applyFont="1" applyBorder="1" applyAlignment="1">
      <alignment horizontal="left" vertical="top"/>
    </xf>
    <xf numFmtId="0" fontId="21" fillId="0" borderId="78" xfId="0" applyFont="1" applyBorder="1" applyAlignment="1">
      <alignment horizontal="left" vertical="top"/>
    </xf>
    <xf numFmtId="0" fontId="21" fillId="0" borderId="79" xfId="0" applyFont="1" applyBorder="1" applyAlignment="1">
      <alignment horizontal="right" vertical="top"/>
    </xf>
    <xf numFmtId="0" fontId="21" fillId="0" borderId="41" xfId="0" applyFont="1" applyBorder="1" applyAlignment="1">
      <alignment horizontal="left" vertical="top" wrapText="1"/>
    </xf>
    <xf numFmtId="0" fontId="22" fillId="0" borderId="42" xfId="0" applyFont="1" applyBorder="1" applyAlignment="1">
      <alignment horizontal="center" vertical="top" wrapText="1"/>
    </xf>
    <xf numFmtId="0" fontId="25" fillId="0" borderId="83" xfId="0" applyFont="1" applyBorder="1" applyAlignment="1">
      <alignment horizontal="left" vertical="top" wrapText="1"/>
    </xf>
    <xf numFmtId="0" fontId="0" fillId="0" borderId="83" xfId="0" applyBorder="1" applyAlignment="1">
      <alignment horizontal="left" vertical="top" wrapText="1"/>
    </xf>
    <xf numFmtId="0" fontId="0" fillId="0" borderId="84" xfId="0" applyBorder="1" applyAlignment="1">
      <alignment horizontal="left" vertical="top" wrapText="1"/>
    </xf>
    <xf numFmtId="0" fontId="0" fillId="0" borderId="52" xfId="0" applyBorder="1" applyAlignment="1">
      <alignment horizontal="left" vertical="top" wrapText="1"/>
    </xf>
    <xf numFmtId="0" fontId="0" fillId="0" borderId="55" xfId="0" applyBorder="1" applyAlignment="1">
      <alignment horizontal="left" vertical="top" wrapText="1"/>
    </xf>
    <xf numFmtId="0" fontId="22" fillId="0" borderId="83" xfId="0" applyFont="1" applyBorder="1" applyAlignment="1">
      <alignment horizontal="left" vertical="top" wrapText="1"/>
    </xf>
    <xf numFmtId="0" fontId="22" fillId="0" borderId="84" xfId="0" applyFont="1" applyBorder="1" applyAlignment="1">
      <alignment horizontal="left" vertical="top" wrapText="1"/>
    </xf>
    <xf numFmtId="0" fontId="22" fillId="0" borderId="52" xfId="0" applyFont="1" applyBorder="1" applyAlignment="1">
      <alignment horizontal="left" vertical="top" wrapText="1"/>
    </xf>
    <xf numFmtId="0" fontId="22" fillId="0" borderId="55" xfId="0" applyFont="1" applyBorder="1" applyAlignment="1">
      <alignment horizontal="left" vertical="top" wrapText="1"/>
    </xf>
    <xf numFmtId="0" fontId="20" fillId="0" borderId="0" xfId="0" applyFont="1" applyAlignment="1">
      <alignment horizontal="center"/>
    </xf>
    <xf numFmtId="0" fontId="1"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1" fillId="0" borderId="52" xfId="0" applyFont="1" applyBorder="1" applyAlignment="1">
      <alignment horizontal="left" vertical="top" wrapText="1"/>
    </xf>
    <xf numFmtId="0" fontId="21" fillId="0" borderId="38" xfId="0" applyFont="1" applyBorder="1" applyAlignment="1">
      <alignment horizontal="right" vertical="top"/>
    </xf>
    <xf numFmtId="0" fontId="21" fillId="0" borderId="51" xfId="0" applyFont="1" applyBorder="1" applyAlignment="1">
      <alignment horizontal="left" vertical="top" wrapText="1"/>
    </xf>
    <xf numFmtId="0" fontId="4" fillId="0" borderId="0" xfId="0" applyFont="1" applyBorder="1" applyAlignment="1">
      <alignment horizontal="center"/>
    </xf>
    <xf numFmtId="0" fontId="4" fillId="0" borderId="35" xfId="0" applyFont="1" applyBorder="1" applyAlignment="1">
      <alignment horizontal="center"/>
    </xf>
    <xf numFmtId="0" fontId="25" fillId="0" borderId="84" xfId="0" applyFont="1" applyBorder="1" applyAlignment="1">
      <alignment horizontal="left" vertical="top" wrapText="1"/>
    </xf>
    <xf numFmtId="0" fontId="4" fillId="0" borderId="0" xfId="0" applyFont="1" applyAlignment="1">
      <alignment horizontal="left"/>
    </xf>
    <xf numFmtId="0" fontId="12" fillId="0" borderId="0" xfId="0" applyFont="1" applyAlignment="1">
      <alignment horizontal="center" wrapText="1"/>
    </xf>
    <xf numFmtId="0" fontId="17" fillId="0" borderId="62" xfId="0" applyFont="1" applyBorder="1" applyAlignment="1">
      <alignment horizontal="center" vertical="center" wrapText="1"/>
    </xf>
    <xf numFmtId="0" fontId="17" fillId="0" borderId="82" xfId="0" applyFont="1" applyBorder="1" applyAlignment="1">
      <alignment horizontal="center" vertical="center" wrapText="1"/>
    </xf>
    <xf numFmtId="0" fontId="0" fillId="0" borderId="0" xfId="0" applyAlignment="1">
      <alignment horizontal="center"/>
    </xf>
    <xf numFmtId="0" fontId="17" fillId="0" borderId="61"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12" xfId="0" applyFont="1" applyBorder="1" applyAlignment="1">
      <alignment horizontal="center" vertical="center"/>
    </xf>
    <xf numFmtId="0" fontId="17" fillId="0" borderId="15" xfId="0" applyFont="1" applyBorder="1" applyAlignment="1">
      <alignment horizontal="center" vertical="center"/>
    </xf>
    <xf numFmtId="0" fontId="17" fillId="0" borderId="2" xfId="0" applyFont="1" applyBorder="1" applyAlignment="1">
      <alignment horizontal="center" vertical="center"/>
    </xf>
    <xf numFmtId="0" fontId="17" fillId="0" borderId="36" xfId="0" applyFont="1" applyBorder="1" applyAlignment="1">
      <alignment horizontal="center" vertical="center" wrapText="1"/>
    </xf>
    <xf numFmtId="0" fontId="17" fillId="0" borderId="63" xfId="0" applyFont="1" applyBorder="1" applyAlignment="1">
      <alignment horizontal="center" vertical="center" wrapText="1"/>
    </xf>
  </cellXfs>
  <cellStyles count="21">
    <cellStyle name="Comma" xfId="1" builtinId="3"/>
    <cellStyle name="Comma 2" xfId="3"/>
    <cellStyle name="Comma 2 2" xfId="4"/>
    <cellStyle name="Comma 3" xfId="5"/>
    <cellStyle name="Comma 4" xfId="6"/>
    <cellStyle name="Comma 4 2" xfId="7"/>
    <cellStyle name="Currency 2" xfId="8"/>
    <cellStyle name="Currency 2 2" xfId="9"/>
    <cellStyle name="Currency 3" xfId="10"/>
    <cellStyle name="Currency 4" xfId="11"/>
    <cellStyle name="Currency 4 2" xfId="12"/>
    <cellStyle name="Normal" xfId="0" builtinId="0"/>
    <cellStyle name="Normal 2" xfId="13"/>
    <cellStyle name="Normal 3" xfId="2"/>
    <cellStyle name="Normal 4" xfId="14"/>
    <cellStyle name="Normal 5" xfId="19"/>
    <cellStyle name="Normal 6" xfId="20"/>
    <cellStyle name="Percent 2" xfId="15"/>
    <cellStyle name="Percent 2 2" xfId="16"/>
    <cellStyle name="Percent 3" xfId="17"/>
    <cellStyle name="Percent 3 2" xfId="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17</xdr:col>
      <xdr:colOff>162560</xdr:colOff>
      <xdr:row>29</xdr:row>
      <xdr:rowOff>162560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0383520" cy="58419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54"/>
  <sheetViews>
    <sheetView view="pageBreakPreview" zoomScale="75" zoomScaleNormal="75" zoomScaleSheetLayoutView="75" workbookViewId="0">
      <selection activeCell="T30" sqref="T30"/>
    </sheetView>
  </sheetViews>
  <sheetFormatPr defaultColWidth="9.140625" defaultRowHeight="15" x14ac:dyDescent="0.2"/>
  <cols>
    <col min="1" max="13" width="9.140625" style="230"/>
    <col min="14" max="14" width="2" style="231" customWidth="1"/>
    <col min="15" max="17" width="9.140625" style="230"/>
    <col min="18" max="18" width="2.85546875" style="230" customWidth="1"/>
    <col min="19" max="19" width="9.140625" style="230" hidden="1" customWidth="1"/>
    <col min="20" max="16384" width="9.140625" style="230"/>
  </cols>
  <sheetData>
    <row r="1" spans="1:20" ht="20.45" x14ac:dyDescent="0.35">
      <c r="A1" s="229" t="s">
        <v>238</v>
      </c>
      <c r="N1" s="231" t="s">
        <v>22</v>
      </c>
      <c r="T1" s="252" t="s">
        <v>22</v>
      </c>
    </row>
    <row r="2" spans="1:20" x14ac:dyDescent="0.25">
      <c r="N2" s="231" t="s">
        <v>22</v>
      </c>
      <c r="T2" s="252" t="s">
        <v>22</v>
      </c>
    </row>
    <row r="3" spans="1:20" x14ac:dyDescent="0.25">
      <c r="N3" s="231" t="s">
        <v>22</v>
      </c>
      <c r="T3" s="252" t="s">
        <v>22</v>
      </c>
    </row>
    <row r="4" spans="1:20" x14ac:dyDescent="0.25">
      <c r="N4" s="231" t="s">
        <v>22</v>
      </c>
      <c r="T4" s="252" t="s">
        <v>22</v>
      </c>
    </row>
    <row r="5" spans="1:20" ht="15.6" x14ac:dyDescent="0.3">
      <c r="B5" s="232"/>
      <c r="N5" s="231" t="s">
        <v>22</v>
      </c>
      <c r="T5" s="252" t="s">
        <v>22</v>
      </c>
    </row>
    <row r="6" spans="1:20" x14ac:dyDescent="0.25">
      <c r="N6" s="231" t="s">
        <v>22</v>
      </c>
      <c r="T6" s="252" t="s">
        <v>22</v>
      </c>
    </row>
    <row r="7" spans="1:20" x14ac:dyDescent="0.25">
      <c r="N7" s="231" t="s">
        <v>22</v>
      </c>
      <c r="T7" s="252" t="s">
        <v>22</v>
      </c>
    </row>
    <row r="8" spans="1:20" x14ac:dyDescent="0.25">
      <c r="N8" s="231" t="s">
        <v>22</v>
      </c>
      <c r="T8" s="252" t="s">
        <v>22</v>
      </c>
    </row>
    <row r="9" spans="1:20" x14ac:dyDescent="0.25">
      <c r="N9" s="231" t="s">
        <v>22</v>
      </c>
      <c r="T9" s="252" t="s">
        <v>22</v>
      </c>
    </row>
    <row r="10" spans="1:20" x14ac:dyDescent="0.25">
      <c r="N10" s="231" t="s">
        <v>22</v>
      </c>
      <c r="T10" s="252" t="s">
        <v>22</v>
      </c>
    </row>
    <row r="11" spans="1:20" x14ac:dyDescent="0.25">
      <c r="N11" s="231" t="s">
        <v>22</v>
      </c>
      <c r="T11" s="252" t="s">
        <v>22</v>
      </c>
    </row>
    <row r="12" spans="1:20" x14ac:dyDescent="0.25">
      <c r="N12" s="231" t="s">
        <v>22</v>
      </c>
      <c r="T12" s="252" t="s">
        <v>22</v>
      </c>
    </row>
    <row r="13" spans="1:20" x14ac:dyDescent="0.25">
      <c r="N13" s="231" t="s">
        <v>22</v>
      </c>
      <c r="T13" s="252" t="s">
        <v>22</v>
      </c>
    </row>
    <row r="14" spans="1:20" x14ac:dyDescent="0.25">
      <c r="N14" s="231" t="s">
        <v>22</v>
      </c>
      <c r="T14" s="252" t="s">
        <v>22</v>
      </c>
    </row>
    <row r="15" spans="1:20" x14ac:dyDescent="0.25">
      <c r="N15" s="231" t="s">
        <v>22</v>
      </c>
      <c r="T15" s="252" t="s">
        <v>22</v>
      </c>
    </row>
    <row r="16" spans="1:20" x14ac:dyDescent="0.25">
      <c r="N16" s="231" t="s">
        <v>22</v>
      </c>
      <c r="T16" s="252" t="s">
        <v>22</v>
      </c>
    </row>
    <row r="17" spans="1:20" x14ac:dyDescent="0.25">
      <c r="N17" s="231" t="s">
        <v>22</v>
      </c>
      <c r="T17" s="252" t="s">
        <v>22</v>
      </c>
    </row>
    <row r="18" spans="1:20" x14ac:dyDescent="0.25">
      <c r="N18" s="231" t="s">
        <v>22</v>
      </c>
      <c r="T18" s="252" t="s">
        <v>22</v>
      </c>
    </row>
    <row r="19" spans="1:20" x14ac:dyDescent="0.25">
      <c r="N19" s="231" t="s">
        <v>22</v>
      </c>
      <c r="T19" s="252" t="s">
        <v>22</v>
      </c>
    </row>
    <row r="20" spans="1:20" x14ac:dyDescent="0.25">
      <c r="N20" s="231" t="s">
        <v>22</v>
      </c>
      <c r="T20" s="252" t="s">
        <v>22</v>
      </c>
    </row>
    <row r="21" spans="1:20" x14ac:dyDescent="0.25">
      <c r="N21" s="231" t="s">
        <v>22</v>
      </c>
      <c r="T21" s="252" t="s">
        <v>22</v>
      </c>
    </row>
    <row r="22" spans="1:20" x14ac:dyDescent="0.25">
      <c r="N22" s="231" t="s">
        <v>22</v>
      </c>
      <c r="T22" s="252" t="s">
        <v>22</v>
      </c>
    </row>
    <row r="23" spans="1:20" x14ac:dyDescent="0.25">
      <c r="N23" s="231" t="s">
        <v>22</v>
      </c>
      <c r="T23" s="252" t="s">
        <v>22</v>
      </c>
    </row>
    <row r="24" spans="1:20" x14ac:dyDescent="0.25">
      <c r="N24" s="231" t="s">
        <v>22</v>
      </c>
      <c r="T24" s="252" t="s">
        <v>22</v>
      </c>
    </row>
    <row r="25" spans="1:20" x14ac:dyDescent="0.25">
      <c r="N25" s="231" t="s">
        <v>22</v>
      </c>
      <c r="T25" s="252" t="s">
        <v>22</v>
      </c>
    </row>
    <row r="26" spans="1:20" x14ac:dyDescent="0.25">
      <c r="N26" s="231" t="s">
        <v>22</v>
      </c>
      <c r="T26" s="252" t="s">
        <v>22</v>
      </c>
    </row>
    <row r="27" spans="1:20" x14ac:dyDescent="0.25">
      <c r="N27" s="231" t="s">
        <v>22</v>
      </c>
      <c r="T27" s="252" t="s">
        <v>22</v>
      </c>
    </row>
    <row r="28" spans="1:20" x14ac:dyDescent="0.25">
      <c r="N28" s="231" t="s">
        <v>22</v>
      </c>
      <c r="T28" s="252" t="s">
        <v>22</v>
      </c>
    </row>
    <row r="29" spans="1:20" x14ac:dyDescent="0.25">
      <c r="A29" s="277"/>
      <c r="B29" s="278"/>
      <c r="C29" s="278"/>
      <c r="D29" s="278"/>
      <c r="E29" s="278"/>
      <c r="F29" s="278"/>
      <c r="G29" s="278"/>
      <c r="H29" s="278"/>
      <c r="I29" s="278"/>
      <c r="J29" s="278"/>
      <c r="K29" s="278"/>
      <c r="L29" s="278"/>
      <c r="M29" s="278"/>
      <c r="N29" s="231" t="s">
        <v>23</v>
      </c>
      <c r="T29" s="252" t="s">
        <v>22</v>
      </c>
    </row>
    <row r="30" spans="1:20" x14ac:dyDescent="0.2">
      <c r="T30" s="252" t="s">
        <v>22</v>
      </c>
    </row>
    <row r="31" spans="1:20" x14ac:dyDescent="0.2">
      <c r="T31" s="252" t="s">
        <v>23</v>
      </c>
    </row>
    <row r="198" spans="1:1" x14ac:dyDescent="0.2">
      <c r="A198" s="230" t="s">
        <v>239</v>
      </c>
    </row>
    <row r="254" spans="1:1" ht="15.75" x14ac:dyDescent="0.25">
      <c r="A254" s="233" t="s">
        <v>240</v>
      </c>
    </row>
  </sheetData>
  <mergeCells count="1">
    <mergeCell ref="A29:M29"/>
  </mergeCells>
  <printOptions horizontalCentered="1"/>
  <pageMargins left="0.75" right="0.75" top="1" bottom="1" header="0.5" footer="0.5"/>
  <pageSetup scale="80"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view="pageBreakPreview" zoomScale="80" zoomScaleNormal="100" zoomScaleSheetLayoutView="80" workbookViewId="0">
      <selection activeCell="K34" sqref="K34"/>
    </sheetView>
  </sheetViews>
  <sheetFormatPr defaultColWidth="9.140625" defaultRowHeight="14.25" x14ac:dyDescent="0.2"/>
  <cols>
    <col min="1" max="1" width="45.85546875" style="9" customWidth="1"/>
    <col min="2" max="9" width="13.7109375" style="9" customWidth="1"/>
    <col min="10" max="10" width="15" style="9" customWidth="1"/>
    <col min="11" max="11" width="14" style="4" bestFit="1" customWidth="1"/>
    <col min="12" max="12" width="4.5703125" style="9"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281" t="s">
        <v>89</v>
      </c>
      <c r="B1" s="281"/>
      <c r="C1" s="281"/>
      <c r="D1" s="281"/>
      <c r="E1" s="281"/>
      <c r="F1" s="281"/>
      <c r="G1" s="281"/>
      <c r="H1" s="281"/>
      <c r="I1" s="281"/>
      <c r="J1" s="281"/>
      <c r="K1" s="90" t="s">
        <v>22</v>
      </c>
      <c r="L1" s="6"/>
      <c r="M1" s="6"/>
      <c r="N1" s="6"/>
      <c r="O1" s="6"/>
      <c r="P1" s="6"/>
      <c r="Q1" s="6"/>
      <c r="R1" s="6"/>
    </row>
    <row r="2" spans="1:18" ht="15" x14ac:dyDescent="0.2">
      <c r="A2" s="282" t="s">
        <v>242</v>
      </c>
      <c r="B2" s="282"/>
      <c r="C2" s="282"/>
      <c r="D2" s="282"/>
      <c r="E2" s="282"/>
      <c r="F2" s="282"/>
      <c r="G2" s="282"/>
      <c r="H2" s="282"/>
      <c r="I2" s="282"/>
      <c r="J2" s="282"/>
      <c r="K2" s="90" t="s">
        <v>22</v>
      </c>
      <c r="L2" s="7"/>
      <c r="M2" s="7"/>
      <c r="N2" s="7"/>
      <c r="O2" s="7"/>
      <c r="P2" s="7"/>
      <c r="Q2" s="7"/>
      <c r="R2" s="7"/>
    </row>
    <row r="3" spans="1:18" x14ac:dyDescent="0.2">
      <c r="A3" s="293" t="s">
        <v>1</v>
      </c>
      <c r="B3" s="293"/>
      <c r="C3" s="293"/>
      <c r="D3" s="293"/>
      <c r="E3" s="293"/>
      <c r="F3" s="293"/>
      <c r="G3" s="293"/>
      <c r="H3" s="293"/>
      <c r="I3" s="293"/>
      <c r="J3" s="293"/>
      <c r="K3" s="90" t="s">
        <v>22</v>
      </c>
      <c r="L3" s="10"/>
      <c r="M3" s="10"/>
      <c r="N3" s="10"/>
      <c r="O3" s="10"/>
      <c r="P3" s="10"/>
      <c r="Q3" s="10"/>
      <c r="R3" s="10"/>
    </row>
    <row r="4" spans="1:18" x14ac:dyDescent="0.2">
      <c r="A4" s="294" t="s">
        <v>2</v>
      </c>
      <c r="B4" s="294"/>
      <c r="C4" s="294"/>
      <c r="D4" s="294"/>
      <c r="E4" s="294"/>
      <c r="F4" s="294"/>
      <c r="G4" s="294"/>
      <c r="H4" s="294"/>
      <c r="I4" s="294"/>
      <c r="J4" s="294"/>
      <c r="K4" s="90" t="s">
        <v>22</v>
      </c>
      <c r="L4" s="8"/>
      <c r="M4" s="8"/>
      <c r="N4" s="8"/>
      <c r="O4" s="8"/>
      <c r="P4" s="8"/>
      <c r="Q4" s="8"/>
      <c r="R4" s="8"/>
    </row>
    <row r="5" spans="1:18" x14ac:dyDescent="0.2">
      <c r="A5" s="294"/>
      <c r="B5" s="294"/>
      <c r="C5" s="294"/>
      <c r="D5" s="294"/>
      <c r="E5" s="294"/>
      <c r="F5" s="294"/>
      <c r="G5" s="294"/>
      <c r="H5" s="294"/>
      <c r="I5" s="294"/>
      <c r="J5" s="294"/>
      <c r="K5" s="90" t="s">
        <v>22</v>
      </c>
      <c r="L5" s="8"/>
      <c r="M5" s="8"/>
      <c r="N5" s="8"/>
      <c r="O5" s="8"/>
      <c r="P5" s="8"/>
      <c r="Q5" s="8"/>
      <c r="R5" s="8"/>
    </row>
    <row r="6" spans="1:18" ht="15" thickBot="1" x14ac:dyDescent="0.25">
      <c r="A6" s="294"/>
      <c r="B6" s="294"/>
      <c r="C6" s="294"/>
      <c r="D6" s="294"/>
      <c r="E6" s="294"/>
      <c r="F6" s="294"/>
      <c r="G6" s="294"/>
      <c r="H6" s="294"/>
      <c r="I6" s="294"/>
      <c r="J6" s="294"/>
      <c r="K6" s="90" t="s">
        <v>22</v>
      </c>
      <c r="L6" s="8"/>
      <c r="M6" s="8"/>
      <c r="N6" s="8"/>
      <c r="O6" s="8"/>
      <c r="P6" s="8"/>
      <c r="Q6" s="8"/>
      <c r="R6" s="8"/>
    </row>
    <row r="7" spans="1:18" s="23" customFormat="1" ht="48" customHeight="1" x14ac:dyDescent="0.2">
      <c r="A7" s="299" t="s">
        <v>91</v>
      </c>
      <c r="B7" s="348" t="s">
        <v>235</v>
      </c>
      <c r="C7" s="290"/>
      <c r="D7" s="348" t="s">
        <v>236</v>
      </c>
      <c r="E7" s="290"/>
      <c r="F7" s="349" t="s">
        <v>196</v>
      </c>
      <c r="G7" s="345"/>
      <c r="H7" s="345"/>
      <c r="I7" s="345"/>
      <c r="J7" s="350"/>
      <c r="K7" s="90" t="s">
        <v>22</v>
      </c>
    </row>
    <row r="8" spans="1:18" s="23" customFormat="1" ht="28.5" x14ac:dyDescent="0.2">
      <c r="A8" s="301"/>
      <c r="B8" s="91" t="s">
        <v>3</v>
      </c>
      <c r="C8" s="91" t="s">
        <v>87</v>
      </c>
      <c r="D8" s="91" t="s">
        <v>3</v>
      </c>
      <c r="E8" s="91" t="s">
        <v>87</v>
      </c>
      <c r="F8" s="91" t="s">
        <v>90</v>
      </c>
      <c r="G8" s="91" t="s">
        <v>33</v>
      </c>
      <c r="H8" s="160" t="s">
        <v>35</v>
      </c>
      <c r="I8" s="91" t="s">
        <v>109</v>
      </c>
      <c r="J8" s="92" t="s">
        <v>110</v>
      </c>
      <c r="K8" s="90" t="s">
        <v>22</v>
      </c>
    </row>
    <row r="9" spans="1:18" hidden="1" x14ac:dyDescent="0.2">
      <c r="A9" s="93" t="s">
        <v>108</v>
      </c>
      <c r="B9" s="161">
        <v>0</v>
      </c>
      <c r="C9" s="161">
        <v>0</v>
      </c>
      <c r="D9" s="161">
        <v>0</v>
      </c>
      <c r="E9" s="161">
        <v>0</v>
      </c>
      <c r="F9" s="161">
        <v>0</v>
      </c>
      <c r="G9" s="161">
        <v>0</v>
      </c>
      <c r="H9" s="161">
        <v>0</v>
      </c>
      <c r="I9" s="161">
        <f>D9+F9+G9+H9</f>
        <v>0</v>
      </c>
      <c r="J9" s="162">
        <v>0</v>
      </c>
      <c r="K9" s="90" t="s">
        <v>22</v>
      </c>
    </row>
    <row r="10" spans="1:18" hidden="1" x14ac:dyDescent="0.2">
      <c r="A10" s="141" t="s">
        <v>107</v>
      </c>
      <c r="B10" s="172">
        <v>0</v>
      </c>
      <c r="C10" s="172">
        <v>0</v>
      </c>
      <c r="D10" s="172">
        <v>0</v>
      </c>
      <c r="E10" s="172">
        <v>0</v>
      </c>
      <c r="F10" s="172">
        <v>0</v>
      </c>
      <c r="G10" s="172">
        <v>0</v>
      </c>
      <c r="H10" s="172">
        <v>0</v>
      </c>
      <c r="I10" s="172">
        <f t="shared" ref="I10:I29" si="0">D10+F10+G10+H10</f>
        <v>0</v>
      </c>
      <c r="J10" s="173">
        <v>0</v>
      </c>
      <c r="K10" s="90" t="s">
        <v>22</v>
      </c>
    </row>
    <row r="11" spans="1:18" hidden="1" x14ac:dyDescent="0.2">
      <c r="A11" s="94" t="s">
        <v>92</v>
      </c>
      <c r="B11" s="170">
        <v>0</v>
      </c>
      <c r="C11" s="170">
        <v>0</v>
      </c>
      <c r="D11" s="170">
        <v>0</v>
      </c>
      <c r="E11" s="170">
        <v>0</v>
      </c>
      <c r="F11" s="170">
        <v>0</v>
      </c>
      <c r="G11" s="170">
        <v>0</v>
      </c>
      <c r="H11" s="170">
        <v>0</v>
      </c>
      <c r="I11" s="170">
        <f t="shared" si="0"/>
        <v>0</v>
      </c>
      <c r="J11" s="171">
        <v>0</v>
      </c>
      <c r="K11" s="90" t="s">
        <v>22</v>
      </c>
    </row>
    <row r="12" spans="1:18" hidden="1" x14ac:dyDescent="0.2">
      <c r="A12" s="95" t="s">
        <v>93</v>
      </c>
      <c r="B12" s="29">
        <v>0</v>
      </c>
      <c r="C12" s="29">
        <v>0</v>
      </c>
      <c r="D12" s="29">
        <v>0</v>
      </c>
      <c r="E12" s="29">
        <v>0</v>
      </c>
      <c r="F12" s="29">
        <v>0</v>
      </c>
      <c r="G12" s="29">
        <v>0</v>
      </c>
      <c r="H12" s="29">
        <v>0</v>
      </c>
      <c r="I12" s="29">
        <f t="shared" si="0"/>
        <v>0</v>
      </c>
      <c r="J12" s="163">
        <v>0</v>
      </c>
      <c r="K12" s="90" t="s">
        <v>22</v>
      </c>
    </row>
    <row r="13" spans="1:18" x14ac:dyDescent="0.2">
      <c r="A13" s="95" t="s">
        <v>94</v>
      </c>
      <c r="B13" s="244">
        <v>67</v>
      </c>
      <c r="C13" s="29">
        <v>0</v>
      </c>
      <c r="D13" s="29">
        <v>66</v>
      </c>
      <c r="E13" s="29">
        <v>0</v>
      </c>
      <c r="F13" s="29">
        <v>0</v>
      </c>
      <c r="G13" s="29">
        <v>0</v>
      </c>
      <c r="H13" s="29">
        <v>0</v>
      </c>
      <c r="I13" s="29">
        <f t="shared" si="0"/>
        <v>66</v>
      </c>
      <c r="J13" s="163">
        <v>0</v>
      </c>
      <c r="K13" s="90" t="s">
        <v>22</v>
      </c>
    </row>
    <row r="14" spans="1:18" x14ac:dyDescent="0.2">
      <c r="A14" s="95" t="s">
        <v>95</v>
      </c>
      <c r="B14" s="243">
        <v>3</v>
      </c>
      <c r="C14" s="29">
        <v>0</v>
      </c>
      <c r="D14" s="29">
        <v>3</v>
      </c>
      <c r="E14" s="29">
        <v>0</v>
      </c>
      <c r="F14" s="29">
        <v>0</v>
      </c>
      <c r="G14" s="29">
        <v>0</v>
      </c>
      <c r="H14" s="29">
        <v>0</v>
      </c>
      <c r="I14" s="29">
        <f t="shared" si="0"/>
        <v>3</v>
      </c>
      <c r="J14" s="163">
        <v>0</v>
      </c>
      <c r="K14" s="90" t="s">
        <v>22</v>
      </c>
    </row>
    <row r="15" spans="1:18" x14ac:dyDescent="0.2">
      <c r="A15" s="95" t="s">
        <v>96</v>
      </c>
      <c r="B15" s="243">
        <v>1</v>
      </c>
      <c r="C15" s="29">
        <v>0</v>
      </c>
      <c r="D15" s="29">
        <v>2</v>
      </c>
      <c r="E15" s="29">
        <v>0</v>
      </c>
      <c r="F15" s="29">
        <v>0</v>
      </c>
      <c r="G15" s="29">
        <v>0</v>
      </c>
      <c r="H15" s="29">
        <v>0</v>
      </c>
      <c r="I15" s="29">
        <f t="shared" si="0"/>
        <v>2</v>
      </c>
      <c r="J15" s="163">
        <v>0</v>
      </c>
      <c r="K15" s="90" t="s">
        <v>22</v>
      </c>
    </row>
    <row r="16" spans="1:18" hidden="1" x14ac:dyDescent="0.2">
      <c r="A16" s="95" t="s">
        <v>97</v>
      </c>
      <c r="B16" s="243">
        <v>0</v>
      </c>
      <c r="C16" s="29">
        <v>0</v>
      </c>
      <c r="D16" s="29">
        <v>0</v>
      </c>
      <c r="E16" s="29">
        <v>0</v>
      </c>
      <c r="F16" s="29">
        <v>0</v>
      </c>
      <c r="G16" s="29">
        <v>0</v>
      </c>
      <c r="H16" s="29">
        <v>0</v>
      </c>
      <c r="I16" s="29">
        <f t="shared" si="0"/>
        <v>0</v>
      </c>
      <c r="J16" s="163">
        <v>0</v>
      </c>
      <c r="K16" s="90" t="s">
        <v>22</v>
      </c>
    </row>
    <row r="17" spans="1:11" x14ac:dyDescent="0.2">
      <c r="A17" s="95" t="s">
        <v>98</v>
      </c>
      <c r="B17" s="243">
        <v>1</v>
      </c>
      <c r="C17" s="29">
        <v>0</v>
      </c>
      <c r="D17" s="29">
        <v>1</v>
      </c>
      <c r="E17" s="29">
        <v>0</v>
      </c>
      <c r="F17" s="29">
        <v>0</v>
      </c>
      <c r="G17" s="29">
        <v>0</v>
      </c>
      <c r="H17" s="29">
        <v>0</v>
      </c>
      <c r="I17" s="29">
        <f t="shared" si="0"/>
        <v>1</v>
      </c>
      <c r="J17" s="163">
        <v>0</v>
      </c>
      <c r="K17" s="90" t="s">
        <v>22</v>
      </c>
    </row>
    <row r="18" spans="1:11" hidden="1" x14ac:dyDescent="0.2">
      <c r="A18" s="95" t="s">
        <v>99</v>
      </c>
      <c r="B18" s="243">
        <v>0</v>
      </c>
      <c r="C18" s="29">
        <v>0</v>
      </c>
      <c r="D18" s="29">
        <v>0</v>
      </c>
      <c r="E18" s="29">
        <v>0</v>
      </c>
      <c r="F18" s="29">
        <v>0</v>
      </c>
      <c r="G18" s="29">
        <v>0</v>
      </c>
      <c r="H18" s="29">
        <v>0</v>
      </c>
      <c r="I18" s="29">
        <f t="shared" si="0"/>
        <v>0</v>
      </c>
      <c r="J18" s="163">
        <v>0</v>
      </c>
      <c r="K18" s="90" t="s">
        <v>22</v>
      </c>
    </row>
    <row r="19" spans="1:11" hidden="1" x14ac:dyDescent="0.2">
      <c r="A19" s="95" t="s">
        <v>100</v>
      </c>
      <c r="B19" s="243">
        <v>0</v>
      </c>
      <c r="C19" s="29">
        <v>0</v>
      </c>
      <c r="D19" s="29">
        <v>0</v>
      </c>
      <c r="E19" s="29">
        <v>0</v>
      </c>
      <c r="F19" s="29">
        <v>0</v>
      </c>
      <c r="G19" s="29">
        <v>0</v>
      </c>
      <c r="H19" s="29">
        <v>0</v>
      </c>
      <c r="I19" s="29">
        <f t="shared" si="0"/>
        <v>0</v>
      </c>
      <c r="J19" s="163">
        <v>0</v>
      </c>
      <c r="K19" s="90" t="s">
        <v>22</v>
      </c>
    </row>
    <row r="20" spans="1:11" hidden="1" x14ac:dyDescent="0.2">
      <c r="A20" s="95" t="s">
        <v>101</v>
      </c>
      <c r="B20" s="243">
        <v>0</v>
      </c>
      <c r="C20" s="29">
        <v>0</v>
      </c>
      <c r="D20" s="29">
        <v>0</v>
      </c>
      <c r="E20" s="29">
        <v>0</v>
      </c>
      <c r="F20" s="29">
        <v>0</v>
      </c>
      <c r="G20" s="29">
        <v>0</v>
      </c>
      <c r="H20" s="29">
        <v>0</v>
      </c>
      <c r="I20" s="29">
        <f t="shared" si="0"/>
        <v>0</v>
      </c>
      <c r="J20" s="163">
        <v>0</v>
      </c>
      <c r="K20" s="90" t="s">
        <v>22</v>
      </c>
    </row>
    <row r="21" spans="1:11" hidden="1" x14ac:dyDescent="0.2">
      <c r="A21" s="95" t="s">
        <v>102</v>
      </c>
      <c r="B21" s="243">
        <v>0</v>
      </c>
      <c r="C21" s="29">
        <v>0</v>
      </c>
      <c r="D21" s="29">
        <v>0</v>
      </c>
      <c r="E21" s="29">
        <v>0</v>
      </c>
      <c r="F21" s="29">
        <v>0</v>
      </c>
      <c r="G21" s="29">
        <v>0</v>
      </c>
      <c r="H21" s="29">
        <v>0</v>
      </c>
      <c r="I21" s="29">
        <f t="shared" si="0"/>
        <v>0</v>
      </c>
      <c r="J21" s="163">
        <v>0</v>
      </c>
      <c r="K21" s="90" t="s">
        <v>22</v>
      </c>
    </row>
    <row r="22" spans="1:11" hidden="1" x14ac:dyDescent="0.2">
      <c r="A22" s="95" t="s">
        <v>103</v>
      </c>
      <c r="B22" s="243">
        <v>0</v>
      </c>
      <c r="C22" s="29">
        <v>0</v>
      </c>
      <c r="D22" s="29">
        <v>0</v>
      </c>
      <c r="E22" s="29">
        <v>0</v>
      </c>
      <c r="F22" s="29">
        <v>0</v>
      </c>
      <c r="G22" s="29">
        <v>0</v>
      </c>
      <c r="H22" s="29">
        <v>0</v>
      </c>
      <c r="I22" s="29">
        <f t="shared" si="0"/>
        <v>0</v>
      </c>
      <c r="J22" s="163">
        <v>0</v>
      </c>
      <c r="K22" s="90" t="s">
        <v>22</v>
      </c>
    </row>
    <row r="23" spans="1:11" hidden="1" x14ac:dyDescent="0.2">
      <c r="A23" s="95" t="s">
        <v>104</v>
      </c>
      <c r="B23" s="243">
        <v>0</v>
      </c>
      <c r="C23" s="29">
        <v>0</v>
      </c>
      <c r="D23" s="29">
        <v>0</v>
      </c>
      <c r="E23" s="29">
        <v>0</v>
      </c>
      <c r="F23" s="29">
        <v>0</v>
      </c>
      <c r="G23" s="29">
        <v>0</v>
      </c>
      <c r="H23" s="29">
        <v>0</v>
      </c>
      <c r="I23" s="29">
        <f t="shared" si="0"/>
        <v>0</v>
      </c>
      <c r="J23" s="163">
        <v>0</v>
      </c>
      <c r="K23" s="90" t="s">
        <v>22</v>
      </c>
    </row>
    <row r="24" spans="1:11" x14ac:dyDescent="0.2">
      <c r="A24" s="95" t="s">
        <v>106</v>
      </c>
      <c r="B24" s="243">
        <v>5</v>
      </c>
      <c r="C24" s="29">
        <v>0</v>
      </c>
      <c r="D24" s="29">
        <v>5</v>
      </c>
      <c r="E24" s="29">
        <v>0</v>
      </c>
      <c r="F24" s="29">
        <v>0</v>
      </c>
      <c r="G24" s="29">
        <v>0</v>
      </c>
      <c r="H24" s="29">
        <v>0</v>
      </c>
      <c r="I24" s="29">
        <f t="shared" si="0"/>
        <v>5</v>
      </c>
      <c r="J24" s="163">
        <v>0</v>
      </c>
      <c r="K24" s="90" t="s">
        <v>22</v>
      </c>
    </row>
    <row r="25" spans="1:11" hidden="1" x14ac:dyDescent="0.2">
      <c r="A25" s="95" t="s">
        <v>105</v>
      </c>
      <c r="B25" s="29">
        <v>0</v>
      </c>
      <c r="C25" s="29">
        <v>0</v>
      </c>
      <c r="D25" s="29">
        <v>0</v>
      </c>
      <c r="E25" s="29">
        <v>0</v>
      </c>
      <c r="F25" s="29">
        <v>0</v>
      </c>
      <c r="G25" s="29">
        <v>0</v>
      </c>
      <c r="H25" s="29">
        <v>0</v>
      </c>
      <c r="I25" s="29">
        <f t="shared" si="0"/>
        <v>0</v>
      </c>
      <c r="J25" s="163">
        <v>0</v>
      </c>
      <c r="K25" s="90" t="s">
        <v>22</v>
      </c>
    </row>
    <row r="26" spans="1:11" ht="15" x14ac:dyDescent="0.25">
      <c r="A26" s="98" t="s">
        <v>27</v>
      </c>
      <c r="B26" s="166">
        <f>SUM(B9:B25)</f>
        <v>77</v>
      </c>
      <c r="C26" s="166">
        <f t="shared" ref="C26:J26" si="1">SUM(C9:C25)</f>
        <v>0</v>
      </c>
      <c r="D26" s="166">
        <f t="shared" si="1"/>
        <v>77</v>
      </c>
      <c r="E26" s="166">
        <f t="shared" si="1"/>
        <v>0</v>
      </c>
      <c r="F26" s="166">
        <f t="shared" si="1"/>
        <v>0</v>
      </c>
      <c r="G26" s="166">
        <f t="shared" si="1"/>
        <v>0</v>
      </c>
      <c r="H26" s="166">
        <f t="shared" si="1"/>
        <v>0</v>
      </c>
      <c r="I26" s="166">
        <f t="shared" si="1"/>
        <v>77</v>
      </c>
      <c r="J26" s="167">
        <f t="shared" si="1"/>
        <v>0</v>
      </c>
      <c r="K26" s="90" t="s">
        <v>22</v>
      </c>
    </row>
    <row r="27" spans="1:11" x14ac:dyDescent="0.2">
      <c r="A27" s="96" t="s">
        <v>111</v>
      </c>
      <c r="B27" s="170">
        <v>77</v>
      </c>
      <c r="C27" s="170">
        <v>0</v>
      </c>
      <c r="D27" s="170">
        <v>77</v>
      </c>
      <c r="E27" s="170">
        <v>0</v>
      </c>
      <c r="F27" s="170">
        <v>0</v>
      </c>
      <c r="G27" s="170">
        <v>0</v>
      </c>
      <c r="H27" s="170">
        <f t="shared" ref="H27:H29" si="2">SUM(H11:H26)</f>
        <v>0</v>
      </c>
      <c r="I27" s="170">
        <f t="shared" si="0"/>
        <v>77</v>
      </c>
      <c r="J27" s="171">
        <v>0</v>
      </c>
      <c r="K27" s="90" t="s">
        <v>22</v>
      </c>
    </row>
    <row r="28" spans="1:11" hidden="1" x14ac:dyDescent="0.2">
      <c r="A28" s="97" t="s">
        <v>112</v>
      </c>
      <c r="B28" s="29">
        <v>0</v>
      </c>
      <c r="C28" s="29">
        <v>0</v>
      </c>
      <c r="D28" s="29">
        <v>0</v>
      </c>
      <c r="E28" s="29">
        <v>0</v>
      </c>
      <c r="F28" s="29">
        <v>0</v>
      </c>
      <c r="G28" s="29">
        <v>0</v>
      </c>
      <c r="H28" s="29">
        <f t="shared" si="2"/>
        <v>0</v>
      </c>
      <c r="I28" s="29">
        <f t="shared" si="0"/>
        <v>0</v>
      </c>
      <c r="J28" s="163">
        <v>0</v>
      </c>
      <c r="K28" s="90" t="s">
        <v>22</v>
      </c>
    </row>
    <row r="29" spans="1:11" hidden="1" x14ac:dyDescent="0.2">
      <c r="A29" s="97" t="s">
        <v>113</v>
      </c>
      <c r="B29" s="29">
        <v>0</v>
      </c>
      <c r="C29" s="29">
        <v>0</v>
      </c>
      <c r="D29" s="29">
        <v>0</v>
      </c>
      <c r="E29" s="29">
        <v>0</v>
      </c>
      <c r="F29" s="29">
        <v>0</v>
      </c>
      <c r="G29" s="29">
        <v>0</v>
      </c>
      <c r="H29" s="29">
        <f t="shared" si="2"/>
        <v>0</v>
      </c>
      <c r="I29" s="29">
        <f t="shared" si="0"/>
        <v>0</v>
      </c>
      <c r="J29" s="163">
        <v>0</v>
      </c>
      <c r="K29" s="90" t="s">
        <v>22</v>
      </c>
    </row>
    <row r="30" spans="1:11" ht="15" x14ac:dyDescent="0.25">
      <c r="A30" s="98" t="s">
        <v>27</v>
      </c>
      <c r="B30" s="166">
        <f>SUM(B27:B29)</f>
        <v>77</v>
      </c>
      <c r="C30" s="166">
        <f t="shared" ref="C30:J30" si="3">SUM(C27:C29)</f>
        <v>0</v>
      </c>
      <c r="D30" s="166">
        <f t="shared" si="3"/>
        <v>77</v>
      </c>
      <c r="E30" s="166">
        <f t="shared" si="3"/>
        <v>0</v>
      </c>
      <c r="F30" s="166">
        <f t="shared" si="3"/>
        <v>0</v>
      </c>
      <c r="G30" s="166">
        <f t="shared" si="3"/>
        <v>0</v>
      </c>
      <c r="H30" s="166">
        <f t="shared" si="3"/>
        <v>0</v>
      </c>
      <c r="I30" s="166">
        <f t="shared" si="3"/>
        <v>77</v>
      </c>
      <c r="J30" s="167">
        <f t="shared" si="3"/>
        <v>0</v>
      </c>
      <c r="K30" s="90" t="s">
        <v>22</v>
      </c>
    </row>
    <row r="31" spans="1:11" hidden="1" x14ac:dyDescent="0.2">
      <c r="A31" s="191" t="s">
        <v>210</v>
      </c>
      <c r="K31" s="90" t="s">
        <v>22</v>
      </c>
    </row>
    <row r="32" spans="1:11" hidden="1" x14ac:dyDescent="0.2">
      <c r="A32" s="191"/>
      <c r="K32" s="90" t="s">
        <v>22</v>
      </c>
    </row>
    <row r="33" spans="11:11" x14ac:dyDescent="0.2">
      <c r="K33" s="90" t="s">
        <v>23</v>
      </c>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2" orientation="landscape" r:id="rId1"/>
  <headerFooter>
    <oddHeader>&amp;L&amp;"Arial,Bold"&amp;12I. Detail of Permanent Positions by Category</oddHeader>
    <oddFooter>&amp;C&amp;"Arial,Regular"Exhibit I - Details of Permanent Positions by Category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view="pageBreakPreview" zoomScale="80" zoomScaleNormal="100" zoomScaleSheetLayoutView="80" workbookViewId="0">
      <selection activeCell="F1" sqref="F1:F1048576"/>
    </sheetView>
  </sheetViews>
  <sheetFormatPr defaultColWidth="9.140625" defaultRowHeight="14.25" x14ac:dyDescent="0.2"/>
  <cols>
    <col min="1" max="1" width="63.5703125" style="9" customWidth="1"/>
    <col min="2" max="2" width="8.7109375" style="9" customWidth="1"/>
    <col min="3" max="3" width="18.7109375" style="9" customWidth="1"/>
    <col min="4" max="4" width="14" style="4" bestFit="1" customWidth="1"/>
    <col min="5" max="5" width="4.5703125" style="9" customWidth="1"/>
    <col min="6" max="7" width="8.28515625" style="9" customWidth="1"/>
    <col min="8" max="8" width="12.7109375" style="9" customWidth="1"/>
    <col min="9" max="10" width="8.28515625" style="9" customWidth="1"/>
    <col min="11" max="11" width="12.7109375" style="9" customWidth="1"/>
    <col min="12" max="16384" width="9.140625" style="9"/>
  </cols>
  <sheetData>
    <row r="1" spans="1:11" ht="18" x14ac:dyDescent="0.25">
      <c r="A1" s="281" t="s">
        <v>146</v>
      </c>
      <c r="B1" s="281"/>
      <c r="C1" s="281"/>
      <c r="D1" s="90" t="s">
        <v>22</v>
      </c>
      <c r="E1" s="6"/>
      <c r="F1" s="6"/>
      <c r="G1" s="6"/>
      <c r="H1" s="6"/>
      <c r="I1" s="6"/>
      <c r="J1" s="6"/>
      <c r="K1" s="6"/>
    </row>
    <row r="2" spans="1:11" ht="15" x14ac:dyDescent="0.2">
      <c r="A2" s="282" t="s">
        <v>242</v>
      </c>
      <c r="B2" s="282"/>
      <c r="C2" s="282"/>
      <c r="D2" s="90" t="s">
        <v>22</v>
      </c>
      <c r="E2" s="7"/>
      <c r="F2" s="7"/>
      <c r="G2" s="7"/>
      <c r="H2" s="7"/>
      <c r="I2" s="7"/>
      <c r="J2" s="7"/>
      <c r="K2" s="7"/>
    </row>
    <row r="3" spans="1:11" x14ac:dyDescent="0.2">
      <c r="A3" s="293" t="s">
        <v>1</v>
      </c>
      <c r="B3" s="293"/>
      <c r="C3" s="293"/>
      <c r="D3" s="90" t="s">
        <v>22</v>
      </c>
      <c r="E3" s="10"/>
      <c r="F3" s="10"/>
      <c r="G3" s="10"/>
      <c r="H3" s="10"/>
      <c r="I3" s="10"/>
      <c r="J3" s="10"/>
      <c r="K3" s="10"/>
    </row>
    <row r="4" spans="1:11" x14ac:dyDescent="0.2">
      <c r="A4" s="294" t="s">
        <v>2</v>
      </c>
      <c r="B4" s="294"/>
      <c r="C4" s="294"/>
      <c r="D4" s="90" t="s">
        <v>22</v>
      </c>
      <c r="E4" s="8"/>
      <c r="F4" s="8"/>
      <c r="G4" s="8"/>
      <c r="H4" s="8"/>
      <c r="I4" s="8"/>
      <c r="J4" s="8"/>
      <c r="K4" s="8"/>
    </row>
    <row r="5" spans="1:11" x14ac:dyDescent="0.2">
      <c r="A5" s="294"/>
      <c r="B5" s="294"/>
      <c r="C5" s="294"/>
      <c r="D5" s="90" t="s">
        <v>22</v>
      </c>
      <c r="E5" s="8"/>
      <c r="F5" s="8"/>
      <c r="G5" s="8"/>
      <c r="H5" s="8"/>
      <c r="I5" s="8"/>
      <c r="J5" s="8"/>
      <c r="K5" s="8"/>
    </row>
    <row r="6" spans="1:11" s="23" customFormat="1" ht="15" customHeight="1" x14ac:dyDescent="0.2">
      <c r="A6" s="351" t="s">
        <v>147</v>
      </c>
      <c r="B6" s="354" t="s">
        <v>242</v>
      </c>
      <c r="C6" s="355"/>
      <c r="D6" s="90" t="s">
        <v>22</v>
      </c>
    </row>
    <row r="7" spans="1:11" s="23" customFormat="1" ht="59.25" customHeight="1" x14ac:dyDescent="0.2">
      <c r="A7" s="352"/>
      <c r="B7" s="354" t="s">
        <v>262</v>
      </c>
      <c r="C7" s="355"/>
      <c r="D7" s="90" t="s">
        <v>22</v>
      </c>
    </row>
    <row r="8" spans="1:11" s="23" customFormat="1" ht="28.5" x14ac:dyDescent="0.2">
      <c r="A8" s="353"/>
      <c r="B8" s="22" t="s">
        <v>3</v>
      </c>
      <c r="C8" s="22" t="s">
        <v>4</v>
      </c>
      <c r="D8" s="90" t="s">
        <v>22</v>
      </c>
    </row>
    <row r="9" spans="1:11" x14ac:dyDescent="0.2">
      <c r="A9" s="107" t="s">
        <v>122</v>
      </c>
      <c r="B9" s="180"/>
      <c r="C9" s="180">
        <v>0</v>
      </c>
      <c r="D9" s="90" t="s">
        <v>22</v>
      </c>
    </row>
    <row r="10" spans="1:11" x14ac:dyDescent="0.2">
      <c r="A10" s="107" t="s">
        <v>123</v>
      </c>
      <c r="B10" s="180"/>
      <c r="C10" s="180">
        <v>0</v>
      </c>
      <c r="D10" s="90" t="s">
        <v>22</v>
      </c>
    </row>
    <row r="11" spans="1:11" x14ac:dyDescent="0.2">
      <c r="A11" s="144" t="s">
        <v>172</v>
      </c>
      <c r="B11" s="180"/>
      <c r="C11" s="180">
        <v>0</v>
      </c>
      <c r="D11" s="90" t="s">
        <v>22</v>
      </c>
    </row>
    <row r="12" spans="1:11" x14ac:dyDescent="0.2">
      <c r="A12" s="107" t="s">
        <v>124</v>
      </c>
      <c r="B12" s="180"/>
      <c r="C12" s="180">
        <v>0</v>
      </c>
      <c r="D12" s="90" t="s">
        <v>22</v>
      </c>
    </row>
    <row r="13" spans="1:11" x14ac:dyDescent="0.2">
      <c r="A13" s="107" t="s">
        <v>126</v>
      </c>
      <c r="B13" s="180"/>
      <c r="C13" s="180">
        <v>0</v>
      </c>
      <c r="D13" s="90" t="s">
        <v>22</v>
      </c>
    </row>
    <row r="14" spans="1:11" x14ac:dyDescent="0.2">
      <c r="A14" s="107" t="s">
        <v>127</v>
      </c>
      <c r="B14" s="180"/>
      <c r="C14" s="180">
        <v>0</v>
      </c>
      <c r="D14" s="90" t="s">
        <v>22</v>
      </c>
    </row>
    <row r="15" spans="1:11" x14ac:dyDescent="0.2">
      <c r="A15" s="107" t="s">
        <v>128</v>
      </c>
      <c r="B15" s="180"/>
      <c r="C15" s="180">
        <v>0</v>
      </c>
      <c r="D15" s="90" t="s">
        <v>22</v>
      </c>
    </row>
    <row r="16" spans="1:11" x14ac:dyDescent="0.2">
      <c r="A16" s="107" t="s">
        <v>129</v>
      </c>
      <c r="B16" s="180"/>
      <c r="C16" s="180">
        <v>0</v>
      </c>
      <c r="D16" s="90" t="s">
        <v>22</v>
      </c>
    </row>
    <row r="17" spans="1:4" x14ac:dyDescent="0.2">
      <c r="A17" s="107" t="s">
        <v>130</v>
      </c>
      <c r="B17" s="180"/>
      <c r="C17" s="180">
        <v>-268</v>
      </c>
      <c r="D17" s="90" t="s">
        <v>22</v>
      </c>
    </row>
    <row r="18" spans="1:4" x14ac:dyDescent="0.2">
      <c r="A18" s="107" t="s">
        <v>132</v>
      </c>
      <c r="B18" s="180"/>
      <c r="C18" s="180">
        <v>0</v>
      </c>
      <c r="D18" s="90" t="s">
        <v>22</v>
      </c>
    </row>
    <row r="19" spans="1:4" x14ac:dyDescent="0.2">
      <c r="A19" s="107" t="s">
        <v>133</v>
      </c>
      <c r="B19" s="180"/>
      <c r="C19" s="180">
        <v>0</v>
      </c>
      <c r="D19" s="90" t="s">
        <v>22</v>
      </c>
    </row>
    <row r="20" spans="1:4" x14ac:dyDescent="0.2">
      <c r="A20" s="107" t="s">
        <v>135</v>
      </c>
      <c r="B20" s="180"/>
      <c r="C20" s="180">
        <v>0</v>
      </c>
      <c r="D20" s="90" t="s">
        <v>22</v>
      </c>
    </row>
    <row r="21" spans="1:4" x14ac:dyDescent="0.2">
      <c r="A21" s="108" t="s">
        <v>136</v>
      </c>
      <c r="B21" s="181"/>
      <c r="C21" s="181">
        <v>0</v>
      </c>
      <c r="D21" s="90" t="s">
        <v>22</v>
      </c>
    </row>
    <row r="22" spans="1:4" ht="15" x14ac:dyDescent="0.25">
      <c r="A22" s="109" t="s">
        <v>170</v>
      </c>
      <c r="B22" s="166">
        <f>SUM(B9:B21)</f>
        <v>0</v>
      </c>
      <c r="C22" s="166">
        <f>SUM(C9:C21)</f>
        <v>-268</v>
      </c>
      <c r="D22" s="90" t="s">
        <v>22</v>
      </c>
    </row>
    <row r="23" spans="1:4" x14ac:dyDescent="0.2">
      <c r="D23" s="90" t="s">
        <v>23</v>
      </c>
    </row>
  </sheetData>
  <mergeCells count="8">
    <mergeCell ref="A6:A8"/>
    <mergeCell ref="B6:C6"/>
    <mergeCell ref="B7:C7"/>
    <mergeCell ref="A1:C1"/>
    <mergeCell ref="A2:C2"/>
    <mergeCell ref="A3:C3"/>
    <mergeCell ref="A4:C4"/>
    <mergeCell ref="A5:C5"/>
  </mergeCells>
  <printOptions horizontalCentered="1"/>
  <pageMargins left="0.7" right="0.7" top="0.52" bottom="0.39" header="0.3" footer="0.23"/>
  <pageSetup orientation="landscape" r:id="rId1"/>
  <headerFooter>
    <oddHeader xml:space="preserve">&amp;L&amp;"Arial,Bold"&amp;12J. Financial Analysis of Program Changes
</oddHeader>
    <oddFooter>&amp;C&amp;"Arial,Regular"Exhibit J - Financial Analysis of Program Changes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0"/>
  <sheetViews>
    <sheetView tabSelected="1" view="pageBreakPreview" zoomScale="90" zoomScaleNormal="100" zoomScaleSheetLayoutView="90" workbookViewId="0">
      <pane xSplit="1" ySplit="7" topLeftCell="B8" activePane="bottomRight" state="frozen"/>
      <selection pane="topRight" activeCell="B1" sqref="B1"/>
      <selection pane="bottomLeft" activeCell="A8" sqref="A8"/>
      <selection pane="bottomRight" activeCell="H51" sqref="H51"/>
    </sheetView>
  </sheetViews>
  <sheetFormatPr defaultColWidth="9.140625" defaultRowHeight="14.25" x14ac:dyDescent="0.2"/>
  <cols>
    <col min="1" max="1" width="86.5703125" style="9" customWidth="1"/>
    <col min="2" max="2" width="8.28515625" style="9" customWidth="1"/>
    <col min="3" max="3" width="12.7109375" style="9" customWidth="1"/>
    <col min="4" max="4" width="8.28515625" style="9" customWidth="1"/>
    <col min="5" max="5" width="12.7109375" style="9" customWidth="1"/>
    <col min="6" max="6" width="8.28515625" style="9" customWidth="1"/>
    <col min="7" max="7" width="12.7109375" style="9" customWidth="1"/>
    <col min="8" max="8" width="8.28515625" style="9" customWidth="1"/>
    <col min="9" max="9" width="12.7109375" style="9" customWidth="1"/>
    <col min="10" max="10" width="14" style="4" bestFit="1" customWidth="1"/>
    <col min="11" max="11" width="4.5703125" style="9" customWidth="1"/>
    <col min="12" max="13" width="8.28515625" style="9" customWidth="1"/>
    <col min="14" max="14" width="12.7109375" style="9" customWidth="1"/>
    <col min="15" max="16" width="8.28515625" style="9" customWidth="1"/>
    <col min="17" max="17" width="12.7109375" style="9" customWidth="1"/>
    <col min="18" max="16384" width="9.140625" style="9"/>
  </cols>
  <sheetData>
    <row r="1" spans="1:17" ht="18" x14ac:dyDescent="0.25">
      <c r="A1" s="281" t="s">
        <v>114</v>
      </c>
      <c r="B1" s="281"/>
      <c r="C1" s="281"/>
      <c r="D1" s="281"/>
      <c r="E1" s="281"/>
      <c r="F1" s="281"/>
      <c r="G1" s="281"/>
      <c r="H1" s="281"/>
      <c r="I1" s="281"/>
      <c r="J1" s="90" t="s">
        <v>22</v>
      </c>
      <c r="K1" s="265"/>
      <c r="L1" s="6"/>
      <c r="M1" s="6"/>
      <c r="N1" s="6"/>
      <c r="O1" s="6"/>
      <c r="P1" s="6"/>
      <c r="Q1" s="6"/>
    </row>
    <row r="2" spans="1:17" ht="15" x14ac:dyDescent="0.2">
      <c r="A2" s="282" t="s">
        <v>242</v>
      </c>
      <c r="B2" s="282"/>
      <c r="C2" s="282"/>
      <c r="D2" s="282"/>
      <c r="E2" s="282"/>
      <c r="F2" s="282"/>
      <c r="G2" s="282"/>
      <c r="H2" s="282"/>
      <c r="I2" s="282"/>
      <c r="J2" s="90" t="s">
        <v>22</v>
      </c>
      <c r="K2" s="266"/>
      <c r="L2" s="7"/>
      <c r="M2" s="7"/>
      <c r="N2" s="7"/>
      <c r="O2" s="7"/>
      <c r="P2" s="7"/>
      <c r="Q2" s="7"/>
    </row>
    <row r="3" spans="1:17" x14ac:dyDescent="0.2">
      <c r="A3" s="296" t="s">
        <v>1</v>
      </c>
      <c r="B3" s="296"/>
      <c r="C3" s="296"/>
      <c r="D3" s="296"/>
      <c r="E3" s="296"/>
      <c r="F3" s="296"/>
      <c r="G3" s="296"/>
      <c r="H3" s="296"/>
      <c r="I3" s="296"/>
      <c r="J3" s="90" t="s">
        <v>22</v>
      </c>
      <c r="K3" s="267"/>
      <c r="L3" s="10"/>
      <c r="M3" s="10"/>
      <c r="N3" s="10"/>
      <c r="O3" s="10"/>
      <c r="P3" s="10"/>
      <c r="Q3" s="10"/>
    </row>
    <row r="4" spans="1:17" x14ac:dyDescent="0.2">
      <c r="A4" s="294" t="s">
        <v>2</v>
      </c>
      <c r="B4" s="294"/>
      <c r="C4" s="294"/>
      <c r="D4" s="294"/>
      <c r="E4" s="294"/>
      <c r="F4" s="294"/>
      <c r="G4" s="294"/>
      <c r="H4" s="294"/>
      <c r="I4" s="294"/>
      <c r="J4" s="90" t="s">
        <v>22</v>
      </c>
      <c r="K4" s="264"/>
      <c r="L4" s="8"/>
      <c r="M4" s="8"/>
      <c r="N4" s="8"/>
      <c r="O4" s="8"/>
      <c r="P4" s="8"/>
      <c r="Q4" s="8"/>
    </row>
    <row r="5" spans="1:17" ht="15" thickBot="1" x14ac:dyDescent="0.25">
      <c r="A5" s="294"/>
      <c r="B5" s="294"/>
      <c r="C5" s="294"/>
      <c r="D5" s="294"/>
      <c r="E5" s="294"/>
      <c r="F5" s="294"/>
      <c r="G5" s="294"/>
      <c r="H5" s="294"/>
      <c r="I5" s="294"/>
      <c r="J5" s="90" t="s">
        <v>22</v>
      </c>
      <c r="K5" s="264"/>
      <c r="L5" s="8"/>
      <c r="M5" s="8"/>
      <c r="N5" s="8"/>
      <c r="O5" s="8"/>
      <c r="P5" s="8"/>
      <c r="Q5" s="8"/>
    </row>
    <row r="6" spans="1:17" ht="15" x14ac:dyDescent="0.2">
      <c r="A6" s="288" t="s">
        <v>115</v>
      </c>
      <c r="B6" s="292" t="s">
        <v>202</v>
      </c>
      <c r="C6" s="292"/>
      <c r="D6" s="292" t="s">
        <v>204</v>
      </c>
      <c r="E6" s="292"/>
      <c r="F6" s="292" t="s">
        <v>196</v>
      </c>
      <c r="G6" s="292"/>
      <c r="H6" s="292" t="s">
        <v>86</v>
      </c>
      <c r="I6" s="297"/>
      <c r="J6" s="90" t="s">
        <v>22</v>
      </c>
      <c r="K6" s="253"/>
    </row>
    <row r="7" spans="1:17" ht="28.5" x14ac:dyDescent="0.2">
      <c r="A7" s="289"/>
      <c r="B7" s="91" t="s">
        <v>32</v>
      </c>
      <c r="C7" s="11" t="s">
        <v>4</v>
      </c>
      <c r="D7" s="11" t="s">
        <v>32</v>
      </c>
      <c r="E7" s="11" t="s">
        <v>4</v>
      </c>
      <c r="F7" s="11" t="s">
        <v>32</v>
      </c>
      <c r="G7" s="11" t="s">
        <v>4</v>
      </c>
      <c r="H7" s="11" t="s">
        <v>32</v>
      </c>
      <c r="I7" s="12" t="s">
        <v>4</v>
      </c>
      <c r="J7" s="90" t="s">
        <v>22</v>
      </c>
      <c r="K7" s="253"/>
    </row>
    <row r="8" spans="1:17" x14ac:dyDescent="0.2">
      <c r="A8" s="99" t="s">
        <v>116</v>
      </c>
      <c r="B8" s="161">
        <v>69</v>
      </c>
      <c r="C8" s="161">
        <v>6092</v>
      </c>
      <c r="D8" s="161">
        <v>69</v>
      </c>
      <c r="E8" s="161">
        <v>6865</v>
      </c>
      <c r="F8" s="161">
        <v>69</v>
      </c>
      <c r="G8" s="161">
        <v>7136</v>
      </c>
      <c r="H8" s="161">
        <f>F8-D8</f>
        <v>0</v>
      </c>
      <c r="I8" s="162">
        <f>G8-E8</f>
        <v>271</v>
      </c>
      <c r="J8" s="90" t="s">
        <v>22</v>
      </c>
      <c r="K8" s="253"/>
    </row>
    <row r="9" spans="1:17" ht="14.25" hidden="1" customHeight="1" x14ac:dyDescent="0.2">
      <c r="A9" s="100" t="s">
        <v>117</v>
      </c>
      <c r="B9" s="29">
        <v>0</v>
      </c>
      <c r="C9" s="29">
        <v>0</v>
      </c>
      <c r="D9" s="29">
        <v>0</v>
      </c>
      <c r="E9" s="29">
        <v>0</v>
      </c>
      <c r="F9" s="29">
        <v>0</v>
      </c>
      <c r="G9" s="29">
        <v>0</v>
      </c>
      <c r="H9" s="29">
        <f t="shared" ref="H9:H13" si="0">F9-D9</f>
        <v>0</v>
      </c>
      <c r="I9" s="163">
        <f t="shared" ref="I9:I13" si="1">G9-E9</f>
        <v>0</v>
      </c>
      <c r="J9" s="90" t="s">
        <v>22</v>
      </c>
      <c r="K9" s="253"/>
    </row>
    <row r="10" spans="1:17" x14ac:dyDescent="0.2">
      <c r="A10" s="142" t="s">
        <v>171</v>
      </c>
      <c r="B10" s="176">
        <f>SUM(B11:B12)</f>
        <v>0</v>
      </c>
      <c r="C10" s="176">
        <v>143</v>
      </c>
      <c r="D10" s="176">
        <f t="shared" ref="D10:G10" si="2">SUM(D11:D12)</f>
        <v>0</v>
      </c>
      <c r="E10" s="176">
        <f t="shared" si="2"/>
        <v>0</v>
      </c>
      <c r="F10" s="176">
        <f t="shared" si="2"/>
        <v>0</v>
      </c>
      <c r="G10" s="176">
        <f t="shared" si="2"/>
        <v>0</v>
      </c>
      <c r="H10" s="176">
        <f t="shared" si="0"/>
        <v>0</v>
      </c>
      <c r="I10" s="177">
        <f t="shared" si="1"/>
        <v>0</v>
      </c>
      <c r="J10" s="90" t="s">
        <v>22</v>
      </c>
      <c r="K10" s="253"/>
    </row>
    <row r="11" spans="1:17" hidden="1" x14ac:dyDescent="0.2">
      <c r="A11" s="101" t="s">
        <v>31</v>
      </c>
      <c r="B11" s="245">
        <v>0</v>
      </c>
      <c r="C11" s="245">
        <v>0</v>
      </c>
      <c r="D11" s="245">
        <v>0</v>
      </c>
      <c r="E11" s="245">
        <v>0</v>
      </c>
      <c r="F11" s="245">
        <v>0</v>
      </c>
      <c r="G11" s="245">
        <v>0</v>
      </c>
      <c r="H11" s="245">
        <f t="shared" si="0"/>
        <v>0</v>
      </c>
      <c r="I11" s="246">
        <f t="shared" si="1"/>
        <v>0</v>
      </c>
      <c r="J11" s="90" t="s">
        <v>22</v>
      </c>
      <c r="K11" s="253"/>
    </row>
    <row r="12" spans="1:17" hidden="1" x14ac:dyDescent="0.2">
      <c r="A12" s="101" t="s">
        <v>118</v>
      </c>
      <c r="B12" s="182">
        <v>0</v>
      </c>
      <c r="C12" s="182">
        <v>0</v>
      </c>
      <c r="D12" s="182">
        <v>0</v>
      </c>
      <c r="E12" s="182">
        <v>0</v>
      </c>
      <c r="F12" s="182">
        <v>0</v>
      </c>
      <c r="G12" s="182">
        <v>0</v>
      </c>
      <c r="H12" s="182">
        <f t="shared" si="0"/>
        <v>0</v>
      </c>
      <c r="I12" s="183">
        <f t="shared" si="1"/>
        <v>0</v>
      </c>
      <c r="J12" s="90" t="s">
        <v>22</v>
      </c>
      <c r="K12" s="253"/>
    </row>
    <row r="13" spans="1:17" hidden="1" x14ac:dyDescent="0.2">
      <c r="A13" s="100" t="s">
        <v>119</v>
      </c>
      <c r="B13" s="176">
        <v>0</v>
      </c>
      <c r="C13" s="176">
        <v>0</v>
      </c>
      <c r="D13" s="176">
        <v>0</v>
      </c>
      <c r="E13" s="176">
        <v>0</v>
      </c>
      <c r="F13" s="176">
        <v>0</v>
      </c>
      <c r="G13" s="176">
        <v>0</v>
      </c>
      <c r="H13" s="176">
        <f t="shared" si="0"/>
        <v>0</v>
      </c>
      <c r="I13" s="177">
        <f t="shared" si="1"/>
        <v>0</v>
      </c>
      <c r="J13" s="90" t="s">
        <v>22</v>
      </c>
      <c r="K13" s="253"/>
    </row>
    <row r="14" spans="1:17" ht="15" x14ac:dyDescent="0.25">
      <c r="A14" s="103" t="s">
        <v>27</v>
      </c>
      <c r="B14" s="149">
        <f>SUM(B8:B10,B13)</f>
        <v>69</v>
      </c>
      <c r="C14" s="149">
        <f t="shared" ref="C14:I14" si="3">SUM(C8:C10,C13)</f>
        <v>6235</v>
      </c>
      <c r="D14" s="149">
        <f t="shared" si="3"/>
        <v>69</v>
      </c>
      <c r="E14" s="149">
        <f t="shared" si="3"/>
        <v>6865</v>
      </c>
      <c r="F14" s="149">
        <f t="shared" si="3"/>
        <v>69</v>
      </c>
      <c r="G14" s="149">
        <f t="shared" si="3"/>
        <v>7136</v>
      </c>
      <c r="H14" s="149">
        <f t="shared" si="3"/>
        <v>0</v>
      </c>
      <c r="I14" s="153">
        <f t="shared" si="3"/>
        <v>271</v>
      </c>
      <c r="J14" s="90" t="s">
        <v>22</v>
      </c>
      <c r="K14" s="253"/>
    </row>
    <row r="15" spans="1:17" ht="15" x14ac:dyDescent="0.25">
      <c r="A15" s="102" t="s">
        <v>120</v>
      </c>
      <c r="B15" s="29"/>
      <c r="C15" s="29"/>
      <c r="D15" s="29"/>
      <c r="E15" s="29"/>
      <c r="F15" s="29"/>
      <c r="G15" s="29"/>
      <c r="H15" s="29"/>
      <c r="I15" s="163"/>
      <c r="J15" s="90" t="s">
        <v>22</v>
      </c>
      <c r="K15" s="253"/>
    </row>
    <row r="16" spans="1:17" x14ac:dyDescent="0.2">
      <c r="A16" s="100" t="s">
        <v>121</v>
      </c>
      <c r="B16" s="29"/>
      <c r="C16" s="29">
        <v>1841</v>
      </c>
      <c r="D16" s="29"/>
      <c r="E16" s="29">
        <v>2028</v>
      </c>
      <c r="F16" s="29"/>
      <c r="G16" s="29">
        <v>2208</v>
      </c>
      <c r="H16" s="29"/>
      <c r="I16" s="163">
        <f t="shared" ref="I16:I36" si="4">G16-E16</f>
        <v>180</v>
      </c>
      <c r="J16" s="90" t="s">
        <v>22</v>
      </c>
      <c r="K16" s="253"/>
    </row>
    <row r="17" spans="1:11" hidden="1" x14ac:dyDescent="0.2">
      <c r="A17" s="100" t="s">
        <v>122</v>
      </c>
      <c r="B17" s="29"/>
      <c r="C17" s="29">
        <v>0</v>
      </c>
      <c r="D17" s="29"/>
      <c r="E17" s="29">
        <v>0</v>
      </c>
      <c r="F17" s="29"/>
      <c r="G17" s="29">
        <v>0</v>
      </c>
      <c r="H17" s="29"/>
      <c r="I17" s="163">
        <f t="shared" si="4"/>
        <v>0</v>
      </c>
      <c r="J17" s="90" t="s">
        <v>22</v>
      </c>
      <c r="K17" s="253"/>
    </row>
    <row r="18" spans="1:11" x14ac:dyDescent="0.2">
      <c r="A18" s="100" t="s">
        <v>123</v>
      </c>
      <c r="B18" s="29"/>
      <c r="C18" s="29">
        <v>223</v>
      </c>
      <c r="D18" s="29"/>
      <c r="E18" s="29">
        <v>305</v>
      </c>
      <c r="F18" s="29"/>
      <c r="G18" s="29">
        <v>350</v>
      </c>
      <c r="H18" s="29"/>
      <c r="I18" s="163">
        <f t="shared" si="4"/>
        <v>45</v>
      </c>
      <c r="J18" s="90" t="s">
        <v>22</v>
      </c>
      <c r="K18" s="253"/>
    </row>
    <row r="19" spans="1:11" x14ac:dyDescent="0.2">
      <c r="A19" s="142" t="s">
        <v>172</v>
      </c>
      <c r="B19" s="29"/>
      <c r="C19" s="29">
        <v>1941</v>
      </c>
      <c r="D19" s="29"/>
      <c r="E19" s="29">
        <v>84</v>
      </c>
      <c r="F19" s="29"/>
      <c r="G19" s="29">
        <v>84</v>
      </c>
      <c r="H19" s="29"/>
      <c r="I19" s="163">
        <f t="shared" si="4"/>
        <v>0</v>
      </c>
      <c r="J19" s="90" t="s">
        <v>22</v>
      </c>
      <c r="K19" s="253"/>
    </row>
    <row r="20" spans="1:11" x14ac:dyDescent="0.2">
      <c r="A20" s="100" t="s">
        <v>124</v>
      </c>
      <c r="B20" s="29"/>
      <c r="C20" s="29">
        <v>3137</v>
      </c>
      <c r="D20" s="29"/>
      <c r="E20" s="29">
        <v>3169</v>
      </c>
      <c r="F20" s="29"/>
      <c r="G20" s="29">
        <v>3288</v>
      </c>
      <c r="H20" s="29"/>
      <c r="I20" s="163">
        <f t="shared" si="4"/>
        <v>119</v>
      </c>
      <c r="J20" s="90" t="s">
        <v>22</v>
      </c>
      <c r="K20" s="253"/>
    </row>
    <row r="21" spans="1:11" x14ac:dyDescent="0.2">
      <c r="A21" s="100" t="s">
        <v>125</v>
      </c>
      <c r="B21" s="29"/>
      <c r="C21" s="29">
        <v>117</v>
      </c>
      <c r="D21" s="29"/>
      <c r="E21" s="29">
        <v>122</v>
      </c>
      <c r="F21" s="29"/>
      <c r="G21" s="29">
        <v>134</v>
      </c>
      <c r="H21" s="29"/>
      <c r="I21" s="163">
        <f t="shared" si="4"/>
        <v>12</v>
      </c>
      <c r="J21" s="90" t="s">
        <v>22</v>
      </c>
      <c r="K21" s="253"/>
    </row>
    <row r="22" spans="1:11" x14ac:dyDescent="0.2">
      <c r="A22" s="100" t="s">
        <v>126</v>
      </c>
      <c r="B22" s="29"/>
      <c r="C22" s="29">
        <v>469</v>
      </c>
      <c r="D22" s="29"/>
      <c r="E22" s="29">
        <v>475</v>
      </c>
      <c r="F22" s="29"/>
      <c r="G22" s="29">
        <v>311</v>
      </c>
      <c r="H22" s="29"/>
      <c r="I22" s="163">
        <f t="shared" si="4"/>
        <v>-164</v>
      </c>
      <c r="J22" s="90" t="s">
        <v>22</v>
      </c>
      <c r="K22" s="253"/>
    </row>
    <row r="23" spans="1:11" x14ac:dyDescent="0.2">
      <c r="A23" s="100" t="s">
        <v>127</v>
      </c>
      <c r="B23" s="29"/>
      <c r="C23" s="29">
        <v>0</v>
      </c>
      <c r="D23" s="29"/>
      <c r="E23" s="29">
        <v>7</v>
      </c>
      <c r="F23" s="29"/>
      <c r="G23" s="29">
        <v>7</v>
      </c>
      <c r="H23" s="29"/>
      <c r="I23" s="163">
        <f t="shared" si="4"/>
        <v>0</v>
      </c>
      <c r="J23" s="90" t="s">
        <v>22</v>
      </c>
      <c r="K23" s="253"/>
    </row>
    <row r="24" spans="1:11" x14ac:dyDescent="0.2">
      <c r="A24" s="100" t="s">
        <v>128</v>
      </c>
      <c r="B24" s="29"/>
      <c r="C24" s="29">
        <v>507</v>
      </c>
      <c r="D24" s="29"/>
      <c r="E24" s="29">
        <v>3164</v>
      </c>
      <c r="F24" s="29"/>
      <c r="G24" s="29">
        <v>3447</v>
      </c>
      <c r="H24" s="29"/>
      <c r="I24" s="163">
        <f t="shared" si="4"/>
        <v>283</v>
      </c>
      <c r="J24" s="90" t="s">
        <v>22</v>
      </c>
      <c r="K24" s="253"/>
    </row>
    <row r="25" spans="1:11" x14ac:dyDescent="0.2">
      <c r="A25" s="100" t="s">
        <v>129</v>
      </c>
      <c r="B25" s="29"/>
      <c r="C25" s="29">
        <v>2243</v>
      </c>
      <c r="D25" s="29"/>
      <c r="E25" s="29">
        <v>1203</v>
      </c>
      <c r="F25" s="29"/>
      <c r="G25" s="29">
        <v>573</v>
      </c>
      <c r="H25" s="29"/>
      <c r="I25" s="163">
        <f t="shared" si="4"/>
        <v>-630</v>
      </c>
      <c r="J25" s="90" t="s">
        <v>22</v>
      </c>
      <c r="K25" s="253"/>
    </row>
    <row r="26" spans="1:11" x14ac:dyDescent="0.2">
      <c r="A26" s="100" t="s">
        <v>130</v>
      </c>
      <c r="B26" s="29"/>
      <c r="C26" s="29">
        <v>1349</v>
      </c>
      <c r="D26" s="29"/>
      <c r="E26" s="29">
        <v>1487</v>
      </c>
      <c r="F26" s="29"/>
      <c r="G26" s="29">
        <v>877</v>
      </c>
      <c r="H26" s="29"/>
      <c r="I26" s="163">
        <f t="shared" si="4"/>
        <v>-610</v>
      </c>
      <c r="J26" s="90" t="s">
        <v>22</v>
      </c>
      <c r="K26" s="253"/>
    </row>
    <row r="27" spans="1:11" x14ac:dyDescent="0.2">
      <c r="A27" s="100" t="s">
        <v>131</v>
      </c>
      <c r="B27" s="29"/>
      <c r="C27" s="29">
        <v>6</v>
      </c>
      <c r="D27" s="29"/>
      <c r="E27" s="29">
        <v>6</v>
      </c>
      <c r="F27" s="29"/>
      <c r="G27" s="29">
        <v>6</v>
      </c>
      <c r="H27" s="29"/>
      <c r="I27" s="163">
        <f t="shared" si="4"/>
        <v>0</v>
      </c>
      <c r="J27" s="90" t="s">
        <v>22</v>
      </c>
      <c r="K27" s="253"/>
    </row>
    <row r="28" spans="1:11" hidden="1" x14ac:dyDescent="0.2">
      <c r="A28" s="100" t="s">
        <v>132</v>
      </c>
      <c r="B28" s="29"/>
      <c r="C28" s="29">
        <v>0</v>
      </c>
      <c r="D28" s="29"/>
      <c r="E28" s="29">
        <v>0</v>
      </c>
      <c r="F28" s="29"/>
      <c r="G28" s="29">
        <v>0</v>
      </c>
      <c r="H28" s="29"/>
      <c r="I28" s="163">
        <f t="shared" si="4"/>
        <v>0</v>
      </c>
      <c r="J28" s="90" t="s">
        <v>22</v>
      </c>
      <c r="K28" s="253"/>
    </row>
    <row r="29" spans="1:11" x14ac:dyDescent="0.2">
      <c r="A29" s="100" t="s">
        <v>69</v>
      </c>
      <c r="B29" s="29"/>
      <c r="C29" s="29">
        <v>6</v>
      </c>
      <c r="D29" s="29"/>
      <c r="E29" s="29">
        <v>7</v>
      </c>
      <c r="F29" s="29"/>
      <c r="G29" s="29">
        <v>7</v>
      </c>
      <c r="H29" s="29"/>
      <c r="I29" s="163">
        <f t="shared" si="4"/>
        <v>0</v>
      </c>
      <c r="J29" s="90" t="s">
        <v>22</v>
      </c>
      <c r="K29" s="253"/>
    </row>
    <row r="30" spans="1:11" x14ac:dyDescent="0.2">
      <c r="A30" s="100" t="s">
        <v>133</v>
      </c>
      <c r="B30" s="29"/>
      <c r="C30" s="29">
        <v>30</v>
      </c>
      <c r="D30" s="29"/>
      <c r="E30" s="29">
        <v>55</v>
      </c>
      <c r="F30" s="29"/>
      <c r="G30" s="29">
        <v>55</v>
      </c>
      <c r="H30" s="29"/>
      <c r="I30" s="163">
        <f t="shared" si="4"/>
        <v>0</v>
      </c>
      <c r="J30" s="90" t="s">
        <v>22</v>
      </c>
      <c r="K30" s="253"/>
    </row>
    <row r="31" spans="1:11" hidden="1" x14ac:dyDescent="0.2">
      <c r="A31" s="100" t="s">
        <v>134</v>
      </c>
      <c r="B31" s="29"/>
      <c r="C31" s="29">
        <v>0</v>
      </c>
      <c r="D31" s="29"/>
      <c r="E31" s="29">
        <v>0</v>
      </c>
      <c r="F31" s="29"/>
      <c r="G31" s="29">
        <v>0</v>
      </c>
      <c r="H31" s="29"/>
      <c r="I31" s="163">
        <f t="shared" si="4"/>
        <v>0</v>
      </c>
      <c r="J31" s="90" t="s">
        <v>22</v>
      </c>
      <c r="K31" s="253"/>
    </row>
    <row r="32" spans="1:11" x14ac:dyDescent="0.2">
      <c r="A32" s="100" t="s">
        <v>135</v>
      </c>
      <c r="B32" s="29"/>
      <c r="C32" s="29">
        <v>32</v>
      </c>
      <c r="D32" s="29"/>
      <c r="E32" s="29">
        <v>65</v>
      </c>
      <c r="F32" s="29"/>
      <c r="G32" s="29">
        <v>65</v>
      </c>
      <c r="H32" s="29"/>
      <c r="I32" s="163">
        <f t="shared" si="4"/>
        <v>0</v>
      </c>
      <c r="J32" s="90" t="s">
        <v>22</v>
      </c>
      <c r="K32" s="253"/>
    </row>
    <row r="33" spans="1:11" x14ac:dyDescent="0.2">
      <c r="A33" s="100" t="s">
        <v>136</v>
      </c>
      <c r="B33" s="29"/>
      <c r="C33" s="29">
        <v>43</v>
      </c>
      <c r="D33" s="29"/>
      <c r="E33" s="29">
        <v>458</v>
      </c>
      <c r="F33" s="29"/>
      <c r="G33" s="29">
        <v>100</v>
      </c>
      <c r="H33" s="29"/>
      <c r="I33" s="163">
        <f t="shared" si="4"/>
        <v>-358</v>
      </c>
      <c r="J33" s="90" t="s">
        <v>22</v>
      </c>
      <c r="K33" s="253"/>
    </row>
    <row r="34" spans="1:11" hidden="1" x14ac:dyDescent="0.2">
      <c r="A34" s="100" t="s">
        <v>137</v>
      </c>
      <c r="B34" s="29"/>
      <c r="C34" s="29">
        <v>0</v>
      </c>
      <c r="D34" s="29"/>
      <c r="E34" s="29">
        <v>0</v>
      </c>
      <c r="F34" s="29"/>
      <c r="G34" s="29">
        <v>0</v>
      </c>
      <c r="H34" s="29"/>
      <c r="I34" s="163">
        <f t="shared" si="4"/>
        <v>0</v>
      </c>
      <c r="J34" s="90" t="s">
        <v>22</v>
      </c>
      <c r="K34" s="253"/>
    </row>
    <row r="35" spans="1:11" x14ac:dyDescent="0.2">
      <c r="A35" s="100" t="s">
        <v>138</v>
      </c>
      <c r="B35" s="29"/>
      <c r="C35" s="29">
        <v>11008</v>
      </c>
      <c r="D35" s="29"/>
      <c r="E35" s="29">
        <v>12500</v>
      </c>
      <c r="F35" s="29"/>
      <c r="G35" s="29">
        <v>13352</v>
      </c>
      <c r="H35" s="29"/>
      <c r="I35" s="163">
        <f t="shared" si="4"/>
        <v>852</v>
      </c>
      <c r="J35" s="90" t="s">
        <v>22</v>
      </c>
      <c r="K35" s="253"/>
    </row>
    <row r="36" spans="1:11" hidden="1" x14ac:dyDescent="0.2">
      <c r="A36" s="100" t="s">
        <v>139</v>
      </c>
      <c r="B36" s="29"/>
      <c r="C36" s="29">
        <v>0</v>
      </c>
      <c r="D36" s="29"/>
      <c r="E36" s="29">
        <v>0</v>
      </c>
      <c r="F36" s="29"/>
      <c r="G36" s="29">
        <v>0</v>
      </c>
      <c r="H36" s="29"/>
      <c r="I36" s="163">
        <f t="shared" si="4"/>
        <v>0</v>
      </c>
      <c r="J36" s="90" t="s">
        <v>22</v>
      </c>
      <c r="K36" s="253"/>
    </row>
    <row r="37" spans="1:11" ht="15" x14ac:dyDescent="0.25">
      <c r="A37" s="103" t="s">
        <v>140</v>
      </c>
      <c r="B37" s="112"/>
      <c r="C37" s="112">
        <f>SUM(C14:C36)</f>
        <v>29187</v>
      </c>
      <c r="D37" s="112"/>
      <c r="E37" s="112">
        <f t="shared" ref="E37:I37" si="5">SUM(E14:E36)</f>
        <v>32000</v>
      </c>
      <c r="F37" s="112"/>
      <c r="G37" s="112">
        <f t="shared" si="5"/>
        <v>32000</v>
      </c>
      <c r="H37" s="112"/>
      <c r="I37" s="114">
        <f t="shared" si="5"/>
        <v>0</v>
      </c>
      <c r="J37" s="90" t="s">
        <v>22</v>
      </c>
      <c r="K37" s="253"/>
    </row>
    <row r="38" spans="1:11" hidden="1" x14ac:dyDescent="0.2">
      <c r="A38" s="142" t="s">
        <v>173</v>
      </c>
      <c r="B38" s="29"/>
      <c r="C38" s="29">
        <v>0</v>
      </c>
      <c r="D38" s="29"/>
      <c r="E38" s="29">
        <v>0</v>
      </c>
      <c r="F38" s="29"/>
      <c r="G38" s="29">
        <v>0</v>
      </c>
      <c r="H38" s="29"/>
      <c r="I38" s="163">
        <f>G38-E38</f>
        <v>0</v>
      </c>
      <c r="J38" s="90" t="s">
        <v>22</v>
      </c>
      <c r="K38" s="253"/>
    </row>
    <row r="39" spans="1:11" hidden="1" x14ac:dyDescent="0.2">
      <c r="A39" s="190" t="s">
        <v>184</v>
      </c>
      <c r="B39" s="29"/>
      <c r="C39" s="29">
        <v>0</v>
      </c>
      <c r="D39" s="29"/>
      <c r="E39" s="29">
        <v>0</v>
      </c>
      <c r="F39" s="29"/>
      <c r="G39" s="29">
        <v>0</v>
      </c>
      <c r="H39" s="29"/>
      <c r="I39" s="163">
        <f t="shared" ref="I39:I42" si="6">G39-E39</f>
        <v>0</v>
      </c>
      <c r="J39" s="90" t="s">
        <v>22</v>
      </c>
      <c r="K39" s="253"/>
    </row>
    <row r="40" spans="1:11" hidden="1" x14ac:dyDescent="0.2">
      <c r="A40" s="190" t="s">
        <v>185</v>
      </c>
      <c r="B40" s="29"/>
      <c r="C40" s="29">
        <v>0</v>
      </c>
      <c r="D40" s="29"/>
      <c r="E40" s="29">
        <v>0</v>
      </c>
      <c r="F40" s="29"/>
      <c r="G40" s="29">
        <v>0</v>
      </c>
      <c r="H40" s="29"/>
      <c r="I40" s="163">
        <f t="shared" si="6"/>
        <v>0</v>
      </c>
      <c r="J40" s="90" t="s">
        <v>22</v>
      </c>
      <c r="K40" s="253"/>
    </row>
    <row r="41" spans="1:11" hidden="1" x14ac:dyDescent="0.2">
      <c r="A41" s="100" t="s">
        <v>141</v>
      </c>
      <c r="B41" s="29"/>
      <c r="C41" s="29">
        <v>0</v>
      </c>
      <c r="D41" s="29"/>
      <c r="E41" s="29">
        <v>0</v>
      </c>
      <c r="F41" s="29"/>
      <c r="G41" s="29">
        <v>0</v>
      </c>
      <c r="H41" s="29"/>
      <c r="I41" s="163">
        <f t="shared" si="6"/>
        <v>0</v>
      </c>
      <c r="J41" s="90" t="s">
        <v>22</v>
      </c>
      <c r="K41" s="253"/>
    </row>
    <row r="42" spans="1:11" x14ac:dyDescent="0.2">
      <c r="A42" s="147" t="s">
        <v>178</v>
      </c>
      <c r="B42" s="29"/>
      <c r="C42" s="29">
        <v>162</v>
      </c>
      <c r="D42" s="29"/>
      <c r="E42" s="29">
        <v>0</v>
      </c>
      <c r="F42" s="29"/>
      <c r="G42" s="29">
        <v>0</v>
      </c>
      <c r="H42" s="29"/>
      <c r="I42" s="163">
        <f t="shared" si="6"/>
        <v>0</v>
      </c>
      <c r="J42" s="90" t="s">
        <v>22</v>
      </c>
      <c r="K42" s="253"/>
    </row>
    <row r="43" spans="1:11" ht="15.75" thickBot="1" x14ac:dyDescent="0.3">
      <c r="A43" s="104" t="s">
        <v>142</v>
      </c>
      <c r="B43" s="184">
        <f t="shared" ref="B43:I43" si="7">SUM(B37:B42)</f>
        <v>0</v>
      </c>
      <c r="C43" s="184">
        <f>SUM(C37:C42)</f>
        <v>29349</v>
      </c>
      <c r="D43" s="184">
        <f t="shared" si="7"/>
        <v>0</v>
      </c>
      <c r="E43" s="184">
        <f t="shared" si="7"/>
        <v>32000</v>
      </c>
      <c r="F43" s="184">
        <f t="shared" si="7"/>
        <v>0</v>
      </c>
      <c r="G43" s="184">
        <f t="shared" si="7"/>
        <v>32000</v>
      </c>
      <c r="H43" s="184">
        <f t="shared" si="7"/>
        <v>0</v>
      </c>
      <c r="I43" s="185">
        <f t="shared" si="7"/>
        <v>0</v>
      </c>
      <c r="J43" s="90" t="s">
        <v>22</v>
      </c>
      <c r="K43" s="253"/>
    </row>
    <row r="44" spans="1:11" hidden="1" x14ac:dyDescent="0.2">
      <c r="A44" s="106" t="s">
        <v>28</v>
      </c>
      <c r="B44" s="186"/>
      <c r="C44" s="186"/>
      <c r="D44" s="186"/>
      <c r="E44" s="186"/>
      <c r="F44" s="186"/>
      <c r="G44" s="186"/>
      <c r="H44" s="186"/>
      <c r="I44" s="187"/>
      <c r="J44" s="90" t="s">
        <v>22</v>
      </c>
      <c r="K44" s="253"/>
    </row>
    <row r="45" spans="1:11" hidden="1" x14ac:dyDescent="0.2">
      <c r="A45" s="100" t="s">
        <v>143</v>
      </c>
      <c r="B45" s="29">
        <v>0</v>
      </c>
      <c r="C45" s="29"/>
      <c r="D45" s="29">
        <v>0</v>
      </c>
      <c r="E45" s="29"/>
      <c r="F45" s="29">
        <v>0</v>
      </c>
      <c r="G45" s="29"/>
      <c r="H45" s="29">
        <f>F45-D45</f>
        <v>0</v>
      </c>
      <c r="I45" s="163"/>
      <c r="J45" s="90" t="s">
        <v>22</v>
      </c>
      <c r="K45" s="253"/>
    </row>
    <row r="46" spans="1:11" hidden="1" x14ac:dyDescent="0.2">
      <c r="A46" s="100"/>
      <c r="B46" s="29"/>
      <c r="C46" s="29"/>
      <c r="D46" s="29"/>
      <c r="E46" s="29"/>
      <c r="F46" s="29"/>
      <c r="G46" s="29"/>
      <c r="H46" s="29"/>
      <c r="I46" s="163"/>
      <c r="J46" s="90" t="s">
        <v>22</v>
      </c>
      <c r="K46" s="253"/>
    </row>
    <row r="47" spans="1:11" hidden="1" x14ac:dyDescent="0.2">
      <c r="A47" s="100" t="s">
        <v>144</v>
      </c>
      <c r="B47" s="29"/>
      <c r="C47" s="29">
        <v>0</v>
      </c>
      <c r="D47" s="29"/>
      <c r="E47" s="29">
        <v>0</v>
      </c>
      <c r="F47" s="29"/>
      <c r="G47" s="29">
        <v>0</v>
      </c>
      <c r="H47" s="29"/>
      <c r="I47" s="163">
        <f t="shared" ref="I47:I48" si="8">G47-E47</f>
        <v>0</v>
      </c>
      <c r="J47" s="90" t="s">
        <v>22</v>
      </c>
      <c r="K47" s="253"/>
    </row>
    <row r="48" spans="1:11" ht="15" hidden="1" thickBot="1" x14ac:dyDescent="0.25">
      <c r="A48" s="105" t="s">
        <v>145</v>
      </c>
      <c r="B48" s="188"/>
      <c r="C48" s="188">
        <v>0</v>
      </c>
      <c r="D48" s="188"/>
      <c r="E48" s="188">
        <v>0</v>
      </c>
      <c r="F48" s="188"/>
      <c r="G48" s="188">
        <v>0</v>
      </c>
      <c r="H48" s="188"/>
      <c r="I48" s="189">
        <f t="shared" si="8"/>
        <v>0</v>
      </c>
      <c r="J48" s="90" t="s">
        <v>22</v>
      </c>
      <c r="K48" s="253"/>
    </row>
    <row r="49" spans="1:11" x14ac:dyDescent="0.2">
      <c r="J49" s="4" t="s">
        <v>23</v>
      </c>
      <c r="K49" s="253"/>
    </row>
    <row r="50" spans="1:11" x14ac:dyDescent="0.2">
      <c r="A50" s="209"/>
      <c r="K50" s="253"/>
    </row>
  </sheetData>
  <mergeCells count="10">
    <mergeCell ref="A6:A7"/>
    <mergeCell ref="B6:C6"/>
    <mergeCell ref="D6:E6"/>
    <mergeCell ref="F6:G6"/>
    <mergeCell ref="H6:I6"/>
    <mergeCell ref="A1:I1"/>
    <mergeCell ref="A2:I2"/>
    <mergeCell ref="A3:I3"/>
    <mergeCell ref="A4:I4"/>
    <mergeCell ref="A5:I5"/>
  </mergeCells>
  <printOptions horizontalCentered="1"/>
  <pageMargins left="0.6" right="0.6" top="0.56999999999999995" bottom="0.55000000000000004" header="0.3" footer="0.3"/>
  <pageSetup scale="73" orientation="landscape" r:id="rId1"/>
  <headerFooter>
    <oddHeader>&amp;L&amp;"Arial,Bold"&amp;12K. Summary of Requirements by Object Class</oddHeader>
    <oddFooter>&amp;C&amp;"Arial,Regular"Exhibit K - Summary of Requirements by Object Class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view="pageBreakPreview" zoomScale="90" zoomScaleNormal="100" zoomScaleSheetLayoutView="90" workbookViewId="0">
      <selection activeCell="E8" sqref="E8:E33"/>
    </sheetView>
  </sheetViews>
  <sheetFormatPr defaultColWidth="9.140625" defaultRowHeight="14.25" x14ac:dyDescent="0.2"/>
  <cols>
    <col min="1" max="1" width="113.5703125" style="191" customWidth="1"/>
    <col min="2" max="2" width="17.5703125" style="195" customWidth="1"/>
    <col min="3" max="3" width="11.42578125" style="195" customWidth="1"/>
    <col min="4" max="4" width="14.5703125" style="196" customWidth="1"/>
    <col min="5" max="5" width="11.5703125" style="4" bestFit="1" customWidth="1"/>
    <col min="6" max="6" width="4.85546875" style="191" customWidth="1"/>
    <col min="7" max="16384" width="9.140625" style="191"/>
  </cols>
  <sheetData>
    <row r="1" spans="1:5" ht="18" x14ac:dyDescent="0.25">
      <c r="A1" s="281" t="s">
        <v>0</v>
      </c>
      <c r="B1" s="281"/>
      <c r="C1" s="281"/>
      <c r="D1" s="281"/>
      <c r="E1" s="4" t="s">
        <v>22</v>
      </c>
    </row>
    <row r="2" spans="1:5" ht="15" x14ac:dyDescent="0.2">
      <c r="A2" s="282" t="s">
        <v>242</v>
      </c>
      <c r="B2" s="282"/>
      <c r="C2" s="282"/>
      <c r="D2" s="282"/>
      <c r="E2" s="4" t="s">
        <v>22</v>
      </c>
    </row>
    <row r="3" spans="1:5" x14ac:dyDescent="0.2">
      <c r="A3" s="283" t="s">
        <v>1</v>
      </c>
      <c r="B3" s="283"/>
      <c r="C3" s="283"/>
      <c r="D3" s="283"/>
      <c r="E3" s="4" t="s">
        <v>22</v>
      </c>
    </row>
    <row r="4" spans="1:5" x14ac:dyDescent="0.2">
      <c r="A4" s="284" t="s">
        <v>2</v>
      </c>
      <c r="B4" s="284"/>
      <c r="C4" s="284"/>
      <c r="D4" s="284"/>
      <c r="E4" s="4" t="s">
        <v>22</v>
      </c>
    </row>
    <row r="5" spans="1:5" ht="15" thickBot="1" x14ac:dyDescent="0.25">
      <c r="E5" s="4" t="s">
        <v>22</v>
      </c>
    </row>
    <row r="6" spans="1:5" ht="15" x14ac:dyDescent="0.25">
      <c r="B6" s="285" t="s">
        <v>188</v>
      </c>
      <c r="C6" s="286"/>
      <c r="D6" s="287"/>
      <c r="E6" s="4" t="s">
        <v>22</v>
      </c>
    </row>
    <row r="7" spans="1:5" ht="15.75" thickBot="1" x14ac:dyDescent="0.25">
      <c r="B7" s="1" t="s">
        <v>231</v>
      </c>
      <c r="C7" s="2" t="s">
        <v>232</v>
      </c>
      <c r="D7" s="3" t="s">
        <v>4</v>
      </c>
      <c r="E7" s="4" t="s">
        <v>22</v>
      </c>
    </row>
    <row r="8" spans="1:5" ht="15" x14ac:dyDescent="0.25">
      <c r="A8" s="121" t="s">
        <v>186</v>
      </c>
      <c r="B8" s="122">
        <v>77</v>
      </c>
      <c r="C8" s="123">
        <v>69</v>
      </c>
      <c r="D8" s="240">
        <v>31559</v>
      </c>
      <c r="E8" s="4" t="s">
        <v>22</v>
      </c>
    </row>
    <row r="9" spans="1:5" ht="15" x14ac:dyDescent="0.25">
      <c r="A9" s="216" t="s">
        <v>187</v>
      </c>
      <c r="B9" s="127" t="s">
        <v>74</v>
      </c>
      <c r="C9" s="128"/>
      <c r="D9" s="241">
        <v>-654</v>
      </c>
      <c r="E9" s="4" t="s">
        <v>22</v>
      </c>
    </row>
    <row r="10" spans="1:5" ht="15" x14ac:dyDescent="0.25">
      <c r="A10" s="216" t="s">
        <v>230</v>
      </c>
      <c r="B10" s="127"/>
      <c r="C10" s="128"/>
      <c r="D10" s="241">
        <v>-1556</v>
      </c>
      <c r="E10" s="4" t="s">
        <v>22</v>
      </c>
    </row>
    <row r="11" spans="1:5" ht="15" x14ac:dyDescent="0.25">
      <c r="A11" s="120" t="s">
        <v>189</v>
      </c>
      <c r="B11" s="148">
        <f>SUM(B8:B10)</f>
        <v>77</v>
      </c>
      <c r="C11" s="149">
        <f>SUM(C8:C10)</f>
        <v>69</v>
      </c>
      <c r="D11" s="242">
        <f>SUM(D8:D10)</f>
        <v>29349</v>
      </c>
      <c r="E11" s="4" t="s">
        <v>22</v>
      </c>
    </row>
    <row r="12" spans="1:5" ht="15" x14ac:dyDescent="0.25">
      <c r="A12" s="120"/>
      <c r="B12" s="148"/>
      <c r="C12" s="149"/>
      <c r="D12" s="242" t="s">
        <v>74</v>
      </c>
      <c r="E12" s="4" t="s">
        <v>22</v>
      </c>
    </row>
    <row r="13" spans="1:5" ht="15" x14ac:dyDescent="0.25">
      <c r="A13" s="110" t="s">
        <v>236</v>
      </c>
      <c r="B13" s="148">
        <v>77</v>
      </c>
      <c r="C13" s="149">
        <v>69</v>
      </c>
      <c r="D13" s="150">
        <v>32000</v>
      </c>
      <c r="E13" s="4" t="s">
        <v>22</v>
      </c>
    </row>
    <row r="14" spans="1:5" ht="15" x14ac:dyDescent="0.25">
      <c r="A14" s="113"/>
      <c r="B14" s="111"/>
      <c r="C14" s="112"/>
      <c r="D14" s="114"/>
      <c r="E14" s="4" t="s">
        <v>22</v>
      </c>
    </row>
    <row r="15" spans="1:5" ht="15" hidden="1" x14ac:dyDescent="0.25">
      <c r="A15" s="115" t="s">
        <v>5</v>
      </c>
      <c r="B15" s="111"/>
      <c r="C15" s="112"/>
      <c r="D15" s="114"/>
      <c r="E15" s="4" t="s">
        <v>22</v>
      </c>
    </row>
    <row r="16" spans="1:5" hidden="1" x14ac:dyDescent="0.2">
      <c r="A16" s="198" t="s">
        <v>6</v>
      </c>
      <c r="B16" s="155">
        <v>0</v>
      </c>
      <c r="C16" s="156">
        <v>0</v>
      </c>
      <c r="D16" s="157">
        <v>0</v>
      </c>
      <c r="E16" s="4" t="s">
        <v>22</v>
      </c>
    </row>
    <row r="17" spans="1:5" ht="15" hidden="1" x14ac:dyDescent="0.25">
      <c r="A17" s="116" t="s">
        <v>182</v>
      </c>
      <c r="B17" s="111">
        <f>SUM(B16:B16)</f>
        <v>0</v>
      </c>
      <c r="C17" s="112">
        <f>SUM(C16:C16)</f>
        <v>0</v>
      </c>
      <c r="D17" s="114">
        <f>SUM(D16:D16)</f>
        <v>0</v>
      </c>
      <c r="E17" s="4" t="s">
        <v>22</v>
      </c>
    </row>
    <row r="18" spans="1:5" ht="15" x14ac:dyDescent="0.25">
      <c r="A18" s="115" t="s">
        <v>148</v>
      </c>
      <c r="B18" s="111"/>
      <c r="C18" s="112"/>
      <c r="D18" s="114"/>
      <c r="E18" s="4" t="s">
        <v>22</v>
      </c>
    </row>
    <row r="19" spans="1:5" ht="15" hidden="1" x14ac:dyDescent="0.25">
      <c r="A19" s="201" t="s">
        <v>7</v>
      </c>
      <c r="B19" s="111"/>
      <c r="C19" s="112"/>
      <c r="D19" s="114"/>
      <c r="E19" s="4" t="s">
        <v>22</v>
      </c>
    </row>
    <row r="20" spans="1:5" hidden="1" x14ac:dyDescent="0.2">
      <c r="A20" s="198" t="s">
        <v>6</v>
      </c>
      <c r="B20" s="199">
        <v>0</v>
      </c>
      <c r="C20" s="200">
        <v>0</v>
      </c>
      <c r="D20" s="197">
        <v>0</v>
      </c>
      <c r="E20" s="4" t="s">
        <v>22</v>
      </c>
    </row>
    <row r="21" spans="1:5" x14ac:dyDescent="0.2">
      <c r="A21" s="201" t="s">
        <v>8</v>
      </c>
      <c r="B21" s="199">
        <v>0</v>
      </c>
      <c r="C21" s="200">
        <v>0</v>
      </c>
      <c r="D21" s="197">
        <v>189</v>
      </c>
      <c r="E21" s="4" t="s">
        <v>22</v>
      </c>
    </row>
    <row r="22" spans="1:5" x14ac:dyDescent="0.2">
      <c r="A22" s="201" t="s">
        <v>9</v>
      </c>
      <c r="B22" s="261">
        <v>0</v>
      </c>
      <c r="C22" s="262">
        <v>0</v>
      </c>
      <c r="D22" s="263">
        <v>79</v>
      </c>
      <c r="E22" s="4" t="s">
        <v>22</v>
      </c>
    </row>
    <row r="23" spans="1:5" hidden="1" x14ac:dyDescent="0.2">
      <c r="A23" s="201" t="s">
        <v>10</v>
      </c>
      <c r="B23" s="259">
        <v>0</v>
      </c>
      <c r="C23" s="239">
        <v>0</v>
      </c>
      <c r="D23" s="260">
        <v>0</v>
      </c>
      <c r="E23" s="4" t="s">
        <v>22</v>
      </c>
    </row>
    <row r="24" spans="1:5" hidden="1" x14ac:dyDescent="0.2">
      <c r="A24" s="201" t="s">
        <v>11</v>
      </c>
      <c r="B24" s="199">
        <v>0</v>
      </c>
      <c r="C24" s="200">
        <v>0</v>
      </c>
      <c r="D24" s="197">
        <v>0</v>
      </c>
      <c r="E24" s="4" t="s">
        <v>22</v>
      </c>
    </row>
    <row r="25" spans="1:5" hidden="1" x14ac:dyDescent="0.2">
      <c r="A25" s="201" t="s">
        <v>12</v>
      </c>
      <c r="B25" s="199">
        <v>0</v>
      </c>
      <c r="C25" s="200">
        <v>0</v>
      </c>
      <c r="D25" s="197">
        <v>0</v>
      </c>
      <c r="E25" s="4" t="s">
        <v>22</v>
      </c>
    </row>
    <row r="26" spans="1:5" ht="15" hidden="1" x14ac:dyDescent="0.25">
      <c r="A26" s="201" t="s">
        <v>181</v>
      </c>
      <c r="B26" s="111"/>
      <c r="C26" s="112"/>
      <c r="D26" s="114"/>
      <c r="E26" s="4" t="s">
        <v>22</v>
      </c>
    </row>
    <row r="27" spans="1:5" hidden="1" x14ac:dyDescent="0.2">
      <c r="A27" s="198" t="s">
        <v>6</v>
      </c>
      <c r="B27" s="155">
        <v>0</v>
      </c>
      <c r="C27" s="156">
        <v>0</v>
      </c>
      <c r="D27" s="157">
        <v>0</v>
      </c>
      <c r="E27" s="4" t="s">
        <v>22</v>
      </c>
    </row>
    <row r="28" spans="1:5" ht="15" x14ac:dyDescent="0.25">
      <c r="A28" s="113" t="s">
        <v>149</v>
      </c>
      <c r="B28" s="256">
        <f>SUM(B20:B27)</f>
        <v>0</v>
      </c>
      <c r="C28" s="257">
        <f>SUM(C20:C27)</f>
        <v>0</v>
      </c>
      <c r="D28" s="258">
        <f>D21+D22</f>
        <v>268</v>
      </c>
      <c r="E28" s="4" t="s">
        <v>22</v>
      </c>
    </row>
    <row r="29" spans="1:5" ht="15" hidden="1" x14ac:dyDescent="0.25">
      <c r="A29" s="113" t="s">
        <v>150</v>
      </c>
      <c r="B29" s="247">
        <f>B28+B17</f>
        <v>0</v>
      </c>
      <c r="C29" s="221">
        <f>C28+C17</f>
        <v>0</v>
      </c>
      <c r="D29" s="248">
        <f>D28+D17</f>
        <v>268</v>
      </c>
      <c r="E29" s="4" t="s">
        <v>22</v>
      </c>
    </row>
    <row r="30" spans="1:5" ht="15" x14ac:dyDescent="0.25">
      <c r="A30" s="120"/>
      <c r="B30" s="254"/>
      <c r="C30" s="128"/>
      <c r="D30" s="255"/>
      <c r="E30" s="4" t="s">
        <v>22</v>
      </c>
    </row>
    <row r="31" spans="1:5" ht="15" x14ac:dyDescent="0.25">
      <c r="A31" s="117" t="s">
        <v>190</v>
      </c>
      <c r="B31" s="152">
        <f>B13+B29</f>
        <v>77</v>
      </c>
      <c r="C31" s="149">
        <f>C13+C29</f>
        <v>69</v>
      </c>
      <c r="D31" s="153">
        <f>D13+D29</f>
        <v>32268</v>
      </c>
      <c r="E31" s="4" t="s">
        <v>22</v>
      </c>
    </row>
    <row r="32" spans="1:5" ht="15" x14ac:dyDescent="0.25">
      <c r="A32" s="117"/>
      <c r="B32" s="152"/>
      <c r="C32" s="149"/>
      <c r="D32" s="153"/>
      <c r="E32" s="4" t="s">
        <v>22</v>
      </c>
    </row>
    <row r="33" spans="1:5" ht="15" x14ac:dyDescent="0.25">
      <c r="A33" s="117" t="s">
        <v>13</v>
      </c>
      <c r="B33" s="152"/>
      <c r="C33" s="149"/>
      <c r="D33" s="153"/>
      <c r="E33" s="4" t="s">
        <v>22</v>
      </c>
    </row>
    <row r="34" spans="1:5" ht="15" x14ac:dyDescent="0.25">
      <c r="A34" s="201" t="s">
        <v>266</v>
      </c>
      <c r="B34" s="118"/>
      <c r="C34" s="112"/>
      <c r="D34" s="119"/>
      <c r="E34" s="4" t="s">
        <v>22</v>
      </c>
    </row>
    <row r="35" spans="1:5" hidden="1" x14ac:dyDescent="0.2">
      <c r="A35" s="202" t="s">
        <v>14</v>
      </c>
      <c r="B35" s="203">
        <v>0</v>
      </c>
      <c r="C35" s="200">
        <v>0</v>
      </c>
      <c r="D35" s="204">
        <v>0</v>
      </c>
      <c r="E35" s="4" t="s">
        <v>22</v>
      </c>
    </row>
    <row r="36" spans="1:5" hidden="1" x14ac:dyDescent="0.2">
      <c r="A36" s="202" t="s">
        <v>15</v>
      </c>
      <c r="B36" s="203">
        <v>0</v>
      </c>
      <c r="C36" s="200">
        <v>0</v>
      </c>
      <c r="D36" s="204">
        <v>0</v>
      </c>
      <c r="E36" s="4" t="s">
        <v>22</v>
      </c>
    </row>
    <row r="37" spans="1:5" hidden="1" x14ac:dyDescent="0.2">
      <c r="A37" s="202" t="s">
        <v>16</v>
      </c>
      <c r="B37" s="158">
        <v>0</v>
      </c>
      <c r="C37" s="156">
        <v>0</v>
      </c>
      <c r="D37" s="159">
        <v>0</v>
      </c>
      <c r="E37" s="4" t="s">
        <v>22</v>
      </c>
    </row>
    <row r="38" spans="1:5" hidden="1" x14ac:dyDescent="0.2">
      <c r="A38" s="202" t="s">
        <v>17</v>
      </c>
      <c r="B38" s="203">
        <f>SUM(B35:B37)</f>
        <v>0</v>
      </c>
      <c r="C38" s="200">
        <f t="shared" ref="C38:D38" si="0">SUM(C35:C37)</f>
        <v>0</v>
      </c>
      <c r="D38" s="204">
        <f t="shared" si="0"/>
        <v>0</v>
      </c>
      <c r="E38" s="4" t="s">
        <v>22</v>
      </c>
    </row>
    <row r="39" spans="1:5" ht="15" x14ac:dyDescent="0.25">
      <c r="A39" s="201" t="s">
        <v>265</v>
      </c>
      <c r="B39" s="118"/>
      <c r="C39" s="112"/>
      <c r="D39" s="119">
        <v>-268</v>
      </c>
      <c r="E39" s="4" t="s">
        <v>22</v>
      </c>
    </row>
    <row r="40" spans="1:5" hidden="1" x14ac:dyDescent="0.2">
      <c r="A40" s="202" t="s">
        <v>18</v>
      </c>
      <c r="B40" s="203">
        <v>0</v>
      </c>
      <c r="C40" s="200">
        <v>0</v>
      </c>
      <c r="D40" s="204">
        <v>0</v>
      </c>
      <c r="E40" s="4" t="s">
        <v>22</v>
      </c>
    </row>
    <row r="41" spans="1:5" hidden="1" x14ac:dyDescent="0.2">
      <c r="A41" s="202" t="s">
        <v>19</v>
      </c>
      <c r="B41" s="203">
        <v>0</v>
      </c>
      <c r="C41" s="200">
        <v>0</v>
      </c>
      <c r="D41" s="204">
        <v>0</v>
      </c>
      <c r="E41" s="4" t="s">
        <v>22</v>
      </c>
    </row>
    <row r="42" spans="1:5" hidden="1" x14ac:dyDescent="0.2">
      <c r="A42" s="202" t="s">
        <v>20</v>
      </c>
      <c r="B42" s="158">
        <v>0</v>
      </c>
      <c r="C42" s="156">
        <v>0</v>
      </c>
      <c r="D42" s="159">
        <v>0</v>
      </c>
      <c r="E42" s="4" t="s">
        <v>22</v>
      </c>
    </row>
    <row r="43" spans="1:5" x14ac:dyDescent="0.2">
      <c r="A43" s="202" t="s">
        <v>267</v>
      </c>
      <c r="B43" s="203">
        <f>SUM(B40:B42)</f>
        <v>0</v>
      </c>
      <c r="C43" s="200">
        <f t="shared" ref="C43" si="1">SUM(C40:C42)</f>
        <v>0</v>
      </c>
      <c r="D43" s="204">
        <f>D39</f>
        <v>-268</v>
      </c>
      <c r="E43" s="4" t="s">
        <v>22</v>
      </c>
    </row>
    <row r="44" spans="1:5" ht="15" x14ac:dyDescent="0.25">
      <c r="A44" s="113" t="s">
        <v>21</v>
      </c>
      <c r="B44" s="151">
        <f>B38+B43</f>
        <v>0</v>
      </c>
      <c r="C44" s="33">
        <f>C38+C43</f>
        <v>0</v>
      </c>
      <c r="D44" s="154">
        <f t="shared" ref="D44" si="2">D38+D43</f>
        <v>-268</v>
      </c>
      <c r="E44" s="4" t="s">
        <v>22</v>
      </c>
    </row>
    <row r="45" spans="1:5" s="5" customFormat="1" ht="15" x14ac:dyDescent="0.25">
      <c r="A45" s="129" t="s">
        <v>191</v>
      </c>
      <c r="B45" s="127">
        <f>B31</f>
        <v>77</v>
      </c>
      <c r="C45" s="128">
        <f>C31</f>
        <v>69</v>
      </c>
      <c r="D45" s="150">
        <f>D31+D44</f>
        <v>32000</v>
      </c>
      <c r="E45" s="4" t="s">
        <v>22</v>
      </c>
    </row>
    <row r="46" spans="1:5" ht="15" thickBot="1" x14ac:dyDescent="0.25">
      <c r="A46" s="205" t="s">
        <v>241</v>
      </c>
      <c r="B46" s="206">
        <f>B45-B13</f>
        <v>0</v>
      </c>
      <c r="C46" s="269">
        <f>C45-C13</f>
        <v>0</v>
      </c>
      <c r="D46" s="268">
        <f>D45-D13</f>
        <v>0</v>
      </c>
      <c r="E46" s="4" t="s">
        <v>22</v>
      </c>
    </row>
    <row r="47" spans="1:5" x14ac:dyDescent="0.2">
      <c r="A47" s="4"/>
      <c r="E47" s="4" t="s">
        <v>22</v>
      </c>
    </row>
    <row r="48" spans="1:5" ht="17.25" x14ac:dyDescent="0.2">
      <c r="A48" s="279" t="s">
        <v>233</v>
      </c>
      <c r="B48" s="280"/>
      <c r="C48" s="280"/>
      <c r="D48" s="280"/>
      <c r="E48" s="4" t="s">
        <v>22</v>
      </c>
    </row>
    <row r="49" spans="5:5" x14ac:dyDescent="0.2">
      <c r="E49" s="4" t="s">
        <v>23</v>
      </c>
    </row>
  </sheetData>
  <mergeCells count="6">
    <mergeCell ref="A48:D48"/>
    <mergeCell ref="A1:D1"/>
    <mergeCell ref="A2:D2"/>
    <mergeCell ref="A3:D3"/>
    <mergeCell ref="A4:D4"/>
    <mergeCell ref="B6:D6"/>
  </mergeCells>
  <printOptions horizontalCentered="1"/>
  <pageMargins left="0.7" right="0.7" top="0.63" bottom="0.63" header="0.3" footer="0.3"/>
  <pageSetup scale="77"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
  <sheetViews>
    <sheetView view="pageBreakPreview" zoomScale="80" zoomScaleNormal="100" zoomScaleSheetLayoutView="80" workbookViewId="0">
      <selection activeCell="K1" sqref="K1:K10"/>
    </sheetView>
  </sheetViews>
  <sheetFormatPr defaultColWidth="9.140625" defaultRowHeight="14.25" x14ac:dyDescent="0.2"/>
  <cols>
    <col min="1" max="1" width="55" style="9" customWidth="1"/>
    <col min="2" max="2" width="17" style="9" customWidth="1"/>
    <col min="3" max="5" width="8.7109375" style="9" customWidth="1"/>
    <col min="6" max="6" width="12.7109375" style="9" customWidth="1"/>
    <col min="7" max="9" width="8.7109375" style="9" customWidth="1"/>
    <col min="10" max="10" width="12.7109375" style="9" customWidth="1"/>
    <col min="11" max="11" width="14" style="4" bestFit="1" customWidth="1"/>
    <col min="12" max="12" width="4.5703125" style="9"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281" t="s">
        <v>197</v>
      </c>
      <c r="B1" s="281"/>
      <c r="C1" s="281"/>
      <c r="D1" s="281"/>
      <c r="E1" s="281"/>
      <c r="F1" s="281"/>
      <c r="G1" s="281"/>
      <c r="H1" s="281"/>
      <c r="I1" s="281"/>
      <c r="J1" s="281"/>
      <c r="K1" s="275" t="s">
        <v>22</v>
      </c>
      <c r="L1" s="6"/>
      <c r="M1" s="6"/>
      <c r="N1" s="6"/>
      <c r="O1" s="6"/>
      <c r="P1" s="6"/>
      <c r="Q1" s="6"/>
      <c r="R1" s="6"/>
    </row>
    <row r="2" spans="1:18" ht="15" x14ac:dyDescent="0.2">
      <c r="A2" s="282" t="s">
        <v>242</v>
      </c>
      <c r="B2" s="282"/>
      <c r="C2" s="282"/>
      <c r="D2" s="282"/>
      <c r="E2" s="282"/>
      <c r="F2" s="282"/>
      <c r="G2" s="282"/>
      <c r="H2" s="282"/>
      <c r="I2" s="282"/>
      <c r="J2" s="282"/>
      <c r="K2" s="275" t="s">
        <v>22</v>
      </c>
      <c r="L2" s="7"/>
      <c r="M2" s="7"/>
      <c r="N2" s="7"/>
      <c r="O2" s="7"/>
      <c r="P2" s="7"/>
      <c r="Q2" s="7"/>
      <c r="R2" s="7"/>
    </row>
    <row r="3" spans="1:18" ht="15" x14ac:dyDescent="0.2">
      <c r="A3" s="293" t="s">
        <v>1</v>
      </c>
      <c r="B3" s="293"/>
      <c r="C3" s="293"/>
      <c r="D3" s="293"/>
      <c r="E3" s="293"/>
      <c r="F3" s="293"/>
      <c r="G3" s="293"/>
      <c r="H3" s="293"/>
      <c r="I3" s="293"/>
      <c r="J3" s="293"/>
      <c r="K3" s="275" t="s">
        <v>22</v>
      </c>
      <c r="L3" s="10"/>
      <c r="M3" s="10"/>
      <c r="N3" s="10"/>
      <c r="O3" s="10"/>
      <c r="P3" s="10"/>
      <c r="Q3" s="10"/>
      <c r="R3" s="10"/>
    </row>
    <row r="4" spans="1:18" ht="15" x14ac:dyDescent="0.2">
      <c r="A4" s="294" t="s">
        <v>2</v>
      </c>
      <c r="B4" s="294"/>
      <c r="C4" s="294"/>
      <c r="D4" s="294"/>
      <c r="E4" s="294"/>
      <c r="F4" s="294"/>
      <c r="G4" s="294"/>
      <c r="H4" s="294"/>
      <c r="I4" s="294"/>
      <c r="J4" s="294"/>
      <c r="K4" s="275" t="s">
        <v>22</v>
      </c>
      <c r="L4" s="8"/>
      <c r="M4" s="8"/>
      <c r="N4" s="8"/>
      <c r="O4" s="8"/>
      <c r="P4" s="8"/>
      <c r="Q4" s="8"/>
      <c r="R4" s="8"/>
    </row>
    <row r="5" spans="1:18" ht="15.75" thickBot="1" x14ac:dyDescent="0.25">
      <c r="A5" s="295"/>
      <c r="B5" s="295"/>
      <c r="C5" s="295"/>
      <c r="D5" s="295"/>
      <c r="E5" s="295"/>
      <c r="F5" s="295"/>
      <c r="G5" s="295"/>
      <c r="H5" s="295"/>
      <c r="I5" s="295"/>
      <c r="J5" s="295"/>
      <c r="K5" s="275" t="s">
        <v>22</v>
      </c>
      <c r="L5" s="8"/>
      <c r="M5" s="8"/>
      <c r="N5" s="8"/>
      <c r="O5" s="8"/>
      <c r="P5" s="8"/>
      <c r="Q5" s="8"/>
      <c r="R5" s="8"/>
    </row>
    <row r="6" spans="1:18" s="23" customFormat="1" ht="33.75" customHeight="1" x14ac:dyDescent="0.2">
      <c r="A6" s="288" t="s">
        <v>35</v>
      </c>
      <c r="B6" s="290" t="s">
        <v>234</v>
      </c>
      <c r="C6" s="292" t="s">
        <v>242</v>
      </c>
      <c r="D6" s="292"/>
      <c r="E6" s="292"/>
      <c r="F6" s="292"/>
      <c r="G6" s="292" t="s">
        <v>34</v>
      </c>
      <c r="H6" s="292"/>
      <c r="I6" s="292"/>
      <c r="J6" s="292"/>
      <c r="K6" s="275" t="s">
        <v>22</v>
      </c>
    </row>
    <row r="7" spans="1:18" s="23" customFormat="1" ht="28.5" x14ac:dyDescent="0.2">
      <c r="A7" s="289"/>
      <c r="B7" s="291"/>
      <c r="C7" s="249" t="s">
        <v>3</v>
      </c>
      <c r="D7" s="249" t="s">
        <v>37</v>
      </c>
      <c r="E7" s="249" t="s">
        <v>176</v>
      </c>
      <c r="F7" s="249" t="s">
        <v>4</v>
      </c>
      <c r="G7" s="22" t="s">
        <v>3</v>
      </c>
      <c r="H7" s="22" t="s">
        <v>37</v>
      </c>
      <c r="I7" s="22" t="s">
        <v>176</v>
      </c>
      <c r="J7" s="22" t="s">
        <v>4</v>
      </c>
      <c r="K7" s="275" t="s">
        <v>22</v>
      </c>
    </row>
    <row r="8" spans="1:18" s="23" customFormat="1" ht="15" x14ac:dyDescent="0.2">
      <c r="A8" s="234" t="s">
        <v>260</v>
      </c>
      <c r="B8" s="251" t="s">
        <v>268</v>
      </c>
      <c r="C8" s="178">
        <v>0</v>
      </c>
      <c r="D8" s="178">
        <v>0</v>
      </c>
      <c r="E8" s="178">
        <v>0</v>
      </c>
      <c r="F8" s="178">
        <v>-268</v>
      </c>
      <c r="G8" s="178">
        <f>C8</f>
        <v>0</v>
      </c>
      <c r="H8" s="178">
        <f>D8</f>
        <v>0</v>
      </c>
      <c r="I8" s="178">
        <f>E8</f>
        <v>0</v>
      </c>
      <c r="J8" s="178">
        <f>F8</f>
        <v>-268</v>
      </c>
      <c r="K8" s="275" t="s">
        <v>22</v>
      </c>
    </row>
    <row r="9" spans="1:18" s="23" customFormat="1" ht="16.5" thickBot="1" x14ac:dyDescent="0.3">
      <c r="A9" s="24" t="s">
        <v>36</v>
      </c>
      <c r="B9" s="250"/>
      <c r="C9" s="41">
        <f t="shared" ref="C9:J9" si="0">SUM(C8:C8)</f>
        <v>0</v>
      </c>
      <c r="D9" s="41">
        <f t="shared" si="0"/>
        <v>0</v>
      </c>
      <c r="E9" s="41">
        <f t="shared" si="0"/>
        <v>0</v>
      </c>
      <c r="F9" s="41">
        <f t="shared" si="0"/>
        <v>-268</v>
      </c>
      <c r="G9" s="41">
        <f t="shared" si="0"/>
        <v>0</v>
      </c>
      <c r="H9" s="41">
        <f t="shared" si="0"/>
        <v>0</v>
      </c>
      <c r="I9" s="41">
        <f t="shared" si="0"/>
        <v>0</v>
      </c>
      <c r="J9" s="41">
        <f t="shared" si="0"/>
        <v>-268</v>
      </c>
      <c r="K9" s="275" t="s">
        <v>22</v>
      </c>
    </row>
    <row r="10" spans="1:18" ht="15" x14ac:dyDescent="0.2">
      <c r="K10" s="276" t="s">
        <v>23</v>
      </c>
    </row>
    <row r="11" spans="1:18" x14ac:dyDescent="0.2">
      <c r="B11" s="27"/>
    </row>
  </sheetData>
  <mergeCells count="9">
    <mergeCell ref="A6:A7"/>
    <mergeCell ref="B6:B7"/>
    <mergeCell ref="C6:F6"/>
    <mergeCell ref="G6:J6"/>
    <mergeCell ref="A1:J1"/>
    <mergeCell ref="A2:J2"/>
    <mergeCell ref="A3:J3"/>
    <mergeCell ref="A4:J4"/>
    <mergeCell ref="A5:J5"/>
  </mergeCells>
  <printOptions horizontalCentered="1"/>
  <pageMargins left="0.7" right="0.7" top="0.66" bottom="0.65" header="0.3" footer="0.3"/>
  <pageSetup scale="82" orientation="landscape" r:id="rId1"/>
  <headerFooter>
    <oddHeader xml:space="preserve">&amp;L&amp;"Arial,Bold"&amp;12C. Program Changes by Decision Unit
</oddHeader>
    <oddFooter>&amp;C&amp;"Arial,Regular"Exhibit C - Program Changes by Decision Unit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view="pageBreakPreview" zoomScale="80" zoomScaleNormal="100" zoomScaleSheetLayoutView="80" workbookViewId="0">
      <selection activeCell="N37" sqref="N37:N38"/>
    </sheetView>
  </sheetViews>
  <sheetFormatPr defaultColWidth="9.140625"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281" t="s">
        <v>0</v>
      </c>
      <c r="B1" s="281"/>
      <c r="C1" s="281"/>
      <c r="D1" s="281"/>
      <c r="E1" s="281"/>
      <c r="F1" s="281"/>
      <c r="G1" s="281"/>
      <c r="H1" s="281"/>
      <c r="I1" s="281"/>
      <c r="J1" s="281"/>
      <c r="K1" s="281"/>
      <c r="L1" s="281"/>
      <c r="M1" s="281"/>
      <c r="N1" s="90" t="s">
        <v>22</v>
      </c>
      <c r="O1" s="6"/>
      <c r="P1" s="6"/>
      <c r="Q1" s="6"/>
      <c r="R1" s="6"/>
      <c r="S1" s="6"/>
      <c r="T1" s="6"/>
      <c r="U1" s="6"/>
    </row>
    <row r="2" spans="1:21" ht="15" x14ac:dyDescent="0.2">
      <c r="A2" s="282" t="s">
        <v>242</v>
      </c>
      <c r="B2" s="282"/>
      <c r="C2" s="282"/>
      <c r="D2" s="282"/>
      <c r="E2" s="282"/>
      <c r="F2" s="282"/>
      <c r="G2" s="282"/>
      <c r="H2" s="282"/>
      <c r="I2" s="282"/>
      <c r="J2" s="282"/>
      <c r="K2" s="282"/>
      <c r="L2" s="282"/>
      <c r="M2" s="282"/>
      <c r="N2" s="90" t="s">
        <v>22</v>
      </c>
      <c r="O2" s="7"/>
      <c r="P2" s="7"/>
      <c r="Q2" s="7"/>
      <c r="R2" s="7"/>
      <c r="S2" s="7"/>
      <c r="T2" s="7"/>
      <c r="U2" s="7"/>
    </row>
    <row r="3" spans="1:21" x14ac:dyDescent="0.2">
      <c r="A3" s="296" t="s">
        <v>1</v>
      </c>
      <c r="B3" s="296"/>
      <c r="C3" s="296"/>
      <c r="D3" s="296"/>
      <c r="E3" s="296"/>
      <c r="F3" s="296"/>
      <c r="G3" s="296"/>
      <c r="H3" s="296"/>
      <c r="I3" s="296"/>
      <c r="J3" s="296"/>
      <c r="K3" s="296"/>
      <c r="L3" s="296"/>
      <c r="M3" s="296"/>
      <c r="N3" s="90" t="s">
        <v>22</v>
      </c>
      <c r="O3" s="10"/>
      <c r="P3" s="10"/>
      <c r="Q3" s="10"/>
      <c r="R3" s="10"/>
      <c r="S3" s="10"/>
      <c r="T3" s="10"/>
      <c r="U3" s="10"/>
    </row>
    <row r="4" spans="1:21" x14ac:dyDescent="0.2">
      <c r="A4" s="294" t="s">
        <v>2</v>
      </c>
      <c r="B4" s="294"/>
      <c r="C4" s="294"/>
      <c r="D4" s="294"/>
      <c r="E4" s="294"/>
      <c r="F4" s="294"/>
      <c r="G4" s="294"/>
      <c r="H4" s="294"/>
      <c r="I4" s="294"/>
      <c r="J4" s="294"/>
      <c r="K4" s="294"/>
      <c r="L4" s="294"/>
      <c r="M4" s="294"/>
      <c r="N4" s="90" t="s">
        <v>22</v>
      </c>
      <c r="O4" s="8"/>
      <c r="P4" s="8"/>
      <c r="Q4" s="8"/>
      <c r="R4" s="8"/>
      <c r="S4" s="8"/>
      <c r="T4" s="8"/>
      <c r="U4" s="8"/>
    </row>
    <row r="5" spans="1:21" x14ac:dyDescent="0.2">
      <c r="A5" s="294"/>
      <c r="B5" s="294"/>
      <c r="C5" s="294"/>
      <c r="D5" s="294"/>
      <c r="E5" s="294"/>
      <c r="F5" s="294"/>
      <c r="G5" s="294"/>
      <c r="H5" s="294"/>
      <c r="I5" s="294"/>
      <c r="J5" s="294"/>
      <c r="K5" s="294"/>
      <c r="L5" s="294"/>
      <c r="M5" s="294"/>
      <c r="N5" s="90" t="s">
        <v>22</v>
      </c>
      <c r="O5" s="8"/>
      <c r="P5" s="8"/>
      <c r="Q5" s="8"/>
      <c r="R5" s="8"/>
      <c r="S5" s="8"/>
      <c r="T5" s="8"/>
      <c r="U5" s="8"/>
    </row>
    <row r="6" spans="1:21" ht="15" thickBot="1" x14ac:dyDescent="0.25">
      <c r="A6" s="294"/>
      <c r="B6" s="294"/>
      <c r="C6" s="294"/>
      <c r="D6" s="294"/>
      <c r="E6" s="294"/>
      <c r="F6" s="294"/>
      <c r="G6" s="294"/>
      <c r="H6" s="294"/>
      <c r="I6" s="294"/>
      <c r="J6" s="294"/>
      <c r="K6" s="294"/>
      <c r="L6" s="294"/>
      <c r="M6" s="294"/>
      <c r="N6" s="90" t="s">
        <v>22</v>
      </c>
      <c r="O6" s="8"/>
      <c r="P6" s="8"/>
      <c r="Q6" s="8"/>
      <c r="R6" s="8"/>
      <c r="S6" s="8"/>
      <c r="T6" s="8"/>
      <c r="U6" s="8"/>
    </row>
    <row r="7" spans="1:21" ht="45.75" customHeight="1" x14ac:dyDescent="0.2">
      <c r="A7" s="288" t="s">
        <v>157</v>
      </c>
      <c r="B7" s="292" t="s">
        <v>192</v>
      </c>
      <c r="C7" s="292"/>
      <c r="D7" s="292"/>
      <c r="E7" s="292" t="s">
        <v>236</v>
      </c>
      <c r="F7" s="292"/>
      <c r="G7" s="292"/>
      <c r="H7" s="292" t="s">
        <v>193</v>
      </c>
      <c r="I7" s="292"/>
      <c r="J7" s="292"/>
      <c r="K7" s="292" t="s">
        <v>190</v>
      </c>
      <c r="L7" s="292"/>
      <c r="M7" s="297"/>
      <c r="N7" s="90" t="s">
        <v>22</v>
      </c>
    </row>
    <row r="8" spans="1:21" ht="28.5" x14ac:dyDescent="0.2">
      <c r="A8" s="289"/>
      <c r="B8" s="11" t="s">
        <v>3</v>
      </c>
      <c r="C8" s="130" t="s">
        <v>152</v>
      </c>
      <c r="D8" s="11" t="s">
        <v>4</v>
      </c>
      <c r="E8" s="11" t="s">
        <v>3</v>
      </c>
      <c r="F8" s="130" t="s">
        <v>176</v>
      </c>
      <c r="G8" s="11" t="s">
        <v>4</v>
      </c>
      <c r="H8" s="11" t="s">
        <v>3</v>
      </c>
      <c r="I8" s="11" t="s">
        <v>176</v>
      </c>
      <c r="J8" s="11" t="s">
        <v>4</v>
      </c>
      <c r="K8" s="11" t="s">
        <v>3</v>
      </c>
      <c r="L8" s="11" t="s">
        <v>176</v>
      </c>
      <c r="M8" s="12" t="s">
        <v>4</v>
      </c>
      <c r="N8" s="90" t="s">
        <v>22</v>
      </c>
    </row>
    <row r="9" spans="1:21" x14ac:dyDescent="0.2">
      <c r="A9" s="234" t="s">
        <v>243</v>
      </c>
      <c r="B9" s="161">
        <v>77</v>
      </c>
      <c r="C9" s="161">
        <v>69</v>
      </c>
      <c r="D9" s="161">
        <v>29349</v>
      </c>
      <c r="E9" s="161">
        <v>77</v>
      </c>
      <c r="F9" s="161">
        <v>69</v>
      </c>
      <c r="G9" s="161">
        <v>32000</v>
      </c>
      <c r="H9" s="161">
        <v>0</v>
      </c>
      <c r="I9" s="161">
        <v>0</v>
      </c>
      <c r="J9" s="161">
        <v>268</v>
      </c>
      <c r="K9" s="161">
        <f>E9+H9</f>
        <v>77</v>
      </c>
      <c r="L9" s="161">
        <f t="shared" ref="L9:M14" si="0">F9+I9</f>
        <v>69</v>
      </c>
      <c r="M9" s="162">
        <f t="shared" si="0"/>
        <v>32268</v>
      </c>
      <c r="N9" s="90" t="s">
        <v>22</v>
      </c>
    </row>
    <row r="10" spans="1:21" hidden="1" x14ac:dyDescent="0.2">
      <c r="A10" s="18" t="s">
        <v>24</v>
      </c>
      <c r="B10" s="29">
        <v>0</v>
      </c>
      <c r="C10" s="29">
        <v>0</v>
      </c>
      <c r="D10" s="29">
        <v>0</v>
      </c>
      <c r="E10" s="29">
        <v>0</v>
      </c>
      <c r="F10" s="29">
        <v>0</v>
      </c>
      <c r="G10" s="29">
        <v>0</v>
      </c>
      <c r="H10" s="29">
        <v>0</v>
      </c>
      <c r="I10" s="29">
        <v>0</v>
      </c>
      <c r="J10" s="29">
        <v>0</v>
      </c>
      <c r="K10" s="29">
        <f t="shared" ref="K10:K12" si="1">E10+H10</f>
        <v>0</v>
      </c>
      <c r="L10" s="29">
        <f t="shared" si="0"/>
        <v>0</v>
      </c>
      <c r="M10" s="163">
        <f t="shared" si="0"/>
        <v>0</v>
      </c>
      <c r="N10" s="90" t="s">
        <v>22</v>
      </c>
    </row>
    <row r="11" spans="1:21" hidden="1" x14ac:dyDescent="0.2">
      <c r="A11" s="18" t="s">
        <v>25</v>
      </c>
      <c r="B11" s="29">
        <v>0</v>
      </c>
      <c r="C11" s="29">
        <v>0</v>
      </c>
      <c r="D11" s="29">
        <v>0</v>
      </c>
      <c r="E11" s="29">
        <v>0</v>
      </c>
      <c r="F11" s="29">
        <v>0</v>
      </c>
      <c r="G11" s="29">
        <v>0</v>
      </c>
      <c r="H11" s="29">
        <v>0</v>
      </c>
      <c r="I11" s="29">
        <v>0</v>
      </c>
      <c r="J11" s="29">
        <v>0</v>
      </c>
      <c r="K11" s="29">
        <f t="shared" si="1"/>
        <v>0</v>
      </c>
      <c r="L11" s="29">
        <f t="shared" si="0"/>
        <v>0</v>
      </c>
      <c r="M11" s="163">
        <f t="shared" si="0"/>
        <v>0</v>
      </c>
      <c r="N11" s="90" t="s">
        <v>22</v>
      </c>
    </row>
    <row r="12" spans="1:21" hidden="1" x14ac:dyDescent="0.2">
      <c r="A12" s="13" t="s">
        <v>26</v>
      </c>
      <c r="B12" s="164">
        <v>0</v>
      </c>
      <c r="C12" s="164">
        <v>0</v>
      </c>
      <c r="D12" s="164">
        <v>0</v>
      </c>
      <c r="E12" s="164">
        <v>0</v>
      </c>
      <c r="F12" s="164">
        <v>0</v>
      </c>
      <c r="G12" s="164">
        <v>0</v>
      </c>
      <c r="H12" s="164">
        <v>0</v>
      </c>
      <c r="I12" s="164">
        <v>0</v>
      </c>
      <c r="J12" s="164">
        <v>0</v>
      </c>
      <c r="K12" s="164">
        <f t="shared" si="1"/>
        <v>0</v>
      </c>
      <c r="L12" s="164">
        <f t="shared" si="0"/>
        <v>0</v>
      </c>
      <c r="M12" s="165">
        <f t="shared" si="0"/>
        <v>0</v>
      </c>
      <c r="N12" s="90" t="s">
        <v>22</v>
      </c>
    </row>
    <row r="13" spans="1:21" ht="15" x14ac:dyDescent="0.25">
      <c r="A13" s="14" t="s">
        <v>154</v>
      </c>
      <c r="B13" s="166">
        <f>SUM(B9:B12)</f>
        <v>77</v>
      </c>
      <c r="C13" s="166">
        <f t="shared" ref="C13:M13" si="2">SUM(C9:C12)</f>
        <v>69</v>
      </c>
      <c r="D13" s="166">
        <f t="shared" si="2"/>
        <v>29349</v>
      </c>
      <c r="E13" s="166">
        <f t="shared" si="2"/>
        <v>77</v>
      </c>
      <c r="F13" s="166">
        <f t="shared" si="2"/>
        <v>69</v>
      </c>
      <c r="G13" s="166">
        <f t="shared" si="2"/>
        <v>32000</v>
      </c>
      <c r="H13" s="166">
        <f t="shared" si="2"/>
        <v>0</v>
      </c>
      <c r="I13" s="166">
        <f t="shared" si="2"/>
        <v>0</v>
      </c>
      <c r="J13" s="166">
        <f t="shared" si="2"/>
        <v>268</v>
      </c>
      <c r="K13" s="166">
        <f t="shared" si="2"/>
        <v>77</v>
      </c>
      <c r="L13" s="166">
        <f t="shared" si="2"/>
        <v>69</v>
      </c>
      <c r="M13" s="167">
        <f t="shared" si="2"/>
        <v>32268</v>
      </c>
      <c r="N13" s="90" t="s">
        <v>22</v>
      </c>
    </row>
    <row r="14" spans="1:21" ht="15" x14ac:dyDescent="0.25">
      <c r="A14" s="145" t="s">
        <v>177</v>
      </c>
      <c r="B14" s="33"/>
      <c r="C14" s="33"/>
      <c r="D14" s="168">
        <f>SUM(D13:D13)</f>
        <v>29349</v>
      </c>
      <c r="E14" s="33"/>
      <c r="F14" s="33"/>
      <c r="G14" s="168">
        <f>SUM(G13:G13)</f>
        <v>32000</v>
      </c>
      <c r="H14" s="33"/>
      <c r="I14" s="33"/>
      <c r="J14" s="168">
        <f>SUM(J13:J13)</f>
        <v>268</v>
      </c>
      <c r="K14" s="33"/>
      <c r="L14" s="33"/>
      <c r="M14" s="169">
        <f t="shared" si="0"/>
        <v>32268</v>
      </c>
      <c r="N14" s="90" t="s">
        <v>22</v>
      </c>
    </row>
    <row r="15" spans="1:21" hidden="1" x14ac:dyDescent="0.2">
      <c r="A15" s="131" t="s">
        <v>28</v>
      </c>
      <c r="B15" s="170"/>
      <c r="C15" s="170">
        <v>0</v>
      </c>
      <c r="D15" s="170"/>
      <c r="E15" s="170"/>
      <c r="F15" s="170">
        <v>0</v>
      </c>
      <c r="G15" s="170"/>
      <c r="H15" s="170"/>
      <c r="I15" s="170">
        <v>0</v>
      </c>
      <c r="J15" s="170"/>
      <c r="K15" s="170"/>
      <c r="L15" s="170">
        <f t="shared" ref="L15:L16" si="3">F15+I15</f>
        <v>0</v>
      </c>
      <c r="M15" s="171"/>
      <c r="N15" s="90" t="s">
        <v>22</v>
      </c>
    </row>
    <row r="16" spans="1:21" x14ac:dyDescent="0.2">
      <c r="A16" s="132" t="s">
        <v>155</v>
      </c>
      <c r="B16" s="29"/>
      <c r="C16" s="29">
        <f>C13+C15</f>
        <v>69</v>
      </c>
      <c r="D16" s="29"/>
      <c r="E16" s="29"/>
      <c r="F16" s="29">
        <f>F13+F15</f>
        <v>69</v>
      </c>
      <c r="G16" s="29"/>
      <c r="H16" s="29"/>
      <c r="I16" s="29">
        <f>I13+I15</f>
        <v>0</v>
      </c>
      <c r="J16" s="29"/>
      <c r="K16" s="29"/>
      <c r="L16" s="29">
        <f t="shared" si="3"/>
        <v>69</v>
      </c>
      <c r="M16" s="163"/>
      <c r="N16" s="90" t="s">
        <v>22</v>
      </c>
    </row>
    <row r="17" spans="1:14" x14ac:dyDescent="0.2">
      <c r="A17" s="18"/>
      <c r="B17" s="29"/>
      <c r="C17" s="29"/>
      <c r="D17" s="29"/>
      <c r="E17" s="29"/>
      <c r="F17" s="29"/>
      <c r="G17" s="29"/>
      <c r="H17" s="29"/>
      <c r="I17" s="29"/>
      <c r="J17" s="29"/>
      <c r="K17" s="29"/>
      <c r="L17" s="29"/>
      <c r="M17" s="163"/>
      <c r="N17" s="90" t="s">
        <v>22</v>
      </c>
    </row>
    <row r="18" spans="1:14" x14ac:dyDescent="0.2">
      <c r="A18" s="18" t="s">
        <v>29</v>
      </c>
      <c r="B18" s="29"/>
      <c r="C18" s="29"/>
      <c r="D18" s="29"/>
      <c r="E18" s="29"/>
      <c r="F18" s="29"/>
      <c r="G18" s="29"/>
      <c r="H18" s="29"/>
      <c r="I18" s="29"/>
      <c r="J18" s="29"/>
      <c r="K18" s="29"/>
      <c r="L18" s="29"/>
      <c r="M18" s="163"/>
      <c r="N18" s="90" t="s">
        <v>22</v>
      </c>
    </row>
    <row r="19" spans="1:14" x14ac:dyDescent="0.2">
      <c r="A19" s="19" t="s">
        <v>30</v>
      </c>
      <c r="B19" s="29"/>
      <c r="C19" s="29">
        <v>0</v>
      </c>
      <c r="D19" s="29"/>
      <c r="E19" s="29"/>
      <c r="F19" s="29">
        <v>0</v>
      </c>
      <c r="G19" s="29"/>
      <c r="H19" s="29"/>
      <c r="I19" s="29">
        <v>0</v>
      </c>
      <c r="J19" s="29"/>
      <c r="K19" s="29"/>
      <c r="L19" s="29">
        <f t="shared" ref="L19:L21" si="4">F19+I19</f>
        <v>0</v>
      </c>
      <c r="M19" s="163"/>
      <c r="N19" s="90" t="s">
        <v>22</v>
      </c>
    </row>
    <row r="20" spans="1:14" x14ac:dyDescent="0.2">
      <c r="A20" s="20" t="s">
        <v>31</v>
      </c>
      <c r="B20" s="172"/>
      <c r="C20" s="172">
        <v>0</v>
      </c>
      <c r="D20" s="172"/>
      <c r="E20" s="172"/>
      <c r="F20" s="172">
        <v>0</v>
      </c>
      <c r="G20" s="172"/>
      <c r="H20" s="172"/>
      <c r="I20" s="172">
        <v>0</v>
      </c>
      <c r="J20" s="172"/>
      <c r="K20" s="172"/>
      <c r="L20" s="172">
        <f t="shared" si="4"/>
        <v>0</v>
      </c>
      <c r="M20" s="173"/>
      <c r="N20" s="90" t="s">
        <v>22</v>
      </c>
    </row>
    <row r="21" spans="1:14" ht="15" thickBot="1" x14ac:dyDescent="0.25">
      <c r="A21" s="133" t="s">
        <v>156</v>
      </c>
      <c r="B21" s="174"/>
      <c r="C21" s="174">
        <f>C16+C19+C20</f>
        <v>69</v>
      </c>
      <c r="D21" s="174"/>
      <c r="E21" s="174"/>
      <c r="F21" s="174">
        <f>F16+F19+F20</f>
        <v>69</v>
      </c>
      <c r="G21" s="174"/>
      <c r="H21" s="174"/>
      <c r="I21" s="174">
        <f>I16+I19+I20</f>
        <v>0</v>
      </c>
      <c r="J21" s="174"/>
      <c r="K21" s="174"/>
      <c r="L21" s="174">
        <f t="shared" si="4"/>
        <v>69</v>
      </c>
      <c r="M21" s="175"/>
      <c r="N21" s="90" t="s">
        <v>22</v>
      </c>
    </row>
    <row r="22" spans="1:14" ht="15" thickBot="1" x14ac:dyDescent="0.25">
      <c r="N22" s="90" t="s">
        <v>22</v>
      </c>
    </row>
    <row r="23" spans="1:14" ht="15" x14ac:dyDescent="0.2">
      <c r="A23" s="288" t="s">
        <v>157</v>
      </c>
      <c r="B23" s="292" t="s">
        <v>194</v>
      </c>
      <c r="C23" s="292"/>
      <c r="D23" s="292"/>
      <c r="E23" s="292" t="s">
        <v>195</v>
      </c>
      <c r="F23" s="292"/>
      <c r="G23" s="292"/>
      <c r="H23" s="292" t="s">
        <v>196</v>
      </c>
      <c r="I23" s="292"/>
      <c r="J23" s="297"/>
      <c r="N23" s="90" t="s">
        <v>22</v>
      </c>
    </row>
    <row r="24" spans="1:14" ht="28.5" x14ac:dyDescent="0.2">
      <c r="A24" s="289"/>
      <c r="B24" s="11" t="s">
        <v>3</v>
      </c>
      <c r="C24" s="11" t="s">
        <v>176</v>
      </c>
      <c r="D24" s="11" t="s">
        <v>4</v>
      </c>
      <c r="E24" s="11" t="s">
        <v>3</v>
      </c>
      <c r="F24" s="11" t="s">
        <v>176</v>
      </c>
      <c r="G24" s="11" t="s">
        <v>4</v>
      </c>
      <c r="H24" s="11" t="s">
        <v>3</v>
      </c>
      <c r="I24" s="11" t="s">
        <v>176</v>
      </c>
      <c r="J24" s="12" t="s">
        <v>4</v>
      </c>
      <c r="N24" s="90" t="s">
        <v>22</v>
      </c>
    </row>
    <row r="25" spans="1:14" x14ac:dyDescent="0.2">
      <c r="A25" s="15" t="str">
        <f>A9</f>
        <v xml:space="preserve">INTERPOL WASHINGTON </v>
      </c>
      <c r="B25" s="161">
        <v>0</v>
      </c>
      <c r="C25" s="161">
        <v>0</v>
      </c>
      <c r="D25" s="161">
        <v>0</v>
      </c>
      <c r="E25" s="161">
        <v>0</v>
      </c>
      <c r="F25" s="161">
        <v>0</v>
      </c>
      <c r="G25" s="161">
        <v>-268</v>
      </c>
      <c r="H25" s="161">
        <f t="shared" ref="H25:J28" si="5">K9+B25+E25</f>
        <v>77</v>
      </c>
      <c r="I25" s="161">
        <f t="shared" si="5"/>
        <v>69</v>
      </c>
      <c r="J25" s="162">
        <f t="shared" si="5"/>
        <v>32000</v>
      </c>
      <c r="N25" s="90" t="s">
        <v>22</v>
      </c>
    </row>
    <row r="26" spans="1:14" hidden="1" x14ac:dyDescent="0.2">
      <c r="A26" s="18" t="str">
        <f>A10</f>
        <v>Decision Unit 2</v>
      </c>
      <c r="B26" s="29">
        <v>0</v>
      </c>
      <c r="C26" s="29">
        <v>0</v>
      </c>
      <c r="D26" s="29">
        <v>0</v>
      </c>
      <c r="E26" s="29">
        <v>0</v>
      </c>
      <c r="F26" s="29">
        <v>0</v>
      </c>
      <c r="G26" s="29">
        <v>0</v>
      </c>
      <c r="H26" s="29">
        <f t="shared" si="5"/>
        <v>0</v>
      </c>
      <c r="I26" s="29">
        <f t="shared" si="5"/>
        <v>0</v>
      </c>
      <c r="J26" s="163">
        <f t="shared" si="5"/>
        <v>0</v>
      </c>
      <c r="N26" s="90" t="s">
        <v>22</v>
      </c>
    </row>
    <row r="27" spans="1:14" hidden="1" x14ac:dyDescent="0.2">
      <c r="A27" s="18" t="str">
        <f>A11</f>
        <v>Decision Unit 3</v>
      </c>
      <c r="B27" s="29">
        <v>0</v>
      </c>
      <c r="C27" s="29">
        <v>0</v>
      </c>
      <c r="D27" s="29">
        <v>0</v>
      </c>
      <c r="E27" s="29">
        <v>0</v>
      </c>
      <c r="F27" s="29">
        <v>0</v>
      </c>
      <c r="G27" s="29">
        <v>0</v>
      </c>
      <c r="H27" s="29">
        <f t="shared" si="5"/>
        <v>0</v>
      </c>
      <c r="I27" s="29">
        <f t="shared" si="5"/>
        <v>0</v>
      </c>
      <c r="J27" s="163">
        <f t="shared" si="5"/>
        <v>0</v>
      </c>
      <c r="N27" s="90" t="s">
        <v>22</v>
      </c>
    </row>
    <row r="28" spans="1:14" hidden="1" x14ac:dyDescent="0.2">
      <c r="A28" s="124" t="str">
        <f>A12</f>
        <v>Decision Unit 4</v>
      </c>
      <c r="B28" s="176">
        <v>0</v>
      </c>
      <c r="C28" s="176">
        <v>0</v>
      </c>
      <c r="D28" s="176">
        <v>0</v>
      </c>
      <c r="E28" s="176">
        <v>0</v>
      </c>
      <c r="F28" s="176">
        <v>0</v>
      </c>
      <c r="G28" s="176">
        <v>0</v>
      </c>
      <c r="H28" s="176">
        <f t="shared" si="5"/>
        <v>0</v>
      </c>
      <c r="I28" s="176">
        <f t="shared" si="5"/>
        <v>0</v>
      </c>
      <c r="J28" s="177">
        <f t="shared" si="5"/>
        <v>0</v>
      </c>
      <c r="N28" s="90" t="s">
        <v>22</v>
      </c>
    </row>
    <row r="29" spans="1:14" ht="15" x14ac:dyDescent="0.25">
      <c r="A29" s="14" t="s">
        <v>154</v>
      </c>
      <c r="B29" s="166">
        <f t="shared" ref="B29:J29" si="6">SUM(B25:B28)</f>
        <v>0</v>
      </c>
      <c r="C29" s="166">
        <f t="shared" si="6"/>
        <v>0</v>
      </c>
      <c r="D29" s="166">
        <f t="shared" si="6"/>
        <v>0</v>
      </c>
      <c r="E29" s="166">
        <f t="shared" si="6"/>
        <v>0</v>
      </c>
      <c r="F29" s="166">
        <f t="shared" si="6"/>
        <v>0</v>
      </c>
      <c r="G29" s="166">
        <f t="shared" si="6"/>
        <v>-268</v>
      </c>
      <c r="H29" s="166">
        <f t="shared" si="6"/>
        <v>77</v>
      </c>
      <c r="I29" s="166">
        <f t="shared" si="6"/>
        <v>69</v>
      </c>
      <c r="J29" s="167">
        <f t="shared" si="6"/>
        <v>32000</v>
      </c>
      <c r="N29" s="90" t="s">
        <v>22</v>
      </c>
    </row>
    <row r="30" spans="1:14" ht="15" x14ac:dyDescent="0.25">
      <c r="A30" s="145" t="s">
        <v>177</v>
      </c>
      <c r="B30" s="33"/>
      <c r="C30" s="33"/>
      <c r="D30" s="168">
        <f>SUM(D29:D29)</f>
        <v>0</v>
      </c>
      <c r="E30" s="33"/>
      <c r="F30" s="33"/>
      <c r="G30" s="168">
        <f>SUM(G29:G29)</f>
        <v>-268</v>
      </c>
      <c r="H30" s="33"/>
      <c r="I30" s="33"/>
      <c r="J30" s="169">
        <f>M14+D30+G30</f>
        <v>32000</v>
      </c>
      <c r="N30" s="90" t="s">
        <v>22</v>
      </c>
    </row>
    <row r="31" spans="1:14" hidden="1" x14ac:dyDescent="0.2">
      <c r="A31" s="126" t="s">
        <v>28</v>
      </c>
      <c r="B31" s="170"/>
      <c r="C31" s="170">
        <v>0</v>
      </c>
      <c r="D31" s="170"/>
      <c r="E31" s="170"/>
      <c r="F31" s="170">
        <v>0</v>
      </c>
      <c r="G31" s="170"/>
      <c r="H31" s="170"/>
      <c r="I31" s="170">
        <f t="shared" ref="I31:I37" si="7">L15+C31+F31</f>
        <v>0</v>
      </c>
      <c r="J31" s="171"/>
      <c r="N31" s="90" t="s">
        <v>22</v>
      </c>
    </row>
    <row r="32" spans="1:14" x14ac:dyDescent="0.2">
      <c r="A32" s="18" t="s">
        <v>155</v>
      </c>
      <c r="B32" s="29"/>
      <c r="C32" s="29">
        <f>C29+C31</f>
        <v>0</v>
      </c>
      <c r="D32" s="29"/>
      <c r="E32" s="29"/>
      <c r="F32" s="29">
        <f>F29+F31</f>
        <v>0</v>
      </c>
      <c r="G32" s="29"/>
      <c r="H32" s="29"/>
      <c r="I32" s="29">
        <f t="shared" si="7"/>
        <v>69</v>
      </c>
      <c r="J32" s="163"/>
      <c r="N32" s="90" t="s">
        <v>22</v>
      </c>
    </row>
    <row r="33" spans="1:14" x14ac:dyDescent="0.2">
      <c r="A33" s="18"/>
      <c r="B33" s="29"/>
      <c r="C33" s="29"/>
      <c r="D33" s="29"/>
      <c r="E33" s="29"/>
      <c r="F33" s="29"/>
      <c r="G33" s="29"/>
      <c r="H33" s="29"/>
      <c r="I33" s="29">
        <f t="shared" si="7"/>
        <v>0</v>
      </c>
      <c r="J33" s="163"/>
      <c r="N33" s="90" t="s">
        <v>22</v>
      </c>
    </row>
    <row r="34" spans="1:14" hidden="1" x14ac:dyDescent="0.2">
      <c r="A34" s="18" t="s">
        <v>29</v>
      </c>
      <c r="B34" s="29"/>
      <c r="C34" s="29"/>
      <c r="D34" s="29"/>
      <c r="E34" s="29"/>
      <c r="F34" s="29"/>
      <c r="G34" s="29"/>
      <c r="H34" s="29"/>
      <c r="I34" s="29">
        <f t="shared" si="7"/>
        <v>0</v>
      </c>
      <c r="J34" s="163"/>
      <c r="N34" s="90" t="s">
        <v>22</v>
      </c>
    </row>
    <row r="35" spans="1:14" hidden="1" x14ac:dyDescent="0.2">
      <c r="A35" s="19" t="s">
        <v>30</v>
      </c>
      <c r="B35" s="29"/>
      <c r="C35" s="29">
        <v>0</v>
      </c>
      <c r="D35" s="29"/>
      <c r="E35" s="29"/>
      <c r="F35" s="29">
        <v>0</v>
      </c>
      <c r="G35" s="29"/>
      <c r="H35" s="29"/>
      <c r="I35" s="29">
        <f t="shared" si="7"/>
        <v>0</v>
      </c>
      <c r="J35" s="163"/>
      <c r="N35" s="90" t="s">
        <v>22</v>
      </c>
    </row>
    <row r="36" spans="1:14" hidden="1" x14ac:dyDescent="0.2">
      <c r="A36" s="20" t="s">
        <v>31</v>
      </c>
      <c r="B36" s="172"/>
      <c r="C36" s="172">
        <v>0</v>
      </c>
      <c r="D36" s="172"/>
      <c r="E36" s="172"/>
      <c r="F36" s="172">
        <v>0</v>
      </c>
      <c r="G36" s="172"/>
      <c r="H36" s="172"/>
      <c r="I36" s="172">
        <f t="shared" si="7"/>
        <v>0</v>
      </c>
      <c r="J36" s="173"/>
      <c r="N36" s="90" t="s">
        <v>22</v>
      </c>
    </row>
    <row r="37" spans="1:14" ht="15" thickBot="1" x14ac:dyDescent="0.25">
      <c r="A37" s="21" t="s">
        <v>156</v>
      </c>
      <c r="B37" s="174"/>
      <c r="C37" s="174">
        <f>C32+C35+C36</f>
        <v>0</v>
      </c>
      <c r="D37" s="174"/>
      <c r="E37" s="174"/>
      <c r="F37" s="174">
        <f>F32+F35+F36</f>
        <v>0</v>
      </c>
      <c r="G37" s="174"/>
      <c r="H37" s="174"/>
      <c r="I37" s="174">
        <f t="shared" si="7"/>
        <v>69</v>
      </c>
      <c r="J37" s="175"/>
      <c r="N37" s="90" t="s">
        <v>22</v>
      </c>
    </row>
    <row r="38" spans="1:14" x14ac:dyDescent="0.2">
      <c r="N38" s="90" t="s">
        <v>22</v>
      </c>
    </row>
    <row r="39" spans="1:14" x14ac:dyDescent="0.2">
      <c r="A39" s="47"/>
      <c r="N39" s="4" t="s">
        <v>23</v>
      </c>
    </row>
    <row r="40" spans="1:14" x14ac:dyDescent="0.2">
      <c r="A40" s="207"/>
    </row>
  </sheetData>
  <mergeCells count="15">
    <mergeCell ref="A5:M5"/>
    <mergeCell ref="A6:M6"/>
    <mergeCell ref="A23:A24"/>
    <mergeCell ref="A1:M1"/>
    <mergeCell ref="A2:M2"/>
    <mergeCell ref="A3:M3"/>
    <mergeCell ref="A4:M4"/>
    <mergeCell ref="A7:A8"/>
    <mergeCell ref="B7:D7"/>
    <mergeCell ref="E7:G7"/>
    <mergeCell ref="H7:J7"/>
    <mergeCell ref="K7:M7"/>
    <mergeCell ref="B23:D23"/>
    <mergeCell ref="E23:G23"/>
    <mergeCell ref="H23:J23"/>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7"/>
  <sheetViews>
    <sheetView view="pageBreakPreview" zoomScale="80" zoomScaleNormal="100" zoomScaleSheetLayoutView="80" workbookViewId="0">
      <selection activeCell="O34" sqref="O34:O35"/>
    </sheetView>
  </sheetViews>
  <sheetFormatPr defaultColWidth="9.140625" defaultRowHeight="14.25" x14ac:dyDescent="0.2"/>
  <cols>
    <col min="1" max="1" width="7.42578125" style="9" bestFit="1" customWidth="1"/>
    <col min="2" max="2" width="58.14062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8.7109375" style="9" customWidth="1"/>
    <col min="14" max="14" width="12.7109375" style="9" customWidth="1"/>
    <col min="15" max="15" width="14" style="4" bestFit="1" customWidth="1"/>
    <col min="16" max="16" width="4.570312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281" t="s">
        <v>38</v>
      </c>
      <c r="B1" s="281"/>
      <c r="C1" s="281"/>
      <c r="D1" s="281"/>
      <c r="E1" s="281"/>
      <c r="F1" s="281"/>
      <c r="G1" s="281"/>
      <c r="H1" s="281"/>
      <c r="I1" s="281"/>
      <c r="J1" s="281"/>
      <c r="K1" s="281"/>
      <c r="L1" s="281"/>
      <c r="M1" s="281"/>
      <c r="N1" s="281"/>
      <c r="O1" s="90" t="s">
        <v>22</v>
      </c>
      <c r="P1" s="6"/>
      <c r="Q1" s="6"/>
      <c r="R1" s="6"/>
      <c r="S1" s="6"/>
      <c r="T1" s="6"/>
      <c r="U1" s="6"/>
      <c r="V1" s="6"/>
    </row>
    <row r="2" spans="1:22" ht="15" x14ac:dyDescent="0.2">
      <c r="A2" s="282" t="s">
        <v>243</v>
      </c>
      <c r="B2" s="282"/>
      <c r="C2" s="282"/>
      <c r="D2" s="282"/>
      <c r="E2" s="282"/>
      <c r="F2" s="282"/>
      <c r="G2" s="282"/>
      <c r="H2" s="282"/>
      <c r="I2" s="282"/>
      <c r="J2" s="282"/>
      <c r="K2" s="282"/>
      <c r="L2" s="282"/>
      <c r="M2" s="282"/>
      <c r="N2" s="282"/>
      <c r="O2" s="90" t="s">
        <v>22</v>
      </c>
      <c r="P2" s="7"/>
      <c r="Q2" s="7"/>
      <c r="R2" s="7"/>
      <c r="S2" s="7"/>
      <c r="T2" s="7"/>
      <c r="U2" s="7"/>
      <c r="V2" s="7"/>
    </row>
    <row r="3" spans="1:22" x14ac:dyDescent="0.2">
      <c r="A3" s="293" t="s">
        <v>1</v>
      </c>
      <c r="B3" s="293"/>
      <c r="C3" s="293"/>
      <c r="D3" s="293"/>
      <c r="E3" s="293"/>
      <c r="F3" s="293"/>
      <c r="G3" s="293"/>
      <c r="H3" s="293"/>
      <c r="I3" s="293"/>
      <c r="J3" s="293"/>
      <c r="K3" s="293"/>
      <c r="L3" s="293"/>
      <c r="M3" s="293"/>
      <c r="N3" s="293"/>
      <c r="O3" s="90" t="s">
        <v>22</v>
      </c>
      <c r="P3" s="10"/>
      <c r="Q3" s="10"/>
      <c r="R3" s="10"/>
      <c r="S3" s="10"/>
      <c r="T3" s="10"/>
      <c r="U3" s="10"/>
      <c r="V3" s="10"/>
    </row>
    <row r="4" spans="1:22" x14ac:dyDescent="0.2">
      <c r="A4" s="294" t="s">
        <v>2</v>
      </c>
      <c r="B4" s="294"/>
      <c r="C4" s="294"/>
      <c r="D4" s="294"/>
      <c r="E4" s="294"/>
      <c r="F4" s="294"/>
      <c r="G4" s="294"/>
      <c r="H4" s="294"/>
      <c r="I4" s="294"/>
      <c r="J4" s="294"/>
      <c r="K4" s="294"/>
      <c r="L4" s="294"/>
      <c r="M4" s="294"/>
      <c r="N4" s="294"/>
      <c r="O4" s="90" t="s">
        <v>22</v>
      </c>
      <c r="P4" s="8"/>
      <c r="Q4" s="8"/>
      <c r="R4" s="8"/>
      <c r="S4" s="8"/>
      <c r="T4" s="8"/>
      <c r="U4" s="8"/>
      <c r="V4" s="8"/>
    </row>
    <row r="5" spans="1:22" x14ac:dyDescent="0.2">
      <c r="A5" s="296"/>
      <c r="B5" s="296"/>
      <c r="C5" s="296"/>
      <c r="D5" s="296"/>
      <c r="E5" s="296"/>
      <c r="F5" s="296"/>
      <c r="G5" s="296"/>
      <c r="H5" s="296"/>
      <c r="I5" s="296"/>
      <c r="J5" s="296"/>
      <c r="K5" s="296"/>
      <c r="L5" s="296"/>
      <c r="M5" s="296"/>
      <c r="N5" s="296"/>
      <c r="O5" s="90" t="s">
        <v>22</v>
      </c>
      <c r="P5" s="8"/>
      <c r="Q5" s="8"/>
      <c r="R5" s="8"/>
      <c r="S5" s="8"/>
      <c r="T5" s="8"/>
      <c r="U5" s="8"/>
      <c r="V5" s="8"/>
    </row>
    <row r="6" spans="1:22" ht="15" thickBot="1" x14ac:dyDescent="0.25">
      <c r="A6" s="303"/>
      <c r="B6" s="303"/>
      <c r="C6" s="303"/>
      <c r="D6" s="303"/>
      <c r="E6" s="303"/>
      <c r="F6" s="303"/>
      <c r="G6" s="303"/>
      <c r="H6" s="303"/>
      <c r="I6" s="303"/>
      <c r="J6" s="303"/>
      <c r="K6" s="303"/>
      <c r="L6" s="303"/>
      <c r="M6" s="303"/>
      <c r="N6" s="303"/>
      <c r="O6" s="90" t="s">
        <v>22</v>
      </c>
      <c r="P6" s="8"/>
      <c r="Q6" s="8"/>
      <c r="R6" s="8"/>
      <c r="S6" s="8"/>
      <c r="T6" s="8"/>
      <c r="U6" s="8"/>
      <c r="V6" s="8"/>
    </row>
    <row r="7" spans="1:22" s="23" customFormat="1" ht="46.5" customHeight="1" x14ac:dyDescent="0.2">
      <c r="A7" s="299" t="s">
        <v>39</v>
      </c>
      <c r="B7" s="300"/>
      <c r="C7" s="292" t="s">
        <v>192</v>
      </c>
      <c r="D7" s="292"/>
      <c r="E7" s="292" t="s">
        <v>236</v>
      </c>
      <c r="F7" s="292"/>
      <c r="G7" s="292" t="s">
        <v>190</v>
      </c>
      <c r="H7" s="292"/>
      <c r="I7" s="292" t="s">
        <v>194</v>
      </c>
      <c r="J7" s="292"/>
      <c r="K7" s="292" t="s">
        <v>195</v>
      </c>
      <c r="L7" s="292"/>
      <c r="M7" s="292" t="s">
        <v>191</v>
      </c>
      <c r="N7" s="297"/>
      <c r="O7" s="90" t="s">
        <v>22</v>
      </c>
    </row>
    <row r="8" spans="1:22" s="23" customFormat="1" ht="42.75" x14ac:dyDescent="0.2">
      <c r="A8" s="301"/>
      <c r="B8" s="302"/>
      <c r="C8" s="22" t="s">
        <v>41</v>
      </c>
      <c r="D8" s="138" t="s">
        <v>40</v>
      </c>
      <c r="E8" s="22" t="s">
        <v>41</v>
      </c>
      <c r="F8" s="138" t="s">
        <v>40</v>
      </c>
      <c r="G8" s="22" t="s">
        <v>41</v>
      </c>
      <c r="H8" s="22" t="s">
        <v>40</v>
      </c>
      <c r="I8" s="22" t="s">
        <v>41</v>
      </c>
      <c r="J8" s="22" t="s">
        <v>40</v>
      </c>
      <c r="K8" s="22" t="s">
        <v>41</v>
      </c>
      <c r="L8" s="22" t="s">
        <v>40</v>
      </c>
      <c r="M8" s="22" t="s">
        <v>41</v>
      </c>
      <c r="N8" s="28" t="s">
        <v>40</v>
      </c>
      <c r="O8" s="90" t="s">
        <v>22</v>
      </c>
    </row>
    <row r="9" spans="1:22" ht="33" customHeight="1" x14ac:dyDescent="0.2">
      <c r="A9" s="36" t="s">
        <v>42</v>
      </c>
      <c r="B9" s="42" t="s">
        <v>44</v>
      </c>
      <c r="C9" s="16"/>
      <c r="D9" s="16"/>
      <c r="E9" s="16"/>
      <c r="F9" s="16"/>
      <c r="G9" s="16"/>
      <c r="H9" s="16"/>
      <c r="I9" s="16"/>
      <c r="J9" s="16"/>
      <c r="K9" s="16"/>
      <c r="L9" s="16"/>
      <c r="M9" s="16"/>
      <c r="N9" s="17"/>
      <c r="O9" s="90" t="s">
        <v>22</v>
      </c>
    </row>
    <row r="10" spans="1:22" ht="57" hidden="1" x14ac:dyDescent="0.2">
      <c r="A10" s="37">
        <v>1.1000000000000001</v>
      </c>
      <c r="B10" s="222" t="s">
        <v>211</v>
      </c>
      <c r="C10" s="29">
        <v>0</v>
      </c>
      <c r="D10" s="30">
        <v>0</v>
      </c>
      <c r="E10" s="29">
        <v>0</v>
      </c>
      <c r="F10" s="29">
        <v>0</v>
      </c>
      <c r="G10" s="29">
        <v>0</v>
      </c>
      <c r="H10" s="29">
        <v>0</v>
      </c>
      <c r="I10" s="29">
        <v>0</v>
      </c>
      <c r="J10" s="29">
        <v>0</v>
      </c>
      <c r="K10" s="29">
        <v>0</v>
      </c>
      <c r="L10" s="29">
        <v>0</v>
      </c>
      <c r="M10" s="31">
        <f>G10+I10+K10</f>
        <v>0</v>
      </c>
      <c r="N10" s="32">
        <f t="shared" ref="N10:N12" si="0">H10+J10+L10</f>
        <v>0</v>
      </c>
      <c r="O10" s="90" t="s">
        <v>22</v>
      </c>
    </row>
    <row r="11" spans="1:22" hidden="1" x14ac:dyDescent="0.2">
      <c r="A11" s="37">
        <v>1.2</v>
      </c>
      <c r="B11" s="43" t="s">
        <v>43</v>
      </c>
      <c r="C11" s="29">
        <v>0</v>
      </c>
      <c r="D11" s="29">
        <v>0</v>
      </c>
      <c r="E11" s="29">
        <v>0</v>
      </c>
      <c r="F11" s="29">
        <v>0</v>
      </c>
      <c r="G11" s="29">
        <v>0</v>
      </c>
      <c r="H11" s="29">
        <v>0</v>
      </c>
      <c r="I11" s="29">
        <v>0</v>
      </c>
      <c r="J11" s="29">
        <v>0</v>
      </c>
      <c r="K11" s="29">
        <v>0</v>
      </c>
      <c r="L11" s="29">
        <v>0</v>
      </c>
      <c r="M11" s="31">
        <f t="shared" ref="M11:M12" si="1">G11+I11+K11</f>
        <v>0</v>
      </c>
      <c r="N11" s="32">
        <f t="shared" si="0"/>
        <v>0</v>
      </c>
      <c r="O11" s="90" t="s">
        <v>22</v>
      </c>
    </row>
    <row r="12" spans="1:22" ht="57" hidden="1" x14ac:dyDescent="0.2">
      <c r="A12" s="37">
        <v>1.3</v>
      </c>
      <c r="B12" s="222" t="s">
        <v>212</v>
      </c>
      <c r="C12" s="29">
        <v>0</v>
      </c>
      <c r="D12" s="29">
        <v>0</v>
      </c>
      <c r="E12" s="29">
        <v>0</v>
      </c>
      <c r="F12" s="29">
        <v>0</v>
      </c>
      <c r="G12" s="29">
        <v>0</v>
      </c>
      <c r="H12" s="29">
        <v>0</v>
      </c>
      <c r="I12" s="29">
        <v>0</v>
      </c>
      <c r="J12" s="29">
        <v>0</v>
      </c>
      <c r="K12" s="29">
        <v>0</v>
      </c>
      <c r="L12" s="29">
        <v>0</v>
      </c>
      <c r="M12" s="31">
        <f t="shared" si="1"/>
        <v>0</v>
      </c>
      <c r="N12" s="32">
        <f t="shared" si="0"/>
        <v>0</v>
      </c>
      <c r="O12" s="90" t="s">
        <v>22</v>
      </c>
    </row>
    <row r="13" spans="1:22" ht="45" customHeight="1" x14ac:dyDescent="0.2">
      <c r="A13" s="223">
        <v>1.4</v>
      </c>
      <c r="B13" s="224" t="s">
        <v>213</v>
      </c>
      <c r="C13" s="172">
        <v>14</v>
      </c>
      <c r="D13" s="172">
        <v>5955</v>
      </c>
      <c r="E13" s="172">
        <v>14</v>
      </c>
      <c r="F13" s="172">
        <v>6493</v>
      </c>
      <c r="G13" s="172">
        <v>17</v>
      </c>
      <c r="H13" s="172">
        <v>7950</v>
      </c>
      <c r="I13" s="172"/>
      <c r="J13" s="172"/>
      <c r="K13" s="172"/>
      <c r="L13" s="172"/>
      <c r="M13" s="225">
        <f>G13+I13+K13</f>
        <v>17</v>
      </c>
      <c r="N13" s="32">
        <f>H13+J13+L13</f>
        <v>7950</v>
      </c>
      <c r="O13" s="90"/>
    </row>
    <row r="14" spans="1:22" ht="15" x14ac:dyDescent="0.25">
      <c r="A14" s="38"/>
      <c r="B14" s="44" t="s">
        <v>47</v>
      </c>
      <c r="C14" s="33">
        <f>SUM(C10:C13)</f>
        <v>14</v>
      </c>
      <c r="D14" s="33">
        <f t="shared" ref="D14:N14" si="2">SUM(D10:D13)</f>
        <v>5955</v>
      </c>
      <c r="E14" s="33">
        <f t="shared" si="2"/>
        <v>14</v>
      </c>
      <c r="F14" s="33">
        <f t="shared" si="2"/>
        <v>6493</v>
      </c>
      <c r="G14" s="33">
        <f t="shared" si="2"/>
        <v>17</v>
      </c>
      <c r="H14" s="33">
        <f t="shared" si="2"/>
        <v>7950</v>
      </c>
      <c r="I14" s="33">
        <f t="shared" si="2"/>
        <v>0</v>
      </c>
      <c r="J14" s="33">
        <f t="shared" si="2"/>
        <v>0</v>
      </c>
      <c r="K14" s="33">
        <f t="shared" si="2"/>
        <v>0</v>
      </c>
      <c r="L14" s="33">
        <f t="shared" si="2"/>
        <v>0</v>
      </c>
      <c r="M14" s="33">
        <f t="shared" si="2"/>
        <v>17</v>
      </c>
      <c r="N14" s="33">
        <f t="shared" si="2"/>
        <v>7950</v>
      </c>
      <c r="O14" s="90" t="s">
        <v>22</v>
      </c>
    </row>
    <row r="15" spans="1:22" ht="30" x14ac:dyDescent="0.2">
      <c r="A15" s="36" t="s">
        <v>45</v>
      </c>
      <c r="B15" s="274" t="s">
        <v>269</v>
      </c>
      <c r="C15" s="16"/>
      <c r="D15" s="16"/>
      <c r="E15" s="16"/>
      <c r="F15" s="16"/>
      <c r="G15" s="16"/>
      <c r="H15" s="16"/>
      <c r="I15" s="16"/>
      <c r="J15" s="16"/>
      <c r="K15" s="16"/>
      <c r="L15" s="16"/>
      <c r="M15" s="16"/>
      <c r="N15" s="17"/>
      <c r="O15" s="90" t="s">
        <v>22</v>
      </c>
    </row>
    <row r="16" spans="1:22" ht="57" x14ac:dyDescent="0.2">
      <c r="A16" s="37">
        <v>2.1</v>
      </c>
      <c r="B16" s="222" t="s">
        <v>214</v>
      </c>
      <c r="C16" s="29">
        <v>33</v>
      </c>
      <c r="D16" s="29">
        <v>14036</v>
      </c>
      <c r="E16" s="29">
        <v>33</v>
      </c>
      <c r="F16" s="29">
        <v>15304</v>
      </c>
      <c r="G16" s="29">
        <v>30</v>
      </c>
      <c r="H16" s="29">
        <v>14030</v>
      </c>
      <c r="I16" s="29">
        <v>0</v>
      </c>
      <c r="J16" s="29">
        <v>0</v>
      </c>
      <c r="K16" s="29">
        <v>0</v>
      </c>
      <c r="L16" s="29">
        <v>-268</v>
      </c>
      <c r="M16" s="31">
        <f>G16+I16+K16</f>
        <v>30</v>
      </c>
      <c r="N16" s="32">
        <f>H16+J16+L16</f>
        <v>13762</v>
      </c>
      <c r="O16" s="90" t="s">
        <v>22</v>
      </c>
    </row>
    <row r="17" spans="1:15" ht="44.25" customHeight="1" x14ac:dyDescent="0.2">
      <c r="A17" s="37">
        <v>2.2000000000000002</v>
      </c>
      <c r="B17" s="222" t="s">
        <v>215</v>
      </c>
      <c r="C17" s="29">
        <v>12</v>
      </c>
      <c r="D17" s="29">
        <v>5104</v>
      </c>
      <c r="E17" s="29">
        <v>12</v>
      </c>
      <c r="F17" s="29">
        <v>5565</v>
      </c>
      <c r="G17" s="29">
        <v>12</v>
      </c>
      <c r="H17" s="29">
        <v>5612</v>
      </c>
      <c r="I17" s="29">
        <v>0</v>
      </c>
      <c r="J17" s="29">
        <v>0</v>
      </c>
      <c r="K17" s="29">
        <v>0</v>
      </c>
      <c r="L17" s="29">
        <v>0</v>
      </c>
      <c r="M17" s="31">
        <f>G17+I17+K17</f>
        <v>12</v>
      </c>
      <c r="N17" s="32">
        <f>H17+J17+L17</f>
        <v>5612</v>
      </c>
      <c r="O17" s="90" t="s">
        <v>22</v>
      </c>
    </row>
    <row r="18" spans="1:15" ht="0.75" customHeight="1" x14ac:dyDescent="0.2">
      <c r="A18" s="37">
        <v>2.2999999999999998</v>
      </c>
      <c r="B18" s="222" t="s">
        <v>216</v>
      </c>
      <c r="C18" s="29">
        <v>0</v>
      </c>
      <c r="D18" s="29">
        <v>0</v>
      </c>
      <c r="E18" s="29">
        <v>0</v>
      </c>
      <c r="F18" s="29">
        <v>0</v>
      </c>
      <c r="G18" s="29">
        <v>0</v>
      </c>
      <c r="H18" s="29">
        <v>0</v>
      </c>
      <c r="I18" s="29">
        <v>0</v>
      </c>
      <c r="J18" s="29">
        <v>0</v>
      </c>
      <c r="K18" s="29">
        <v>0</v>
      </c>
      <c r="L18" s="29">
        <v>0</v>
      </c>
      <c r="M18" s="31">
        <f t="shared" ref="M18:M21" si="3">G18+I18+K18</f>
        <v>0</v>
      </c>
      <c r="N18" s="32">
        <f t="shared" ref="N18:N21" si="4">H18+J18+L18</f>
        <v>0</v>
      </c>
      <c r="O18" s="90" t="s">
        <v>22</v>
      </c>
    </row>
    <row r="19" spans="1:15" ht="28.5" hidden="1" x14ac:dyDescent="0.2">
      <c r="A19" s="37">
        <v>2.4</v>
      </c>
      <c r="B19" s="222" t="s">
        <v>217</v>
      </c>
      <c r="C19" s="29">
        <v>0</v>
      </c>
      <c r="D19" s="29">
        <v>0</v>
      </c>
      <c r="E19" s="29">
        <v>0</v>
      </c>
      <c r="F19" s="29">
        <v>0</v>
      </c>
      <c r="G19" s="29">
        <v>0</v>
      </c>
      <c r="H19" s="29">
        <v>0</v>
      </c>
      <c r="I19" s="29">
        <v>0</v>
      </c>
      <c r="J19" s="29">
        <v>0</v>
      </c>
      <c r="K19" s="29">
        <v>0</v>
      </c>
      <c r="L19" s="29">
        <v>0</v>
      </c>
      <c r="M19" s="31">
        <f t="shared" si="3"/>
        <v>0</v>
      </c>
      <c r="N19" s="32">
        <f t="shared" si="4"/>
        <v>0</v>
      </c>
      <c r="O19" s="90" t="s">
        <v>22</v>
      </c>
    </row>
    <row r="20" spans="1:15" ht="0.75" hidden="1" customHeight="1" x14ac:dyDescent="0.2">
      <c r="A20" s="37">
        <v>2.5</v>
      </c>
      <c r="B20" s="222" t="s">
        <v>218</v>
      </c>
      <c r="C20" s="29">
        <v>0</v>
      </c>
      <c r="D20" s="29">
        <v>0</v>
      </c>
      <c r="E20" s="29">
        <v>0</v>
      </c>
      <c r="F20" s="29">
        <v>0</v>
      </c>
      <c r="G20" s="29">
        <v>0</v>
      </c>
      <c r="H20" s="29">
        <v>0</v>
      </c>
      <c r="I20" s="29">
        <v>0</v>
      </c>
      <c r="J20" s="29">
        <v>0</v>
      </c>
      <c r="K20" s="29">
        <v>0</v>
      </c>
      <c r="L20" s="29">
        <v>0</v>
      </c>
      <c r="M20" s="31">
        <f t="shared" si="3"/>
        <v>0</v>
      </c>
      <c r="N20" s="32">
        <f t="shared" si="4"/>
        <v>0</v>
      </c>
      <c r="O20" s="90" t="s">
        <v>22</v>
      </c>
    </row>
    <row r="21" spans="1:15" ht="28.5" hidden="1" x14ac:dyDescent="0.2">
      <c r="A21" s="37">
        <v>2.6</v>
      </c>
      <c r="B21" s="222" t="s">
        <v>219</v>
      </c>
      <c r="C21" s="29">
        <v>0</v>
      </c>
      <c r="D21" s="29">
        <v>0</v>
      </c>
      <c r="E21" s="29">
        <v>0</v>
      </c>
      <c r="F21" s="29">
        <v>0</v>
      </c>
      <c r="G21" s="29">
        <v>0</v>
      </c>
      <c r="H21" s="29">
        <v>0</v>
      </c>
      <c r="I21" s="29">
        <v>0</v>
      </c>
      <c r="J21" s="29">
        <v>0</v>
      </c>
      <c r="K21" s="29">
        <v>0</v>
      </c>
      <c r="L21" s="29">
        <v>0</v>
      </c>
      <c r="M21" s="31">
        <f t="shared" si="3"/>
        <v>0</v>
      </c>
      <c r="N21" s="32">
        <f t="shared" si="4"/>
        <v>0</v>
      </c>
      <c r="O21" s="90" t="s">
        <v>22</v>
      </c>
    </row>
    <row r="22" spans="1:15" ht="15" x14ac:dyDescent="0.25">
      <c r="A22" s="38"/>
      <c r="B22" s="44" t="s">
        <v>46</v>
      </c>
      <c r="C22" s="33">
        <f>SUM(C16:C21)</f>
        <v>45</v>
      </c>
      <c r="D22" s="33">
        <f t="shared" ref="D22:M22" si="5">SUM(D16:D21)</f>
        <v>19140</v>
      </c>
      <c r="E22" s="33">
        <f t="shared" si="5"/>
        <v>45</v>
      </c>
      <c r="F22" s="33">
        <f t="shared" si="5"/>
        <v>20869</v>
      </c>
      <c r="G22" s="33">
        <f t="shared" si="5"/>
        <v>42</v>
      </c>
      <c r="H22" s="33">
        <f t="shared" si="5"/>
        <v>19642</v>
      </c>
      <c r="I22" s="33">
        <f t="shared" si="5"/>
        <v>0</v>
      </c>
      <c r="J22" s="33">
        <f t="shared" si="5"/>
        <v>0</v>
      </c>
      <c r="K22" s="33">
        <f t="shared" si="5"/>
        <v>0</v>
      </c>
      <c r="L22" s="33">
        <f t="shared" si="5"/>
        <v>-268</v>
      </c>
      <c r="M22" s="33">
        <f t="shared" si="5"/>
        <v>42</v>
      </c>
      <c r="N22" s="34">
        <f>SUM(N16:N21)</f>
        <v>19374</v>
      </c>
      <c r="O22" s="90" t="s">
        <v>22</v>
      </c>
    </row>
    <row r="23" spans="1:15" ht="45" x14ac:dyDescent="0.2">
      <c r="A23" s="36" t="s">
        <v>48</v>
      </c>
      <c r="B23" s="42" t="s">
        <v>263</v>
      </c>
      <c r="C23" s="16"/>
      <c r="D23" s="16"/>
      <c r="E23" s="16"/>
      <c r="F23" s="16"/>
      <c r="G23" s="16"/>
      <c r="H23" s="16"/>
      <c r="I23" s="16"/>
      <c r="J23" s="16"/>
      <c r="K23" s="16"/>
      <c r="L23" s="16"/>
      <c r="M23" s="16"/>
      <c r="N23" s="17"/>
      <c r="O23" s="90" t="s">
        <v>22</v>
      </c>
    </row>
    <row r="24" spans="1:15" ht="57" hidden="1" x14ac:dyDescent="0.2">
      <c r="A24" s="37">
        <v>3.1</v>
      </c>
      <c r="B24" s="222" t="s">
        <v>220</v>
      </c>
      <c r="C24" s="29">
        <v>0</v>
      </c>
      <c r="D24" s="29">
        <v>0</v>
      </c>
      <c r="E24" s="29">
        <v>0</v>
      </c>
      <c r="F24" s="29">
        <v>0</v>
      </c>
      <c r="G24" s="29">
        <v>0</v>
      </c>
      <c r="H24" s="29">
        <v>0</v>
      </c>
      <c r="I24" s="29">
        <v>0</v>
      </c>
      <c r="J24" s="29">
        <v>0</v>
      </c>
      <c r="K24" s="29">
        <v>0</v>
      </c>
      <c r="L24" s="29">
        <v>0</v>
      </c>
      <c r="M24" s="31">
        <f t="shared" ref="M24:M27" si="6">G24+I24+K24</f>
        <v>0</v>
      </c>
      <c r="N24" s="32">
        <f t="shared" ref="N24:N27" si="7">H24+J24+L24</f>
        <v>0</v>
      </c>
      <c r="O24" s="90" t="s">
        <v>22</v>
      </c>
    </row>
    <row r="25" spans="1:15" ht="42.75" hidden="1" x14ac:dyDescent="0.2">
      <c r="A25" s="37">
        <v>3.2</v>
      </c>
      <c r="B25" s="222" t="s">
        <v>221</v>
      </c>
      <c r="C25" s="29">
        <v>0</v>
      </c>
      <c r="D25" s="29">
        <v>0</v>
      </c>
      <c r="E25" s="29">
        <v>0</v>
      </c>
      <c r="F25" s="29">
        <v>0</v>
      </c>
      <c r="G25" s="29">
        <v>0</v>
      </c>
      <c r="H25" s="29">
        <v>0</v>
      </c>
      <c r="I25" s="29">
        <v>0</v>
      </c>
      <c r="J25" s="29">
        <v>0</v>
      </c>
      <c r="K25" s="29">
        <v>0</v>
      </c>
      <c r="L25" s="29">
        <v>0</v>
      </c>
      <c r="M25" s="31">
        <f t="shared" si="6"/>
        <v>0</v>
      </c>
      <c r="N25" s="32">
        <f t="shared" si="7"/>
        <v>0</v>
      </c>
      <c r="O25" s="90" t="s">
        <v>22</v>
      </c>
    </row>
    <row r="26" spans="1:15" ht="42.75" hidden="1" x14ac:dyDescent="0.2">
      <c r="A26" s="37">
        <v>3.3</v>
      </c>
      <c r="B26" s="222" t="s">
        <v>222</v>
      </c>
      <c r="C26" s="29">
        <v>0</v>
      </c>
      <c r="D26" s="29">
        <v>0</v>
      </c>
      <c r="E26" s="29">
        <v>0</v>
      </c>
      <c r="F26" s="29">
        <v>0</v>
      </c>
      <c r="G26" s="29">
        <v>0</v>
      </c>
      <c r="H26" s="29">
        <v>0</v>
      </c>
      <c r="I26" s="29">
        <v>0</v>
      </c>
      <c r="J26" s="29">
        <v>0</v>
      </c>
      <c r="K26" s="29">
        <v>0</v>
      </c>
      <c r="L26" s="29">
        <v>0</v>
      </c>
      <c r="M26" s="31">
        <f t="shared" si="6"/>
        <v>0</v>
      </c>
      <c r="N26" s="32">
        <f t="shared" si="7"/>
        <v>0</v>
      </c>
      <c r="O26" s="90" t="s">
        <v>22</v>
      </c>
    </row>
    <row r="27" spans="1:15" ht="57" hidden="1" x14ac:dyDescent="0.2">
      <c r="A27" s="37">
        <v>3.4</v>
      </c>
      <c r="B27" s="222" t="s">
        <v>223</v>
      </c>
      <c r="C27" s="29">
        <v>0</v>
      </c>
      <c r="D27" s="29">
        <v>0</v>
      </c>
      <c r="E27" s="29">
        <v>0</v>
      </c>
      <c r="F27" s="29">
        <v>0</v>
      </c>
      <c r="G27" s="29">
        <v>0</v>
      </c>
      <c r="H27" s="29">
        <v>0</v>
      </c>
      <c r="I27" s="29">
        <v>0</v>
      </c>
      <c r="J27" s="29">
        <v>0</v>
      </c>
      <c r="K27" s="29">
        <v>0</v>
      </c>
      <c r="L27" s="29">
        <v>0</v>
      </c>
      <c r="M27" s="31">
        <f t="shared" si="6"/>
        <v>0</v>
      </c>
      <c r="N27" s="32">
        <f t="shared" si="7"/>
        <v>0</v>
      </c>
      <c r="O27" s="90" t="s">
        <v>22</v>
      </c>
    </row>
    <row r="28" spans="1:15" ht="28.5" x14ac:dyDescent="0.2">
      <c r="A28" s="223">
        <v>3.5</v>
      </c>
      <c r="B28" s="224" t="s">
        <v>224</v>
      </c>
      <c r="C28" s="172">
        <v>10</v>
      </c>
      <c r="D28" s="172">
        <v>4254</v>
      </c>
      <c r="E28" s="172">
        <v>10</v>
      </c>
      <c r="F28" s="172">
        <v>4638</v>
      </c>
      <c r="G28" s="172">
        <v>10</v>
      </c>
      <c r="H28" s="172">
        <v>4676</v>
      </c>
      <c r="I28" s="172"/>
      <c r="J28" s="172"/>
      <c r="K28" s="172"/>
      <c r="L28" s="172"/>
      <c r="M28" s="31">
        <f>G28+I28+K28</f>
        <v>10</v>
      </c>
      <c r="N28" s="32">
        <f>H28+J28+L28</f>
        <v>4676</v>
      </c>
      <c r="O28" s="90"/>
    </row>
    <row r="29" spans="1:15" ht="57" hidden="1" x14ac:dyDescent="0.2">
      <c r="A29" s="223">
        <v>3.6</v>
      </c>
      <c r="B29" s="224" t="s">
        <v>225</v>
      </c>
      <c r="C29" s="172"/>
      <c r="D29" s="172"/>
      <c r="E29" s="172"/>
      <c r="F29" s="172"/>
      <c r="G29" s="172"/>
      <c r="H29" s="172"/>
      <c r="I29" s="172"/>
      <c r="J29" s="172"/>
      <c r="K29" s="172"/>
      <c r="L29" s="172"/>
      <c r="M29" s="225"/>
      <c r="N29" s="226"/>
      <c r="O29" s="90"/>
    </row>
    <row r="30" spans="1:15" ht="28.5" hidden="1" x14ac:dyDescent="0.2">
      <c r="A30" s="223">
        <v>3.7</v>
      </c>
      <c r="B30" s="228" t="s">
        <v>226</v>
      </c>
      <c r="C30" s="172"/>
      <c r="D30" s="172"/>
      <c r="E30" s="172"/>
      <c r="F30" s="172"/>
      <c r="G30" s="172"/>
      <c r="H30" s="172"/>
      <c r="I30" s="172"/>
      <c r="J30" s="172"/>
      <c r="K30" s="172"/>
      <c r="L30" s="172"/>
      <c r="M30" s="225"/>
      <c r="N30" s="227"/>
      <c r="O30" s="90"/>
    </row>
    <row r="31" spans="1:15" ht="71.25" hidden="1" x14ac:dyDescent="0.2">
      <c r="A31" s="223">
        <v>3.8</v>
      </c>
      <c r="B31" s="224" t="s">
        <v>227</v>
      </c>
      <c r="C31" s="172"/>
      <c r="D31" s="172"/>
      <c r="E31" s="172"/>
      <c r="F31" s="172"/>
      <c r="G31" s="172"/>
      <c r="H31" s="172"/>
      <c r="I31" s="172"/>
      <c r="J31" s="172"/>
      <c r="K31" s="172"/>
      <c r="L31" s="172"/>
      <c r="M31" s="225"/>
      <c r="N31" s="227"/>
      <c r="O31" s="90"/>
    </row>
    <row r="32" spans="1:15" ht="15" x14ac:dyDescent="0.25">
      <c r="A32" s="38"/>
      <c r="B32" s="35" t="s">
        <v>49</v>
      </c>
      <c r="C32" s="33">
        <f>SUM(C24:C31)</f>
        <v>10</v>
      </c>
      <c r="D32" s="33">
        <f t="shared" ref="D32:N32" si="8">SUM(D24:D31)</f>
        <v>4254</v>
      </c>
      <c r="E32" s="33">
        <f t="shared" si="8"/>
        <v>10</v>
      </c>
      <c r="F32" s="33">
        <f t="shared" si="8"/>
        <v>4638</v>
      </c>
      <c r="G32" s="33">
        <f t="shared" si="8"/>
        <v>10</v>
      </c>
      <c r="H32" s="33">
        <f t="shared" si="8"/>
        <v>4676</v>
      </c>
      <c r="I32" s="33">
        <f t="shared" si="8"/>
        <v>0</v>
      </c>
      <c r="J32" s="33">
        <f t="shared" si="8"/>
        <v>0</v>
      </c>
      <c r="K32" s="33">
        <f t="shared" si="8"/>
        <v>0</v>
      </c>
      <c r="L32" s="33">
        <f t="shared" si="8"/>
        <v>0</v>
      </c>
      <c r="M32" s="33">
        <f t="shared" si="8"/>
        <v>10</v>
      </c>
      <c r="N32" s="33">
        <f t="shared" si="8"/>
        <v>4676</v>
      </c>
      <c r="O32" s="90" t="s">
        <v>22</v>
      </c>
    </row>
    <row r="33" spans="1:15" ht="18.75" customHeight="1" thickBot="1" x14ac:dyDescent="0.3">
      <c r="A33" s="39"/>
      <c r="B33" s="40" t="s">
        <v>50</v>
      </c>
      <c r="C33" s="41">
        <f>C32+C22+C14</f>
        <v>69</v>
      </c>
      <c r="D33" s="41">
        <f>D22+D14+D32</f>
        <v>29349</v>
      </c>
      <c r="E33" s="41">
        <f t="shared" ref="E33:K33" si="9">E32+E22+E14</f>
        <v>69</v>
      </c>
      <c r="F33" s="41">
        <f>F22+F14+F32</f>
        <v>32000</v>
      </c>
      <c r="G33" s="41">
        <f t="shared" si="9"/>
        <v>69</v>
      </c>
      <c r="H33" s="41">
        <f>H22+H14+H32</f>
        <v>32268</v>
      </c>
      <c r="I33" s="41">
        <f t="shared" si="9"/>
        <v>0</v>
      </c>
      <c r="J33" s="41">
        <f>J22+J14</f>
        <v>0</v>
      </c>
      <c r="K33" s="41">
        <f t="shared" si="9"/>
        <v>0</v>
      </c>
      <c r="L33" s="41">
        <f>L22+L14+L32</f>
        <v>-268</v>
      </c>
      <c r="M33" s="41">
        <f>M22+M14+M32</f>
        <v>69</v>
      </c>
      <c r="N33" s="179">
        <f>N22+N14+N32</f>
        <v>32000</v>
      </c>
      <c r="O33" s="90" t="s">
        <v>22</v>
      </c>
    </row>
    <row r="34" spans="1:15" x14ac:dyDescent="0.2">
      <c r="O34" s="90" t="s">
        <v>22</v>
      </c>
    </row>
    <row r="35" spans="1:15" ht="15" x14ac:dyDescent="0.2">
      <c r="A35" s="298" t="s">
        <v>158</v>
      </c>
      <c r="B35" s="298"/>
      <c r="C35" s="298"/>
      <c r="D35" s="298"/>
      <c r="E35" s="298"/>
      <c r="F35" s="298"/>
      <c r="G35" s="298"/>
      <c r="H35" s="298"/>
      <c r="I35" s="298"/>
      <c r="J35" s="298"/>
      <c r="K35" s="298"/>
      <c r="L35" s="298"/>
      <c r="M35" s="298"/>
      <c r="N35" s="298"/>
      <c r="O35" s="90" t="s">
        <v>22</v>
      </c>
    </row>
    <row r="36" spans="1:15" x14ac:dyDescent="0.2">
      <c r="O36" s="90" t="s">
        <v>23</v>
      </c>
    </row>
    <row r="37" spans="1:15" x14ac:dyDescent="0.2">
      <c r="A37" s="208"/>
    </row>
  </sheetData>
  <mergeCells count="14">
    <mergeCell ref="A35:N35"/>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3"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3"/>
  <sheetViews>
    <sheetView view="pageBreakPreview" zoomScaleNormal="100" zoomScaleSheetLayoutView="100" workbookViewId="0">
      <pane xSplit="4" ySplit="6" topLeftCell="E7" activePane="bottomRight" state="frozen"/>
      <selection pane="topRight" activeCell="E1" sqref="E1"/>
      <selection pane="bottomLeft" activeCell="A7" sqref="A7"/>
      <selection pane="bottomRight" activeCell="H74" sqref="H74"/>
    </sheetView>
  </sheetViews>
  <sheetFormatPr defaultColWidth="9.140625" defaultRowHeight="14.25" x14ac:dyDescent="0.2"/>
  <cols>
    <col min="1" max="1" width="3.7109375" style="191" customWidth="1"/>
    <col min="2" max="2" width="71.140625" style="191" customWidth="1"/>
    <col min="3" max="4" width="14.7109375" style="191" customWidth="1"/>
    <col min="5" max="6" width="8.7109375" style="191" customWidth="1"/>
    <col min="7" max="7" width="12.7109375" style="191" customWidth="1"/>
    <col min="8" max="8" width="14" style="53" bestFit="1" customWidth="1"/>
    <col min="9" max="9" width="4.5703125" style="191" customWidth="1"/>
    <col min="10" max="11" width="8.28515625" style="191" customWidth="1"/>
    <col min="12" max="12" width="12.7109375" style="191" customWidth="1"/>
    <col min="13" max="14" width="8.28515625" style="191" customWidth="1"/>
    <col min="15" max="15" width="12.7109375" style="191" customWidth="1"/>
    <col min="16" max="16384" width="9.140625" style="191"/>
  </cols>
  <sheetData>
    <row r="1" spans="1:15" ht="18" x14ac:dyDescent="0.25">
      <c r="A1" s="333" t="s">
        <v>159</v>
      </c>
      <c r="B1" s="333"/>
      <c r="C1" s="333"/>
      <c r="D1" s="333"/>
      <c r="E1" s="333"/>
      <c r="F1" s="333"/>
      <c r="G1" s="333"/>
      <c r="H1" s="46" t="s">
        <v>22</v>
      </c>
      <c r="I1" s="6"/>
      <c r="J1" s="6"/>
      <c r="K1" s="6"/>
      <c r="L1" s="6"/>
      <c r="M1" s="6"/>
      <c r="N1" s="6"/>
      <c r="O1" s="6"/>
    </row>
    <row r="2" spans="1:15" ht="15" x14ac:dyDescent="0.2">
      <c r="A2" s="334" t="s">
        <v>243</v>
      </c>
      <c r="B2" s="334"/>
      <c r="C2" s="334"/>
      <c r="D2" s="334"/>
      <c r="E2" s="334"/>
      <c r="F2" s="334"/>
      <c r="G2" s="334"/>
      <c r="H2" s="46" t="s">
        <v>22</v>
      </c>
      <c r="I2" s="7"/>
      <c r="J2" s="7"/>
      <c r="K2" s="7"/>
      <c r="L2" s="7"/>
      <c r="M2" s="7"/>
      <c r="N2" s="7"/>
      <c r="O2" s="7"/>
    </row>
    <row r="3" spans="1:15" x14ac:dyDescent="0.2">
      <c r="A3" s="335" t="s">
        <v>1</v>
      </c>
      <c r="B3" s="335"/>
      <c r="C3" s="335"/>
      <c r="D3" s="335"/>
      <c r="E3" s="335"/>
      <c r="F3" s="335"/>
      <c r="G3" s="335"/>
      <c r="H3" s="46" t="s">
        <v>22</v>
      </c>
      <c r="I3" s="215"/>
      <c r="J3" s="215"/>
      <c r="K3" s="215"/>
      <c r="L3" s="215"/>
      <c r="M3" s="215"/>
      <c r="N3" s="215"/>
      <c r="O3" s="215"/>
    </row>
    <row r="4" spans="1:15" x14ac:dyDescent="0.2">
      <c r="A4" s="336" t="s">
        <v>2</v>
      </c>
      <c r="B4" s="336"/>
      <c r="C4" s="336"/>
      <c r="D4" s="336"/>
      <c r="E4" s="336"/>
      <c r="F4" s="336"/>
      <c r="G4" s="336"/>
      <c r="H4" s="46" t="s">
        <v>22</v>
      </c>
      <c r="I4" s="214"/>
      <c r="J4" s="214"/>
      <c r="K4" s="214"/>
      <c r="L4" s="214"/>
      <c r="M4" s="214"/>
      <c r="N4" s="214"/>
      <c r="O4" s="214"/>
    </row>
    <row r="5" spans="1:15" ht="15" thickBot="1" x14ac:dyDescent="0.25">
      <c r="A5" s="340"/>
      <c r="B5" s="340"/>
      <c r="C5" s="340"/>
      <c r="D5" s="340"/>
      <c r="E5" s="341"/>
      <c r="F5" s="341"/>
      <c r="G5" s="341"/>
      <c r="H5" s="46" t="s">
        <v>22</v>
      </c>
      <c r="I5" s="214"/>
      <c r="J5" s="214"/>
      <c r="K5" s="214"/>
      <c r="L5" s="214"/>
      <c r="M5" s="214"/>
      <c r="N5" s="214"/>
      <c r="O5" s="214"/>
    </row>
    <row r="6" spans="1:15" s="47" customFormat="1" ht="29.25" customHeight="1" thickBot="1" x14ac:dyDescent="0.25">
      <c r="A6" s="45"/>
      <c r="B6" s="45"/>
      <c r="C6" s="45"/>
      <c r="D6" s="45"/>
      <c r="E6" s="80" t="s">
        <v>3</v>
      </c>
      <c r="F6" s="55" t="s">
        <v>151</v>
      </c>
      <c r="G6" s="54" t="s">
        <v>4</v>
      </c>
      <c r="H6" s="46" t="s">
        <v>22</v>
      </c>
    </row>
    <row r="7" spans="1:15" s="47" customFormat="1" ht="12" hidden="1" x14ac:dyDescent="0.2">
      <c r="A7" s="48"/>
      <c r="B7" s="339" t="s">
        <v>5</v>
      </c>
      <c r="C7" s="339"/>
      <c r="D7" s="339"/>
      <c r="E7" s="56"/>
      <c r="F7" s="56"/>
      <c r="G7" s="81"/>
      <c r="H7" s="46" t="s">
        <v>22</v>
      </c>
    </row>
    <row r="8" spans="1:15" s="47" customFormat="1" ht="12" hidden="1" x14ac:dyDescent="0.2">
      <c r="A8" s="49">
        <v>1</v>
      </c>
      <c r="B8" s="324" t="s">
        <v>53</v>
      </c>
      <c r="C8" s="324"/>
      <c r="D8" s="342"/>
      <c r="E8" s="57">
        <v>0</v>
      </c>
      <c r="F8" s="57">
        <v>0</v>
      </c>
      <c r="G8" s="82">
        <v>0</v>
      </c>
      <c r="H8" s="46" t="s">
        <v>22</v>
      </c>
    </row>
    <row r="9" spans="1:15" s="47" customFormat="1" ht="12" hidden="1" x14ac:dyDescent="0.2">
      <c r="A9" s="49"/>
      <c r="B9" s="327"/>
      <c r="C9" s="327"/>
      <c r="D9" s="328"/>
      <c r="E9" s="57"/>
      <c r="F9" s="57"/>
      <c r="G9" s="82"/>
      <c r="H9" s="46"/>
    </row>
    <row r="10" spans="1:15" s="47" customFormat="1" ht="12" hidden="1" x14ac:dyDescent="0.2">
      <c r="A10" s="49">
        <v>2</v>
      </c>
      <c r="B10" s="304"/>
      <c r="C10" s="304"/>
      <c r="D10" s="304"/>
      <c r="E10" s="57">
        <v>0</v>
      </c>
      <c r="F10" s="57">
        <v>0</v>
      </c>
      <c r="G10" s="82">
        <v>0</v>
      </c>
      <c r="H10" s="46" t="s">
        <v>22</v>
      </c>
    </row>
    <row r="11" spans="1:15" s="47" customFormat="1" ht="12" hidden="1" x14ac:dyDescent="0.2">
      <c r="A11" s="51"/>
      <c r="B11" s="309" t="s">
        <v>51</v>
      </c>
      <c r="C11" s="309"/>
      <c r="D11" s="309"/>
      <c r="E11" s="58">
        <f>SUM(E8:E10)</f>
        <v>0</v>
      </c>
      <c r="F11" s="58">
        <f>SUM(F8:F10)</f>
        <v>0</v>
      </c>
      <c r="G11" s="83">
        <f>SUM(G8:G10)</f>
        <v>0</v>
      </c>
      <c r="H11" s="46" t="s">
        <v>22</v>
      </c>
    </row>
    <row r="12" spans="1:15" s="47" customFormat="1" ht="12" hidden="1" x14ac:dyDescent="0.2">
      <c r="A12" s="52"/>
      <c r="B12" s="322" t="s">
        <v>52</v>
      </c>
      <c r="C12" s="322"/>
      <c r="D12" s="322"/>
      <c r="E12" s="57">
        <v>0</v>
      </c>
      <c r="F12" s="57">
        <v>0</v>
      </c>
      <c r="G12" s="82">
        <v>0</v>
      </c>
      <c r="H12" s="46" t="s">
        <v>22</v>
      </c>
    </row>
    <row r="13" spans="1:15" s="47" customFormat="1" ht="26.25" hidden="1" customHeight="1" x14ac:dyDescent="0.2">
      <c r="A13" s="49">
        <v>1</v>
      </c>
      <c r="B13" s="306" t="s">
        <v>54</v>
      </c>
      <c r="C13" s="306"/>
      <c r="D13" s="306"/>
      <c r="E13" s="57">
        <v>0</v>
      </c>
      <c r="F13" s="57">
        <v>0</v>
      </c>
      <c r="G13" s="82">
        <v>0</v>
      </c>
      <c r="H13" s="46" t="s">
        <v>22</v>
      </c>
    </row>
    <row r="14" spans="1:15" s="47" customFormat="1" ht="12" hidden="1" x14ac:dyDescent="0.2">
      <c r="A14" s="49">
        <v>2</v>
      </c>
      <c r="B14" s="323"/>
      <c r="C14" s="323"/>
      <c r="D14" s="323"/>
      <c r="E14" s="57">
        <v>0</v>
      </c>
      <c r="F14" s="57">
        <v>0</v>
      </c>
      <c r="G14" s="82">
        <v>0</v>
      </c>
      <c r="H14" s="46" t="s">
        <v>22</v>
      </c>
    </row>
    <row r="15" spans="1:15" s="47" customFormat="1" ht="12" hidden="1" x14ac:dyDescent="0.2">
      <c r="A15" s="51"/>
      <c r="B15" s="309" t="s">
        <v>55</v>
      </c>
      <c r="C15" s="309"/>
      <c r="D15" s="338"/>
      <c r="E15" s="58">
        <f>SUM(E13:E14)</f>
        <v>0</v>
      </c>
      <c r="F15" s="58">
        <f>SUM(F13:F14)</f>
        <v>0</v>
      </c>
      <c r="G15" s="83">
        <f>SUM(G13:G14)</f>
        <v>0</v>
      </c>
      <c r="H15" s="46" t="s">
        <v>22</v>
      </c>
    </row>
    <row r="16" spans="1:15" s="47" customFormat="1" ht="12" x14ac:dyDescent="0.2">
      <c r="A16" s="62"/>
      <c r="B16" s="337" t="s">
        <v>8</v>
      </c>
      <c r="C16" s="337"/>
      <c r="D16" s="337"/>
      <c r="E16" s="59"/>
      <c r="F16" s="59"/>
      <c r="G16" s="84"/>
      <c r="H16" s="46" t="s">
        <v>22</v>
      </c>
    </row>
    <row r="17" spans="1:8" s="47" customFormat="1" ht="12" x14ac:dyDescent="0.2">
      <c r="A17" s="192">
        <v>1</v>
      </c>
      <c r="B17" s="324" t="s">
        <v>256</v>
      </c>
      <c r="C17" s="325"/>
      <c r="D17" s="326"/>
      <c r="E17" s="193"/>
      <c r="F17" s="193"/>
      <c r="G17" s="194"/>
      <c r="H17" s="46" t="s">
        <v>22</v>
      </c>
    </row>
    <row r="18" spans="1:8" s="47" customFormat="1" ht="28.5" customHeight="1" x14ac:dyDescent="0.2">
      <c r="A18" s="192"/>
      <c r="B18" s="327"/>
      <c r="C18" s="327"/>
      <c r="D18" s="328"/>
      <c r="E18" s="193"/>
      <c r="F18" s="193"/>
      <c r="G18" s="194">
        <v>56</v>
      </c>
      <c r="H18" s="46" t="s">
        <v>22</v>
      </c>
    </row>
    <row r="19" spans="1:8" s="47" customFormat="1" ht="12" x14ac:dyDescent="0.2">
      <c r="A19" s="192">
        <v>2</v>
      </c>
      <c r="B19" s="324" t="s">
        <v>257</v>
      </c>
      <c r="C19" s="329"/>
      <c r="D19" s="330"/>
      <c r="E19" s="193"/>
      <c r="F19" s="193"/>
      <c r="G19" s="194"/>
      <c r="H19" s="46" t="s">
        <v>22</v>
      </c>
    </row>
    <row r="20" spans="1:8" s="47" customFormat="1" ht="43.5" customHeight="1" x14ac:dyDescent="0.2">
      <c r="A20" s="192"/>
      <c r="B20" s="331"/>
      <c r="C20" s="331"/>
      <c r="D20" s="332"/>
      <c r="E20" s="193"/>
      <c r="F20" s="193"/>
      <c r="G20" s="194">
        <v>21</v>
      </c>
      <c r="H20" s="46" t="s">
        <v>22</v>
      </c>
    </row>
    <row r="21" spans="1:8" s="47" customFormat="1" ht="52.5" customHeight="1" x14ac:dyDescent="0.2">
      <c r="A21" s="192"/>
      <c r="B21" s="304" t="s">
        <v>244</v>
      </c>
      <c r="C21" s="304"/>
      <c r="D21" s="305"/>
      <c r="E21" s="193"/>
      <c r="F21" s="193"/>
      <c r="G21" s="194">
        <v>77</v>
      </c>
      <c r="H21" s="46" t="s">
        <v>22</v>
      </c>
    </row>
    <row r="22" spans="1:8" s="47" customFormat="1" ht="12" hidden="1" x14ac:dyDescent="0.2">
      <c r="A22" s="74">
        <v>3</v>
      </c>
      <c r="B22" s="306" t="s">
        <v>264</v>
      </c>
      <c r="C22" s="307"/>
      <c r="D22" s="308"/>
      <c r="E22" s="57"/>
      <c r="F22" s="57"/>
      <c r="G22" s="82"/>
      <c r="H22" s="46" t="s">
        <v>22</v>
      </c>
    </row>
    <row r="23" spans="1:8" s="47" customFormat="1" ht="75" hidden="1" customHeight="1" x14ac:dyDescent="0.2">
      <c r="A23" s="73"/>
      <c r="B23" s="307"/>
      <c r="C23" s="307"/>
      <c r="D23" s="308"/>
      <c r="E23" s="57">
        <v>0</v>
      </c>
      <c r="F23" s="57">
        <v>0</v>
      </c>
      <c r="G23" s="82">
        <f>D42</f>
        <v>0</v>
      </c>
      <c r="H23" s="46" t="s">
        <v>22</v>
      </c>
    </row>
    <row r="24" spans="1:8" s="47" customFormat="1" ht="36" hidden="1" x14ac:dyDescent="0.2">
      <c r="A24" s="70"/>
      <c r="B24" s="63"/>
      <c r="C24" s="71" t="s">
        <v>198</v>
      </c>
      <c r="D24" s="72" t="s">
        <v>199</v>
      </c>
      <c r="E24" s="64"/>
      <c r="F24" s="64"/>
      <c r="G24" s="85"/>
      <c r="H24" s="46" t="s">
        <v>22</v>
      </c>
    </row>
    <row r="25" spans="1:8" s="47" customFormat="1" ht="12" hidden="1" x14ac:dyDescent="0.2">
      <c r="A25" s="70"/>
      <c r="B25" s="65" t="s">
        <v>56</v>
      </c>
      <c r="C25" s="60">
        <v>0</v>
      </c>
      <c r="D25" s="60">
        <v>0</v>
      </c>
      <c r="E25" s="57"/>
      <c r="F25" s="57"/>
      <c r="G25" s="82"/>
      <c r="H25" s="46" t="s">
        <v>22</v>
      </c>
    </row>
    <row r="26" spans="1:8" s="47" customFormat="1" ht="12" hidden="1" x14ac:dyDescent="0.2">
      <c r="A26" s="70"/>
      <c r="B26" s="65" t="s">
        <v>57</v>
      </c>
      <c r="C26" s="61">
        <v>0</v>
      </c>
      <c r="D26" s="61">
        <v>0</v>
      </c>
      <c r="E26" s="57"/>
      <c r="F26" s="57"/>
      <c r="G26" s="82"/>
      <c r="H26" s="46" t="s">
        <v>22</v>
      </c>
    </row>
    <row r="27" spans="1:8" s="47" customFormat="1" ht="12" hidden="1" x14ac:dyDescent="0.2">
      <c r="A27" s="70"/>
      <c r="B27" s="65" t="s">
        <v>58</v>
      </c>
      <c r="C27" s="50">
        <f>SUM(C25:C26)</f>
        <v>0</v>
      </c>
      <c r="D27" s="50">
        <f>SUM(D25:D26)</f>
        <v>0</v>
      </c>
      <c r="E27" s="57"/>
      <c r="F27" s="57"/>
      <c r="G27" s="82"/>
      <c r="H27" s="46" t="s">
        <v>22</v>
      </c>
    </row>
    <row r="28" spans="1:8" s="47" customFormat="1" ht="12" hidden="1" x14ac:dyDescent="0.2">
      <c r="A28" s="70"/>
      <c r="B28" s="65" t="s">
        <v>59</v>
      </c>
      <c r="C28" s="61"/>
      <c r="D28" s="61">
        <v>0</v>
      </c>
      <c r="E28" s="57"/>
      <c r="F28" s="57"/>
      <c r="G28" s="82"/>
      <c r="H28" s="46" t="s">
        <v>22</v>
      </c>
    </row>
    <row r="29" spans="1:8" s="47" customFormat="1" ht="12" hidden="1" x14ac:dyDescent="0.2">
      <c r="A29" s="70"/>
      <c r="B29" s="66" t="s">
        <v>60</v>
      </c>
      <c r="C29" s="67">
        <f>SUM(C27:C28)</f>
        <v>0</v>
      </c>
      <c r="D29" s="67">
        <f>SUM(D27:D28)</f>
        <v>0</v>
      </c>
      <c r="E29" s="68"/>
      <c r="F29" s="68"/>
      <c r="G29" s="86"/>
      <c r="H29" s="46" t="s">
        <v>22</v>
      </c>
    </row>
    <row r="30" spans="1:8" hidden="1" x14ac:dyDescent="0.2">
      <c r="A30" s="70"/>
      <c r="B30" s="65" t="s">
        <v>61</v>
      </c>
      <c r="C30" s="50"/>
      <c r="D30" s="50">
        <v>0</v>
      </c>
      <c r="E30" s="211"/>
      <c r="F30" s="211"/>
      <c r="G30" s="210"/>
      <c r="H30" s="46" t="s">
        <v>22</v>
      </c>
    </row>
    <row r="31" spans="1:8" hidden="1" x14ac:dyDescent="0.2">
      <c r="A31" s="212"/>
      <c r="B31" s="65" t="s">
        <v>62</v>
      </c>
      <c r="C31" s="50"/>
      <c r="D31" s="50">
        <v>0</v>
      </c>
      <c r="E31" s="211"/>
      <c r="F31" s="211"/>
      <c r="G31" s="210"/>
      <c r="H31" s="46" t="s">
        <v>22</v>
      </c>
    </row>
    <row r="32" spans="1:8" hidden="1" x14ac:dyDescent="0.2">
      <c r="A32" s="212"/>
      <c r="B32" s="65" t="s">
        <v>63</v>
      </c>
      <c r="C32" s="50"/>
      <c r="D32" s="50">
        <v>0</v>
      </c>
      <c r="E32" s="211"/>
      <c r="F32" s="211"/>
      <c r="G32" s="210"/>
      <c r="H32" s="46" t="s">
        <v>22</v>
      </c>
    </row>
    <row r="33" spans="1:8" hidden="1" x14ac:dyDescent="0.2">
      <c r="A33" s="212"/>
      <c r="B33" s="65" t="s">
        <v>64</v>
      </c>
      <c r="C33" s="50"/>
      <c r="D33" s="50">
        <v>0</v>
      </c>
      <c r="E33" s="211"/>
      <c r="F33" s="211"/>
      <c r="G33" s="210"/>
      <c r="H33" s="46" t="s">
        <v>22</v>
      </c>
    </row>
    <row r="34" spans="1:8" hidden="1" x14ac:dyDescent="0.2">
      <c r="A34" s="212"/>
      <c r="B34" s="65" t="s">
        <v>65</v>
      </c>
      <c r="C34" s="213"/>
      <c r="D34" s="67">
        <f>SUM(D35:D38)</f>
        <v>0</v>
      </c>
      <c r="E34" s="211"/>
      <c r="F34" s="211"/>
      <c r="G34" s="210"/>
      <c r="H34" s="46" t="s">
        <v>22</v>
      </c>
    </row>
    <row r="35" spans="1:8" hidden="1" x14ac:dyDescent="0.2">
      <c r="A35" s="212"/>
      <c r="B35" s="69" t="s">
        <v>66</v>
      </c>
      <c r="C35" s="50"/>
      <c r="D35" s="50">
        <v>0</v>
      </c>
      <c r="E35" s="211"/>
      <c r="F35" s="211"/>
      <c r="G35" s="210"/>
      <c r="H35" s="46" t="s">
        <v>22</v>
      </c>
    </row>
    <row r="36" spans="1:8" hidden="1" x14ac:dyDescent="0.2">
      <c r="A36" s="212"/>
      <c r="B36" s="69" t="s">
        <v>67</v>
      </c>
      <c r="C36" s="50"/>
      <c r="D36" s="50">
        <v>0</v>
      </c>
      <c r="E36" s="211"/>
      <c r="F36" s="211"/>
      <c r="G36" s="210"/>
      <c r="H36" s="46" t="s">
        <v>22</v>
      </c>
    </row>
    <row r="37" spans="1:8" hidden="1" x14ac:dyDescent="0.2">
      <c r="A37" s="212"/>
      <c r="B37" s="69" t="s">
        <v>68</v>
      </c>
      <c r="C37" s="50"/>
      <c r="D37" s="50">
        <v>0</v>
      </c>
      <c r="E37" s="211"/>
      <c r="F37" s="211"/>
      <c r="G37" s="210"/>
      <c r="H37" s="46" t="s">
        <v>22</v>
      </c>
    </row>
    <row r="38" spans="1:8" hidden="1" x14ac:dyDescent="0.2">
      <c r="A38" s="212"/>
      <c r="B38" s="69" t="s">
        <v>69</v>
      </c>
      <c r="C38" s="50"/>
      <c r="D38" s="50">
        <v>0</v>
      </c>
      <c r="E38" s="211"/>
      <c r="F38" s="211"/>
      <c r="G38" s="210"/>
      <c r="H38" s="46" t="s">
        <v>22</v>
      </c>
    </row>
    <row r="39" spans="1:8" hidden="1" x14ac:dyDescent="0.2">
      <c r="A39" s="212"/>
      <c r="B39" s="65" t="s">
        <v>70</v>
      </c>
      <c r="C39" s="50"/>
      <c r="D39" s="50">
        <v>0</v>
      </c>
      <c r="E39" s="211"/>
      <c r="F39" s="211"/>
      <c r="G39" s="210"/>
      <c r="H39" s="46" t="s">
        <v>22</v>
      </c>
    </row>
    <row r="40" spans="1:8" hidden="1" x14ac:dyDescent="0.2">
      <c r="A40" s="212"/>
      <c r="B40" s="65" t="s">
        <v>71</v>
      </c>
      <c r="C40" s="50"/>
      <c r="D40" s="50">
        <v>0</v>
      </c>
      <c r="E40" s="211"/>
      <c r="F40" s="211"/>
      <c r="G40" s="210"/>
      <c r="H40" s="46" t="s">
        <v>22</v>
      </c>
    </row>
    <row r="41" spans="1:8" s="47" customFormat="1" ht="12" hidden="1" x14ac:dyDescent="0.2">
      <c r="A41" s="48"/>
      <c r="B41" s="66" t="s">
        <v>72</v>
      </c>
      <c r="C41" s="67"/>
      <c r="D41" s="67">
        <f>SUM(D30:D34,D39:D40)</f>
        <v>0</v>
      </c>
      <c r="E41" s="68"/>
      <c r="F41" s="68"/>
      <c r="G41" s="86"/>
      <c r="H41" s="46" t="s">
        <v>22</v>
      </c>
    </row>
    <row r="42" spans="1:8" s="47" customFormat="1" ht="12" hidden="1" x14ac:dyDescent="0.2">
      <c r="A42" s="48"/>
      <c r="B42" s="76" t="s">
        <v>165</v>
      </c>
      <c r="C42" s="67">
        <f>C29</f>
        <v>0</v>
      </c>
      <c r="D42" s="67">
        <f>D41+D29</f>
        <v>0</v>
      </c>
      <c r="E42" s="68"/>
      <c r="F42" s="68"/>
      <c r="G42" s="86"/>
      <c r="H42" s="46" t="s">
        <v>22</v>
      </c>
    </row>
    <row r="43" spans="1:8" s="47" customFormat="1" ht="48.75" hidden="1" customHeight="1" x14ac:dyDescent="0.2">
      <c r="A43" s="49">
        <v>4</v>
      </c>
      <c r="B43" s="306" t="s">
        <v>73</v>
      </c>
      <c r="C43" s="306"/>
      <c r="D43" s="318"/>
      <c r="E43" s="68"/>
      <c r="F43" s="68"/>
      <c r="G43" s="82">
        <v>0</v>
      </c>
      <c r="H43" s="46" t="s">
        <v>22</v>
      </c>
    </row>
    <row r="44" spans="1:8" s="47" customFormat="1" ht="36.75" hidden="1" customHeight="1" x14ac:dyDescent="0.2">
      <c r="A44" s="49">
        <v>5</v>
      </c>
      <c r="B44" s="304" t="s">
        <v>169</v>
      </c>
      <c r="C44" s="312"/>
      <c r="D44" s="313"/>
      <c r="E44" s="68"/>
      <c r="F44" s="68"/>
      <c r="G44" s="82">
        <v>0</v>
      </c>
      <c r="H44" s="46" t="s">
        <v>22</v>
      </c>
    </row>
    <row r="45" spans="1:8" s="47" customFormat="1" ht="38.25" customHeight="1" x14ac:dyDescent="0.2">
      <c r="A45" s="49">
        <v>6</v>
      </c>
      <c r="B45" s="306" t="s">
        <v>261</v>
      </c>
      <c r="C45" s="307"/>
      <c r="D45" s="308"/>
      <c r="E45" s="68"/>
      <c r="F45" s="68"/>
      <c r="G45" s="82">
        <v>21</v>
      </c>
      <c r="H45" s="46" t="s">
        <v>22</v>
      </c>
    </row>
    <row r="46" spans="1:8" s="47" customFormat="1" ht="63" customHeight="1" x14ac:dyDescent="0.2">
      <c r="A46" s="49">
        <v>7</v>
      </c>
      <c r="B46" s="306" t="s">
        <v>245</v>
      </c>
      <c r="C46" s="307"/>
      <c r="D46" s="308"/>
      <c r="E46" s="68" t="s">
        <v>74</v>
      </c>
      <c r="F46" s="68"/>
      <c r="G46" s="82">
        <v>14</v>
      </c>
      <c r="H46" s="46" t="s">
        <v>22</v>
      </c>
    </row>
    <row r="47" spans="1:8" s="47" customFormat="1" ht="12" x14ac:dyDescent="0.2">
      <c r="A47" s="51"/>
      <c r="B47" s="309" t="s">
        <v>75</v>
      </c>
      <c r="C47" s="309"/>
      <c r="D47" s="309"/>
      <c r="E47" s="58">
        <f>SUM(E18:E46)</f>
        <v>0</v>
      </c>
      <c r="F47" s="58">
        <f>SUM(F18:F46)</f>
        <v>0</v>
      </c>
      <c r="G47" s="83">
        <f>SUM(G18:G46)</f>
        <v>189</v>
      </c>
      <c r="H47" s="46" t="s">
        <v>22</v>
      </c>
    </row>
    <row r="48" spans="1:8" s="47" customFormat="1" ht="12" x14ac:dyDescent="0.2">
      <c r="A48" s="77"/>
      <c r="B48" s="314" t="s">
        <v>9</v>
      </c>
      <c r="C48" s="314"/>
      <c r="D48" s="315"/>
      <c r="E48" s="75"/>
      <c r="F48" s="75"/>
      <c r="G48" s="87"/>
      <c r="H48" s="46" t="s">
        <v>22</v>
      </c>
    </row>
    <row r="49" spans="1:8" s="47" customFormat="1" ht="76.5" customHeight="1" x14ac:dyDescent="0.2">
      <c r="A49" s="49">
        <v>1</v>
      </c>
      <c r="B49" s="306" t="s">
        <v>246</v>
      </c>
      <c r="C49" s="307"/>
      <c r="D49" s="308"/>
      <c r="E49" s="68"/>
      <c r="F49" s="68"/>
      <c r="G49" s="82">
        <v>79</v>
      </c>
      <c r="H49" s="46" t="s">
        <v>22</v>
      </c>
    </row>
    <row r="50" spans="1:8" s="47" customFormat="1" ht="39" hidden="1" customHeight="1" x14ac:dyDescent="0.2">
      <c r="A50" s="49">
        <v>2</v>
      </c>
      <c r="B50" s="306" t="s">
        <v>164</v>
      </c>
      <c r="C50" s="307"/>
      <c r="D50" s="308"/>
      <c r="E50" s="68"/>
      <c r="F50" s="68"/>
      <c r="G50" s="82">
        <v>0</v>
      </c>
      <c r="H50" s="46" t="s">
        <v>22</v>
      </c>
    </row>
    <row r="51" spans="1:8" s="47" customFormat="1" ht="37.5" hidden="1" customHeight="1" x14ac:dyDescent="0.2">
      <c r="A51" s="49">
        <v>3</v>
      </c>
      <c r="B51" s="306" t="s">
        <v>200</v>
      </c>
      <c r="C51" s="307"/>
      <c r="D51" s="308"/>
      <c r="E51" s="68"/>
      <c r="F51" s="68"/>
      <c r="G51" s="82">
        <v>0</v>
      </c>
      <c r="H51" s="46" t="s">
        <v>22</v>
      </c>
    </row>
    <row r="52" spans="1:8" s="47" customFormat="1" ht="12" x14ac:dyDescent="0.2">
      <c r="A52" s="51"/>
      <c r="B52" s="309" t="s">
        <v>76</v>
      </c>
      <c r="C52" s="309"/>
      <c r="D52" s="309"/>
      <c r="E52" s="58">
        <f>SUM(E49:E51)</f>
        <v>0</v>
      </c>
      <c r="F52" s="58">
        <f>SUM(F49:F51)</f>
        <v>0</v>
      </c>
      <c r="G52" s="83">
        <f>SUM(G49:G51)</f>
        <v>79</v>
      </c>
      <c r="H52" s="46" t="s">
        <v>22</v>
      </c>
    </row>
    <row r="53" spans="1:8" s="47" customFormat="1" ht="12" hidden="1" x14ac:dyDescent="0.2">
      <c r="A53" s="49"/>
      <c r="B53" s="310" t="s">
        <v>10</v>
      </c>
      <c r="C53" s="310"/>
      <c r="D53" s="311"/>
      <c r="E53" s="68"/>
      <c r="F53" s="68"/>
      <c r="G53" s="82">
        <v>0</v>
      </c>
      <c r="H53" s="46" t="s">
        <v>22</v>
      </c>
    </row>
    <row r="54" spans="1:8" s="47" customFormat="1" ht="75.75" hidden="1" customHeight="1" x14ac:dyDescent="0.2">
      <c r="A54" s="49">
        <v>1</v>
      </c>
      <c r="B54" s="306" t="s">
        <v>175</v>
      </c>
      <c r="C54" s="307"/>
      <c r="D54" s="308"/>
      <c r="E54" s="68"/>
      <c r="F54" s="68"/>
      <c r="G54" s="82">
        <v>0</v>
      </c>
      <c r="H54" s="46" t="s">
        <v>22</v>
      </c>
    </row>
    <row r="55" spans="1:8" s="47" customFormat="1" ht="12" hidden="1" x14ac:dyDescent="0.2">
      <c r="A55" s="49"/>
      <c r="B55" s="304"/>
      <c r="C55" s="312"/>
      <c r="D55" s="313"/>
      <c r="E55" s="68"/>
      <c r="F55" s="68"/>
      <c r="G55" s="82">
        <v>0</v>
      </c>
      <c r="H55" s="46" t="s">
        <v>22</v>
      </c>
    </row>
    <row r="56" spans="1:8" s="47" customFormat="1" ht="12" hidden="1" x14ac:dyDescent="0.2">
      <c r="A56" s="51"/>
      <c r="B56" s="309" t="s">
        <v>77</v>
      </c>
      <c r="C56" s="309"/>
      <c r="D56" s="309"/>
      <c r="E56" s="58">
        <f>SUM(E53:E55)</f>
        <v>0</v>
      </c>
      <c r="F56" s="58">
        <f>SUM(F53:F55)</f>
        <v>0</v>
      </c>
      <c r="G56" s="83">
        <f>SUM(G53:G55)</f>
        <v>0</v>
      </c>
      <c r="H56" s="46" t="s">
        <v>22</v>
      </c>
    </row>
    <row r="57" spans="1:8" s="47" customFormat="1" ht="12" hidden="1" x14ac:dyDescent="0.2">
      <c r="A57" s="49"/>
      <c r="B57" s="310" t="s">
        <v>11</v>
      </c>
      <c r="C57" s="310"/>
      <c r="D57" s="311"/>
      <c r="E57" s="68"/>
      <c r="F57" s="68"/>
      <c r="G57" s="82"/>
      <c r="H57" s="46" t="s">
        <v>22</v>
      </c>
    </row>
    <row r="58" spans="1:8" s="47" customFormat="1" ht="51" hidden="1" customHeight="1" x14ac:dyDescent="0.2">
      <c r="A58" s="49">
        <v>1</v>
      </c>
      <c r="B58" s="306" t="s">
        <v>79</v>
      </c>
      <c r="C58" s="307"/>
      <c r="D58" s="308"/>
      <c r="E58" s="68"/>
      <c r="F58" s="68"/>
      <c r="G58" s="82">
        <v>0</v>
      </c>
      <c r="H58" s="46" t="s">
        <v>22</v>
      </c>
    </row>
    <row r="59" spans="1:8" s="47" customFormat="1" ht="48.75" hidden="1" customHeight="1" x14ac:dyDescent="0.2">
      <c r="A59" s="49">
        <v>2</v>
      </c>
      <c r="B59" s="306" t="s">
        <v>166</v>
      </c>
      <c r="C59" s="307"/>
      <c r="D59" s="308"/>
      <c r="E59" s="68"/>
      <c r="F59" s="68"/>
      <c r="G59" s="82">
        <v>0</v>
      </c>
      <c r="H59" s="46" t="s">
        <v>22</v>
      </c>
    </row>
    <row r="60" spans="1:8" s="47" customFormat="1" ht="54.75" hidden="1" customHeight="1" x14ac:dyDescent="0.2">
      <c r="A60" s="49">
        <v>3</v>
      </c>
      <c r="B60" s="306" t="s">
        <v>206</v>
      </c>
      <c r="C60" s="307"/>
      <c r="D60" s="308"/>
      <c r="E60" s="68"/>
      <c r="F60" s="68"/>
      <c r="G60" s="82">
        <v>0</v>
      </c>
      <c r="H60" s="46" t="s">
        <v>22</v>
      </c>
    </row>
    <row r="61" spans="1:8" s="47" customFormat="1" ht="63" hidden="1" customHeight="1" x14ac:dyDescent="0.2">
      <c r="A61" s="49">
        <v>4</v>
      </c>
      <c r="B61" s="306" t="s">
        <v>78</v>
      </c>
      <c r="C61" s="307"/>
      <c r="D61" s="308"/>
      <c r="E61" s="68"/>
      <c r="F61" s="68"/>
      <c r="G61" s="82">
        <v>0</v>
      </c>
      <c r="H61" s="46" t="s">
        <v>22</v>
      </c>
    </row>
    <row r="62" spans="1:8" s="47" customFormat="1" ht="125.25" hidden="1" customHeight="1" x14ac:dyDescent="0.2">
      <c r="A62" s="49">
        <v>5</v>
      </c>
      <c r="B62" s="306" t="s">
        <v>207</v>
      </c>
      <c r="C62" s="307"/>
      <c r="D62" s="308"/>
      <c r="E62" s="68"/>
      <c r="F62" s="68"/>
      <c r="G62" s="82">
        <v>0</v>
      </c>
      <c r="H62" s="46" t="s">
        <v>22</v>
      </c>
    </row>
    <row r="63" spans="1:8" s="47" customFormat="1" ht="12" hidden="1" x14ac:dyDescent="0.2">
      <c r="A63" s="51"/>
      <c r="B63" s="309" t="s">
        <v>80</v>
      </c>
      <c r="C63" s="309"/>
      <c r="D63" s="309"/>
      <c r="E63" s="58">
        <f>SUM(E58:E62)</f>
        <v>0</v>
      </c>
      <c r="F63" s="58">
        <f>SUM(F58:F62)</f>
        <v>0</v>
      </c>
      <c r="G63" s="83">
        <f>SUM(G58:G62)</f>
        <v>0</v>
      </c>
      <c r="H63" s="46" t="s">
        <v>22</v>
      </c>
    </row>
    <row r="64" spans="1:8" s="47" customFormat="1" ht="12" hidden="1" x14ac:dyDescent="0.2">
      <c r="A64" s="49"/>
      <c r="B64" s="310" t="s">
        <v>12</v>
      </c>
      <c r="C64" s="310"/>
      <c r="D64" s="311"/>
      <c r="E64" s="68"/>
      <c r="F64" s="68"/>
      <c r="G64" s="82"/>
      <c r="H64" s="46" t="s">
        <v>22</v>
      </c>
    </row>
    <row r="65" spans="1:8" s="47" customFormat="1" ht="25.5" hidden="1" customHeight="1" x14ac:dyDescent="0.2">
      <c r="A65" s="49">
        <v>1</v>
      </c>
      <c r="B65" s="306" t="s">
        <v>208</v>
      </c>
      <c r="C65" s="306"/>
      <c r="D65" s="318"/>
      <c r="E65" s="57">
        <v>0</v>
      </c>
      <c r="F65" s="57">
        <v>0</v>
      </c>
      <c r="G65" s="82">
        <v>0</v>
      </c>
      <c r="H65" s="46" t="s">
        <v>22</v>
      </c>
    </row>
    <row r="66" spans="1:8" s="47" customFormat="1" ht="12" hidden="1" x14ac:dyDescent="0.2">
      <c r="A66" s="49">
        <v>2</v>
      </c>
      <c r="B66" s="312"/>
      <c r="C66" s="312"/>
      <c r="D66" s="313"/>
      <c r="E66" s="57">
        <v>0</v>
      </c>
      <c r="F66" s="57">
        <v>0</v>
      </c>
      <c r="G66" s="82">
        <v>0</v>
      </c>
      <c r="H66" s="46" t="s">
        <v>22</v>
      </c>
    </row>
    <row r="67" spans="1:8" s="47" customFormat="1" ht="12" hidden="1" x14ac:dyDescent="0.2">
      <c r="A67" s="51"/>
      <c r="B67" s="309" t="s">
        <v>81</v>
      </c>
      <c r="C67" s="309"/>
      <c r="D67" s="309"/>
      <c r="E67" s="58">
        <f>SUM(E65:E66)</f>
        <v>0</v>
      </c>
      <c r="F67" s="58">
        <f>SUM(F65:F66)</f>
        <v>0</v>
      </c>
      <c r="G67" s="83">
        <f>SUM(G65:G66)</f>
        <v>0</v>
      </c>
      <c r="H67" s="46" t="s">
        <v>22</v>
      </c>
    </row>
    <row r="68" spans="1:8" ht="15" thickBot="1" x14ac:dyDescent="0.25">
      <c r="A68" s="78"/>
      <c r="B68" s="316" t="s">
        <v>160</v>
      </c>
      <c r="C68" s="316"/>
      <c r="D68" s="317"/>
      <c r="E68" s="79">
        <f>E52+E47+E15+E11</f>
        <v>0</v>
      </c>
      <c r="F68" s="79">
        <f>F52+F47+F15+F11</f>
        <v>0</v>
      </c>
      <c r="G68" s="88">
        <f>G52+G47+G15+G11</f>
        <v>268</v>
      </c>
      <c r="H68" s="46" t="s">
        <v>22</v>
      </c>
    </row>
    <row r="69" spans="1:8" hidden="1" x14ac:dyDescent="0.2">
      <c r="H69" s="46" t="s">
        <v>22</v>
      </c>
    </row>
    <row r="70" spans="1:8" s="47" customFormat="1" ht="12" hidden="1" x14ac:dyDescent="0.2">
      <c r="A70" s="134"/>
      <c r="B70" s="319" t="s">
        <v>163</v>
      </c>
      <c r="C70" s="319"/>
      <c r="D70" s="320"/>
      <c r="E70" s="135"/>
      <c r="F70" s="135"/>
      <c r="G70" s="136"/>
      <c r="H70" s="46" t="s">
        <v>22</v>
      </c>
    </row>
    <row r="71" spans="1:8" s="47" customFormat="1" ht="12" hidden="1" x14ac:dyDescent="0.2">
      <c r="A71" s="49">
        <v>1</v>
      </c>
      <c r="B71" s="307" t="s">
        <v>161</v>
      </c>
      <c r="C71" s="312"/>
      <c r="D71" s="313"/>
      <c r="E71" s="57"/>
      <c r="F71" s="57">
        <v>0</v>
      </c>
      <c r="G71" s="82"/>
      <c r="H71" s="46" t="s">
        <v>22</v>
      </c>
    </row>
    <row r="72" spans="1:8" s="47" customFormat="1" ht="12.75" hidden="1" thickBot="1" x14ac:dyDescent="0.25">
      <c r="A72" s="137"/>
      <c r="B72" s="321" t="s">
        <v>162</v>
      </c>
      <c r="C72" s="321"/>
      <c r="D72" s="321"/>
      <c r="E72" s="79">
        <f>SUM(E71:E71)</f>
        <v>0</v>
      </c>
      <c r="F72" s="79">
        <f>SUM(F71:F71)</f>
        <v>0</v>
      </c>
      <c r="G72" s="88">
        <f>SUM(G71:G71)</f>
        <v>0</v>
      </c>
      <c r="H72" s="46" t="s">
        <v>22</v>
      </c>
    </row>
    <row r="73" spans="1:8" x14ac:dyDescent="0.2">
      <c r="H73" s="46" t="s">
        <v>23</v>
      </c>
    </row>
  </sheetData>
  <mergeCells count="47">
    <mergeCell ref="A1:G1"/>
    <mergeCell ref="A2:G2"/>
    <mergeCell ref="A3:G3"/>
    <mergeCell ref="A4:G4"/>
    <mergeCell ref="B16:D16"/>
    <mergeCell ref="B15:D15"/>
    <mergeCell ref="B7:D7"/>
    <mergeCell ref="A5:G5"/>
    <mergeCell ref="B8:D9"/>
    <mergeCell ref="B70:D70"/>
    <mergeCell ref="B71:D71"/>
    <mergeCell ref="B72:D72"/>
    <mergeCell ref="B12:D12"/>
    <mergeCell ref="B10:D10"/>
    <mergeCell ref="B11:D11"/>
    <mergeCell ref="B13:D13"/>
    <mergeCell ref="B14:D14"/>
    <mergeCell ref="B22:D23"/>
    <mergeCell ref="B43:D43"/>
    <mergeCell ref="B44:D44"/>
    <mergeCell ref="B45:D45"/>
    <mergeCell ref="B17:D18"/>
    <mergeCell ref="B19:D20"/>
    <mergeCell ref="B57:D57"/>
    <mergeCell ref="B46:D46"/>
    <mergeCell ref="B68:D68"/>
    <mergeCell ref="B63:D63"/>
    <mergeCell ref="B64:D64"/>
    <mergeCell ref="B65:D65"/>
    <mergeCell ref="B66:D66"/>
    <mergeCell ref="B67:D67"/>
    <mergeCell ref="B21:D21"/>
    <mergeCell ref="B60:D60"/>
    <mergeCell ref="B62:D62"/>
    <mergeCell ref="B59:D59"/>
    <mergeCell ref="B61:D61"/>
    <mergeCell ref="B58:D58"/>
    <mergeCell ref="B52:D52"/>
    <mergeCell ref="B53:D53"/>
    <mergeCell ref="B54:D54"/>
    <mergeCell ref="B55:D55"/>
    <mergeCell ref="B56:D56"/>
    <mergeCell ref="B47:D47"/>
    <mergeCell ref="B48:D48"/>
    <mergeCell ref="B49:D49"/>
    <mergeCell ref="B50:D50"/>
    <mergeCell ref="B51:D51"/>
  </mergeCells>
  <printOptions horizontalCentered="1"/>
  <pageMargins left="0.7" right="0.7" top="0.65" bottom="0.46" header="0.3" footer="0.21"/>
  <pageSetup scale="91"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5"/>
  <sheetViews>
    <sheetView view="pageBreakPreview" zoomScale="80" zoomScaleNormal="100" zoomScaleSheetLayoutView="80" workbookViewId="0">
      <selection activeCell="V36" sqref="V36"/>
    </sheetView>
  </sheetViews>
  <sheetFormatPr defaultColWidth="9.140625" defaultRowHeight="14.25" x14ac:dyDescent="0.2"/>
  <cols>
    <col min="1" max="1" width="37.140625" style="9" customWidth="1"/>
    <col min="2" max="3" width="8.28515625" style="9" customWidth="1"/>
    <col min="4" max="4" width="12.7109375" style="9" customWidth="1"/>
    <col min="5" max="5" width="7.140625" style="9" hidden="1" customWidth="1"/>
    <col min="6" max="7" width="8.7109375" style="9" hidden="1" customWidth="1"/>
    <col min="8" max="8" width="7.140625" style="9" customWidth="1"/>
    <col min="9" max="9" width="8.7109375" style="9" customWidth="1"/>
    <col min="10" max="10" width="8.7109375" style="9" bestFit="1" customWidth="1"/>
    <col min="11" max="11" width="7.140625" style="9" customWidth="1"/>
    <col min="12" max="12" width="8.7109375" style="9" customWidth="1"/>
    <col min="13" max="13" width="11.28515625" style="9" customWidth="1"/>
    <col min="14" max="15" width="8.28515625" style="9" hidden="1" customWidth="1"/>
    <col min="16" max="16" width="11.5703125" style="9" hidden="1" customWidth="1"/>
    <col min="17" max="17" width="11.28515625" style="9" bestFit="1" customWidth="1"/>
    <col min="18" max="18" width="12.7109375" style="9" customWidth="1"/>
    <col min="19" max="20" width="8.28515625" style="9" customWidth="1"/>
    <col min="21" max="21" width="8.7109375" style="9" bestFit="1" customWidth="1"/>
    <col min="22" max="22" width="14" style="4" bestFit="1" customWidth="1"/>
    <col min="23" max="23" width="4.5703125" style="9" customWidth="1"/>
    <col min="24" max="25" width="8.28515625" style="9" customWidth="1"/>
    <col min="26" max="26" width="12.7109375" style="9" customWidth="1"/>
    <col min="27" max="28" width="8.28515625" style="9" customWidth="1"/>
    <col min="29" max="29" width="12.7109375" style="9" customWidth="1"/>
    <col min="30" max="16384" width="9.140625" style="9"/>
  </cols>
  <sheetData>
    <row r="1" spans="1:29" ht="18" x14ac:dyDescent="0.25">
      <c r="A1" s="281" t="s">
        <v>84</v>
      </c>
      <c r="B1" s="281"/>
      <c r="C1" s="281"/>
      <c r="D1" s="281"/>
      <c r="E1" s="281"/>
      <c r="F1" s="281"/>
      <c r="G1" s="281"/>
      <c r="H1" s="281"/>
      <c r="I1" s="281"/>
      <c r="J1" s="281"/>
      <c r="K1" s="281"/>
      <c r="L1" s="281"/>
      <c r="M1" s="281"/>
      <c r="N1" s="281"/>
      <c r="O1" s="281"/>
      <c r="P1" s="281"/>
      <c r="Q1" s="281"/>
      <c r="R1" s="281"/>
      <c r="S1" s="281"/>
      <c r="T1" s="281"/>
      <c r="U1" s="281"/>
      <c r="V1" s="90" t="s">
        <v>22</v>
      </c>
      <c r="W1" s="6"/>
      <c r="X1" s="6"/>
      <c r="Y1" s="6"/>
      <c r="Z1" s="6"/>
      <c r="AA1" s="6"/>
      <c r="AB1" s="6"/>
      <c r="AC1" s="6"/>
    </row>
    <row r="2" spans="1:29" ht="15" x14ac:dyDescent="0.2">
      <c r="A2" s="282" t="s">
        <v>243</v>
      </c>
      <c r="B2" s="282"/>
      <c r="C2" s="282"/>
      <c r="D2" s="282"/>
      <c r="E2" s="282"/>
      <c r="F2" s="282"/>
      <c r="G2" s="282"/>
      <c r="H2" s="282"/>
      <c r="I2" s="282"/>
      <c r="J2" s="282"/>
      <c r="K2" s="282"/>
      <c r="L2" s="282"/>
      <c r="M2" s="282"/>
      <c r="N2" s="282"/>
      <c r="O2" s="282"/>
      <c r="P2" s="282"/>
      <c r="Q2" s="282"/>
      <c r="R2" s="282"/>
      <c r="S2" s="282"/>
      <c r="T2" s="282"/>
      <c r="U2" s="282"/>
      <c r="V2" s="90" t="s">
        <v>22</v>
      </c>
      <c r="W2" s="7"/>
      <c r="X2" s="7"/>
      <c r="Y2" s="7"/>
      <c r="Z2" s="7"/>
      <c r="AA2" s="7"/>
      <c r="AB2" s="7"/>
      <c r="AC2" s="7"/>
    </row>
    <row r="3" spans="1:29" x14ac:dyDescent="0.2">
      <c r="A3" s="296" t="s">
        <v>1</v>
      </c>
      <c r="B3" s="296"/>
      <c r="C3" s="296"/>
      <c r="D3" s="296"/>
      <c r="E3" s="296"/>
      <c r="F3" s="296"/>
      <c r="G3" s="296"/>
      <c r="H3" s="296"/>
      <c r="I3" s="296"/>
      <c r="J3" s="296"/>
      <c r="K3" s="296"/>
      <c r="L3" s="296"/>
      <c r="M3" s="296"/>
      <c r="N3" s="296"/>
      <c r="O3" s="296"/>
      <c r="P3" s="296"/>
      <c r="Q3" s="296"/>
      <c r="R3" s="296"/>
      <c r="S3" s="296"/>
      <c r="T3" s="296"/>
      <c r="U3" s="296"/>
      <c r="V3" s="90" t="s">
        <v>22</v>
      </c>
      <c r="W3" s="10"/>
      <c r="X3" s="10"/>
      <c r="Y3" s="10"/>
      <c r="Z3" s="10"/>
      <c r="AA3" s="10"/>
      <c r="AB3" s="10"/>
      <c r="AC3" s="10"/>
    </row>
    <row r="4" spans="1:29" x14ac:dyDescent="0.2">
      <c r="A4" s="294" t="s">
        <v>2</v>
      </c>
      <c r="B4" s="294"/>
      <c r="C4" s="294"/>
      <c r="D4" s="294"/>
      <c r="E4" s="294"/>
      <c r="F4" s="294"/>
      <c r="G4" s="294"/>
      <c r="H4" s="294"/>
      <c r="I4" s="294"/>
      <c r="J4" s="294"/>
      <c r="K4" s="294"/>
      <c r="L4" s="294"/>
      <c r="M4" s="294"/>
      <c r="N4" s="294"/>
      <c r="O4" s="294"/>
      <c r="P4" s="294"/>
      <c r="Q4" s="294"/>
      <c r="R4" s="294"/>
      <c r="S4" s="294"/>
      <c r="T4" s="294"/>
      <c r="U4" s="294"/>
      <c r="V4" s="90" t="s">
        <v>22</v>
      </c>
      <c r="W4" s="8"/>
      <c r="X4" s="8"/>
      <c r="Y4" s="8"/>
      <c r="Z4" s="8"/>
      <c r="AA4" s="8"/>
      <c r="AB4" s="8"/>
      <c r="AC4" s="8"/>
    </row>
    <row r="5" spans="1:29" x14ac:dyDescent="0.2">
      <c r="A5" s="8"/>
      <c r="B5" s="8"/>
      <c r="C5" s="8"/>
      <c r="D5" s="8"/>
      <c r="E5" s="8"/>
      <c r="F5" s="8"/>
      <c r="G5" s="8"/>
      <c r="H5" s="8"/>
      <c r="I5" s="8"/>
      <c r="J5" s="8"/>
      <c r="K5" s="8"/>
      <c r="L5" s="8"/>
      <c r="M5" s="8"/>
      <c r="N5" s="8"/>
      <c r="O5" s="8"/>
      <c r="P5" s="8"/>
      <c r="Q5" s="8"/>
      <c r="R5" s="8"/>
      <c r="S5" s="8"/>
      <c r="T5" s="8"/>
      <c r="U5" s="8"/>
      <c r="V5" s="90" t="s">
        <v>22</v>
      </c>
      <c r="W5" s="8"/>
      <c r="X5" s="8"/>
      <c r="Y5" s="8"/>
      <c r="Z5" s="8"/>
      <c r="AA5" s="8"/>
      <c r="AB5" s="8"/>
      <c r="AC5" s="8"/>
    </row>
    <row r="6" spans="1:29" ht="15" thickBot="1" x14ac:dyDescent="0.25">
      <c r="A6" s="89"/>
      <c r="B6" s="89"/>
      <c r="C6" s="89"/>
      <c r="D6" s="89"/>
      <c r="E6" s="89"/>
      <c r="F6" s="89"/>
      <c r="G6" s="89"/>
      <c r="H6" s="89"/>
      <c r="I6" s="89"/>
      <c r="J6" s="89"/>
      <c r="K6" s="89"/>
      <c r="L6" s="89"/>
      <c r="M6" s="89"/>
      <c r="N6" s="89"/>
      <c r="O6" s="89"/>
      <c r="P6" s="89"/>
      <c r="Q6" s="89"/>
      <c r="R6" s="89"/>
      <c r="S6" s="89"/>
      <c r="T6" s="89"/>
      <c r="U6" s="89"/>
      <c r="V6" s="90" t="s">
        <v>22</v>
      </c>
      <c r="W6" s="8"/>
      <c r="X6" s="8"/>
      <c r="Y6" s="8"/>
      <c r="Z6" s="8"/>
      <c r="AA6" s="8"/>
      <c r="AB6" s="8"/>
      <c r="AC6" s="8"/>
    </row>
    <row r="7" spans="1:29" ht="33.75" customHeight="1" x14ac:dyDescent="0.2">
      <c r="A7" s="288" t="s">
        <v>157</v>
      </c>
      <c r="B7" s="292" t="s">
        <v>209</v>
      </c>
      <c r="C7" s="292"/>
      <c r="D7" s="292"/>
      <c r="E7" s="292" t="s">
        <v>228</v>
      </c>
      <c r="F7" s="345"/>
      <c r="G7" s="346"/>
      <c r="H7" s="292" t="s">
        <v>201</v>
      </c>
      <c r="I7" s="345"/>
      <c r="J7" s="346"/>
      <c r="K7" s="292" t="s">
        <v>82</v>
      </c>
      <c r="L7" s="292"/>
      <c r="M7" s="292"/>
      <c r="N7" s="292" t="s">
        <v>259</v>
      </c>
      <c r="O7" s="292"/>
      <c r="P7" s="292"/>
      <c r="Q7" s="143" t="s">
        <v>83</v>
      </c>
      <c r="R7" s="143" t="s">
        <v>167</v>
      </c>
      <c r="S7" s="292" t="s">
        <v>202</v>
      </c>
      <c r="T7" s="292"/>
      <c r="U7" s="297"/>
      <c r="V7" s="90" t="s">
        <v>22</v>
      </c>
    </row>
    <row r="8" spans="1:29" ht="28.5" x14ac:dyDescent="0.2">
      <c r="A8" s="289"/>
      <c r="B8" s="11" t="s">
        <v>3</v>
      </c>
      <c r="C8" s="138" t="s">
        <v>152</v>
      </c>
      <c r="D8" s="11" t="s">
        <v>4</v>
      </c>
      <c r="E8" s="11" t="s">
        <v>3</v>
      </c>
      <c r="F8" s="138" t="s">
        <v>152</v>
      </c>
      <c r="G8" s="11" t="s">
        <v>4</v>
      </c>
      <c r="H8" s="11" t="s">
        <v>3</v>
      </c>
      <c r="I8" s="138" t="s">
        <v>152</v>
      </c>
      <c r="J8" s="11" t="s">
        <v>4</v>
      </c>
      <c r="K8" s="11" t="s">
        <v>3</v>
      </c>
      <c r="L8" s="138" t="s">
        <v>152</v>
      </c>
      <c r="M8" s="11" t="s">
        <v>4</v>
      </c>
      <c r="N8" s="11" t="s">
        <v>3</v>
      </c>
      <c r="O8" s="11" t="s">
        <v>152</v>
      </c>
      <c r="P8" s="11" t="s">
        <v>4</v>
      </c>
      <c r="Q8" s="22" t="s">
        <v>4</v>
      </c>
      <c r="R8" s="11" t="s">
        <v>4</v>
      </c>
      <c r="S8" s="11" t="s">
        <v>3</v>
      </c>
      <c r="T8" s="11" t="s">
        <v>152</v>
      </c>
      <c r="U8" s="12" t="s">
        <v>4</v>
      </c>
      <c r="V8" s="90" t="s">
        <v>22</v>
      </c>
    </row>
    <row r="9" spans="1:29" x14ac:dyDescent="0.2">
      <c r="A9" s="234" t="s">
        <v>243</v>
      </c>
      <c r="B9" s="161">
        <v>77</v>
      </c>
      <c r="C9" s="161">
        <v>69</v>
      </c>
      <c r="D9" s="161">
        <v>30905</v>
      </c>
      <c r="E9" s="161">
        <v>0</v>
      </c>
      <c r="F9" s="161">
        <v>0</v>
      </c>
      <c r="G9" s="161">
        <v>0</v>
      </c>
      <c r="H9" s="161">
        <v>0</v>
      </c>
      <c r="I9" s="161">
        <v>0</v>
      </c>
      <c r="J9" s="161">
        <v>-1556</v>
      </c>
      <c r="K9" s="161">
        <v>0</v>
      </c>
      <c r="L9" s="161">
        <v>0</v>
      </c>
      <c r="M9" s="161">
        <v>0</v>
      </c>
      <c r="N9" s="161">
        <v>0</v>
      </c>
      <c r="O9" s="161">
        <v>0</v>
      </c>
      <c r="P9" s="161">
        <v>0</v>
      </c>
      <c r="Q9" s="161">
        <v>0</v>
      </c>
      <c r="R9" s="161">
        <v>0</v>
      </c>
      <c r="S9" s="161">
        <f t="shared" ref="S9:T12" si="0">B9+N9</f>
        <v>77</v>
      </c>
      <c r="T9" s="161">
        <f t="shared" si="0"/>
        <v>69</v>
      </c>
      <c r="U9" s="162">
        <f>D9+P9+Q9+R9+J9+M9+G9</f>
        <v>29349</v>
      </c>
      <c r="V9" s="90" t="s">
        <v>22</v>
      </c>
    </row>
    <row r="10" spans="1:29" hidden="1" x14ac:dyDescent="0.2">
      <c r="A10" s="18" t="s">
        <v>24</v>
      </c>
      <c r="B10" s="29">
        <v>0</v>
      </c>
      <c r="C10" s="29">
        <v>0</v>
      </c>
      <c r="D10" s="29">
        <v>0</v>
      </c>
      <c r="E10" s="29">
        <v>0</v>
      </c>
      <c r="F10" s="29">
        <v>0</v>
      </c>
      <c r="G10" s="29">
        <v>0</v>
      </c>
      <c r="H10" s="29">
        <v>0</v>
      </c>
      <c r="I10" s="29">
        <v>0</v>
      </c>
      <c r="J10" s="29">
        <v>0</v>
      </c>
      <c r="K10" s="29">
        <v>0</v>
      </c>
      <c r="L10" s="29">
        <v>0</v>
      </c>
      <c r="M10" s="29">
        <v>0</v>
      </c>
      <c r="N10" s="29">
        <v>0</v>
      </c>
      <c r="O10" s="29">
        <v>0</v>
      </c>
      <c r="P10" s="29">
        <v>0</v>
      </c>
      <c r="Q10" s="29">
        <v>0</v>
      </c>
      <c r="R10" s="29">
        <v>0</v>
      </c>
      <c r="S10" s="29">
        <f t="shared" si="0"/>
        <v>0</v>
      </c>
      <c r="T10" s="29">
        <f t="shared" si="0"/>
        <v>0</v>
      </c>
      <c r="U10" s="163">
        <f t="shared" ref="U10:U12" si="1">D10+P10+Q10+R10+J10+M10+G10</f>
        <v>0</v>
      </c>
      <c r="V10" s="90" t="s">
        <v>22</v>
      </c>
    </row>
    <row r="11" spans="1:29" hidden="1" x14ac:dyDescent="0.2">
      <c r="A11" s="18" t="s">
        <v>25</v>
      </c>
      <c r="B11" s="29">
        <v>0</v>
      </c>
      <c r="C11" s="29">
        <v>0</v>
      </c>
      <c r="D11" s="29">
        <v>0</v>
      </c>
      <c r="E11" s="29">
        <v>0</v>
      </c>
      <c r="F11" s="29">
        <v>0</v>
      </c>
      <c r="G11" s="29">
        <v>0</v>
      </c>
      <c r="H11" s="29">
        <v>0</v>
      </c>
      <c r="I11" s="29">
        <v>0</v>
      </c>
      <c r="J11" s="29">
        <v>0</v>
      </c>
      <c r="K11" s="29">
        <v>0</v>
      </c>
      <c r="L11" s="29">
        <v>0</v>
      </c>
      <c r="M11" s="29">
        <v>0</v>
      </c>
      <c r="N11" s="29">
        <v>0</v>
      </c>
      <c r="O11" s="29">
        <v>0</v>
      </c>
      <c r="P11" s="29">
        <v>0</v>
      </c>
      <c r="Q11" s="29">
        <v>0</v>
      </c>
      <c r="R11" s="29">
        <v>0</v>
      </c>
      <c r="S11" s="29">
        <f t="shared" si="0"/>
        <v>0</v>
      </c>
      <c r="T11" s="29">
        <f t="shared" si="0"/>
        <v>0</v>
      </c>
      <c r="U11" s="163">
        <f t="shared" si="1"/>
        <v>0</v>
      </c>
      <c r="V11" s="90" t="s">
        <v>22</v>
      </c>
    </row>
    <row r="12" spans="1:29" hidden="1" x14ac:dyDescent="0.2">
      <c r="A12" s="13" t="s">
        <v>26</v>
      </c>
      <c r="B12" s="164">
        <v>0</v>
      </c>
      <c r="C12" s="164">
        <v>0</v>
      </c>
      <c r="D12" s="164">
        <v>0</v>
      </c>
      <c r="E12" s="164">
        <v>0</v>
      </c>
      <c r="F12" s="164">
        <v>0</v>
      </c>
      <c r="G12" s="164">
        <v>0</v>
      </c>
      <c r="H12" s="164">
        <v>0</v>
      </c>
      <c r="I12" s="164">
        <v>0</v>
      </c>
      <c r="J12" s="164">
        <v>0</v>
      </c>
      <c r="K12" s="164">
        <v>0</v>
      </c>
      <c r="L12" s="164">
        <v>0</v>
      </c>
      <c r="M12" s="164">
        <v>0</v>
      </c>
      <c r="N12" s="164">
        <v>0</v>
      </c>
      <c r="O12" s="164">
        <v>0</v>
      </c>
      <c r="P12" s="164">
        <v>0</v>
      </c>
      <c r="Q12" s="164">
        <v>0</v>
      </c>
      <c r="R12" s="164">
        <v>0</v>
      </c>
      <c r="S12" s="164">
        <f t="shared" si="0"/>
        <v>0</v>
      </c>
      <c r="T12" s="29">
        <f t="shared" si="0"/>
        <v>0</v>
      </c>
      <c r="U12" s="165">
        <f t="shared" si="1"/>
        <v>0</v>
      </c>
      <c r="V12" s="90" t="s">
        <v>22</v>
      </c>
    </row>
    <row r="13" spans="1:29" ht="15" x14ac:dyDescent="0.25">
      <c r="A13" s="14" t="s">
        <v>154</v>
      </c>
      <c r="B13" s="166">
        <f>SUM(B9:B12)</f>
        <v>77</v>
      </c>
      <c r="C13" s="166">
        <f t="shared" ref="C13:T13" si="2">SUM(C9:C12)</f>
        <v>69</v>
      </c>
      <c r="D13" s="166">
        <f t="shared" si="2"/>
        <v>30905</v>
      </c>
      <c r="E13" s="166">
        <f>SUM(E9:E12)</f>
        <v>0</v>
      </c>
      <c r="F13" s="166">
        <f t="shared" ref="F13:G13" si="3">SUM(F9:F12)</f>
        <v>0</v>
      </c>
      <c r="G13" s="166">
        <f t="shared" si="3"/>
        <v>0</v>
      </c>
      <c r="H13" s="166">
        <f>SUM(H9:H12)</f>
        <v>0</v>
      </c>
      <c r="I13" s="166">
        <f t="shared" ref="I13:J13" si="4">SUM(I9:I12)</f>
        <v>0</v>
      </c>
      <c r="J13" s="166">
        <f t="shared" si="4"/>
        <v>-1556</v>
      </c>
      <c r="K13" s="166">
        <f>SUM(K9:K12)</f>
        <v>0</v>
      </c>
      <c r="L13" s="166">
        <f t="shared" ref="L13:M13" si="5">SUM(L9:L12)</f>
        <v>0</v>
      </c>
      <c r="M13" s="166">
        <f t="shared" si="5"/>
        <v>0</v>
      </c>
      <c r="N13" s="166">
        <f t="shared" si="2"/>
        <v>0</v>
      </c>
      <c r="O13" s="166">
        <f t="shared" si="2"/>
        <v>0</v>
      </c>
      <c r="P13" s="166">
        <f t="shared" si="2"/>
        <v>0</v>
      </c>
      <c r="Q13" s="166">
        <f>SUM(Q9:Q12)</f>
        <v>0</v>
      </c>
      <c r="R13" s="166">
        <f>SUM(R9:R12)</f>
        <v>0</v>
      </c>
      <c r="S13" s="166">
        <f t="shared" si="2"/>
        <v>77</v>
      </c>
      <c r="T13" s="166">
        <f t="shared" si="2"/>
        <v>69</v>
      </c>
      <c r="U13" s="167">
        <f>SUM(U9:U12)</f>
        <v>29349</v>
      </c>
      <c r="V13" s="90" t="s">
        <v>22</v>
      </c>
    </row>
    <row r="14" spans="1:29" hidden="1" x14ac:dyDescent="0.2">
      <c r="A14" s="126" t="s">
        <v>28</v>
      </c>
      <c r="B14" s="170"/>
      <c r="C14" s="170">
        <v>0</v>
      </c>
      <c r="D14" s="170"/>
      <c r="E14" s="170"/>
      <c r="F14" s="170">
        <v>0</v>
      </c>
      <c r="G14" s="170"/>
      <c r="H14" s="170"/>
      <c r="I14" s="170">
        <v>0</v>
      </c>
      <c r="J14" s="170"/>
      <c r="K14" s="170"/>
      <c r="L14" s="170">
        <v>0</v>
      </c>
      <c r="M14" s="170"/>
      <c r="N14" s="170"/>
      <c r="O14" s="170">
        <v>0</v>
      </c>
      <c r="P14" s="170"/>
      <c r="Q14" s="170"/>
      <c r="R14" s="170"/>
      <c r="S14" s="170"/>
      <c r="T14" s="170">
        <f>C14+O14+I14</f>
        <v>0</v>
      </c>
      <c r="U14" s="171"/>
      <c r="V14" s="90" t="s">
        <v>22</v>
      </c>
    </row>
    <row r="15" spans="1:29" x14ac:dyDescent="0.2">
      <c r="A15" s="139" t="s">
        <v>155</v>
      </c>
      <c r="B15" s="29"/>
      <c r="C15" s="29">
        <f>C13+C14</f>
        <v>69</v>
      </c>
      <c r="D15" s="29"/>
      <c r="E15" s="29"/>
      <c r="F15" s="29">
        <f>F13+F14</f>
        <v>0</v>
      </c>
      <c r="G15" s="29"/>
      <c r="H15" s="29"/>
      <c r="I15" s="29">
        <f>I13+I14</f>
        <v>0</v>
      </c>
      <c r="J15" s="29"/>
      <c r="K15" s="29"/>
      <c r="L15" s="29">
        <f>L13+L14</f>
        <v>0</v>
      </c>
      <c r="M15" s="29"/>
      <c r="N15" s="29"/>
      <c r="O15" s="29">
        <f>O13+O14</f>
        <v>0</v>
      </c>
      <c r="P15" s="29"/>
      <c r="Q15" s="29"/>
      <c r="R15" s="29"/>
      <c r="S15" s="29"/>
      <c r="T15" s="170">
        <f>T13+T14</f>
        <v>69</v>
      </c>
      <c r="U15" s="163"/>
      <c r="V15" s="90" t="s">
        <v>22</v>
      </c>
    </row>
    <row r="16" spans="1:29" x14ac:dyDescent="0.2">
      <c r="A16" s="18"/>
      <c r="B16" s="29"/>
      <c r="C16" s="29"/>
      <c r="D16" s="29"/>
      <c r="E16" s="29"/>
      <c r="F16" s="29"/>
      <c r="G16" s="29"/>
      <c r="H16" s="29"/>
      <c r="I16" s="29"/>
      <c r="J16" s="29"/>
      <c r="K16" s="29"/>
      <c r="L16" s="29"/>
      <c r="M16" s="29"/>
      <c r="N16" s="29"/>
      <c r="O16" s="29"/>
      <c r="P16" s="29"/>
      <c r="Q16" s="29"/>
      <c r="R16" s="29"/>
      <c r="S16" s="29"/>
      <c r="T16" s="29"/>
      <c r="U16" s="163"/>
      <c r="V16" s="90" t="s">
        <v>22</v>
      </c>
    </row>
    <row r="17" spans="1:22" hidden="1" x14ac:dyDescent="0.2">
      <c r="A17" s="18" t="s">
        <v>29</v>
      </c>
      <c r="B17" s="29"/>
      <c r="C17" s="29"/>
      <c r="D17" s="29"/>
      <c r="E17" s="29"/>
      <c r="F17" s="29"/>
      <c r="G17" s="29"/>
      <c r="H17" s="29"/>
      <c r="I17" s="29"/>
      <c r="J17" s="29"/>
      <c r="K17" s="29"/>
      <c r="L17" s="29"/>
      <c r="M17" s="29"/>
      <c r="N17" s="29"/>
      <c r="O17" s="29"/>
      <c r="P17" s="29"/>
      <c r="Q17" s="29"/>
      <c r="R17" s="29"/>
      <c r="S17" s="29"/>
      <c r="T17" s="29"/>
      <c r="U17" s="163"/>
      <c r="V17" s="90" t="s">
        <v>22</v>
      </c>
    </row>
    <row r="18" spans="1:22" hidden="1" x14ac:dyDescent="0.2">
      <c r="A18" s="19" t="s">
        <v>30</v>
      </c>
      <c r="B18" s="29"/>
      <c r="C18" s="29">
        <v>0</v>
      </c>
      <c r="D18" s="29"/>
      <c r="E18" s="29"/>
      <c r="F18" s="29">
        <v>0</v>
      </c>
      <c r="G18" s="29"/>
      <c r="H18" s="29"/>
      <c r="I18" s="29">
        <v>0</v>
      </c>
      <c r="J18" s="29"/>
      <c r="K18" s="29"/>
      <c r="L18" s="29">
        <v>0</v>
      </c>
      <c r="M18" s="29"/>
      <c r="N18" s="29"/>
      <c r="O18" s="29">
        <v>0</v>
      </c>
      <c r="P18" s="29"/>
      <c r="Q18" s="29"/>
      <c r="R18" s="29"/>
      <c r="S18" s="29"/>
      <c r="T18" s="29">
        <f>C18+O18+I18</f>
        <v>0</v>
      </c>
      <c r="U18" s="163"/>
      <c r="V18" s="90" t="s">
        <v>22</v>
      </c>
    </row>
    <row r="19" spans="1:22" hidden="1" x14ac:dyDescent="0.2">
      <c r="A19" s="20" t="s">
        <v>31</v>
      </c>
      <c r="B19" s="172"/>
      <c r="C19" s="172">
        <v>0</v>
      </c>
      <c r="D19" s="172"/>
      <c r="E19" s="172"/>
      <c r="F19" s="172">
        <v>0</v>
      </c>
      <c r="G19" s="172"/>
      <c r="H19" s="172"/>
      <c r="I19" s="172">
        <v>0</v>
      </c>
      <c r="J19" s="172"/>
      <c r="K19" s="172"/>
      <c r="L19" s="172">
        <v>0</v>
      </c>
      <c r="M19" s="172"/>
      <c r="N19" s="172"/>
      <c r="O19" s="172">
        <v>0</v>
      </c>
      <c r="P19" s="172"/>
      <c r="Q19" s="172"/>
      <c r="R19" s="172"/>
      <c r="S19" s="172"/>
      <c r="T19" s="29">
        <f>C19+O19+I18</f>
        <v>0</v>
      </c>
      <c r="U19" s="173"/>
      <c r="V19" s="90" t="s">
        <v>22</v>
      </c>
    </row>
    <row r="20" spans="1:22" ht="15" thickBot="1" x14ac:dyDescent="0.25">
      <c r="A20" s="140" t="s">
        <v>156</v>
      </c>
      <c r="B20" s="174"/>
      <c r="C20" s="174">
        <f>C15+C18+C19</f>
        <v>69</v>
      </c>
      <c r="D20" s="174"/>
      <c r="E20" s="174"/>
      <c r="F20" s="174">
        <f>F15+F18+F19</f>
        <v>0</v>
      </c>
      <c r="G20" s="174"/>
      <c r="H20" s="174"/>
      <c r="I20" s="174">
        <f>I15+I18+I19</f>
        <v>0</v>
      </c>
      <c r="J20" s="174"/>
      <c r="K20" s="174"/>
      <c r="L20" s="174">
        <f>L15+L18+L19</f>
        <v>0</v>
      </c>
      <c r="M20" s="174"/>
      <c r="N20" s="174"/>
      <c r="O20" s="174">
        <f>O15+O18+O19</f>
        <v>0</v>
      </c>
      <c r="P20" s="174"/>
      <c r="Q20" s="174"/>
      <c r="R20" s="174"/>
      <c r="S20" s="174"/>
      <c r="T20" s="174">
        <f>SUM(T15,T18:T19)</f>
        <v>69</v>
      </c>
      <c r="U20" s="175"/>
      <c r="V20" s="90" t="s">
        <v>22</v>
      </c>
    </row>
    <row r="21" spans="1:22" ht="15" x14ac:dyDescent="0.25">
      <c r="A21" s="220" t="s">
        <v>210</v>
      </c>
      <c r="B21" s="219"/>
      <c r="C21" s="219"/>
      <c r="D21" s="219"/>
      <c r="E21" s="219"/>
      <c r="F21" s="219"/>
      <c r="G21" s="219"/>
      <c r="H21" s="219"/>
      <c r="I21" s="219"/>
      <c r="J21" s="219"/>
      <c r="K21" s="219"/>
      <c r="L21" s="219"/>
      <c r="M21" s="219"/>
      <c r="N21" s="219"/>
      <c r="O21" s="219"/>
      <c r="P21" s="219"/>
      <c r="Q21" s="219"/>
      <c r="R21" s="219"/>
      <c r="S21" s="219"/>
      <c r="T21" s="219"/>
      <c r="U21" s="219"/>
      <c r="V21" s="90"/>
    </row>
    <row r="22" spans="1:22" x14ac:dyDescent="0.2">
      <c r="A22" s="343" t="s">
        <v>229</v>
      </c>
      <c r="B22" s="343"/>
      <c r="C22" s="343"/>
      <c r="D22" s="343"/>
      <c r="E22" s="343"/>
      <c r="F22" s="343"/>
      <c r="G22" s="343"/>
      <c r="H22" s="343"/>
      <c r="I22" s="343"/>
      <c r="J22" s="343"/>
      <c r="K22" s="343"/>
      <c r="L22" s="343"/>
      <c r="M22" s="343"/>
      <c r="N22" s="343"/>
      <c r="O22" s="343"/>
      <c r="P22" s="343"/>
      <c r="Q22" s="343"/>
      <c r="R22" s="343"/>
      <c r="S22" s="343"/>
      <c r="T22" s="343"/>
      <c r="U22" s="343"/>
      <c r="V22" s="90" t="s">
        <v>22</v>
      </c>
    </row>
    <row r="23" spans="1:22" hidden="1" x14ac:dyDescent="0.2">
      <c r="A23" s="191"/>
      <c r="V23" s="90" t="s">
        <v>22</v>
      </c>
    </row>
    <row r="24" spans="1:22" ht="15" hidden="1" x14ac:dyDescent="0.25">
      <c r="A24" s="5" t="s">
        <v>82</v>
      </c>
      <c r="V24" s="90" t="s">
        <v>22</v>
      </c>
    </row>
    <row r="25" spans="1:22" hidden="1" x14ac:dyDescent="0.2">
      <c r="A25" s="344"/>
      <c r="B25" s="344"/>
      <c r="C25" s="344"/>
      <c r="D25" s="344"/>
      <c r="E25" s="344"/>
      <c r="F25" s="344"/>
      <c r="G25" s="344"/>
      <c r="H25" s="344"/>
      <c r="I25" s="344"/>
      <c r="J25" s="344"/>
      <c r="K25" s="344"/>
      <c r="L25" s="344"/>
      <c r="M25" s="344"/>
      <c r="N25" s="344"/>
      <c r="O25" s="344"/>
      <c r="P25" s="344"/>
      <c r="Q25" s="344"/>
      <c r="R25" s="344"/>
      <c r="S25" s="344"/>
      <c r="T25" s="344"/>
      <c r="U25" s="344"/>
      <c r="V25" s="90" t="s">
        <v>22</v>
      </c>
    </row>
    <row r="26" spans="1:22" hidden="1" x14ac:dyDescent="0.2">
      <c r="A26" s="344"/>
      <c r="B26" s="344"/>
      <c r="C26" s="344"/>
      <c r="D26" s="344"/>
      <c r="E26" s="344"/>
      <c r="F26" s="344"/>
      <c r="G26" s="344"/>
      <c r="H26" s="344"/>
      <c r="I26" s="344"/>
      <c r="J26" s="344"/>
      <c r="K26" s="344"/>
      <c r="L26" s="344"/>
      <c r="M26" s="344"/>
      <c r="N26" s="344"/>
      <c r="O26" s="344"/>
      <c r="P26" s="344"/>
      <c r="Q26" s="344"/>
      <c r="R26" s="344"/>
      <c r="S26" s="344"/>
      <c r="T26" s="344"/>
      <c r="U26" s="344"/>
      <c r="V26" s="90" t="s">
        <v>22</v>
      </c>
    </row>
    <row r="27" spans="1:22" ht="15" hidden="1" x14ac:dyDescent="0.25">
      <c r="A27" s="5" t="s">
        <v>179</v>
      </c>
      <c r="V27" s="90" t="s">
        <v>22</v>
      </c>
    </row>
    <row r="28" spans="1:22" hidden="1" x14ac:dyDescent="0.2">
      <c r="A28" s="344"/>
      <c r="B28" s="344"/>
      <c r="C28" s="344"/>
      <c r="D28" s="344"/>
      <c r="E28" s="344"/>
      <c r="F28" s="344"/>
      <c r="G28" s="344"/>
      <c r="H28" s="344"/>
      <c r="I28" s="344"/>
      <c r="J28" s="344"/>
      <c r="K28" s="344"/>
      <c r="L28" s="344"/>
      <c r="M28" s="344"/>
      <c r="N28" s="344"/>
      <c r="O28" s="344"/>
      <c r="P28" s="344"/>
      <c r="Q28" s="344"/>
      <c r="R28" s="344"/>
      <c r="S28" s="344"/>
      <c r="T28" s="344"/>
      <c r="U28" s="344"/>
      <c r="V28" s="90" t="s">
        <v>22</v>
      </c>
    </row>
    <row r="29" spans="1:22" hidden="1" x14ac:dyDescent="0.2">
      <c r="A29" s="344"/>
      <c r="B29" s="344"/>
      <c r="C29" s="344"/>
      <c r="D29" s="344"/>
      <c r="E29" s="344"/>
      <c r="F29" s="344"/>
      <c r="G29" s="344"/>
      <c r="H29" s="344"/>
      <c r="I29" s="344"/>
      <c r="J29" s="344"/>
      <c r="K29" s="344"/>
      <c r="L29" s="344"/>
      <c r="M29" s="344"/>
      <c r="N29" s="344"/>
      <c r="O29" s="344"/>
      <c r="P29" s="344"/>
      <c r="Q29" s="344"/>
      <c r="R29" s="344"/>
      <c r="S29" s="344"/>
      <c r="T29" s="344"/>
      <c r="U29" s="344"/>
      <c r="V29" s="90" t="s">
        <v>22</v>
      </c>
    </row>
    <row r="30" spans="1:22" ht="15" hidden="1" x14ac:dyDescent="0.25">
      <c r="A30" s="5" t="s">
        <v>180</v>
      </c>
      <c r="V30" s="90" t="s">
        <v>22</v>
      </c>
    </row>
    <row r="31" spans="1:22" hidden="1" x14ac:dyDescent="0.2">
      <c r="A31" s="344"/>
      <c r="B31" s="344"/>
      <c r="C31" s="344"/>
      <c r="D31" s="344"/>
      <c r="E31" s="344"/>
      <c r="F31" s="344"/>
      <c r="G31" s="344"/>
      <c r="H31" s="344"/>
      <c r="I31" s="344"/>
      <c r="J31" s="344"/>
      <c r="K31" s="344"/>
      <c r="L31" s="344"/>
      <c r="M31" s="344"/>
      <c r="N31" s="344"/>
      <c r="O31" s="344"/>
      <c r="P31" s="344"/>
      <c r="Q31" s="344"/>
      <c r="R31" s="344"/>
      <c r="S31" s="344"/>
      <c r="T31" s="344"/>
      <c r="U31" s="344"/>
      <c r="V31" s="90" t="s">
        <v>22</v>
      </c>
    </row>
    <row r="32" spans="1:22" hidden="1" x14ac:dyDescent="0.2">
      <c r="A32" s="344"/>
      <c r="B32" s="344"/>
      <c r="C32" s="344"/>
      <c r="D32" s="344"/>
      <c r="E32" s="344"/>
      <c r="F32" s="344"/>
      <c r="G32" s="344"/>
      <c r="H32" s="344"/>
      <c r="I32" s="344"/>
      <c r="J32" s="344"/>
      <c r="K32" s="344"/>
      <c r="L32" s="344"/>
      <c r="M32" s="344"/>
      <c r="N32" s="344"/>
      <c r="O32" s="344"/>
      <c r="P32" s="344"/>
      <c r="Q32" s="344"/>
      <c r="R32" s="344"/>
      <c r="S32" s="344"/>
      <c r="T32" s="344"/>
      <c r="U32" s="344"/>
      <c r="V32" s="90" t="s">
        <v>22</v>
      </c>
    </row>
    <row r="33" spans="22:22" hidden="1" x14ac:dyDescent="0.2">
      <c r="V33" s="90" t="s">
        <v>22</v>
      </c>
    </row>
    <row r="34" spans="22:22" hidden="1" x14ac:dyDescent="0.2">
      <c r="V34" s="90" t="s">
        <v>22</v>
      </c>
    </row>
    <row r="35" spans="22:22" x14ac:dyDescent="0.2">
      <c r="V35" s="90" t="s">
        <v>23</v>
      </c>
    </row>
  </sheetData>
  <mergeCells count="18">
    <mergeCell ref="A7:A8"/>
    <mergeCell ref="B7:D7"/>
    <mergeCell ref="N7:P7"/>
    <mergeCell ref="S7:U7"/>
    <mergeCell ref="A1:U1"/>
    <mergeCell ref="A2:U2"/>
    <mergeCell ref="A3:U3"/>
    <mergeCell ref="A4:U4"/>
    <mergeCell ref="H7:J7"/>
    <mergeCell ref="K7:M7"/>
    <mergeCell ref="E7:G7"/>
    <mergeCell ref="A22:U22"/>
    <mergeCell ref="A32:U32"/>
    <mergeCell ref="A25:U25"/>
    <mergeCell ref="A26:U26"/>
    <mergeCell ref="A28:U28"/>
    <mergeCell ref="A29:U29"/>
    <mergeCell ref="A31:U31"/>
  </mergeCells>
  <printOptions horizontalCentered="1"/>
  <pageMargins left="0.7" right="0.7" top="0.64" bottom="0.61" header="0.3" footer="0.3"/>
  <pageSetup scale="73" orientation="landscape" r:id="rId1"/>
  <headerFooter>
    <oddHeader>&amp;L&amp;"Arial,Bold"&amp;12F. Crosswalk of 2013 Availability</oddHeader>
    <oddFooter>&amp;C&amp;"Arial,Regular"Exhibit F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3"/>
  <sheetViews>
    <sheetView view="pageBreakPreview" zoomScale="80" zoomScaleNormal="100" zoomScaleSheetLayoutView="80" workbookViewId="0">
      <selection activeCell="N1" sqref="N1:N7"/>
    </sheetView>
  </sheetViews>
  <sheetFormatPr defaultColWidth="9.140625" defaultRowHeight="14.25" x14ac:dyDescent="0.2"/>
  <cols>
    <col min="1" max="1" width="37.140625" style="9" customWidth="1"/>
    <col min="2" max="3" width="8.28515625" style="9" customWidth="1"/>
    <col min="4" max="4" width="12.7109375" style="9" customWidth="1"/>
    <col min="5" max="5" width="15" style="9" customWidth="1"/>
    <col min="6" max="6" width="8.28515625" style="9" customWidth="1"/>
    <col min="7" max="7" width="9.85546875" style="9" customWidth="1"/>
    <col min="8" max="10" width="12.7109375" style="9" customWidth="1"/>
    <col min="11" max="11" width="8.28515625" style="9" customWidth="1"/>
    <col min="12" max="12" width="9.85546875" style="9" customWidth="1"/>
    <col min="13" max="13" width="12.7109375" style="9" customWidth="1"/>
    <col min="14" max="14" width="14" style="4" bestFit="1" customWidth="1"/>
    <col min="15" max="16" width="8.28515625" style="9" customWidth="1"/>
    <col min="17" max="17" width="12.7109375" style="9" customWidth="1"/>
    <col min="18" max="19" width="8.28515625" style="9" customWidth="1"/>
    <col min="20" max="20" width="12.7109375" style="9" customWidth="1"/>
    <col min="21" max="16384" width="9.140625" style="9"/>
  </cols>
  <sheetData>
    <row r="1" spans="1:20" ht="18" x14ac:dyDescent="0.25">
      <c r="A1" s="281" t="s">
        <v>203</v>
      </c>
      <c r="B1" s="347"/>
      <c r="C1" s="347"/>
      <c r="D1" s="347"/>
      <c r="E1" s="347"/>
      <c r="F1" s="347"/>
      <c r="G1" s="347"/>
      <c r="H1" s="347"/>
      <c r="I1" s="347"/>
      <c r="J1" s="347"/>
      <c r="K1" s="347"/>
      <c r="L1" s="347"/>
      <c r="M1" s="90" t="s">
        <v>22</v>
      </c>
      <c r="O1" s="6"/>
      <c r="P1" s="6"/>
      <c r="Q1" s="6"/>
      <c r="R1" s="6"/>
      <c r="S1" s="6"/>
      <c r="T1" s="6"/>
    </row>
    <row r="2" spans="1:20" ht="15.75" x14ac:dyDescent="0.25">
      <c r="A2" s="282" t="s">
        <v>243</v>
      </c>
      <c r="B2" s="347"/>
      <c r="C2" s="347"/>
      <c r="D2" s="347"/>
      <c r="E2" s="347"/>
      <c r="F2" s="347"/>
      <c r="G2" s="347"/>
      <c r="H2" s="347"/>
      <c r="I2" s="347"/>
      <c r="J2" s="347"/>
      <c r="K2" s="347"/>
      <c r="L2" s="347"/>
      <c r="M2" s="90" t="s">
        <v>22</v>
      </c>
      <c r="N2" s="90"/>
      <c r="O2" s="7"/>
      <c r="P2" s="7"/>
      <c r="Q2" s="7"/>
      <c r="R2" s="7"/>
      <c r="S2" s="7"/>
      <c r="T2" s="7"/>
    </row>
    <row r="3" spans="1:20" ht="15" x14ac:dyDescent="0.25">
      <c r="A3" s="296" t="s">
        <v>1</v>
      </c>
      <c r="B3" s="347"/>
      <c r="C3" s="347"/>
      <c r="D3" s="347"/>
      <c r="E3" s="347"/>
      <c r="F3" s="347"/>
      <c r="G3" s="347"/>
      <c r="H3" s="347"/>
      <c r="I3" s="347"/>
      <c r="J3" s="347"/>
      <c r="K3" s="347"/>
      <c r="L3" s="347"/>
      <c r="M3" s="90" t="s">
        <v>22</v>
      </c>
      <c r="N3" s="90"/>
      <c r="O3" s="10"/>
      <c r="P3" s="10"/>
      <c r="Q3" s="10"/>
      <c r="R3" s="10"/>
      <c r="S3" s="10"/>
      <c r="T3" s="10"/>
    </row>
    <row r="4" spans="1:20" ht="15" x14ac:dyDescent="0.25">
      <c r="A4" s="294" t="s">
        <v>2</v>
      </c>
      <c r="B4" s="347"/>
      <c r="C4" s="347"/>
      <c r="D4" s="347"/>
      <c r="E4" s="347"/>
      <c r="F4" s="347"/>
      <c r="G4" s="347"/>
      <c r="H4" s="347"/>
      <c r="I4" s="347"/>
      <c r="J4" s="347"/>
      <c r="K4" s="347"/>
      <c r="L4" s="347"/>
      <c r="M4" s="90" t="s">
        <v>22</v>
      </c>
      <c r="N4" s="90"/>
      <c r="O4" s="8"/>
      <c r="P4" s="8"/>
      <c r="Q4" s="8"/>
      <c r="R4" s="8"/>
      <c r="S4" s="8"/>
      <c r="T4" s="8"/>
    </row>
    <row r="5" spans="1:20" x14ac:dyDescent="0.2">
      <c r="A5" s="8"/>
      <c r="B5" s="8"/>
      <c r="C5" s="8"/>
      <c r="D5" s="8"/>
      <c r="E5" s="8"/>
      <c r="F5" s="8"/>
      <c r="G5" s="8"/>
      <c r="H5" s="8"/>
      <c r="I5" s="8"/>
      <c r="J5" s="8"/>
      <c r="K5" s="8"/>
      <c r="L5" s="8"/>
      <c r="M5" s="90" t="s">
        <v>22</v>
      </c>
      <c r="N5" s="90"/>
      <c r="O5" s="8"/>
      <c r="P5" s="8"/>
      <c r="Q5" s="8"/>
      <c r="R5" s="8"/>
      <c r="S5" s="8"/>
      <c r="T5" s="8"/>
    </row>
    <row r="6" spans="1:20" ht="15" thickBot="1" x14ac:dyDescent="0.25">
      <c r="A6" s="89"/>
      <c r="B6" s="89"/>
      <c r="C6" s="89"/>
      <c r="D6" s="89"/>
      <c r="E6" s="89"/>
      <c r="F6" s="89"/>
      <c r="G6" s="89"/>
      <c r="H6" s="89"/>
      <c r="I6" s="89"/>
      <c r="J6" s="89"/>
      <c r="K6" s="89"/>
      <c r="L6" s="89"/>
      <c r="M6" s="90" t="s">
        <v>22</v>
      </c>
      <c r="N6" s="90"/>
      <c r="O6" s="8"/>
      <c r="P6" s="8"/>
      <c r="Q6" s="8"/>
      <c r="R6" s="8"/>
      <c r="S6" s="8"/>
      <c r="T6" s="8"/>
    </row>
    <row r="7" spans="1:20" ht="47.25" customHeight="1" x14ac:dyDescent="0.2">
      <c r="A7" s="288" t="s">
        <v>157</v>
      </c>
      <c r="B7" s="292" t="s">
        <v>237</v>
      </c>
      <c r="C7" s="292"/>
      <c r="D7" s="292"/>
      <c r="E7" s="292" t="s">
        <v>82</v>
      </c>
      <c r="F7" s="292"/>
      <c r="G7" s="292"/>
      <c r="H7" s="143" t="s">
        <v>83</v>
      </c>
      <c r="I7" s="125" t="s">
        <v>167</v>
      </c>
      <c r="J7" s="292" t="s">
        <v>204</v>
      </c>
      <c r="K7" s="292"/>
      <c r="L7" s="297"/>
      <c r="M7" s="90" t="s">
        <v>22</v>
      </c>
      <c r="N7" s="9"/>
    </row>
    <row r="8" spans="1:20" ht="28.5" x14ac:dyDescent="0.2">
      <c r="A8" s="289"/>
      <c r="B8" s="11" t="s">
        <v>3</v>
      </c>
      <c r="C8" s="22" t="s">
        <v>153</v>
      </c>
      <c r="D8" s="11" t="s">
        <v>4</v>
      </c>
      <c r="E8" s="11" t="s">
        <v>3</v>
      </c>
      <c r="F8" s="11" t="s">
        <v>153</v>
      </c>
      <c r="G8" s="11" t="s">
        <v>4</v>
      </c>
      <c r="H8" s="22" t="s">
        <v>4</v>
      </c>
      <c r="I8" s="11" t="s">
        <v>4</v>
      </c>
      <c r="J8" s="11" t="s">
        <v>3</v>
      </c>
      <c r="K8" s="11" t="s">
        <v>153</v>
      </c>
      <c r="L8" s="12" t="s">
        <v>4</v>
      </c>
      <c r="M8" s="90" t="s">
        <v>22</v>
      </c>
      <c r="N8" s="9"/>
    </row>
    <row r="9" spans="1:20" x14ac:dyDescent="0.2">
      <c r="A9" s="234" t="s">
        <v>243</v>
      </c>
      <c r="B9" s="161">
        <v>77</v>
      </c>
      <c r="C9" s="161">
        <v>69</v>
      </c>
      <c r="D9" s="161">
        <v>32000</v>
      </c>
      <c r="E9" s="161">
        <v>0</v>
      </c>
      <c r="F9" s="161">
        <v>0</v>
      </c>
      <c r="G9" s="161">
        <v>0</v>
      </c>
      <c r="H9" s="161">
        <v>0</v>
      </c>
      <c r="I9" s="161">
        <v>0</v>
      </c>
      <c r="J9" s="161">
        <f t="shared" ref="J9:K12" si="0">B9+E9</f>
        <v>77</v>
      </c>
      <c r="K9" s="161">
        <f t="shared" si="0"/>
        <v>69</v>
      </c>
      <c r="L9" s="162">
        <f t="shared" ref="L9:L14" si="1">D9+G9+H9+I9</f>
        <v>32000</v>
      </c>
      <c r="M9" s="90" t="s">
        <v>22</v>
      </c>
      <c r="N9" s="9"/>
    </row>
    <row r="10" spans="1:20" hidden="1" x14ac:dyDescent="0.2">
      <c r="A10" s="18" t="s">
        <v>24</v>
      </c>
      <c r="B10" s="29">
        <v>0</v>
      </c>
      <c r="C10" s="29">
        <v>0</v>
      </c>
      <c r="D10" s="29">
        <v>0</v>
      </c>
      <c r="E10" s="29">
        <v>0</v>
      </c>
      <c r="F10" s="29">
        <v>0</v>
      </c>
      <c r="G10" s="29">
        <v>0</v>
      </c>
      <c r="H10" s="29">
        <v>0</v>
      </c>
      <c r="I10" s="29">
        <v>0</v>
      </c>
      <c r="J10" s="29">
        <f t="shared" si="0"/>
        <v>0</v>
      </c>
      <c r="K10" s="29">
        <f t="shared" si="0"/>
        <v>0</v>
      </c>
      <c r="L10" s="163">
        <f t="shared" si="1"/>
        <v>0</v>
      </c>
      <c r="M10" s="90" t="s">
        <v>22</v>
      </c>
      <c r="N10" s="9"/>
    </row>
    <row r="11" spans="1:20" hidden="1" x14ac:dyDescent="0.2">
      <c r="A11" s="18" t="s">
        <v>25</v>
      </c>
      <c r="B11" s="29">
        <v>0</v>
      </c>
      <c r="C11" s="29">
        <v>0</v>
      </c>
      <c r="D11" s="29">
        <v>0</v>
      </c>
      <c r="E11" s="29">
        <v>0</v>
      </c>
      <c r="F11" s="29">
        <v>0</v>
      </c>
      <c r="G11" s="29">
        <v>0</v>
      </c>
      <c r="H11" s="29">
        <v>0</v>
      </c>
      <c r="I11" s="29">
        <v>0</v>
      </c>
      <c r="J11" s="29">
        <f t="shared" si="0"/>
        <v>0</v>
      </c>
      <c r="K11" s="29">
        <f t="shared" si="0"/>
        <v>0</v>
      </c>
      <c r="L11" s="163">
        <f t="shared" si="1"/>
        <v>0</v>
      </c>
      <c r="M11" s="90" t="s">
        <v>22</v>
      </c>
      <c r="N11" s="9"/>
    </row>
    <row r="12" spans="1:20" hidden="1" x14ac:dyDescent="0.2">
      <c r="A12" s="13" t="s">
        <v>26</v>
      </c>
      <c r="B12" s="164">
        <v>0</v>
      </c>
      <c r="C12" s="164">
        <v>0</v>
      </c>
      <c r="D12" s="164">
        <v>0</v>
      </c>
      <c r="E12" s="164">
        <v>0</v>
      </c>
      <c r="F12" s="164">
        <v>0</v>
      </c>
      <c r="G12" s="164">
        <v>0</v>
      </c>
      <c r="H12" s="164">
        <v>0</v>
      </c>
      <c r="I12" s="164">
        <v>0</v>
      </c>
      <c r="J12" s="164">
        <f t="shared" si="0"/>
        <v>0</v>
      </c>
      <c r="K12" s="164">
        <f t="shared" si="0"/>
        <v>0</v>
      </c>
      <c r="L12" s="165">
        <f t="shared" si="1"/>
        <v>0</v>
      </c>
      <c r="M12" s="90" t="s">
        <v>22</v>
      </c>
      <c r="N12" s="9"/>
    </row>
    <row r="13" spans="1:20" ht="15" x14ac:dyDescent="0.25">
      <c r="A13" s="14" t="s">
        <v>154</v>
      </c>
      <c r="B13" s="166">
        <f>SUM(B9:B12)</f>
        <v>77</v>
      </c>
      <c r="C13" s="166">
        <f t="shared" ref="C13:K13" si="2">SUM(C9:C12)</f>
        <v>69</v>
      </c>
      <c r="D13" s="166">
        <f t="shared" si="2"/>
        <v>32000</v>
      </c>
      <c r="E13" s="166">
        <f t="shared" si="2"/>
        <v>0</v>
      </c>
      <c r="F13" s="166">
        <f t="shared" si="2"/>
        <v>0</v>
      </c>
      <c r="G13" s="166">
        <f t="shared" si="2"/>
        <v>0</v>
      </c>
      <c r="H13" s="166">
        <f>SUM(H9:H12)</f>
        <v>0</v>
      </c>
      <c r="I13" s="166">
        <f>SUM(I9:I12)</f>
        <v>0</v>
      </c>
      <c r="J13" s="166">
        <f t="shared" si="2"/>
        <v>77</v>
      </c>
      <c r="K13" s="166">
        <f t="shared" si="2"/>
        <v>69</v>
      </c>
      <c r="L13" s="167">
        <f t="shared" si="1"/>
        <v>32000</v>
      </c>
      <c r="M13" s="90" t="s">
        <v>22</v>
      </c>
      <c r="N13" s="9"/>
    </row>
    <row r="14" spans="1:20" x14ac:dyDescent="0.2">
      <c r="A14" s="146" t="s">
        <v>177</v>
      </c>
      <c r="B14" s="176"/>
      <c r="C14" s="176"/>
      <c r="D14" s="176">
        <f>SUM(D13:D13)</f>
        <v>32000</v>
      </c>
      <c r="E14" s="176"/>
      <c r="F14" s="176"/>
      <c r="G14" s="176"/>
      <c r="H14" s="176"/>
      <c r="I14" s="176"/>
      <c r="J14" s="176"/>
      <c r="K14" s="176"/>
      <c r="L14" s="177">
        <f t="shared" si="1"/>
        <v>32000</v>
      </c>
      <c r="M14" s="90" t="s">
        <v>22</v>
      </c>
      <c r="N14" s="9"/>
    </row>
    <row r="15" spans="1:20" hidden="1" x14ac:dyDescent="0.2">
      <c r="A15" s="126" t="s">
        <v>28</v>
      </c>
      <c r="B15" s="170"/>
      <c r="C15" s="170">
        <v>0</v>
      </c>
      <c r="D15" s="170"/>
      <c r="E15" s="170"/>
      <c r="F15" s="170">
        <v>0</v>
      </c>
      <c r="G15" s="170"/>
      <c r="H15" s="170">
        <v>0</v>
      </c>
      <c r="I15" s="170"/>
      <c r="J15" s="170"/>
      <c r="K15" s="170">
        <f>C15+F15</f>
        <v>0</v>
      </c>
      <c r="L15" s="171"/>
      <c r="M15" s="90" t="s">
        <v>22</v>
      </c>
      <c r="N15" s="9"/>
    </row>
    <row r="16" spans="1:20" x14ac:dyDescent="0.2">
      <c r="A16" s="139" t="s">
        <v>155</v>
      </c>
      <c r="B16" s="29"/>
      <c r="C16" s="29">
        <f>C13+C15</f>
        <v>69</v>
      </c>
      <c r="D16" s="29"/>
      <c r="E16" s="29"/>
      <c r="F16" s="29">
        <f>F13+F15</f>
        <v>0</v>
      </c>
      <c r="G16" s="29"/>
      <c r="H16" s="29">
        <f>H13+H15</f>
        <v>0</v>
      </c>
      <c r="I16" s="29"/>
      <c r="J16" s="29"/>
      <c r="K16" s="29">
        <f>K13+K15</f>
        <v>69</v>
      </c>
      <c r="L16" s="163"/>
      <c r="M16" s="90" t="s">
        <v>22</v>
      </c>
      <c r="N16" s="9"/>
    </row>
    <row r="17" spans="1:14" x14ac:dyDescent="0.2">
      <c r="A17" s="18"/>
      <c r="B17" s="29"/>
      <c r="C17" s="29"/>
      <c r="D17" s="29"/>
      <c r="E17" s="29"/>
      <c r="F17" s="29"/>
      <c r="G17" s="29"/>
      <c r="H17" s="29"/>
      <c r="I17" s="29"/>
      <c r="J17" s="29"/>
      <c r="K17" s="29"/>
      <c r="L17" s="163"/>
      <c r="M17" s="90" t="s">
        <v>22</v>
      </c>
      <c r="N17" s="9"/>
    </row>
    <row r="18" spans="1:14" hidden="1" x14ac:dyDescent="0.2">
      <c r="A18" s="18" t="s">
        <v>29</v>
      </c>
      <c r="B18" s="29"/>
      <c r="C18" s="29"/>
      <c r="D18" s="29"/>
      <c r="E18" s="29"/>
      <c r="F18" s="29"/>
      <c r="G18" s="29"/>
      <c r="H18" s="29"/>
      <c r="I18" s="29"/>
      <c r="J18" s="29"/>
      <c r="K18" s="29"/>
      <c r="L18" s="163"/>
      <c r="M18" s="90" t="s">
        <v>22</v>
      </c>
      <c r="N18" s="9"/>
    </row>
    <row r="19" spans="1:14" hidden="1" x14ac:dyDescent="0.2">
      <c r="A19" s="19" t="s">
        <v>30</v>
      </c>
      <c r="B19" s="29"/>
      <c r="C19" s="29">
        <v>0</v>
      </c>
      <c r="D19" s="29"/>
      <c r="E19" s="29"/>
      <c r="F19" s="29">
        <v>0</v>
      </c>
      <c r="G19" s="29"/>
      <c r="H19" s="29">
        <v>0</v>
      </c>
      <c r="I19" s="29"/>
      <c r="J19" s="29"/>
      <c r="K19" s="29">
        <f>C19+F19</f>
        <v>0</v>
      </c>
      <c r="L19" s="163"/>
      <c r="M19" s="90" t="s">
        <v>22</v>
      </c>
      <c r="N19" s="9"/>
    </row>
    <row r="20" spans="1:14" hidden="1" x14ac:dyDescent="0.2">
      <c r="A20" s="20" t="s">
        <v>31</v>
      </c>
      <c r="B20" s="172"/>
      <c r="C20" s="172">
        <v>0</v>
      </c>
      <c r="D20" s="172"/>
      <c r="E20" s="172"/>
      <c r="F20" s="172">
        <v>0</v>
      </c>
      <c r="G20" s="172"/>
      <c r="H20" s="172">
        <v>0</v>
      </c>
      <c r="I20" s="172"/>
      <c r="J20" s="172"/>
      <c r="K20" s="172">
        <f>C20+F20</f>
        <v>0</v>
      </c>
      <c r="L20" s="173"/>
      <c r="M20" s="90" t="s">
        <v>22</v>
      </c>
      <c r="N20" s="9"/>
    </row>
    <row r="21" spans="1:14" ht="15" thickBot="1" x14ac:dyDescent="0.25">
      <c r="A21" s="140" t="s">
        <v>156</v>
      </c>
      <c r="B21" s="174"/>
      <c r="C21" s="174">
        <f>C16+C19+C20</f>
        <v>69</v>
      </c>
      <c r="D21" s="174"/>
      <c r="E21" s="174"/>
      <c r="F21" s="174">
        <f>F16+F19+F20</f>
        <v>0</v>
      </c>
      <c r="G21" s="174"/>
      <c r="H21" s="174">
        <f>H16+H19+H20</f>
        <v>0</v>
      </c>
      <c r="I21" s="174"/>
      <c r="J21" s="174"/>
      <c r="K21" s="174">
        <f>SUM(K16,K19:K20)</f>
        <v>69</v>
      </c>
      <c r="L21" s="175"/>
      <c r="M21" s="90" t="s">
        <v>22</v>
      </c>
      <c r="N21" s="9"/>
    </row>
    <row r="22" spans="1:14" hidden="1" x14ac:dyDescent="0.2">
      <c r="M22" s="90" t="s">
        <v>22</v>
      </c>
    </row>
    <row r="23" spans="1:14" hidden="1" x14ac:dyDescent="0.2">
      <c r="M23" s="90" t="s">
        <v>22</v>
      </c>
    </row>
    <row r="24" spans="1:14" ht="15" hidden="1" x14ac:dyDescent="0.25">
      <c r="A24" s="5" t="s">
        <v>82</v>
      </c>
      <c r="M24" s="90" t="s">
        <v>22</v>
      </c>
    </row>
    <row r="25" spans="1:14" hidden="1" x14ac:dyDescent="0.2">
      <c r="A25" s="218"/>
      <c r="B25" s="218"/>
      <c r="C25" s="218"/>
      <c r="D25" s="218"/>
      <c r="E25" s="218"/>
      <c r="F25" s="218"/>
      <c r="G25" s="218"/>
      <c r="H25" s="218"/>
      <c r="I25" s="218"/>
      <c r="J25" s="218"/>
      <c r="K25" s="218"/>
      <c r="L25" s="218"/>
      <c r="M25" s="90" t="s">
        <v>22</v>
      </c>
    </row>
    <row r="26" spans="1:14" hidden="1" x14ac:dyDescent="0.2">
      <c r="A26" s="218"/>
      <c r="B26" s="218"/>
      <c r="C26" s="218"/>
      <c r="D26" s="218"/>
      <c r="E26" s="218"/>
      <c r="F26" s="218"/>
      <c r="G26" s="218"/>
      <c r="H26" s="218"/>
      <c r="I26" s="218"/>
      <c r="J26" s="218"/>
      <c r="K26" s="218"/>
      <c r="L26" s="218"/>
      <c r="M26" s="90" t="s">
        <v>22</v>
      </c>
    </row>
    <row r="27" spans="1:14" ht="15" hidden="1" x14ac:dyDescent="0.25">
      <c r="A27" s="5" t="s">
        <v>179</v>
      </c>
      <c r="M27" s="90" t="s">
        <v>22</v>
      </c>
    </row>
    <row r="28" spans="1:14" hidden="1" x14ac:dyDescent="0.2">
      <c r="A28" s="218"/>
      <c r="B28" s="218"/>
      <c r="C28" s="218"/>
      <c r="D28" s="218"/>
      <c r="E28" s="218"/>
      <c r="F28" s="218"/>
      <c r="G28" s="218"/>
      <c r="H28" s="218"/>
      <c r="I28" s="218"/>
      <c r="J28" s="218"/>
      <c r="K28" s="218"/>
      <c r="L28" s="218"/>
      <c r="M28" s="90" t="s">
        <v>22</v>
      </c>
    </row>
    <row r="29" spans="1:14" hidden="1" x14ac:dyDescent="0.2">
      <c r="A29" s="217"/>
      <c r="B29" s="217"/>
      <c r="C29" s="217"/>
      <c r="D29" s="217"/>
      <c r="E29" s="217"/>
      <c r="F29" s="217"/>
      <c r="G29" s="217"/>
      <c r="H29" s="217"/>
      <c r="I29" s="217"/>
      <c r="J29" s="217"/>
      <c r="K29" s="217"/>
      <c r="L29" s="217"/>
      <c r="M29" s="90" t="s">
        <v>22</v>
      </c>
    </row>
    <row r="30" spans="1:14" ht="15" hidden="1" x14ac:dyDescent="0.25">
      <c r="A30" s="5" t="s">
        <v>180</v>
      </c>
      <c r="M30" s="90" t="s">
        <v>22</v>
      </c>
    </row>
    <row r="31" spans="1:14" hidden="1" x14ac:dyDescent="0.2">
      <c r="A31" s="218"/>
      <c r="B31" s="218"/>
      <c r="C31" s="218"/>
      <c r="D31" s="218"/>
      <c r="E31" s="218"/>
      <c r="F31" s="218"/>
      <c r="G31" s="218"/>
      <c r="H31" s="218"/>
      <c r="I31" s="218"/>
      <c r="J31" s="218"/>
      <c r="K31" s="218"/>
      <c r="L31" s="218"/>
      <c r="M31" s="90" t="s">
        <v>22</v>
      </c>
    </row>
    <row r="32" spans="1:14" hidden="1" x14ac:dyDescent="0.2">
      <c r="M32" s="90" t="s">
        <v>22</v>
      </c>
    </row>
    <row r="33" spans="13:14" x14ac:dyDescent="0.2">
      <c r="M33" s="90" t="s">
        <v>23</v>
      </c>
      <c r="N33" s="90"/>
    </row>
  </sheetData>
  <mergeCells count="8">
    <mergeCell ref="A7:A8"/>
    <mergeCell ref="B7:D7"/>
    <mergeCell ref="E7:G7"/>
    <mergeCell ref="J7:L7"/>
    <mergeCell ref="A1:L1"/>
    <mergeCell ref="A2:L2"/>
    <mergeCell ref="A3:L3"/>
    <mergeCell ref="A4:L4"/>
  </mergeCells>
  <printOptions horizontalCentered="1"/>
  <pageMargins left="0.7" right="0.7" top="0.66" bottom="0.66" header="0.3" footer="0.3"/>
  <pageSetup scale="77" orientation="landscape" r:id="rId1"/>
  <headerFooter>
    <oddHeader>&amp;L&amp;"Arial,Bold"&amp;12G. Crosswalk of 2014 Availability</oddHeader>
    <oddFooter>&amp;C&amp;"Arial,Regular"Exhibit G - Crosswalk of 2014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
  <sheetViews>
    <sheetView view="pageBreakPreview" zoomScale="80" zoomScaleNormal="100" zoomScaleSheetLayoutView="80" workbookViewId="0">
      <selection activeCell="P1" sqref="P1:P1048576"/>
    </sheetView>
  </sheetViews>
  <sheetFormatPr defaultColWidth="9.140625"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281" t="s">
        <v>85</v>
      </c>
      <c r="B1" s="281"/>
      <c r="C1" s="281"/>
      <c r="D1" s="281"/>
      <c r="E1" s="281"/>
      <c r="F1" s="281"/>
      <c r="G1" s="281"/>
      <c r="H1" s="281"/>
      <c r="I1" s="281"/>
      <c r="J1" s="281"/>
      <c r="K1" s="281"/>
      <c r="L1" s="281"/>
      <c r="M1" s="281"/>
      <c r="N1" s="90" t="s">
        <v>22</v>
      </c>
      <c r="O1" s="265"/>
      <c r="P1" s="6"/>
      <c r="Q1" s="6"/>
      <c r="R1" s="6"/>
      <c r="S1" s="6"/>
      <c r="T1" s="6"/>
      <c r="U1" s="6"/>
    </row>
    <row r="2" spans="1:21" ht="15" x14ac:dyDescent="0.2">
      <c r="A2" s="282" t="s">
        <v>242</v>
      </c>
      <c r="B2" s="282"/>
      <c r="C2" s="282"/>
      <c r="D2" s="282"/>
      <c r="E2" s="282"/>
      <c r="F2" s="282"/>
      <c r="G2" s="282"/>
      <c r="H2" s="282"/>
      <c r="I2" s="282"/>
      <c r="J2" s="282"/>
      <c r="K2" s="282"/>
      <c r="L2" s="282"/>
      <c r="M2" s="282"/>
      <c r="N2" s="90" t="s">
        <v>22</v>
      </c>
      <c r="O2" s="266"/>
      <c r="P2" s="7"/>
      <c r="Q2" s="7"/>
      <c r="R2" s="7"/>
      <c r="S2" s="7"/>
      <c r="T2" s="7"/>
      <c r="U2" s="7"/>
    </row>
    <row r="3" spans="1:21" x14ac:dyDescent="0.2">
      <c r="A3" s="296" t="s">
        <v>1</v>
      </c>
      <c r="B3" s="296"/>
      <c r="C3" s="296"/>
      <c r="D3" s="296"/>
      <c r="E3" s="296"/>
      <c r="F3" s="296"/>
      <c r="G3" s="296"/>
      <c r="H3" s="296"/>
      <c r="I3" s="296"/>
      <c r="J3" s="296"/>
      <c r="K3" s="296"/>
      <c r="L3" s="296"/>
      <c r="M3" s="296"/>
      <c r="N3" s="90" t="s">
        <v>22</v>
      </c>
      <c r="O3" s="267"/>
      <c r="P3" s="10"/>
      <c r="Q3" s="10"/>
      <c r="R3" s="10"/>
      <c r="S3" s="10"/>
      <c r="T3" s="10"/>
      <c r="U3" s="10"/>
    </row>
    <row r="4" spans="1:21" x14ac:dyDescent="0.2">
      <c r="A4" s="294" t="s">
        <v>2</v>
      </c>
      <c r="B4" s="294"/>
      <c r="C4" s="294"/>
      <c r="D4" s="294"/>
      <c r="E4" s="294"/>
      <c r="F4" s="294"/>
      <c r="G4" s="294"/>
      <c r="H4" s="294"/>
      <c r="I4" s="294"/>
      <c r="J4" s="294"/>
      <c r="K4" s="294"/>
      <c r="L4" s="294"/>
      <c r="M4" s="294"/>
      <c r="N4" s="90" t="s">
        <v>22</v>
      </c>
      <c r="O4" s="264"/>
      <c r="P4" s="8"/>
      <c r="Q4" s="8"/>
      <c r="R4" s="8"/>
      <c r="S4" s="8"/>
      <c r="T4" s="8"/>
      <c r="U4" s="8"/>
    </row>
    <row r="5" spans="1:21" x14ac:dyDescent="0.2">
      <c r="A5" s="294"/>
      <c r="B5" s="294"/>
      <c r="C5" s="294"/>
      <c r="D5" s="294"/>
      <c r="E5" s="294"/>
      <c r="F5" s="294"/>
      <c r="G5" s="294"/>
      <c r="H5" s="294"/>
      <c r="I5" s="294"/>
      <c r="J5" s="294"/>
      <c r="K5" s="294"/>
      <c r="L5" s="294"/>
      <c r="M5" s="294"/>
      <c r="N5" s="90" t="s">
        <v>22</v>
      </c>
      <c r="O5" s="264"/>
      <c r="P5" s="8"/>
      <c r="Q5" s="8"/>
      <c r="R5" s="8"/>
      <c r="S5" s="8"/>
      <c r="T5" s="8"/>
      <c r="U5" s="8"/>
    </row>
    <row r="6" spans="1:21" ht="15" thickBot="1" x14ac:dyDescent="0.25">
      <c r="A6" s="294"/>
      <c r="B6" s="294"/>
      <c r="C6" s="294"/>
      <c r="D6" s="294"/>
      <c r="E6" s="294"/>
      <c r="F6" s="294"/>
      <c r="G6" s="294"/>
      <c r="H6" s="294"/>
      <c r="I6" s="294"/>
      <c r="J6" s="294"/>
      <c r="K6" s="294"/>
      <c r="L6" s="294"/>
      <c r="M6" s="294"/>
      <c r="N6" s="90" t="s">
        <v>22</v>
      </c>
      <c r="O6" s="264"/>
      <c r="P6" s="8"/>
      <c r="Q6" s="8"/>
      <c r="R6" s="8"/>
      <c r="S6" s="8"/>
      <c r="T6" s="8"/>
      <c r="U6" s="8"/>
    </row>
    <row r="7" spans="1:21" ht="15" x14ac:dyDescent="0.2">
      <c r="A7" s="288" t="s">
        <v>183</v>
      </c>
      <c r="B7" s="292" t="s">
        <v>202</v>
      </c>
      <c r="C7" s="292"/>
      <c r="D7" s="292"/>
      <c r="E7" s="292" t="s">
        <v>205</v>
      </c>
      <c r="F7" s="292"/>
      <c r="G7" s="292"/>
      <c r="H7" s="292" t="s">
        <v>196</v>
      </c>
      <c r="I7" s="292"/>
      <c r="J7" s="292"/>
      <c r="K7" s="292" t="s">
        <v>86</v>
      </c>
      <c r="L7" s="292"/>
      <c r="M7" s="297"/>
      <c r="N7" s="90" t="s">
        <v>22</v>
      </c>
      <c r="O7" s="253"/>
    </row>
    <row r="8" spans="1:21" ht="28.5" x14ac:dyDescent="0.2">
      <c r="A8" s="289"/>
      <c r="B8" s="11" t="s">
        <v>87</v>
      </c>
      <c r="C8" s="22" t="s">
        <v>88</v>
      </c>
      <c r="D8" s="11" t="s">
        <v>4</v>
      </c>
      <c r="E8" s="11" t="s">
        <v>87</v>
      </c>
      <c r="F8" s="11" t="s">
        <v>88</v>
      </c>
      <c r="G8" s="11" t="s">
        <v>4</v>
      </c>
      <c r="H8" s="11" t="s">
        <v>87</v>
      </c>
      <c r="I8" s="11" t="s">
        <v>88</v>
      </c>
      <c r="J8" s="11" t="s">
        <v>4</v>
      </c>
      <c r="K8" s="11" t="s">
        <v>87</v>
      </c>
      <c r="L8" s="11" t="s">
        <v>88</v>
      </c>
      <c r="M8" s="12" t="s">
        <v>4</v>
      </c>
      <c r="N8" s="90" t="s">
        <v>22</v>
      </c>
      <c r="O8" s="253"/>
    </row>
    <row r="9" spans="1:21" x14ac:dyDescent="0.2">
      <c r="A9" s="234" t="s">
        <v>247</v>
      </c>
      <c r="B9" s="161">
        <v>0</v>
      </c>
      <c r="C9" s="161">
        <v>0</v>
      </c>
      <c r="D9" s="161">
        <v>13</v>
      </c>
      <c r="E9" s="161">
        <v>0</v>
      </c>
      <c r="F9" s="161">
        <v>0</v>
      </c>
      <c r="G9" s="161">
        <v>15</v>
      </c>
      <c r="H9" s="161">
        <v>0</v>
      </c>
      <c r="I9" s="161">
        <v>0</v>
      </c>
      <c r="J9" s="161">
        <v>21</v>
      </c>
      <c r="K9" s="161">
        <f>H9-E9</f>
        <v>0</v>
      </c>
      <c r="L9" s="161">
        <f t="shared" ref="L9:M14" si="0">I9-F9</f>
        <v>0</v>
      </c>
      <c r="M9" s="162">
        <f t="shared" si="0"/>
        <v>6</v>
      </c>
      <c r="N9" s="90" t="s">
        <v>22</v>
      </c>
      <c r="O9" s="253"/>
    </row>
    <row r="10" spans="1:21" ht="28.5" hidden="1" x14ac:dyDescent="0.2">
      <c r="A10" s="238" t="s">
        <v>248</v>
      </c>
      <c r="B10" s="170">
        <v>0</v>
      </c>
      <c r="C10" s="170">
        <v>0</v>
      </c>
      <c r="D10" s="170">
        <v>0</v>
      </c>
      <c r="E10" s="170">
        <v>0</v>
      </c>
      <c r="F10" s="170">
        <v>0</v>
      </c>
      <c r="G10" s="170">
        <v>0</v>
      </c>
      <c r="H10" s="170">
        <v>0</v>
      </c>
      <c r="I10" s="170">
        <v>0</v>
      </c>
      <c r="J10" s="170">
        <v>0</v>
      </c>
      <c r="K10" s="170">
        <v>0</v>
      </c>
      <c r="L10" s="170">
        <v>0</v>
      </c>
      <c r="M10" s="163">
        <f t="shared" si="0"/>
        <v>0</v>
      </c>
      <c r="N10" s="90"/>
      <c r="O10" s="253"/>
    </row>
    <row r="11" spans="1:21" hidden="1" x14ac:dyDescent="0.2">
      <c r="A11" s="235" t="s">
        <v>255</v>
      </c>
      <c r="B11" s="170">
        <v>0</v>
      </c>
      <c r="C11" s="170">
        <v>0</v>
      </c>
      <c r="D11" s="170">
        <v>0</v>
      </c>
      <c r="E11" s="170">
        <v>0</v>
      </c>
      <c r="F11" s="170">
        <v>0</v>
      </c>
      <c r="G11" s="170">
        <v>0</v>
      </c>
      <c r="H11" s="170">
        <v>0</v>
      </c>
      <c r="I11" s="170">
        <v>0</v>
      </c>
      <c r="J11" s="170">
        <v>0</v>
      </c>
      <c r="K11" s="170">
        <v>0</v>
      </c>
      <c r="L11" s="170">
        <v>0</v>
      </c>
      <c r="M11" s="163">
        <f t="shared" si="0"/>
        <v>0</v>
      </c>
      <c r="N11" s="90"/>
      <c r="O11" s="253"/>
    </row>
    <row r="12" spans="1:21" x14ac:dyDescent="0.2">
      <c r="A12" s="235" t="s">
        <v>249</v>
      </c>
      <c r="B12" s="170">
        <v>0</v>
      </c>
      <c r="C12" s="170">
        <v>0</v>
      </c>
      <c r="D12" s="170">
        <v>3</v>
      </c>
      <c r="E12" s="170">
        <v>0</v>
      </c>
      <c r="F12" s="170">
        <v>0</v>
      </c>
      <c r="G12" s="170">
        <v>3</v>
      </c>
      <c r="H12" s="170">
        <v>0</v>
      </c>
      <c r="I12" s="170">
        <v>0</v>
      </c>
      <c r="J12" s="170">
        <v>3</v>
      </c>
      <c r="K12" s="170">
        <v>0</v>
      </c>
      <c r="L12" s="170">
        <v>0</v>
      </c>
      <c r="M12" s="163">
        <f t="shared" si="0"/>
        <v>0</v>
      </c>
      <c r="N12" s="90"/>
      <c r="O12" s="253"/>
    </row>
    <row r="13" spans="1:21" hidden="1" x14ac:dyDescent="0.2">
      <c r="A13" s="235" t="s">
        <v>250</v>
      </c>
      <c r="B13" s="170">
        <v>0</v>
      </c>
      <c r="C13" s="170">
        <v>0</v>
      </c>
      <c r="D13" s="170">
        <v>0</v>
      </c>
      <c r="E13" s="170">
        <v>0</v>
      </c>
      <c r="F13" s="170">
        <v>0</v>
      </c>
      <c r="G13" s="170">
        <v>0</v>
      </c>
      <c r="H13" s="170">
        <v>0</v>
      </c>
      <c r="I13" s="170">
        <v>0</v>
      </c>
      <c r="J13" s="170">
        <v>0</v>
      </c>
      <c r="K13" s="170">
        <v>0</v>
      </c>
      <c r="L13" s="170">
        <v>0</v>
      </c>
      <c r="M13" s="163">
        <f t="shared" si="0"/>
        <v>0</v>
      </c>
      <c r="N13" s="90"/>
      <c r="O13" s="253"/>
    </row>
    <row r="14" spans="1:21" x14ac:dyDescent="0.2">
      <c r="A14" s="235" t="s">
        <v>251</v>
      </c>
      <c r="B14" s="170">
        <v>0</v>
      </c>
      <c r="C14" s="170">
        <v>0</v>
      </c>
      <c r="D14" s="170">
        <v>0</v>
      </c>
      <c r="E14" s="170">
        <v>0</v>
      </c>
      <c r="F14" s="170">
        <v>0</v>
      </c>
      <c r="G14" s="239">
        <f>200+1000+2600</f>
        <v>3800</v>
      </c>
      <c r="H14" s="170">
        <v>0</v>
      </c>
      <c r="I14" s="170">
        <v>0</v>
      </c>
      <c r="J14" s="170">
        <v>2000</v>
      </c>
      <c r="K14" s="170"/>
      <c r="L14" s="170">
        <v>0</v>
      </c>
      <c r="M14" s="163">
        <f t="shared" si="0"/>
        <v>-1800</v>
      </c>
      <c r="N14" s="90"/>
      <c r="O14" s="253"/>
    </row>
    <row r="15" spans="1:21" hidden="1" x14ac:dyDescent="0.2">
      <c r="A15" s="236" t="s">
        <v>252</v>
      </c>
      <c r="B15" s="29">
        <v>0</v>
      </c>
      <c r="C15" s="29">
        <v>0</v>
      </c>
      <c r="D15" s="29">
        <v>0</v>
      </c>
      <c r="E15" s="29">
        <v>0</v>
      </c>
      <c r="F15" s="29">
        <v>0</v>
      </c>
      <c r="G15" s="29">
        <v>0</v>
      </c>
      <c r="H15" s="29">
        <v>0</v>
      </c>
      <c r="I15" s="29">
        <v>0</v>
      </c>
      <c r="J15" s="29">
        <v>0</v>
      </c>
      <c r="K15" s="29">
        <v>0</v>
      </c>
      <c r="L15" s="29">
        <f t="shared" ref="L15:L17" si="1">I15-F15</f>
        <v>0</v>
      </c>
      <c r="M15" s="163">
        <f t="shared" ref="M15:M17" si="2">J15-G15</f>
        <v>0</v>
      </c>
      <c r="N15" s="90" t="s">
        <v>22</v>
      </c>
      <c r="O15" s="253"/>
    </row>
    <row r="16" spans="1:21" x14ac:dyDescent="0.2">
      <c r="A16" s="236" t="s">
        <v>253</v>
      </c>
      <c r="B16" s="29">
        <v>0</v>
      </c>
      <c r="C16" s="29">
        <v>0</v>
      </c>
      <c r="D16" s="29">
        <v>0</v>
      </c>
      <c r="E16" s="29">
        <v>0</v>
      </c>
      <c r="F16" s="29">
        <v>0</v>
      </c>
      <c r="G16" s="29">
        <v>82</v>
      </c>
      <c r="H16" s="29">
        <v>0</v>
      </c>
      <c r="I16" s="29">
        <v>0</v>
      </c>
      <c r="J16" s="29">
        <v>0</v>
      </c>
      <c r="K16" s="29">
        <f t="shared" ref="K16:K17" si="3">H16-E16</f>
        <v>0</v>
      </c>
      <c r="L16" s="29">
        <f t="shared" si="1"/>
        <v>0</v>
      </c>
      <c r="M16" s="163">
        <f t="shared" si="2"/>
        <v>-82</v>
      </c>
      <c r="N16" s="90" t="s">
        <v>22</v>
      </c>
      <c r="O16" s="253"/>
    </row>
    <row r="17" spans="1:15" x14ac:dyDescent="0.2">
      <c r="A17" s="237" t="s">
        <v>254</v>
      </c>
      <c r="B17" s="176">
        <v>0</v>
      </c>
      <c r="C17" s="176">
        <v>0</v>
      </c>
      <c r="D17" s="176">
        <v>147</v>
      </c>
      <c r="E17" s="176">
        <v>0</v>
      </c>
      <c r="F17" s="176">
        <v>0</v>
      </c>
      <c r="G17" s="176">
        <v>320</v>
      </c>
      <c r="H17" s="176">
        <v>0</v>
      </c>
      <c r="I17" s="176">
        <v>0</v>
      </c>
      <c r="J17" s="176">
        <v>320</v>
      </c>
      <c r="K17" s="176">
        <f t="shared" si="3"/>
        <v>0</v>
      </c>
      <c r="L17" s="176">
        <f t="shared" si="1"/>
        <v>0</v>
      </c>
      <c r="M17" s="177">
        <f t="shared" si="2"/>
        <v>0</v>
      </c>
      <c r="N17" s="90" t="s">
        <v>22</v>
      </c>
      <c r="O17" s="253"/>
    </row>
    <row r="18" spans="1:15" ht="15" x14ac:dyDescent="0.25">
      <c r="A18" s="14" t="s">
        <v>174</v>
      </c>
      <c r="B18" s="166">
        <f>SUM(B9:B17)</f>
        <v>0</v>
      </c>
      <c r="C18" s="166">
        <f t="shared" ref="C18:M18" si="4">SUM(C9:C17)</f>
        <v>0</v>
      </c>
      <c r="D18" s="166">
        <f t="shared" si="4"/>
        <v>163</v>
      </c>
      <c r="E18" s="166">
        <f t="shared" si="4"/>
        <v>0</v>
      </c>
      <c r="F18" s="166">
        <f t="shared" si="4"/>
        <v>0</v>
      </c>
      <c r="G18" s="166">
        <f t="shared" si="4"/>
        <v>4220</v>
      </c>
      <c r="H18" s="166">
        <f t="shared" si="4"/>
        <v>0</v>
      </c>
      <c r="I18" s="166">
        <f t="shared" si="4"/>
        <v>0</v>
      </c>
      <c r="J18" s="166">
        <f t="shared" si="4"/>
        <v>2344</v>
      </c>
      <c r="K18" s="166">
        <f t="shared" si="4"/>
        <v>0</v>
      </c>
      <c r="L18" s="166">
        <f t="shared" si="4"/>
        <v>0</v>
      </c>
      <c r="M18" s="167">
        <f t="shared" si="4"/>
        <v>-1876</v>
      </c>
      <c r="N18" s="90" t="s">
        <v>22</v>
      </c>
      <c r="O18" s="253"/>
    </row>
    <row r="19" spans="1:15" ht="15" thickBot="1" x14ac:dyDescent="0.25">
      <c r="N19" s="90" t="s">
        <v>22</v>
      </c>
      <c r="O19" s="253"/>
    </row>
    <row r="20" spans="1:15" ht="18" customHeight="1" x14ac:dyDescent="0.2">
      <c r="A20" s="288" t="s">
        <v>168</v>
      </c>
      <c r="B20" s="292" t="s">
        <v>202</v>
      </c>
      <c r="C20" s="292"/>
      <c r="D20" s="292"/>
      <c r="E20" s="292" t="s">
        <v>205</v>
      </c>
      <c r="F20" s="292"/>
      <c r="G20" s="292"/>
      <c r="H20" s="292" t="s">
        <v>196</v>
      </c>
      <c r="I20" s="292"/>
      <c r="J20" s="292"/>
      <c r="K20" s="292" t="s">
        <v>86</v>
      </c>
      <c r="L20" s="292"/>
      <c r="M20" s="297"/>
      <c r="N20" s="90" t="s">
        <v>22</v>
      </c>
      <c r="O20" s="253"/>
    </row>
    <row r="21" spans="1:15" ht="28.5" x14ac:dyDescent="0.2">
      <c r="A21" s="289"/>
      <c r="B21" s="11" t="s">
        <v>87</v>
      </c>
      <c r="C21" s="22" t="s">
        <v>88</v>
      </c>
      <c r="D21" s="11" t="s">
        <v>4</v>
      </c>
      <c r="E21" s="11" t="s">
        <v>87</v>
      </c>
      <c r="F21" s="11" t="s">
        <v>88</v>
      </c>
      <c r="G21" s="11" t="s">
        <v>4</v>
      </c>
      <c r="H21" s="11" t="s">
        <v>87</v>
      </c>
      <c r="I21" s="11" t="s">
        <v>88</v>
      </c>
      <c r="J21" s="11" t="s">
        <v>4</v>
      </c>
      <c r="K21" s="11" t="s">
        <v>87</v>
      </c>
      <c r="L21" s="11" t="s">
        <v>88</v>
      </c>
      <c r="M21" s="12" t="s">
        <v>4</v>
      </c>
      <c r="N21" s="90" t="s">
        <v>22</v>
      </c>
      <c r="O21" s="253"/>
    </row>
    <row r="22" spans="1:15" x14ac:dyDescent="0.2">
      <c r="A22" s="234" t="s">
        <v>258</v>
      </c>
      <c r="B22" s="161">
        <v>0</v>
      </c>
      <c r="C22" s="161">
        <v>0</v>
      </c>
      <c r="D22" s="270">
        <v>163</v>
      </c>
      <c r="E22" s="161">
        <v>0</v>
      </c>
      <c r="F22" s="161">
        <v>0</v>
      </c>
      <c r="G22" s="161">
        <v>4220</v>
      </c>
      <c r="H22" s="161">
        <v>0</v>
      </c>
      <c r="I22" s="161">
        <v>0</v>
      </c>
      <c r="J22" s="161">
        <v>2344</v>
      </c>
      <c r="K22" s="161">
        <f>H22-E22</f>
        <v>0</v>
      </c>
      <c r="L22" s="161">
        <f t="shared" ref="L22:L25" si="5">I22-F22</f>
        <v>0</v>
      </c>
      <c r="M22" s="162">
        <f t="shared" ref="M22:M25" si="6">J22-G22</f>
        <v>-1876</v>
      </c>
      <c r="N22" s="90" t="s">
        <v>22</v>
      </c>
      <c r="O22" s="253"/>
    </row>
    <row r="23" spans="1:15" hidden="1" x14ac:dyDescent="0.2">
      <c r="A23" s="25" t="s">
        <v>24</v>
      </c>
      <c r="B23" s="29">
        <v>0</v>
      </c>
      <c r="C23" s="29">
        <v>0</v>
      </c>
      <c r="D23" s="271">
        <v>0</v>
      </c>
      <c r="E23" s="29">
        <v>0</v>
      </c>
      <c r="F23" s="29">
        <v>0</v>
      </c>
      <c r="G23" s="29">
        <v>0</v>
      </c>
      <c r="H23" s="29">
        <v>0</v>
      </c>
      <c r="I23" s="29">
        <v>0</v>
      </c>
      <c r="J23" s="29">
        <v>0</v>
      </c>
      <c r="K23" s="29">
        <f t="shared" ref="K23:K25" si="7">H23-E23</f>
        <v>0</v>
      </c>
      <c r="L23" s="29">
        <f t="shared" si="5"/>
        <v>0</v>
      </c>
      <c r="M23" s="163">
        <f t="shared" si="6"/>
        <v>0</v>
      </c>
      <c r="N23" s="90" t="s">
        <v>22</v>
      </c>
    </row>
    <row r="24" spans="1:15" hidden="1" x14ac:dyDescent="0.2">
      <c r="A24" s="25" t="s">
        <v>25</v>
      </c>
      <c r="B24" s="29">
        <v>0</v>
      </c>
      <c r="C24" s="29">
        <v>0</v>
      </c>
      <c r="D24" s="271">
        <v>0</v>
      </c>
      <c r="E24" s="29">
        <v>0</v>
      </c>
      <c r="F24" s="29">
        <v>0</v>
      </c>
      <c r="G24" s="29">
        <v>0</v>
      </c>
      <c r="H24" s="29">
        <v>0</v>
      </c>
      <c r="I24" s="29">
        <v>0</v>
      </c>
      <c r="J24" s="29">
        <v>0</v>
      </c>
      <c r="K24" s="29">
        <f t="shared" si="7"/>
        <v>0</v>
      </c>
      <c r="L24" s="29">
        <f t="shared" si="5"/>
        <v>0</v>
      </c>
      <c r="M24" s="163">
        <f t="shared" si="6"/>
        <v>0</v>
      </c>
      <c r="N24" s="90" t="s">
        <v>22</v>
      </c>
    </row>
    <row r="25" spans="1:15" hidden="1" x14ac:dyDescent="0.2">
      <c r="A25" s="26" t="s">
        <v>26</v>
      </c>
      <c r="B25" s="176">
        <v>0</v>
      </c>
      <c r="C25" s="176">
        <v>0</v>
      </c>
      <c r="D25" s="272">
        <v>0</v>
      </c>
      <c r="E25" s="176">
        <v>0</v>
      </c>
      <c r="F25" s="176">
        <v>0</v>
      </c>
      <c r="G25" s="176">
        <v>0</v>
      </c>
      <c r="H25" s="176">
        <v>0</v>
      </c>
      <c r="I25" s="176">
        <v>0</v>
      </c>
      <c r="J25" s="176">
        <v>0</v>
      </c>
      <c r="K25" s="176">
        <f t="shared" si="7"/>
        <v>0</v>
      </c>
      <c r="L25" s="176">
        <f t="shared" si="5"/>
        <v>0</v>
      </c>
      <c r="M25" s="177">
        <f t="shared" si="6"/>
        <v>0</v>
      </c>
      <c r="N25" s="90" t="s">
        <v>22</v>
      </c>
    </row>
    <row r="26" spans="1:15" ht="15" x14ac:dyDescent="0.25">
      <c r="A26" s="14" t="s">
        <v>174</v>
      </c>
      <c r="B26" s="166">
        <f>SUM(B22:B25)</f>
        <v>0</v>
      </c>
      <c r="C26" s="166">
        <f t="shared" ref="C26:M26" si="8">SUM(C22:C25)</f>
        <v>0</v>
      </c>
      <c r="D26" s="273">
        <f t="shared" si="8"/>
        <v>163</v>
      </c>
      <c r="E26" s="166">
        <f t="shared" si="8"/>
        <v>0</v>
      </c>
      <c r="F26" s="166">
        <f t="shared" si="8"/>
        <v>0</v>
      </c>
      <c r="G26" s="166">
        <f t="shared" si="8"/>
        <v>4220</v>
      </c>
      <c r="H26" s="166">
        <f t="shared" si="8"/>
        <v>0</v>
      </c>
      <c r="I26" s="166">
        <f t="shared" si="8"/>
        <v>0</v>
      </c>
      <c r="J26" s="166">
        <f t="shared" si="8"/>
        <v>2344</v>
      </c>
      <c r="K26" s="166">
        <f t="shared" si="8"/>
        <v>0</v>
      </c>
      <c r="L26" s="166">
        <f t="shared" si="8"/>
        <v>0</v>
      </c>
      <c r="M26" s="167">
        <f t="shared" si="8"/>
        <v>-1876</v>
      </c>
      <c r="N26" s="90" t="s">
        <v>22</v>
      </c>
    </row>
    <row r="27" spans="1:15" x14ac:dyDescent="0.2">
      <c r="N27" s="90" t="s">
        <v>22</v>
      </c>
    </row>
    <row r="28" spans="1:15" x14ac:dyDescent="0.2">
      <c r="N28" s="90" t="s">
        <v>23</v>
      </c>
    </row>
  </sheetData>
  <mergeCells count="16">
    <mergeCell ref="A6:M6"/>
    <mergeCell ref="A1:M1"/>
    <mergeCell ref="A2:M2"/>
    <mergeCell ref="A3:M3"/>
    <mergeCell ref="A4:M4"/>
    <mergeCell ref="A5:M5"/>
    <mergeCell ref="A7:A8"/>
    <mergeCell ref="B7:D7"/>
    <mergeCell ref="E7:G7"/>
    <mergeCell ref="H7:J7"/>
    <mergeCell ref="K7:M7"/>
    <mergeCell ref="A20:A21"/>
    <mergeCell ref="B20:D20"/>
    <mergeCell ref="E20:G20"/>
    <mergeCell ref="H20:J20"/>
    <mergeCell ref="K20:M20"/>
  </mergeCells>
  <printOptions horizontalCentered="1"/>
  <pageMargins left="0.7" right="0.7" top="0.75" bottom="0.75" header="0.3" footer="0.3"/>
  <pageSetup scale="79" orientation="landscape" r:id="rId1"/>
  <headerFooter>
    <oddHeader>&amp;L&amp;"Arial,Bold"&amp;12H. Summary of Reimbursable Resources</oddHeader>
    <oddFooter>&amp;C&amp;"Arial,Regular"Exhibit H - Summary of Reimbursable Resources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A. Organization Chart</vt:lpstr>
      <vt:lpstr>B. Summ of Req.</vt:lpstr>
      <vt:lpstr>C. Program Changes by DU</vt:lpstr>
      <vt:lpstr>B. Summ of Req. by DU</vt:lpstr>
      <vt:lpstr>D. Strategic Goals &amp; Objectives</vt:lpstr>
      <vt:lpstr>E. ATB Justification</vt:lpstr>
      <vt:lpstr>F. 2013 Crosswalk</vt:lpstr>
      <vt:lpstr>G. 2014 Crosswalk</vt:lpstr>
      <vt:lpstr>H. Reimbursable Resources</vt:lpstr>
      <vt:lpstr>I. Permanent Positions</vt:lpstr>
      <vt:lpstr>J. Financial Analysis</vt:lpstr>
      <vt:lpstr>K. Summary by OC</vt:lpstr>
      <vt:lpstr>'A. Organization Chart'!Print_Area</vt:lpstr>
      <vt:lpstr>'B. Summ of Req.'!Print_Area</vt:lpstr>
      <vt:lpstr>'B. Summ of Req. by DU'!Print_Area</vt:lpstr>
      <vt:lpstr>'C. Program Changes by DU'!Print_Area</vt:lpstr>
      <vt:lpstr>'D. Strategic Goals &amp; Objectives'!Print_Area</vt:lpstr>
      <vt:lpstr>'E. ATB Justification'!Print_Area</vt:lpstr>
      <vt:lpstr>'F. 2013 Crosswalk'!Print_Area</vt:lpstr>
      <vt:lpstr>'G. 2014 Crosswalk'!Print_Area</vt:lpstr>
      <vt:lpstr>'H. Reimbursable Resources'!Print_Area</vt:lpstr>
      <vt:lpstr>'I. Permanent Positions'!Print_Area</vt:lpstr>
      <vt:lpstr>'J. Financial Analysis'!Print_Area</vt:lpstr>
      <vt:lpstr>'K. Summary by OC'!Print_Area</vt:lpstr>
      <vt:lpstr>'D. Strategic Goals &amp; Objectives'!Print_Titles</vt:lpstr>
      <vt:lpstr>'E. ATB Justification'!Print_Titles</vt:lpstr>
      <vt:lpstr>'J. Financial Analysis'!Print_Titles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2014-03-06T19:38:31Z</cp:lastPrinted>
  <dcterms:created xsi:type="dcterms:W3CDTF">2012-12-06T16:08:32Z</dcterms:created>
  <dcterms:modified xsi:type="dcterms:W3CDTF">2014-03-11T16:08:56Z</dcterms:modified>
</cp:coreProperties>
</file>