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320" windowHeight="12120" tabRatio="806" firstSheet="2" activeTab="8"/>
  </bookViews>
  <sheets>
    <sheet name="A. Organization Chart" sheetId="22" r:id="rId1"/>
    <sheet name="B. Summ of Req." sheetId="20" r:id="rId2"/>
    <sheet name="B. Summ of Req. by DU" sheetId="4" r:id="rId3"/>
    <sheet name="D. Strategic Goals &amp; Objectives" sheetId="8" r:id="rId4"/>
    <sheet name="E. ATB Justification" sheetId="21" r:id="rId5"/>
    <sheet name="F. 2013 Crosswalk" sheetId="10" r:id="rId6"/>
    <sheet name="G. 2014 Crosswalk" sheetId="11" r:id="rId7"/>
    <sheet name="I. Permanent Positions" sheetId="13" r:id="rId8"/>
    <sheet name="K. Summary by OC" sheetId="14" r:id="rId9"/>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Chart'!$A$1:$M$29</definedName>
    <definedName name="_xlnm.Print_Area" localSheetId="1">'B. Summ of Req.'!$A$1:$D$51</definedName>
    <definedName name="_xlnm.Print_Area" localSheetId="2">'B. Summ of Req. by DU'!$A$1:$M$40</definedName>
    <definedName name="_xlnm.Print_Area" localSheetId="3">'D. Strategic Goals &amp; Objectives'!$A$1:$N$31</definedName>
    <definedName name="_xlnm.Print_Area" localSheetId="4">'E. ATB Justification'!$A$1:$G$49</definedName>
    <definedName name="_xlnm.Print_Area" localSheetId="5">'F. 2013 Crosswalk'!$A$1:$R$34</definedName>
    <definedName name="_xlnm.Print_Area" localSheetId="6">'G. 2014 Crosswalk'!$A$1:$M$33</definedName>
    <definedName name="_xlnm.Print_Area" localSheetId="7">'I. Permanent Positions'!$A$1:$J$30</definedName>
    <definedName name="_xlnm.Print_Area" localSheetId="8">'K. Summary by OC'!$A$1:$I$48</definedName>
    <definedName name="_xlnm.Print_Area">#REF!</definedName>
    <definedName name="_xlnm.Print_Titles" localSheetId="4">'E. ATB Justification'!$1:$6</definedName>
    <definedName name="REIMPRO" localSheetId="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Chart'!$A$1:$N$29</definedName>
    <definedName name="Z_6BF0FA4D_68CA_453A_BF24_B3C53C829D19_.wvu.PrintArea" localSheetId="0" hidden="1">'A. Organization Chart'!$A$1:$N$29</definedName>
    <definedName name="Z_813CAA79_4F95_4F45_9A26_39BE18E37FFC_.wvu.PrintArea" localSheetId="0" hidden="1">'A. Organization Chart'!$A$1:$M$29</definedName>
    <definedName name="Z_BE8B1767_05BA_42F9_981E_5B8BF6005D89_.wvu.PrintArea" localSheetId="0" hidden="1">'A. Organization Chart'!$A$1:$N$29</definedName>
  </definedNames>
  <calcPr calcId="145621"/>
</workbook>
</file>

<file path=xl/calcChain.xml><?xml version="1.0" encoding="utf-8"?>
<calcChain xmlns="http://schemas.openxmlformats.org/spreadsheetml/2006/main">
  <c r="B26" i="13" l="1"/>
  <c r="G21" i="21" l="1"/>
  <c r="D16" i="20" l="1"/>
  <c r="B12" i="20"/>
  <c r="I14" i="13" l="1"/>
  <c r="I16" i="13"/>
  <c r="I17" i="13"/>
  <c r="R9" i="10"/>
  <c r="N20" i="8" l="1"/>
  <c r="D12" i="20" l="1"/>
  <c r="I13" i="10" l="1"/>
  <c r="I15" i="10" s="1"/>
  <c r="I20" i="10" s="1"/>
  <c r="H13" i="10"/>
  <c r="E26" i="21" l="1"/>
  <c r="E21" i="21"/>
  <c r="E30" i="21" l="1"/>
  <c r="E9" i="21" l="1"/>
  <c r="F9" i="21"/>
  <c r="G9" i="21"/>
  <c r="E12" i="21"/>
  <c r="F12" i="21"/>
  <c r="G12" i="21"/>
  <c r="F21" i="21"/>
  <c r="F26" i="21"/>
  <c r="G26" i="21"/>
  <c r="F30" i="21"/>
  <c r="G30" i="21"/>
  <c r="E36" i="21"/>
  <c r="F36" i="21"/>
  <c r="G36" i="21"/>
  <c r="E40" i="21"/>
  <c r="F40" i="21"/>
  <c r="G40" i="21"/>
  <c r="E44" i="21"/>
  <c r="F44" i="21"/>
  <c r="E49" i="21"/>
  <c r="F49" i="21"/>
  <c r="G49" i="21"/>
  <c r="E45" i="21" l="1"/>
  <c r="F45" i="21"/>
  <c r="G44" i="21" l="1"/>
  <c r="G45" i="21" l="1"/>
  <c r="D44" i="20"/>
  <c r="C44" i="20"/>
  <c r="B44" i="20"/>
  <c r="D39" i="20"/>
  <c r="C39" i="20"/>
  <c r="B39" i="20"/>
  <c r="D31" i="20"/>
  <c r="C31" i="20"/>
  <c r="D20" i="20"/>
  <c r="C20" i="20"/>
  <c r="B20" i="20"/>
  <c r="C12" i="20"/>
  <c r="B32" i="20" l="1"/>
  <c r="B33" i="20" s="1"/>
  <c r="D45" i="20"/>
  <c r="D32" i="20"/>
  <c r="D33" i="20" s="1"/>
  <c r="C32" i="20"/>
  <c r="C33" i="20" s="1"/>
  <c r="B45" i="20"/>
  <c r="C45" i="20"/>
  <c r="D47" i="20" l="1"/>
  <c r="D49" i="20" s="1"/>
  <c r="C47" i="20"/>
  <c r="C50" i="20" s="1"/>
  <c r="B47" i="20"/>
  <c r="D50" i="20" l="1"/>
  <c r="C49" i="20"/>
  <c r="B49" i="20"/>
  <c r="B50" i="20" s="1"/>
  <c r="Q19" i="10"/>
  <c r="Q18" i="10"/>
  <c r="Q14" i="10"/>
  <c r="R12" i="10"/>
  <c r="R11" i="10"/>
  <c r="R10" i="10"/>
  <c r="G13" i="10"/>
  <c r="F13" i="10"/>
  <c r="F15" i="10" s="1"/>
  <c r="F20" i="10" s="1"/>
  <c r="E13" i="10"/>
  <c r="L21" i="11" l="1"/>
  <c r="L20" i="11"/>
  <c r="L16" i="11"/>
  <c r="L12" i="11"/>
  <c r="L11" i="11"/>
  <c r="L10" i="11"/>
  <c r="K12" i="11"/>
  <c r="K11" i="11"/>
  <c r="K10" i="11"/>
  <c r="Q11" i="10" l="1"/>
  <c r="Q12" i="10"/>
  <c r="Q10" i="10"/>
  <c r="Q9" i="10"/>
  <c r="A29" i="4" l="1"/>
  <c r="A28" i="4"/>
  <c r="A27" i="4"/>
  <c r="A26" i="4"/>
  <c r="B10" i="14" l="1"/>
  <c r="B14" i="14" s="1"/>
  <c r="C27" i="8"/>
  <c r="C13" i="8"/>
  <c r="K9" i="4"/>
  <c r="H26" i="4" s="1"/>
  <c r="B13" i="4"/>
  <c r="M14" i="11" l="1"/>
  <c r="P12" i="10"/>
  <c r="P11" i="10"/>
  <c r="P10" i="10"/>
  <c r="P9" i="10"/>
  <c r="M14" i="4" l="1"/>
  <c r="J31" i="4" s="1"/>
  <c r="I25" i="13" l="1"/>
  <c r="I24" i="13"/>
  <c r="I23" i="13"/>
  <c r="I22" i="13"/>
  <c r="I21" i="13"/>
  <c r="I20" i="13"/>
  <c r="I19" i="13"/>
  <c r="I18" i="13"/>
  <c r="I15" i="13"/>
  <c r="I13" i="13"/>
  <c r="I12" i="13"/>
  <c r="I11" i="13"/>
  <c r="I10" i="13"/>
  <c r="I9" i="13"/>
  <c r="I48" i="14" l="1"/>
  <c r="I47" i="14"/>
  <c r="H45" i="14"/>
  <c r="I39" i="14" l="1"/>
  <c r="I40" i="14"/>
  <c r="I41" i="14"/>
  <c r="I42" i="14"/>
  <c r="I38" i="14"/>
  <c r="I36" i="14" l="1"/>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3" i="14" s="1"/>
  <c r="B43" i="14"/>
  <c r="I8" i="14"/>
  <c r="H8" i="14"/>
  <c r="G30" i="13"/>
  <c r="F30" i="13"/>
  <c r="E30" i="13"/>
  <c r="D30" i="13"/>
  <c r="C30" i="13"/>
  <c r="B30" i="13"/>
  <c r="J26" i="13"/>
  <c r="H26" i="13"/>
  <c r="H27" i="13" s="1"/>
  <c r="I27" i="13" s="1"/>
  <c r="G26" i="13"/>
  <c r="F26" i="13"/>
  <c r="E26" i="13"/>
  <c r="D26" i="13"/>
  <c r="C26" i="13"/>
  <c r="F43" i="14" l="1"/>
  <c r="F14" i="14"/>
  <c r="G14" i="14"/>
  <c r="G37" i="14" s="1"/>
  <c r="G43" i="14" s="1"/>
  <c r="D43" i="14"/>
  <c r="D14" i="14"/>
  <c r="E14" i="14"/>
  <c r="E37" i="14" s="1"/>
  <c r="E43" i="14" s="1"/>
  <c r="I26" i="13"/>
  <c r="I10" i="14"/>
  <c r="I14" i="14" s="1"/>
  <c r="H10" i="14"/>
  <c r="H43" i="14" s="1"/>
  <c r="H28" i="13"/>
  <c r="H29" i="13" l="1"/>
  <c r="I29" i="13" s="1"/>
  <c r="I28" i="13"/>
  <c r="I37" i="14"/>
  <c r="I43" i="14" s="1"/>
  <c r="H14" i="14"/>
  <c r="J30" i="13"/>
  <c r="H30" i="13" l="1"/>
  <c r="I30" i="13"/>
  <c r="J13" i="11"/>
  <c r="I13" i="11"/>
  <c r="I17" i="11" s="1"/>
  <c r="H13" i="11"/>
  <c r="G13" i="11"/>
  <c r="G17" i="11" s="1"/>
  <c r="G22" i="11" s="1"/>
  <c r="F13" i="11"/>
  <c r="E13" i="11"/>
  <c r="D13" i="11"/>
  <c r="D15" i="11" s="1"/>
  <c r="C13" i="11"/>
  <c r="C17" i="11" s="1"/>
  <c r="C22" i="11" s="1"/>
  <c r="B13" i="11"/>
  <c r="M12" i="11"/>
  <c r="M11" i="11"/>
  <c r="M10" i="11"/>
  <c r="M9" i="11"/>
  <c r="L9" i="11"/>
  <c r="K9" i="11"/>
  <c r="M13" i="10"/>
  <c r="L13" i="10"/>
  <c r="L15" i="10" s="1"/>
  <c r="K13" i="10"/>
  <c r="O13" i="10"/>
  <c r="N13" i="10"/>
  <c r="D13" i="10"/>
  <c r="C13" i="10"/>
  <c r="C15" i="10" s="1"/>
  <c r="C20" i="10" s="1"/>
  <c r="B13" i="10"/>
  <c r="L20" i="10" l="1"/>
  <c r="L13" i="11"/>
  <c r="L17" i="11" s="1"/>
  <c r="L22" i="11" s="1"/>
  <c r="M13" i="11"/>
  <c r="M15" i="11" s="1"/>
  <c r="K13" i="11"/>
  <c r="I22" i="11"/>
  <c r="Q13" i="10"/>
  <c r="P13" i="10"/>
  <c r="R13" i="10"/>
  <c r="Q15" i="10" l="1"/>
  <c r="Q20" i="10" s="1"/>
  <c r="L27" i="8"/>
  <c r="K27" i="8"/>
  <c r="J27" i="8"/>
  <c r="I27" i="8"/>
  <c r="H27" i="8"/>
  <c r="G27" i="8"/>
  <c r="F27" i="8"/>
  <c r="E27" i="8"/>
  <c r="D27" i="8"/>
  <c r="N26" i="8"/>
  <c r="M26" i="8"/>
  <c r="N25" i="8"/>
  <c r="M25" i="8"/>
  <c r="N24" i="8"/>
  <c r="M24" i="8"/>
  <c r="N23" i="8"/>
  <c r="M23" i="8"/>
  <c r="L21" i="8"/>
  <c r="K21" i="8"/>
  <c r="J21" i="8"/>
  <c r="I21" i="8"/>
  <c r="H21" i="8"/>
  <c r="G21" i="8"/>
  <c r="F21" i="8"/>
  <c r="E21" i="8"/>
  <c r="D21" i="8"/>
  <c r="C21" i="8"/>
  <c r="C28" i="8" s="1"/>
  <c r="M16" i="8"/>
  <c r="N16" i="8"/>
  <c r="M17" i="8"/>
  <c r="N17" i="8"/>
  <c r="M18" i="8"/>
  <c r="N18" i="8"/>
  <c r="M19" i="8"/>
  <c r="N19" i="8"/>
  <c r="M20" i="8"/>
  <c r="N15" i="8"/>
  <c r="M15" i="8"/>
  <c r="D13" i="8"/>
  <c r="E13" i="8"/>
  <c r="F13" i="8"/>
  <c r="G13" i="8"/>
  <c r="H13" i="8"/>
  <c r="I13" i="8"/>
  <c r="J13" i="8"/>
  <c r="K13" i="8"/>
  <c r="L13" i="8"/>
  <c r="N12" i="8"/>
  <c r="M12" i="8"/>
  <c r="N11" i="8"/>
  <c r="M11" i="8"/>
  <c r="N10" i="8"/>
  <c r="M10" i="8"/>
  <c r="N27" i="8" l="1"/>
  <c r="M21" i="8"/>
  <c r="M13" i="8"/>
  <c r="N13" i="8"/>
  <c r="M27" i="8"/>
  <c r="D28" i="8"/>
  <c r="H28" i="8"/>
  <c r="L28" i="8"/>
  <c r="E28" i="8"/>
  <c r="I28" i="8"/>
  <c r="F28" i="8"/>
  <c r="J28" i="8"/>
  <c r="N21" i="8"/>
  <c r="G28" i="8"/>
  <c r="K28" i="8"/>
  <c r="L21" i="4"/>
  <c r="I38" i="4" s="1"/>
  <c r="L20" i="4"/>
  <c r="I37" i="4" s="1"/>
  <c r="L16" i="4"/>
  <c r="I33" i="4" s="1"/>
  <c r="G30" i="4"/>
  <c r="G32" i="4" s="1"/>
  <c r="F30" i="4"/>
  <c r="F34" i="4" s="1"/>
  <c r="F39" i="4" s="1"/>
  <c r="E30" i="4"/>
  <c r="D30" i="4"/>
  <c r="D32" i="4" s="1"/>
  <c r="C30" i="4"/>
  <c r="C34" i="4" s="1"/>
  <c r="C39" i="4" s="1"/>
  <c r="B30" i="4"/>
  <c r="J13" i="4"/>
  <c r="J15" i="4" s="1"/>
  <c r="I13" i="4"/>
  <c r="I17" i="4" s="1"/>
  <c r="I22" i="4" s="1"/>
  <c r="H13" i="4"/>
  <c r="G13" i="4"/>
  <c r="G15" i="4" s="1"/>
  <c r="F13" i="4"/>
  <c r="F17" i="4" s="1"/>
  <c r="E13" i="4"/>
  <c r="D13" i="4"/>
  <c r="D15" i="4" s="1"/>
  <c r="C13" i="4"/>
  <c r="C17" i="4" s="1"/>
  <c r="C22" i="4" s="1"/>
  <c r="M12" i="4"/>
  <c r="J29" i="4" s="1"/>
  <c r="L12" i="4"/>
  <c r="I29" i="4" s="1"/>
  <c r="K12" i="4"/>
  <c r="H29" i="4" s="1"/>
  <c r="M11" i="4"/>
  <c r="J28" i="4" s="1"/>
  <c r="L11" i="4"/>
  <c r="I28" i="4" s="1"/>
  <c r="K11" i="4"/>
  <c r="H28" i="4" s="1"/>
  <c r="M10" i="4"/>
  <c r="J27" i="4" s="1"/>
  <c r="L10" i="4"/>
  <c r="K10" i="4"/>
  <c r="M9" i="4"/>
  <c r="J26" i="4" s="1"/>
  <c r="L9" i="4"/>
  <c r="I26" i="4" s="1"/>
  <c r="N28" i="8" l="1"/>
  <c r="M15" i="4"/>
  <c r="J32" i="4" s="1"/>
  <c r="M28" i="8"/>
  <c r="K13" i="4"/>
  <c r="L13" i="4"/>
  <c r="M13" i="4"/>
  <c r="J30" i="4"/>
  <c r="F22" i="4"/>
  <c r="L22" i="4" s="1"/>
  <c r="I39" i="4" s="1"/>
  <c r="L17" i="4"/>
  <c r="I34" i="4" s="1"/>
  <c r="I27" i="4"/>
  <c r="I30" i="4" s="1"/>
  <c r="H27" i="4"/>
  <c r="H30" i="4" s="1"/>
  <c r="J13" i="10"/>
</calcChain>
</file>

<file path=xl/sharedStrings.xml><?xml version="1.0" encoding="utf-8"?>
<sst xmlns="http://schemas.openxmlformats.org/spreadsheetml/2006/main" count="380" uniqueCount="217">
  <si>
    <t>Summary of Requirements</t>
  </si>
  <si>
    <t>Salaries and Expenses</t>
  </si>
  <si>
    <t>(Dollars in Thousands)</t>
  </si>
  <si>
    <t>Direct Pos.</t>
  </si>
  <si>
    <t>Amount</t>
  </si>
  <si>
    <t>Technical Adjustments</t>
  </si>
  <si>
    <t>[List all - if applicable]</t>
  </si>
  <si>
    <t>Transfers:</t>
  </si>
  <si>
    <t>Pay and Benefits</t>
  </si>
  <si>
    <t>Domestic Rent and Facilities</t>
  </si>
  <si>
    <t>Other Adjustments</t>
  </si>
  <si>
    <t>Foreign Expenses</t>
  </si>
  <si>
    <t>Prison and Detention</t>
  </si>
  <si>
    <t>Program Changes</t>
  </si>
  <si>
    <t>Increase 2</t>
  </si>
  <si>
    <t>Increase 3</t>
  </si>
  <si>
    <t>Subtotal, Increases</t>
  </si>
  <si>
    <t>Offsets: [list all]</t>
  </si>
  <si>
    <t>Offset 1</t>
  </si>
  <si>
    <t>Offset 2</t>
  </si>
  <si>
    <t>Offset 3</t>
  </si>
  <si>
    <t>Subtotal, Offsets</t>
  </si>
  <si>
    <t>Total Program Changes</t>
  </si>
  <si>
    <t>end of line</t>
  </si>
  <si>
    <t>Decision Unit 2</t>
  </si>
  <si>
    <t>Decision Unit 3</t>
  </si>
  <si>
    <t>Decision Unit 4</t>
  </si>
  <si>
    <t>Total</t>
  </si>
  <si>
    <t>Reimbursable FTE</t>
  </si>
  <si>
    <t>Other FTE:</t>
  </si>
  <si>
    <t>LEAP</t>
  </si>
  <si>
    <t>Overtime</t>
  </si>
  <si>
    <t>Direct FTE</t>
  </si>
  <si>
    <t>Program Increases</t>
  </si>
  <si>
    <t>Program Offsets</t>
  </si>
  <si>
    <t>Resources by Department of Justice Strategic Goal/Objective</t>
  </si>
  <si>
    <t>Strategic Goal and Strategic Objective</t>
  </si>
  <si>
    <t>Direct Amount</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</si>
  <si>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</si>
  <si>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</si>
  <si>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</si>
  <si>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</si>
  <si>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</si>
  <si>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</si>
  <si>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</si>
  <si>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</si>
  <si>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</si>
  <si>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</si>
  <si>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</si>
  <si>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</si>
  <si>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</si>
  <si>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</si>
  <si>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</si>
  <si>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</si>
  <si>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</si>
  <si>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</si>
  <si>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</si>
  <si>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</si>
  <si>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</si>
  <si>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</si>
  <si>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</si>
  <si>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</si>
  <si>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</si>
  <si>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</si>
  <si>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</si>
  <si>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25.6 Medical Care</t>
  </si>
  <si>
    <t>Subtotal, Pay and Benefits</t>
  </si>
  <si>
    <t>Subtotal, Domestic Rent and Facilities</t>
  </si>
  <si>
    <t>Subtotal, Other Adjustments</t>
  </si>
  <si>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</si>
  <si>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</si>
  <si>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</si>
  <si>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</si>
  <si>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</si>
  <si>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Reprogramming/Transfers</t>
  </si>
  <si>
    <t xml:space="preserve">Carryover </t>
  </si>
  <si>
    <t>Crosswalk of 2013 Availability</t>
  </si>
  <si>
    <t>Increase/Decrease</t>
  </si>
  <si>
    <t>Reimb. Pos.</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</si>
  <si>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</si>
  <si>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</si>
  <si>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</si>
  <si>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</si>
  <si>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</si>
  <si>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</si>
  <si>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</si>
  <si>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</si>
  <si>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</si>
  <si>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</si>
  <si>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</si>
  <si>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</si>
  <si>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</si>
  <si>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</si>
  <si>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</si>
  <si>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</si>
  <si>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</si>
  <si>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</si>
  <si>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</si>
  <si>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</si>
  <si>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</si>
  <si>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</si>
  <si>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</si>
  <si>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</si>
  <si>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</si>
  <si>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</si>
  <si>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</si>
  <si>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</si>
  <si>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</si>
  <si>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</si>
  <si>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</si>
  <si>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</si>
  <si>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</si>
  <si>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</si>
  <si>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</si>
  <si>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</si>
  <si>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</si>
  <si>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</si>
  <si>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</si>
  <si>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</si>
  <si>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</si>
  <si>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</si>
  <si>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</si>
  <si>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</si>
  <si>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</si>
  <si>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</si>
  <si>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</si>
  <si>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</si>
  <si>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</si>
  <si>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</si>
  <si>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</si>
  <si>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</si>
  <si>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</si>
  <si>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</si>
  <si>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</si>
  <si>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</si>
  <si>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</si>
  <si>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Base Adjustments</t>
  </si>
  <si>
    <t>Estimate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</si>
  <si>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</si>
  <si>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</si>
  <si>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</si>
  <si>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</si>
  <si>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</si>
  <si>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</si>
  <si>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</si>
  <si>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</si>
  <si>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</si>
  <si>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</si>
  <si>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</si>
  <si>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</si>
  <si>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$_______is required to meet these commitments.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</si>
  <si>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</si>
  <si>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</si>
  <si>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11.5 Other Personnel Compensation</t>
  </si>
  <si>
    <t>22.0 Transportation of Things</t>
  </si>
  <si>
    <t>Subtract - Unobligated Balance, Start-of-Year</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</si>
  <si>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</si>
  <si>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</si>
  <si>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Est. FTE</t>
  </si>
  <si>
    <t>Total Direct with Rescission</t>
  </si>
  <si>
    <t>Add - Unobligated End-of-Year, Expiring</t>
  </si>
  <si>
    <t>Carryover:</t>
  </si>
  <si>
    <t>Recoveries/Refunds:</t>
  </si>
  <si>
    <t>Non-Personnel Related Decreases</t>
  </si>
  <si>
    <t>Total Technical Adjustments</t>
  </si>
  <si>
    <t>Subtract - Transfers/Reprogramming</t>
  </si>
  <si>
    <t>Subtract - Recoveries/Refunds</t>
  </si>
  <si>
    <t>FY 2011 CJ Submission</t>
  </si>
  <si>
    <t>2012 template</t>
  </si>
  <si>
    <t>2013 Spring call template</t>
  </si>
  <si>
    <t>A: Organizational Chart</t>
  </si>
  <si>
    <t>FY 2015 Request</t>
  </si>
  <si>
    <t>2013 Enacted</t>
  </si>
  <si>
    <t>2013 Balance Rescission (if applicable)</t>
  </si>
  <si>
    <t>2013 Sequester Cut</t>
  </si>
  <si>
    <t>2015 Current Services</t>
  </si>
  <si>
    <t>2015 Total Request</t>
  </si>
  <si>
    <t>2015 Balance Rescission [if applicable]</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</si>
  <si>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</si>
  <si>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</si>
  <si>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</si>
  <si>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</si>
  <si>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</si>
  <si>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</si>
  <si>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2014 bill for post invoices and other ICASS costs.</t>
    </r>
  </si>
  <si>
    <t>2013 Appropriation Enacted w/o Balance Rescission</t>
  </si>
  <si>
    <t>Crosswalk of 2014 Availability</t>
  </si>
  <si>
    <t>2014 Availability</t>
  </si>
  <si>
    <t>Supplemental Appropriation</t>
  </si>
  <si>
    <t>Total 2013 Enacted (Rescissions and Sequester)</t>
  </si>
  <si>
    <t>2013 Enacted with Rescissions and Sequester</t>
  </si>
  <si>
    <r>
      <t xml:space="preserve">Financial Management: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</si>
  <si>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2013 Estimate</t>
  </si>
  <si>
    <t>Sequester</t>
  </si>
  <si>
    <t>2013 Rescissions (1.877% &amp; 0.2%)</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</si>
  <si>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$9,000 is necessary to meet our increased retirement obligations as a result of this conversion.</t>
    </r>
  </si>
  <si>
    <t>Office of Legal Counsel</t>
  </si>
  <si>
    <r>
      <t>2015 Pay Raise:</t>
    </r>
    <r>
      <rPr>
        <sz val="9"/>
        <color theme="1"/>
        <rFont val="Arial"/>
        <family val="2"/>
      </rPr>
      <t xml:space="preserve">
This request provides for a proposed 1 percent pay raise to be effective in January of 2015.   The amount requested, $36,000, represents the pay amounts for 3/4 of the fiscal year plus appropriate benefits ($27,000 for pay and $9,000 for benefits).</t>
    </r>
  </si>
  <si>
    <r>
      <t>Sequestration Restoration:</t>
    </r>
    <r>
      <rPr>
        <sz val="9"/>
        <color theme="1"/>
        <rFont val="Arial"/>
        <family val="2"/>
      </rPr>
      <t xml:space="preserve">
This request restores the FY 2013 sequestration amount of $390,000, which is essential to basic daily operations.</t>
    </r>
  </si>
  <si>
    <t>FTE</t>
  </si>
  <si>
    <t>2014 Enacted</t>
  </si>
  <si>
    <t>Increases:</t>
  </si>
  <si>
    <t>Program Increase - Unspecified</t>
  </si>
  <si>
    <t xml:space="preserve">2014 Balance Rescission </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</si>
  <si>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$14,000, represents the pay amounts for 1/4 of the fiscal year plus appropriate benefits ($10,500 for pay and $3,500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</si>
  <si>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$42,000, represents the funds needed to cover this increase. </t>
    </r>
  </si>
  <si>
    <t>2013 Actual</t>
  </si>
  <si>
    <r>
      <t>Health Insurance:</t>
    </r>
    <r>
      <rPr>
        <sz val="9"/>
        <color theme="1"/>
        <rFont val="Arial"/>
        <family val="2"/>
      </rPr>
      <t xml:space="preserve">
Effective January 2015, the component's contribution to Federal employees' health insurance decreased by 3.6 percent.  Applied against the 2014 estimate of $3,934, the amount increased by 39,000.</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</si>
  <si>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$207,000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</si>
  <si>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Footnotes:</t>
  </si>
  <si>
    <t>1)  The 2013 Enacted appropriation includes the 2 across-the-board rescissions of 1.877% and 0.2%.</t>
  </si>
  <si>
    <t>FY 2014 Enacted</t>
  </si>
  <si>
    <t>2013 Enacted with  Rescissions &amp; Sequestration</t>
  </si>
  <si>
    <t xml:space="preserve">Total 2014 Enacted </t>
  </si>
  <si>
    <t xml:space="preserve">2015 Total Request </t>
  </si>
  <si>
    <t>Total Base Adjustments</t>
  </si>
  <si>
    <t>Reprogramming/   Transfers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</si>
</sst>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sz val="12"/>
      <color theme="0"/>
      <name val="Arial"/>
      <family val="2"/>
    </font>
    <font>
      <u/>
      <sz val="11"/>
      <color theme="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sz val="8"/>
      <color indexed="9"/>
      <name val="Arial"/>
      <family val="2"/>
    </font>
    <font>
      <b/>
      <sz val="12"/>
      <color indexed="9"/>
      <name val="Arial"/>
      <family val="2"/>
    </font>
    <font>
      <sz val="10"/>
      <color indexed="9"/>
      <name val="Times New Roman"/>
      <family val="1"/>
    </font>
    <font>
      <b/>
      <sz val="12"/>
      <name val="Arial"/>
      <family val="2"/>
    </font>
    <font>
      <b/>
      <sz val="16"/>
      <name val="Arial"/>
      <family val="2"/>
    </font>
    <font>
      <b/>
      <u/>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s>
  <cellStyleXfs count="20">
    <xf numFmtId="0" fontId="0" fillId="0" borderId="0"/>
    <xf numFmtId="43" fontId="14"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6" fillId="0" borderId="0"/>
  </cellStyleXfs>
  <cellXfs count="299">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3" fillId="0" borderId="10" xfId="0" applyFont="1" applyBorder="1" applyAlignment="1">
      <alignment horizontal="left" indent="3"/>
    </xf>
    <xf numFmtId="0" fontId="18" fillId="0" borderId="15" xfId="0" applyFont="1" applyBorder="1" applyAlignment="1">
      <alignment horizontal="right"/>
    </xf>
    <xf numFmtId="0" fontId="13" fillId="0" borderId="16" xfId="0" applyFont="1" applyBorder="1" applyAlignment="1">
      <alignment horizontal="left" indent="3"/>
    </xf>
    <xf numFmtId="0" fontId="13" fillId="0" borderId="17" xfId="0" applyFont="1" applyBorder="1"/>
    <xf numFmtId="0" fontId="13" fillId="0" borderId="18" xfId="0" applyFont="1" applyBorder="1"/>
    <xf numFmtId="0" fontId="13" fillId="0" borderId="19" xfId="0" applyFont="1" applyBorder="1" applyAlignment="1">
      <alignment horizontal="left" indent="3"/>
    </xf>
    <xf numFmtId="0" fontId="13" fillId="0" borderId="19" xfId="0" applyFont="1" applyBorder="1" applyAlignment="1">
      <alignment horizontal="left" indent="5"/>
    </xf>
    <xf numFmtId="0" fontId="13" fillId="0" borderId="22" xfId="0" applyFont="1" applyBorder="1" applyAlignment="1">
      <alignment horizontal="left" indent="5"/>
    </xf>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2" fillId="0" borderId="13" xfId="0" applyFont="1" applyBorder="1" applyAlignment="1">
      <alignment horizontal="center" vertical="top" wrapText="1"/>
    </xf>
    <xf numFmtId="3" fontId="13" fillId="0" borderId="20" xfId="0" applyNumberFormat="1" applyFont="1" applyBorder="1"/>
    <xf numFmtId="3" fontId="13" fillId="0" borderId="20" xfId="1" applyNumberFormat="1" applyFont="1" applyBorder="1"/>
    <xf numFmtId="3" fontId="12" fillId="0" borderId="20" xfId="0" applyNumberFormat="1" applyFont="1" applyBorder="1"/>
    <xf numFmtId="3" fontId="12" fillId="0" borderId="21" xfId="0" applyNumberFormat="1" applyFont="1" applyBorder="1"/>
    <xf numFmtId="3" fontId="18" fillId="0" borderId="36" xfId="0" applyNumberFormat="1" applyFont="1" applyBorder="1"/>
    <xf numFmtId="3" fontId="18" fillId="0" borderId="37" xfId="0" applyNumberFormat="1" applyFont="1" applyBorder="1"/>
    <xf numFmtId="0" fontId="18" fillId="0" borderId="35" xfId="0" applyFont="1" applyBorder="1" applyAlignment="1">
      <alignment horizontal="right"/>
    </xf>
    <xf numFmtId="0" fontId="18" fillId="0" borderId="42" xfId="0" applyFont="1" applyBorder="1" applyAlignment="1">
      <alignment vertical="top"/>
    </xf>
    <xf numFmtId="0" fontId="13" fillId="0" borderId="43" xfId="0" applyFont="1" applyBorder="1" applyAlignment="1">
      <alignment vertical="top"/>
    </xf>
    <xf numFmtId="0" fontId="13" fillId="0" borderId="44" xfId="0" applyFont="1" applyBorder="1"/>
    <xf numFmtId="0" fontId="13" fillId="0" borderId="45" xfId="0" applyFont="1" applyBorder="1"/>
    <xf numFmtId="0" fontId="18" fillId="0" borderId="30"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28" xfId="0" applyFont="1" applyBorder="1" applyAlignment="1">
      <alignment vertical="top" wrapText="1"/>
    </xf>
    <xf numFmtId="0" fontId="12" fillId="0" borderId="29" xfId="0" applyFont="1" applyBorder="1" applyAlignment="1">
      <alignment vertical="top" wrapText="1"/>
    </xf>
    <xf numFmtId="0" fontId="12" fillId="0" borderId="29" xfId="0" applyFont="1" applyBorder="1" applyAlignment="1">
      <alignment vertical="top"/>
    </xf>
    <xf numFmtId="0" fontId="18" fillId="0" borderId="35" xfId="0" applyFont="1" applyBorder="1" applyAlignment="1">
      <alignment horizontal="right" vertical="top"/>
    </xf>
    <xf numFmtId="0" fontId="22" fillId="0" borderId="33" xfId="0" applyFont="1" applyBorder="1" applyAlignment="1">
      <alignment vertical="center" wrapText="1"/>
    </xf>
    <xf numFmtId="0" fontId="25" fillId="0" borderId="0" xfId="0" applyFont="1" applyAlignment="1"/>
    <xf numFmtId="0" fontId="23" fillId="0" borderId="0" xfId="0" applyFont="1"/>
    <xf numFmtId="0" fontId="22" fillId="0" borderId="47" xfId="0" applyFont="1" applyBorder="1" applyAlignment="1">
      <alignment vertical="top"/>
    </xf>
    <xf numFmtId="0" fontId="23" fillId="0" borderId="43" xfId="0" applyFont="1" applyBorder="1" applyAlignment="1">
      <alignment vertical="top"/>
    </xf>
    <xf numFmtId="0" fontId="23" fillId="0" borderId="44" xfId="0" applyFont="1" applyBorder="1"/>
    <xf numFmtId="0" fontId="22" fillId="0" borderId="42" xfId="0" applyFont="1" applyBorder="1" applyAlignment="1">
      <alignment vertical="top"/>
    </xf>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7" xfId="0" applyFont="1" applyBorder="1"/>
    <xf numFmtId="3" fontId="23" fillId="0" borderId="20" xfId="0" applyNumberFormat="1" applyFont="1" applyBorder="1"/>
    <xf numFmtId="3" fontId="22" fillId="0" borderId="36" xfId="0" applyNumberFormat="1" applyFont="1" applyBorder="1"/>
    <xf numFmtId="3" fontId="23" fillId="0" borderId="17" xfId="0" applyNumberFormat="1" applyFont="1" applyBorder="1"/>
    <xf numFmtId="0" fontId="23" fillId="0" borderId="42" xfId="0" applyFont="1" applyBorder="1" applyAlignment="1">
      <alignment vertical="top"/>
    </xf>
    <xf numFmtId="3" fontId="22" fillId="0" borderId="20" xfId="0" applyNumberFormat="1" applyFont="1" applyBorder="1"/>
    <xf numFmtId="3" fontId="22" fillId="0" borderId="50" xfId="0" applyNumberFormat="1" applyFont="1" applyBorder="1"/>
    <xf numFmtId="0" fontId="23" fillId="0" borderId="47" xfId="0" applyFont="1" applyBorder="1" applyAlignment="1">
      <alignment vertical="top"/>
    </xf>
    <xf numFmtId="0" fontId="23" fillId="0" borderId="46" xfId="0" applyFont="1" applyBorder="1" applyAlignment="1">
      <alignment vertical="top"/>
    </xf>
    <xf numFmtId="3" fontId="22" fillId="0" borderId="54" xfId="0" applyNumberFormat="1" applyFont="1" applyBorder="1"/>
    <xf numFmtId="0" fontId="22" fillId="0" borderId="3" xfId="0" applyFont="1" applyBorder="1" applyAlignment="1">
      <alignment horizontal="center" vertical="center" wrapText="1"/>
    </xf>
    <xf numFmtId="0" fontId="23" fillId="0" borderId="18" xfId="0" applyFont="1" applyBorder="1"/>
    <xf numFmtId="3" fontId="23" fillId="0" borderId="21" xfId="0" applyNumberFormat="1" applyFont="1" applyBorder="1"/>
    <xf numFmtId="3" fontId="22" fillId="0" borderId="37" xfId="0" applyNumberFormat="1" applyFont="1" applyBorder="1"/>
    <xf numFmtId="3" fontId="23" fillId="0" borderId="18" xfId="0" applyNumberFormat="1" applyFont="1" applyBorder="1"/>
    <xf numFmtId="3" fontId="22" fillId="0" borderId="55" xfId="0" applyNumberFormat="1" applyFont="1" applyBorder="1"/>
    <xf numFmtId="3" fontId="22" fillId="0" borderId="56" xfId="0" applyNumberFormat="1" applyFont="1" applyBorder="1"/>
    <xf numFmtId="0" fontId="27" fillId="0" borderId="0" xfId="0" applyFont="1"/>
    <xf numFmtId="0" fontId="15" fillId="0" borderId="33"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1" fillId="0" borderId="13" xfId="0" applyFont="1" applyBorder="1" applyAlignment="1">
      <alignment horizontal="center" vertical="top" wrapText="1"/>
    </xf>
    <xf numFmtId="0" fontId="13" fillId="0" borderId="42" xfId="0" applyFont="1" applyBorder="1"/>
    <xf numFmtId="0" fontId="13" fillId="0" borderId="47" xfId="0" applyFont="1" applyBorder="1"/>
    <xf numFmtId="0" fontId="13" fillId="0" borderId="43" xfId="0" applyFont="1" applyBorder="1"/>
    <xf numFmtId="0" fontId="13" fillId="0" borderId="47" xfId="0" applyFont="1" applyBorder="1" applyAlignment="1">
      <alignment horizontal="left" indent="1"/>
    </xf>
    <xf numFmtId="0" fontId="13" fillId="0" borderId="43"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8"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61" xfId="0" applyFont="1" applyBorder="1" applyAlignment="1">
      <alignment horizontal="center"/>
    </xf>
    <xf numFmtId="0" fontId="11" fillId="0" borderId="61" xfId="0" applyFont="1" applyBorder="1" applyAlignment="1">
      <alignment horizontal="left" wrapText="1" indent="2"/>
    </xf>
    <xf numFmtId="0" fontId="11" fillId="0" borderId="64" xfId="0" applyFont="1" applyBorder="1"/>
    <xf numFmtId="0" fontId="18" fillId="0" borderId="67" xfId="0" applyFont="1" applyBorder="1"/>
    <xf numFmtId="3" fontId="18" fillId="0" borderId="19" xfId="0" applyNumberFormat="1" applyFont="1" applyBorder="1"/>
    <xf numFmtId="3" fontId="18" fillId="0" borderId="20" xfId="0" applyNumberFormat="1" applyFont="1" applyBorder="1"/>
    <xf numFmtId="0" fontId="18" fillId="0" borderId="68" xfId="0" applyFont="1" applyBorder="1" applyAlignment="1">
      <alignment horizontal="left" indent="1"/>
    </xf>
    <xf numFmtId="3" fontId="18" fillId="0" borderId="21" xfId="0" applyNumberFormat="1" applyFont="1" applyBorder="1"/>
    <xf numFmtId="0" fontId="18" fillId="0" borderId="68" xfId="0" applyFont="1" applyBorder="1"/>
    <xf numFmtId="0" fontId="18" fillId="0" borderId="68" xfId="0" applyFont="1" applyBorder="1" applyAlignment="1">
      <alignment horizontal="left" indent="3"/>
    </xf>
    <xf numFmtId="0" fontId="18" fillId="0" borderId="66" xfId="0" applyFont="1" applyBorder="1" applyAlignment="1">
      <alignment horizontal="left"/>
    </xf>
    <xf numFmtId="3" fontId="18" fillId="0" borderId="43" xfId="0" applyNumberFormat="1" applyFont="1" applyBorder="1"/>
    <xf numFmtId="3" fontId="18" fillId="0" borderId="69" xfId="0" applyNumberFormat="1" applyFont="1" applyBorder="1"/>
    <xf numFmtId="0" fontId="18" fillId="0" borderId="68" xfId="0" applyFont="1" applyBorder="1" applyAlignment="1">
      <alignment horizontal="left"/>
    </xf>
    <xf numFmtId="0" fontId="18" fillId="0" borderId="67" xfId="0" applyFont="1" applyBorder="1" applyAlignment="1">
      <alignment horizontal="left" indent="1"/>
    </xf>
    <xf numFmtId="0" fontId="18" fillId="0" borderId="72" xfId="0" applyFont="1" applyBorder="1"/>
    <xf numFmtId="3" fontId="18" fillId="0" borderId="73" xfId="0" applyNumberFormat="1" applyFont="1" applyBorder="1"/>
    <xf numFmtId="3" fontId="18" fillId="0" borderId="63" xfId="0" applyNumberFormat="1" applyFont="1" applyBorder="1"/>
    <xf numFmtId="3" fontId="18" fillId="0" borderId="74" xfId="0" applyNumberFormat="1" applyFont="1" applyBorder="1"/>
    <xf numFmtId="0" fontId="13" fillId="0" borderId="34" xfId="0" applyFont="1" applyBorder="1" applyAlignment="1">
      <alignment horizontal="left" indent="3"/>
    </xf>
    <xf numFmtId="0" fontId="18" fillId="0" borderId="4" xfId="0" applyFont="1" applyBorder="1" applyAlignment="1">
      <alignment horizontal="center" vertical="center" wrapText="1"/>
    </xf>
    <xf numFmtId="0" fontId="13" fillId="0" borderId="65" xfId="0" applyFont="1" applyBorder="1" applyAlignment="1">
      <alignment horizontal="left" indent="3"/>
    </xf>
    <xf numFmtId="0" fontId="10" fillId="0" borderId="16" xfId="0" applyFont="1" applyBorder="1" applyAlignment="1">
      <alignment horizontal="left" indent="2"/>
    </xf>
    <xf numFmtId="3" fontId="18" fillId="0" borderId="31" xfId="0" applyNumberFormat="1" applyFont="1" applyBorder="1"/>
    <xf numFmtId="3" fontId="18" fillId="0" borderId="14" xfId="0" applyNumberFormat="1" applyFont="1" applyBorder="1"/>
    <xf numFmtId="3" fontId="18" fillId="0" borderId="75" xfId="0" applyNumberFormat="1" applyFont="1" applyBorder="1"/>
    <xf numFmtId="0" fontId="18" fillId="0" borderId="25" xfId="0" applyFont="1" applyBorder="1" applyAlignment="1">
      <alignment horizontal="left"/>
    </xf>
    <xf numFmtId="0" fontId="10" fillId="0" borderId="1" xfId="0" applyFont="1" applyBorder="1" applyAlignment="1">
      <alignment horizontal="center" vertical="top" wrapText="1"/>
    </xf>
    <xf numFmtId="0" fontId="10" fillId="0" borderId="65"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23" fillId="0" borderId="73" xfId="0" applyFont="1" applyBorder="1" applyAlignment="1">
      <alignment vertical="top"/>
    </xf>
    <xf numFmtId="3" fontId="22" fillId="0" borderId="63" xfId="0" applyNumberFormat="1" applyFont="1" applyBorder="1"/>
    <xf numFmtId="3" fontId="23" fillId="0" borderId="62" xfId="0" applyNumberFormat="1" applyFont="1" applyBorder="1"/>
    <xf numFmtId="0" fontId="23" fillId="0" borderId="46" xfId="0" applyFont="1" applyBorder="1"/>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51" xfId="0" applyFont="1" applyBorder="1"/>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2" fillId="0" borderId="78" xfId="0" applyFont="1" applyBorder="1" applyAlignment="1">
      <alignment horizontal="center"/>
    </xf>
    <xf numFmtId="0" fontId="19" fillId="0" borderId="79" xfId="0" applyFont="1" applyBorder="1"/>
    <xf numFmtId="0" fontId="29" fillId="0" borderId="80" xfId="0" applyFont="1" applyBorder="1"/>
    <xf numFmtId="0" fontId="30" fillId="0" borderId="0" xfId="0" applyFont="1" applyBorder="1" applyAlignment="1">
      <alignment horizontal="left" vertical="top"/>
    </xf>
    <xf numFmtId="0" fontId="30" fillId="0" borderId="0" xfId="0" applyFont="1"/>
    <xf numFmtId="0" fontId="31" fillId="0" borderId="0" xfId="0" applyFont="1"/>
    <xf numFmtId="0" fontId="19" fillId="0" borderId="80" xfId="0" applyFont="1" applyBorder="1"/>
    <xf numFmtId="0" fontId="7" fillId="0" borderId="0" xfId="0" applyFont="1"/>
    <xf numFmtId="0" fontId="7" fillId="0" borderId="29" xfId="0" applyFont="1" applyBorder="1" applyAlignment="1">
      <alignment vertical="top" wrapText="1"/>
    </xf>
    <xf numFmtId="0" fontId="6" fillId="0" borderId="34" xfId="0" applyFont="1" applyBorder="1" applyAlignment="1">
      <alignment horizontal="left" indent="2"/>
    </xf>
    <xf numFmtId="0" fontId="9" fillId="0" borderId="81" xfId="0" applyFont="1" applyBorder="1" applyAlignment="1">
      <alignment horizontal="left" indent="1"/>
    </xf>
    <xf numFmtId="0" fontId="9" fillId="0" borderId="10" xfId="0" applyFont="1" applyBorder="1" applyAlignment="1">
      <alignment horizontal="left" indent="1"/>
    </xf>
    <xf numFmtId="0" fontId="6" fillId="0" borderId="19" xfId="0" applyFont="1" applyBorder="1" applyAlignment="1">
      <alignment horizontal="left" indent="2"/>
    </xf>
    <xf numFmtId="3" fontId="18" fillId="0" borderId="47" xfId="0" applyNumberFormat="1" applyFont="1" applyBorder="1"/>
    <xf numFmtId="3" fontId="18" fillId="0" borderId="50" xfId="0" applyNumberFormat="1" applyFont="1" applyBorder="1"/>
    <xf numFmtId="3" fontId="18" fillId="0" borderId="82" xfId="0" applyNumberFormat="1" applyFont="1" applyBorder="1"/>
    <xf numFmtId="3" fontId="18" fillId="0" borderId="44" xfId="0" applyNumberFormat="1" applyFont="1" applyBorder="1"/>
    <xf numFmtId="3" fontId="18" fillId="0" borderId="65" xfId="0" applyNumberFormat="1" applyFont="1" applyBorder="1"/>
    <xf numFmtId="3" fontId="18" fillId="0" borderId="55" xfId="0" applyNumberFormat="1" applyFont="1" applyBorder="1"/>
    <xf numFmtId="3" fontId="18" fillId="0" borderId="34" xfId="0" applyNumberFormat="1" applyFont="1" applyBorder="1"/>
    <xf numFmtId="3" fontId="18" fillId="0" borderId="83" xfId="0" applyNumberFormat="1" applyFont="1" applyBorder="1"/>
    <xf numFmtId="3" fontId="34" fillId="0" borderId="19" xfId="0" applyNumberFormat="1" applyFont="1" applyBorder="1"/>
    <xf numFmtId="3" fontId="34" fillId="0" borderId="20" xfId="0" applyNumberFormat="1" applyFont="1" applyBorder="1"/>
    <xf numFmtId="3" fontId="34" fillId="0" borderId="21" xfId="0" applyNumberFormat="1" applyFont="1" applyBorder="1"/>
    <xf numFmtId="3" fontId="34" fillId="0" borderId="43" xfId="0" applyNumberFormat="1" applyFont="1" applyBorder="1"/>
    <xf numFmtId="3" fontId="34" fillId="0" borderId="69" xfId="0" applyNumberFormat="1" applyFont="1" applyBorder="1"/>
    <xf numFmtId="0" fontId="5"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3" fillId="0" borderId="2" xfId="0" applyNumberFormat="1" applyFont="1" applyBorder="1"/>
    <xf numFmtId="3" fontId="13" fillId="0" borderId="11"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6" xfId="0" applyNumberFormat="1" applyFont="1" applyBorder="1"/>
    <xf numFmtId="3" fontId="10" fillId="0" borderId="37" xfId="0" applyNumberFormat="1" applyFont="1" applyBorder="1"/>
    <xf numFmtId="3" fontId="13" fillId="0" borderId="50" xfId="0" applyNumberFormat="1" applyFont="1" applyBorder="1"/>
    <xf numFmtId="3" fontId="13" fillId="0" borderId="55" xfId="0" applyNumberFormat="1" applyFont="1" applyBorder="1"/>
    <xf numFmtId="3" fontId="13" fillId="0" borderId="23" xfId="0" applyNumberFormat="1" applyFont="1" applyBorder="1"/>
    <xf numFmtId="3" fontId="13" fillId="0" borderId="24" xfId="0" applyNumberFormat="1" applyFont="1" applyBorder="1"/>
    <xf numFmtId="3" fontId="13" fillId="0" borderId="7" xfId="0" applyNumberFormat="1" applyFont="1" applyBorder="1"/>
    <xf numFmtId="3" fontId="13" fillId="0" borderId="8" xfId="0" applyNumberFormat="1" applyFont="1" applyBorder="1"/>
    <xf numFmtId="3" fontId="13" fillId="0" borderId="36" xfId="0" applyNumberFormat="1" applyFont="1" applyBorder="1"/>
    <xf numFmtId="3" fontId="13" fillId="0" borderId="37" xfId="0" applyNumberFormat="1" applyFont="1" applyBorder="1"/>
    <xf numFmtId="3" fontId="18" fillId="0" borderId="8" xfId="0" applyNumberFormat="1" applyFont="1" applyBorder="1"/>
    <xf numFmtId="3" fontId="28" fillId="0" borderId="20" xfId="0" applyNumberFormat="1" applyFont="1" applyBorder="1"/>
    <xf numFmtId="3" fontId="28" fillId="0" borderId="21" xfId="0" applyNumberFormat="1" applyFont="1" applyBorder="1"/>
    <xf numFmtId="3" fontId="18" fillId="0" borderId="54" xfId="0" applyNumberFormat="1" applyFont="1" applyBorder="1"/>
    <xf numFmtId="3" fontId="18" fillId="0" borderId="56" xfId="0" applyNumberFormat="1" applyFont="1" applyBorder="1"/>
    <xf numFmtId="3" fontId="13" fillId="0" borderId="63" xfId="0" applyNumberFormat="1" applyFont="1" applyBorder="1"/>
    <xf numFmtId="3" fontId="13" fillId="0" borderId="62" xfId="0" applyNumberFormat="1" applyFont="1" applyBorder="1"/>
    <xf numFmtId="3" fontId="13" fillId="0" borderId="54" xfId="0" applyNumberFormat="1" applyFont="1" applyBorder="1"/>
    <xf numFmtId="3" fontId="13" fillId="0" borderId="56" xfId="0" applyNumberFormat="1" applyFont="1" applyBorder="1"/>
    <xf numFmtId="3" fontId="18" fillId="0" borderId="51" xfId="0" applyNumberFormat="1" applyFont="1" applyBorder="1"/>
    <xf numFmtId="3" fontId="18" fillId="0" borderId="23" xfId="0" applyNumberFormat="1" applyFont="1" applyBorder="1"/>
    <xf numFmtId="0" fontId="4" fillId="0" borderId="19" xfId="0" applyFont="1" applyBorder="1" applyAlignment="1">
      <alignment horizontal="left" indent="2"/>
    </xf>
    <xf numFmtId="0" fontId="4" fillId="0" borderId="0" xfId="0" applyFont="1" applyAlignment="1">
      <alignment horizontal="left" indent="2"/>
    </xf>
    <xf numFmtId="0" fontId="4" fillId="0" borderId="0" xfId="0" applyFont="1"/>
    <xf numFmtId="3" fontId="4" fillId="0" borderId="0" xfId="0" applyNumberFormat="1" applyFont="1"/>
    <xf numFmtId="164" fontId="4" fillId="0" borderId="0" xfId="1" applyNumberFormat="1" applyFont="1"/>
    <xf numFmtId="0" fontId="4" fillId="0" borderId="68" xfId="0" applyFont="1" applyBorder="1" applyAlignment="1">
      <alignment horizontal="left" indent="1"/>
    </xf>
    <xf numFmtId="3" fontId="4" fillId="0" borderId="83" xfId="0" applyNumberFormat="1" applyFont="1" applyBorder="1"/>
    <xf numFmtId="3" fontId="4" fillId="0" borderId="21" xfId="0" applyNumberFormat="1" applyFont="1" applyBorder="1"/>
    <xf numFmtId="3" fontId="4" fillId="0" borderId="84" xfId="0" applyNumberFormat="1" applyFont="1" applyBorder="1"/>
    <xf numFmtId="0" fontId="4" fillId="0" borderId="68"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68" xfId="0" applyFont="1" applyBorder="1" applyAlignment="1">
      <alignment horizontal="left" indent="3"/>
    </xf>
    <xf numFmtId="0" fontId="4" fillId="0" borderId="68" xfId="0" applyFont="1" applyBorder="1" applyAlignment="1">
      <alignment horizontal="left" indent="4"/>
    </xf>
    <xf numFmtId="3" fontId="4" fillId="0" borderId="43" xfId="0" applyNumberFormat="1" applyFont="1" applyBorder="1"/>
    <xf numFmtId="3" fontId="4" fillId="0" borderId="69" xfId="0" applyNumberFormat="1" applyFont="1" applyBorder="1"/>
    <xf numFmtId="0" fontId="4" fillId="0" borderId="26" xfId="0" applyFont="1" applyBorder="1" applyAlignment="1">
      <alignment horizontal="left"/>
    </xf>
    <xf numFmtId="3" fontId="4" fillId="0" borderId="70" xfId="0" applyNumberFormat="1" applyFont="1" applyBorder="1"/>
    <xf numFmtId="3" fontId="4" fillId="0" borderId="60" xfId="0" applyNumberFormat="1" applyFont="1" applyBorder="1"/>
    <xf numFmtId="3" fontId="4" fillId="0" borderId="71" xfId="0" applyNumberFormat="1" applyFont="1" applyBorder="1"/>
    <xf numFmtId="0" fontId="37" fillId="0" borderId="0" xfId="0" applyFont="1" applyAlignment="1">
      <alignment vertical="center"/>
    </xf>
    <xf numFmtId="0" fontId="2" fillId="0" borderId="0" xfId="0" applyFont="1" applyAlignment="1">
      <alignment horizontal="left"/>
    </xf>
    <xf numFmtId="0" fontId="1" fillId="0" borderId="0" xfId="0" applyFont="1"/>
    <xf numFmtId="0" fontId="1" fillId="0" borderId="0" xfId="0" applyFont="1" applyAlignment="1"/>
    <xf numFmtId="0" fontId="4" fillId="0" borderId="0" xfId="0" applyFont="1" applyAlignment="1"/>
    <xf numFmtId="0" fontId="36" fillId="0" borderId="0" xfId="13"/>
    <xf numFmtId="0" fontId="40" fillId="0" borderId="0" xfId="13" applyFont="1"/>
    <xf numFmtId="0" fontId="41" fillId="2" borderId="0" xfId="13" applyFont="1" applyFill="1" applyProtection="1">
      <protection hidden="1"/>
    </xf>
    <xf numFmtId="0" fontId="33" fillId="0" borderId="0" xfId="13" applyFont="1"/>
    <xf numFmtId="0" fontId="43" fillId="0" borderId="0" xfId="13" applyFont="1"/>
    <xf numFmtId="0" fontId="44" fillId="0" borderId="0" xfId="13" applyFont="1"/>
    <xf numFmtId="0" fontId="36" fillId="3" borderId="0" xfId="13" applyFont="1" applyFill="1" applyAlignment="1"/>
    <xf numFmtId="0" fontId="36" fillId="0" borderId="0" xfId="13" applyFont="1"/>
    <xf numFmtId="0" fontId="36" fillId="3" borderId="0" xfId="13" applyFont="1" applyFill="1" applyBorder="1" applyAlignment="1">
      <alignment vertical="top" wrapText="1"/>
    </xf>
    <xf numFmtId="0" fontId="4" fillId="0" borderId="67" xfId="0" applyFont="1" applyBorder="1" applyAlignment="1">
      <alignment horizontal="left" indent="1"/>
    </xf>
    <xf numFmtId="3" fontId="4" fillId="0" borderId="31" xfId="0" applyNumberFormat="1" applyFont="1" applyBorder="1"/>
    <xf numFmtId="3" fontId="4" fillId="0" borderId="14" xfId="0" applyNumberFormat="1" applyFont="1" applyBorder="1"/>
    <xf numFmtId="3" fontId="4" fillId="0" borderId="75" xfId="0" applyNumberFormat="1" applyFont="1" applyBorder="1"/>
    <xf numFmtId="0" fontId="4" fillId="0" borderId="1" xfId="0" applyFont="1" applyBorder="1" applyAlignment="1">
      <alignment horizontal="center" vertical="top" wrapText="1"/>
    </xf>
    <xf numFmtId="0" fontId="4" fillId="0" borderId="16" xfId="0" applyFont="1" applyBorder="1" applyAlignment="1">
      <alignment horizontal="left" indent="3"/>
    </xf>
    <xf numFmtId="0" fontId="23" fillId="0" borderId="31" xfId="0" applyFont="1" applyBorder="1" applyAlignment="1">
      <alignment vertical="top"/>
    </xf>
    <xf numFmtId="3" fontId="23" fillId="0" borderId="50" xfId="0" applyNumberFormat="1" applyFont="1" applyBorder="1"/>
    <xf numFmtId="3" fontId="23" fillId="0" borderId="55" xfId="0" applyNumberFormat="1" applyFont="1" applyBorder="1"/>
    <xf numFmtId="0" fontId="34" fillId="0" borderId="0" xfId="0" applyFont="1"/>
    <xf numFmtId="0" fontId="45" fillId="3" borderId="0" xfId="13" applyFont="1" applyFill="1" applyBorder="1" applyAlignment="1">
      <alignment horizontal="center" vertical="top"/>
    </xf>
    <xf numFmtId="0" fontId="36" fillId="3" borderId="0" xfId="13" applyFont="1" applyFill="1" applyBorder="1" applyAlignment="1">
      <alignment vertical="top" wrapText="1"/>
    </xf>
    <xf numFmtId="0" fontId="36" fillId="0" borderId="0" xfId="13" applyFont="1" applyBorder="1" applyAlignment="1">
      <alignment vertical="top" wrapText="1"/>
    </xf>
    <xf numFmtId="0" fontId="42" fillId="0" borderId="0" xfId="13" applyFont="1" applyBorder="1" applyAlignment="1"/>
    <xf numFmtId="0" fontId="36" fillId="0" borderId="0" xfId="13" applyFont="1" applyBorder="1" applyAlignment="1"/>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2" fillId="0" borderId="0" xfId="0" applyFont="1" applyAlignment="1">
      <alignment horizontal="center"/>
    </xf>
    <xf numFmtId="0" fontId="38" fillId="0" borderId="0" xfId="0" applyFont="1" applyAlignment="1">
      <alignment wrapText="1"/>
    </xf>
    <xf numFmtId="0" fontId="39" fillId="0" borderId="0" xfId="0" applyFont="1" applyAlignment="1">
      <alignment wrapText="1"/>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3" xfId="0" applyFont="1" applyBorder="1" applyAlignment="1">
      <alignment horizontal="center"/>
    </xf>
    <xf numFmtId="0" fontId="22" fillId="0" borderId="53" xfId="0" applyFont="1" applyBorder="1" applyAlignment="1">
      <alignment horizontal="center" vertical="top"/>
    </xf>
    <xf numFmtId="0" fontId="22" fillId="0" borderId="30" xfId="0" applyFont="1" applyBorder="1" applyAlignment="1">
      <alignment horizontal="center" vertical="top"/>
    </xf>
    <xf numFmtId="0" fontId="22" fillId="0" borderId="40" xfId="0" applyFont="1" applyBorder="1" applyAlignment="1">
      <alignment horizontal="right" vertical="top"/>
    </xf>
    <xf numFmtId="0" fontId="22" fillId="0" borderId="39" xfId="0" applyFont="1" applyBorder="1" applyAlignment="1">
      <alignment horizontal="left" vertical="top"/>
    </xf>
    <xf numFmtId="0" fontId="22" fillId="0" borderId="29" xfId="0" applyFont="1" applyBorder="1" applyAlignment="1">
      <alignment horizontal="left" vertical="top"/>
    </xf>
    <xf numFmtId="0" fontId="23" fillId="0" borderId="39" xfId="0" applyFont="1" applyBorder="1" applyAlignment="1">
      <alignment horizontal="left" vertical="top"/>
    </xf>
    <xf numFmtId="0" fontId="23" fillId="0" borderId="29" xfId="0" applyFont="1" applyBorder="1" applyAlignment="1">
      <alignment horizontal="left" vertical="top"/>
    </xf>
    <xf numFmtId="0" fontId="22" fillId="0" borderId="49" xfId="0" applyFont="1" applyBorder="1" applyAlignment="1">
      <alignment horizontal="left" vertical="top"/>
    </xf>
    <xf numFmtId="0" fontId="22" fillId="0" borderId="52" xfId="0" applyFont="1" applyBorder="1" applyAlignment="1">
      <alignment horizontal="left" vertical="top"/>
    </xf>
    <xf numFmtId="0" fontId="26" fillId="0" borderId="39" xfId="0" applyFont="1" applyBorder="1" applyAlignment="1">
      <alignment horizontal="left" vertical="top" wrapText="1"/>
    </xf>
    <xf numFmtId="0" fontId="26" fillId="0" borderId="39" xfId="0" applyFont="1" applyBorder="1" applyAlignment="1">
      <alignment horizontal="left" vertical="top"/>
    </xf>
    <xf numFmtId="0" fontId="26" fillId="0" borderId="29" xfId="0" applyFont="1" applyBorder="1" applyAlignment="1">
      <alignment horizontal="left" vertical="top"/>
    </xf>
    <xf numFmtId="0" fontId="26" fillId="0" borderId="29" xfId="0" applyFont="1" applyBorder="1" applyAlignment="1">
      <alignment horizontal="left" vertical="top" wrapText="1"/>
    </xf>
    <xf numFmtId="0" fontId="22" fillId="0" borderId="48" xfId="0" applyFont="1" applyBorder="1" applyAlignment="1">
      <alignment horizontal="left" vertical="top"/>
    </xf>
    <xf numFmtId="0" fontId="22" fillId="0" borderId="76" xfId="0" applyFont="1" applyBorder="1" applyAlignment="1">
      <alignment horizontal="left" vertical="top"/>
    </xf>
    <xf numFmtId="0" fontId="22" fillId="0" borderId="77" xfId="0" applyFont="1" applyBorder="1" applyAlignment="1">
      <alignment horizontal="right" vertical="top"/>
    </xf>
    <xf numFmtId="0" fontId="22" fillId="0" borderId="38" xfId="0" applyFont="1" applyBorder="1" applyAlignment="1">
      <alignment horizontal="left" vertical="top" wrapText="1"/>
    </xf>
    <xf numFmtId="0" fontId="23" fillId="0" borderId="39" xfId="0" applyFont="1" applyBorder="1" applyAlignment="1">
      <alignment horizontal="left" vertical="top" wrapText="1"/>
    </xf>
    <xf numFmtId="0" fontId="26" fillId="0" borderId="86" xfId="0" applyFont="1" applyBorder="1" applyAlignment="1">
      <alignment horizontal="left" vertical="top" wrapText="1"/>
    </xf>
    <xf numFmtId="0" fontId="23" fillId="0" borderId="86" xfId="0" applyFont="1" applyBorder="1" applyAlignment="1">
      <alignment horizontal="left" vertical="top" wrapText="1"/>
    </xf>
    <xf numFmtId="0" fontId="23" fillId="0" borderId="87" xfId="0" applyFont="1" applyBorder="1" applyAlignment="1">
      <alignment horizontal="left" vertical="top" wrapText="1"/>
    </xf>
    <xf numFmtId="0" fontId="23" fillId="0" borderId="49" xfId="0" applyFont="1" applyBorder="1" applyAlignment="1">
      <alignment horizontal="left" vertical="top" wrapText="1"/>
    </xf>
    <xf numFmtId="0" fontId="23" fillId="0" borderId="52" xfId="0" applyFont="1" applyBorder="1" applyAlignment="1">
      <alignment horizontal="left" vertical="top" wrapText="1"/>
    </xf>
    <xf numFmtId="0" fontId="23" fillId="0" borderId="29" xfId="0" applyFont="1" applyBorder="1" applyAlignment="1">
      <alignment horizontal="left" vertical="top" wrapText="1"/>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49" xfId="0" applyFont="1" applyBorder="1" applyAlignment="1">
      <alignment horizontal="left" vertical="top" wrapText="1"/>
    </xf>
    <xf numFmtId="0" fontId="22" fillId="0" borderId="35" xfId="0" applyFont="1" applyBorder="1" applyAlignment="1">
      <alignment horizontal="right" vertical="top"/>
    </xf>
    <xf numFmtId="0" fontId="22" fillId="0" borderId="48" xfId="0" applyFont="1" applyBorder="1" applyAlignment="1">
      <alignment horizontal="left" vertical="top" wrapText="1"/>
    </xf>
    <xf numFmtId="0" fontId="4" fillId="0" borderId="0" xfId="0" applyFont="1" applyBorder="1" applyAlignment="1">
      <alignment horizontal="center"/>
    </xf>
    <xf numFmtId="0" fontId="4" fillId="0" borderId="33" xfId="0" applyFont="1" applyBorder="1" applyAlignment="1">
      <alignment horizontal="center"/>
    </xf>
    <xf numFmtId="0" fontId="13" fillId="0" borderId="0" xfId="0" applyFont="1" applyAlignment="1">
      <alignment horizontal="center" wrapText="1"/>
    </xf>
    <xf numFmtId="0" fontId="18" fillId="0" borderId="59"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57" xfId="0" applyFont="1" applyBorder="1" applyAlignment="1">
      <alignment horizontal="center" vertical="center" wrapText="1"/>
    </xf>
  </cellXfs>
  <cellStyles count="20">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1</xdr:row>
          <xdr:rowOff>66675</xdr:rowOff>
        </xdr:from>
        <xdr:to>
          <xdr:col>11</xdr:col>
          <xdr:colOff>476250</xdr:colOff>
          <xdr:row>28</xdr:row>
          <xdr:rowOff>19050</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56"/>
  <sheetViews>
    <sheetView showWhiteSpace="0" view="pageBreakPreview" zoomScale="115" zoomScaleNormal="100" zoomScaleSheetLayoutView="115" workbookViewId="0">
      <selection activeCell="M14" sqref="M14"/>
    </sheetView>
  </sheetViews>
  <sheetFormatPr defaultRowHeight="15" x14ac:dyDescent="0.2"/>
  <cols>
    <col min="1" max="13" width="9.140625" style="213"/>
    <col min="14" max="14" width="2" style="214" customWidth="1"/>
    <col min="15" max="16384" width="9.140625" style="213"/>
  </cols>
  <sheetData>
    <row r="1" spans="1:2" ht="20.25" x14ac:dyDescent="0.3">
      <c r="A1" s="218" t="s">
        <v>170</v>
      </c>
    </row>
    <row r="5" spans="1:2" ht="15.75" x14ac:dyDescent="0.25">
      <c r="B5" s="217"/>
    </row>
    <row r="29" spans="1:14" x14ac:dyDescent="0.2">
      <c r="A29" s="235"/>
      <c r="B29" s="236"/>
      <c r="C29" s="236"/>
      <c r="D29" s="236"/>
      <c r="E29" s="236"/>
      <c r="F29" s="236"/>
      <c r="G29" s="236"/>
      <c r="H29" s="236"/>
      <c r="I29" s="236"/>
      <c r="J29" s="236"/>
      <c r="K29" s="236"/>
      <c r="L29" s="236"/>
      <c r="M29" s="236"/>
    </row>
    <row r="31" spans="1:14" s="220" customFormat="1" ht="21" customHeight="1" x14ac:dyDescent="0.2">
      <c r="A31" s="232"/>
      <c r="B31" s="232"/>
      <c r="C31" s="232"/>
      <c r="D31" s="232"/>
      <c r="E31" s="232"/>
      <c r="F31" s="232"/>
      <c r="G31" s="232"/>
      <c r="H31" s="232"/>
      <c r="I31" s="232"/>
      <c r="J31" s="232"/>
      <c r="K31" s="219"/>
      <c r="N31" s="214"/>
    </row>
    <row r="32" spans="1:14" s="220" customFormat="1" ht="57.75" customHeight="1" x14ac:dyDescent="0.2">
      <c r="A32" s="233"/>
      <c r="B32" s="234"/>
      <c r="C32" s="234"/>
      <c r="D32" s="234"/>
      <c r="E32" s="234"/>
      <c r="F32" s="234"/>
      <c r="G32" s="234"/>
      <c r="H32" s="234"/>
      <c r="I32" s="234"/>
      <c r="J32" s="234"/>
      <c r="K32" s="221"/>
      <c r="N32" s="214"/>
    </row>
    <row r="100" spans="1:1" x14ac:dyDescent="0.2">
      <c r="A100" s="216" t="s">
        <v>169</v>
      </c>
    </row>
    <row r="200" spans="1:1" x14ac:dyDescent="0.2">
      <c r="A200" s="213" t="s">
        <v>168</v>
      </c>
    </row>
    <row r="256" spans="1:1" ht="15.75" x14ac:dyDescent="0.25">
      <c r="A256" s="215" t="s">
        <v>167</v>
      </c>
    </row>
  </sheetData>
  <mergeCells count="3">
    <mergeCell ref="A31:J31"/>
    <mergeCell ref="A32:J32"/>
    <mergeCell ref="A29:M29"/>
  </mergeCells>
  <printOptions horizontalCentered="1"/>
  <pageMargins left="0.75" right="0.75" top="1" bottom="1" header="0.5" footer="0.5"/>
  <pageSetup orientation="landscape" r:id="rId1"/>
  <headerFooter alignWithMargins="0">
    <oddFooter>&amp;C&amp;"Arial,Regular"Exhibit A - Organizational Chart</oddFooter>
  </headerFooter>
  <drawing r:id="rId2"/>
  <legacyDrawing r:id="rId3"/>
  <oleObjects>
    <mc:AlternateContent xmlns:mc="http://schemas.openxmlformats.org/markup-compatibility/2006">
      <mc:Choice Requires="x14">
        <oleObject progId="AcroExch.Document.7" shapeId="3075" r:id="rId4">
          <objectPr defaultSize="0" autoPict="0" r:id="rId5">
            <anchor moveWithCells="1">
              <from>
                <xdr:col>0</xdr:col>
                <xdr:colOff>552450</xdr:colOff>
                <xdr:row>1</xdr:row>
                <xdr:rowOff>66675</xdr:rowOff>
              </from>
              <to>
                <xdr:col>11</xdr:col>
                <xdr:colOff>476250</xdr:colOff>
                <xdr:row>28</xdr:row>
                <xdr:rowOff>19050</xdr:rowOff>
              </to>
            </anchor>
          </objectPr>
        </oleObject>
      </mc:Choice>
      <mc:Fallback>
        <oleObject progId="AcroExch.Document.7" shapeId="307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zoomScale="70" zoomScaleNormal="100" zoomScaleSheetLayoutView="70" workbookViewId="0">
      <selection activeCell="A58" sqref="A58"/>
    </sheetView>
  </sheetViews>
  <sheetFormatPr defaultRowHeight="14.25" x14ac:dyDescent="0.2"/>
  <cols>
    <col min="1" max="1" width="113.5703125" style="190" customWidth="1"/>
    <col min="2" max="3" width="14.5703125" style="191" customWidth="1"/>
    <col min="4" max="4" width="14.5703125" style="192" customWidth="1"/>
    <col min="5" max="5" width="11.5703125" style="4" bestFit="1" customWidth="1"/>
    <col min="6" max="6" width="4.85546875" style="190" customWidth="1"/>
    <col min="7" max="7" width="140.28515625" style="190" customWidth="1"/>
    <col min="8" max="16384" width="9.140625" style="190"/>
  </cols>
  <sheetData>
    <row r="1" spans="1:7" ht="18" x14ac:dyDescent="0.25">
      <c r="A1" s="237" t="s">
        <v>0</v>
      </c>
      <c r="B1" s="237"/>
      <c r="C1" s="237"/>
      <c r="D1" s="237"/>
      <c r="G1" s="130"/>
    </row>
    <row r="2" spans="1:7" ht="15" x14ac:dyDescent="0.2">
      <c r="A2" s="238" t="s">
        <v>196</v>
      </c>
      <c r="B2" s="238"/>
      <c r="C2" s="238"/>
      <c r="D2" s="238"/>
      <c r="G2" s="131"/>
    </row>
    <row r="3" spans="1:7" x14ac:dyDescent="0.2">
      <c r="A3" s="239" t="s">
        <v>1</v>
      </c>
      <c r="B3" s="239"/>
      <c r="C3" s="239"/>
      <c r="D3" s="239"/>
      <c r="G3" s="131"/>
    </row>
    <row r="4" spans="1:7" x14ac:dyDescent="0.2">
      <c r="A4" s="240" t="s">
        <v>2</v>
      </c>
      <c r="B4" s="240"/>
      <c r="C4" s="240"/>
      <c r="D4" s="240"/>
      <c r="G4" s="131"/>
    </row>
    <row r="5" spans="1:7" ht="15" thickBot="1" x14ac:dyDescent="0.25">
      <c r="G5" s="136"/>
    </row>
    <row r="6" spans="1:7" ht="15" x14ac:dyDescent="0.25">
      <c r="B6" s="241" t="s">
        <v>171</v>
      </c>
      <c r="C6" s="242"/>
      <c r="D6" s="243"/>
    </row>
    <row r="7" spans="1:7" ht="15.75" thickBot="1" x14ac:dyDescent="0.25">
      <c r="B7" s="1" t="s">
        <v>3</v>
      </c>
      <c r="C7" s="2" t="s">
        <v>199</v>
      </c>
      <c r="D7" s="3" t="s">
        <v>4</v>
      </c>
      <c r="G7" s="133"/>
    </row>
    <row r="8" spans="1:7" ht="15" x14ac:dyDescent="0.25">
      <c r="A8" s="103" t="s">
        <v>172</v>
      </c>
      <c r="B8" s="104">
        <v>31</v>
      </c>
      <c r="C8" s="105">
        <v>25</v>
      </c>
      <c r="D8" s="106">
        <v>7337</v>
      </c>
      <c r="G8" s="134"/>
    </row>
    <row r="9" spans="1:7" x14ac:dyDescent="0.2">
      <c r="A9" s="222" t="s">
        <v>194</v>
      </c>
      <c r="B9" s="223"/>
      <c r="C9" s="224"/>
      <c r="D9" s="225">
        <v>-164</v>
      </c>
      <c r="G9" s="134"/>
    </row>
    <row r="10" spans="1:7" ht="15" x14ac:dyDescent="0.25">
      <c r="A10" s="222" t="s">
        <v>174</v>
      </c>
      <c r="B10" s="111"/>
      <c r="C10" s="112"/>
      <c r="D10" s="225">
        <v>-390</v>
      </c>
      <c r="G10" s="134"/>
    </row>
    <row r="11" spans="1:7" ht="15" hidden="1" x14ac:dyDescent="0.25">
      <c r="A11" s="193" t="s">
        <v>173</v>
      </c>
      <c r="B11" s="146"/>
      <c r="C11" s="30"/>
      <c r="D11" s="194">
        <v>0</v>
      </c>
      <c r="G11" s="134"/>
    </row>
    <row r="12" spans="1:7" ht="15" x14ac:dyDescent="0.25">
      <c r="A12" s="102" t="s">
        <v>189</v>
      </c>
      <c r="B12" s="143">
        <f>SUM(B8:B11)</f>
        <v>31</v>
      </c>
      <c r="C12" s="144">
        <f>SUM(C8:C11)</f>
        <v>25</v>
      </c>
      <c r="D12" s="145">
        <f>SUM(D8:D11)</f>
        <v>6783</v>
      </c>
      <c r="G12" s="135"/>
    </row>
    <row r="13" spans="1:7" ht="15" x14ac:dyDescent="0.25">
      <c r="A13" s="102"/>
      <c r="B13" s="143"/>
      <c r="C13" s="144"/>
      <c r="D13" s="145"/>
      <c r="G13" s="135"/>
    </row>
    <row r="14" spans="1:7" ht="15" x14ac:dyDescent="0.25">
      <c r="A14" s="91" t="s">
        <v>200</v>
      </c>
      <c r="B14" s="143">
        <v>2</v>
      </c>
      <c r="C14" s="144">
        <v>2</v>
      </c>
      <c r="D14" s="145">
        <v>7400</v>
      </c>
      <c r="G14" s="134"/>
    </row>
    <row r="15" spans="1:7" ht="15" hidden="1" x14ac:dyDescent="0.25">
      <c r="A15" s="193" t="s">
        <v>203</v>
      </c>
      <c r="B15" s="186"/>
      <c r="C15" s="187"/>
      <c r="D15" s="196">
        <v>0</v>
      </c>
      <c r="G15" s="134"/>
    </row>
    <row r="16" spans="1:7" ht="15" x14ac:dyDescent="0.25">
      <c r="A16" s="94" t="s">
        <v>213</v>
      </c>
      <c r="B16" s="92">
        <v>33</v>
      </c>
      <c r="C16" s="93">
        <v>27</v>
      </c>
      <c r="D16" s="100">
        <f>SUM(D14:D15)</f>
        <v>7400</v>
      </c>
      <c r="G16" s="135"/>
    </row>
    <row r="17" spans="1:7" ht="15" x14ac:dyDescent="0.25">
      <c r="A17" s="94"/>
      <c r="B17" s="92"/>
      <c r="C17" s="93"/>
      <c r="D17" s="95"/>
      <c r="G17" s="134"/>
    </row>
    <row r="18" spans="1:7" ht="15" hidden="1" x14ac:dyDescent="0.25">
      <c r="A18" s="96" t="s">
        <v>5</v>
      </c>
      <c r="B18" s="92"/>
      <c r="C18" s="93"/>
      <c r="D18" s="95"/>
      <c r="G18" s="134"/>
    </row>
    <row r="19" spans="1:7" hidden="1" x14ac:dyDescent="0.2">
      <c r="A19" s="197" t="s">
        <v>6</v>
      </c>
      <c r="B19" s="151">
        <v>0</v>
      </c>
      <c r="C19" s="152">
        <v>0</v>
      </c>
      <c r="D19" s="153">
        <v>0</v>
      </c>
      <c r="G19" s="134"/>
    </row>
    <row r="20" spans="1:7" ht="15" hidden="1" x14ac:dyDescent="0.25">
      <c r="A20" s="97" t="s">
        <v>164</v>
      </c>
      <c r="B20" s="92">
        <f>SUM(B19:B19)</f>
        <v>0</v>
      </c>
      <c r="C20" s="93">
        <f>SUM(C19:C19)</f>
        <v>0</v>
      </c>
      <c r="D20" s="95">
        <f>SUM(D19:D19)</f>
        <v>0</v>
      </c>
      <c r="G20" s="134"/>
    </row>
    <row r="21" spans="1:7" ht="15" x14ac:dyDescent="0.25">
      <c r="A21" s="96" t="s">
        <v>136</v>
      </c>
      <c r="B21" s="92"/>
      <c r="C21" s="93"/>
      <c r="D21" s="95"/>
      <c r="G21" s="135"/>
    </row>
    <row r="22" spans="1:7" ht="17.25" hidden="1" x14ac:dyDescent="0.25">
      <c r="A22" s="200" t="s">
        <v>7</v>
      </c>
      <c r="B22" s="92"/>
      <c r="C22" s="93"/>
      <c r="D22" s="95"/>
      <c r="G22" s="134"/>
    </row>
    <row r="23" spans="1:7" ht="17.25" hidden="1" x14ac:dyDescent="0.2">
      <c r="A23" s="197" t="s">
        <v>6</v>
      </c>
      <c r="B23" s="198">
        <v>0</v>
      </c>
      <c r="C23" s="199">
        <v>0</v>
      </c>
      <c r="D23" s="195">
        <v>0</v>
      </c>
      <c r="G23" s="134"/>
    </row>
    <row r="24" spans="1:7" ht="15" x14ac:dyDescent="0.25">
      <c r="A24" s="200" t="s">
        <v>8</v>
      </c>
      <c r="B24" s="198">
        <v>0</v>
      </c>
      <c r="C24" s="199">
        <v>0</v>
      </c>
      <c r="D24" s="195">
        <v>135</v>
      </c>
      <c r="G24" s="135"/>
    </row>
    <row r="25" spans="1:7" ht="15.75" customHeight="1" x14ac:dyDescent="0.25">
      <c r="A25" s="200" t="s">
        <v>9</v>
      </c>
      <c r="B25" s="198">
        <v>0</v>
      </c>
      <c r="C25" s="199">
        <v>0</v>
      </c>
      <c r="D25" s="195">
        <v>207</v>
      </c>
      <c r="G25" s="135"/>
    </row>
    <row r="26" spans="1:7" ht="15.75" hidden="1" customHeight="1" x14ac:dyDescent="0.25">
      <c r="A26" s="200" t="s">
        <v>10</v>
      </c>
      <c r="B26" s="198">
        <v>0</v>
      </c>
      <c r="C26" s="199">
        <v>0</v>
      </c>
      <c r="D26" s="195">
        <v>0</v>
      </c>
      <c r="G26" s="135"/>
    </row>
    <row r="27" spans="1:7" ht="17.25" hidden="1" customHeight="1" x14ac:dyDescent="0.25">
      <c r="A27" s="200" t="s">
        <v>11</v>
      </c>
      <c r="B27" s="198">
        <v>0</v>
      </c>
      <c r="C27" s="199">
        <v>0</v>
      </c>
      <c r="D27" s="195">
        <v>0</v>
      </c>
      <c r="G27" s="135"/>
    </row>
    <row r="28" spans="1:7" ht="29.25" hidden="1" customHeight="1" x14ac:dyDescent="0.25">
      <c r="A28" s="200" t="s">
        <v>12</v>
      </c>
      <c r="B28" s="198">
        <v>0</v>
      </c>
      <c r="C28" s="199">
        <v>0</v>
      </c>
      <c r="D28" s="195">
        <v>0</v>
      </c>
      <c r="G28" s="135"/>
    </row>
    <row r="29" spans="1:7" ht="15" hidden="1" customHeight="1" x14ac:dyDescent="0.25">
      <c r="A29" s="200" t="s">
        <v>163</v>
      </c>
      <c r="B29" s="92"/>
      <c r="C29" s="93"/>
      <c r="D29" s="95"/>
      <c r="G29" s="134"/>
    </row>
    <row r="30" spans="1:7" ht="15.75" hidden="1" customHeight="1" x14ac:dyDescent="0.2">
      <c r="A30" s="197" t="s">
        <v>6</v>
      </c>
      <c r="B30" s="151">
        <v>0</v>
      </c>
      <c r="C30" s="152">
        <v>0</v>
      </c>
      <c r="D30" s="153">
        <v>0</v>
      </c>
      <c r="G30" s="134"/>
    </row>
    <row r="31" spans="1:7" ht="15" hidden="1" x14ac:dyDescent="0.25">
      <c r="A31" s="97"/>
      <c r="B31" s="92">
        <v>0</v>
      </c>
      <c r="C31" s="93">
        <f t="shared" ref="C31" si="0">SUM(C23:C30)</f>
        <v>0</v>
      </c>
      <c r="D31" s="95">
        <f>SUM(D23:D30)</f>
        <v>342</v>
      </c>
      <c r="G31" s="135"/>
    </row>
    <row r="32" spans="1:7" ht="15" x14ac:dyDescent="0.25">
      <c r="A32" s="94" t="s">
        <v>215</v>
      </c>
      <c r="B32" s="149">
        <f t="shared" ref="B32:C32" si="1">B31+B20</f>
        <v>0</v>
      </c>
      <c r="C32" s="30">
        <f t="shared" si="1"/>
        <v>0</v>
      </c>
      <c r="D32" s="31">
        <f>D31+D20</f>
        <v>342</v>
      </c>
      <c r="G32" s="135"/>
    </row>
    <row r="33" spans="1:7" ht="15" x14ac:dyDescent="0.25">
      <c r="A33" s="98" t="s">
        <v>175</v>
      </c>
      <c r="B33" s="147">
        <f>B16+B32</f>
        <v>33</v>
      </c>
      <c r="C33" s="144">
        <f>C16+C32</f>
        <v>27</v>
      </c>
      <c r="D33" s="148">
        <f>D16+D32</f>
        <v>7742</v>
      </c>
      <c r="G33" s="135"/>
    </row>
    <row r="34" spans="1:7" ht="14.25" hidden="1" customHeight="1" x14ac:dyDescent="0.25">
      <c r="A34" s="98" t="s">
        <v>13</v>
      </c>
      <c r="B34" s="147"/>
      <c r="C34" s="144"/>
      <c r="D34" s="148"/>
      <c r="G34" s="134"/>
    </row>
    <row r="35" spans="1:7" ht="14.25" hidden="1" customHeight="1" x14ac:dyDescent="0.25">
      <c r="A35" s="200" t="s">
        <v>201</v>
      </c>
      <c r="B35" s="99"/>
      <c r="C35" s="93"/>
      <c r="D35" s="100"/>
      <c r="G35" s="134"/>
    </row>
    <row r="36" spans="1:7" ht="14.25" hidden="1" customHeight="1" x14ac:dyDescent="0.2">
      <c r="A36" s="201" t="s">
        <v>202</v>
      </c>
      <c r="B36" s="202">
        <v>0</v>
      </c>
      <c r="C36" s="199">
        <v>0</v>
      </c>
      <c r="D36" s="203">
        <v>0</v>
      </c>
      <c r="G36" s="134"/>
    </row>
    <row r="37" spans="1:7" ht="14.25" hidden="1" customHeight="1" x14ac:dyDescent="0.2">
      <c r="A37" s="201" t="s">
        <v>14</v>
      </c>
      <c r="B37" s="202">
        <v>0</v>
      </c>
      <c r="C37" s="199">
        <v>0</v>
      </c>
      <c r="D37" s="203">
        <v>0</v>
      </c>
      <c r="G37" s="134"/>
    </row>
    <row r="38" spans="1:7" ht="15.75" hidden="1" customHeight="1" x14ac:dyDescent="0.2">
      <c r="A38" s="201" t="s">
        <v>15</v>
      </c>
      <c r="B38" s="154">
        <v>0</v>
      </c>
      <c r="C38" s="152">
        <v>0</v>
      </c>
      <c r="D38" s="155">
        <v>0</v>
      </c>
      <c r="G38" s="134"/>
    </row>
    <row r="39" spans="1:7" ht="15" hidden="1" customHeight="1" x14ac:dyDescent="0.2">
      <c r="A39" s="201" t="s">
        <v>16</v>
      </c>
      <c r="B39" s="202">
        <f>SUM(B36:B38)</f>
        <v>0</v>
      </c>
      <c r="C39" s="199">
        <f t="shared" ref="C39:D39" si="2">SUM(C36:C38)</f>
        <v>0</v>
      </c>
      <c r="D39" s="203">
        <f t="shared" si="2"/>
        <v>0</v>
      </c>
      <c r="G39" s="134"/>
    </row>
    <row r="40" spans="1:7" ht="15.75" hidden="1" customHeight="1" x14ac:dyDescent="0.25">
      <c r="A40" s="200" t="s">
        <v>17</v>
      </c>
      <c r="B40" s="99"/>
      <c r="C40" s="93"/>
      <c r="D40" s="100"/>
      <c r="G40" s="134"/>
    </row>
    <row r="41" spans="1:7" ht="15.75" hidden="1" customHeight="1" x14ac:dyDescent="0.2">
      <c r="A41" s="201" t="s">
        <v>18</v>
      </c>
      <c r="B41" s="202">
        <v>0</v>
      </c>
      <c r="C41" s="199">
        <v>0</v>
      </c>
      <c r="D41" s="203">
        <v>0</v>
      </c>
      <c r="G41" s="134"/>
    </row>
    <row r="42" spans="1:7" ht="18" hidden="1" customHeight="1" x14ac:dyDescent="0.2">
      <c r="A42" s="201" t="s">
        <v>19</v>
      </c>
      <c r="B42" s="202">
        <v>0</v>
      </c>
      <c r="C42" s="199">
        <v>0</v>
      </c>
      <c r="D42" s="203">
        <v>0</v>
      </c>
      <c r="G42" s="134"/>
    </row>
    <row r="43" spans="1:7" ht="15.75" hidden="1" customHeight="1" x14ac:dyDescent="0.2">
      <c r="A43" s="201" t="s">
        <v>20</v>
      </c>
      <c r="B43" s="154">
        <v>0</v>
      </c>
      <c r="C43" s="152">
        <v>0</v>
      </c>
      <c r="D43" s="155">
        <v>0</v>
      </c>
      <c r="G43" s="134"/>
    </row>
    <row r="44" spans="1:7" ht="14.25" hidden="1" customHeight="1" x14ac:dyDescent="0.2">
      <c r="A44" s="201" t="s">
        <v>21</v>
      </c>
      <c r="B44" s="202">
        <f>SUM(B41:B43)</f>
        <v>0</v>
      </c>
      <c r="C44" s="199">
        <f t="shared" ref="C44:D44" si="3">SUM(C41:C43)</f>
        <v>0</v>
      </c>
      <c r="D44" s="203">
        <f t="shared" si="3"/>
        <v>0</v>
      </c>
      <c r="G44" s="134"/>
    </row>
    <row r="45" spans="1:7" ht="15" hidden="1" x14ac:dyDescent="0.25">
      <c r="A45" s="94" t="s">
        <v>22</v>
      </c>
      <c r="B45" s="146">
        <f>B39+B44</f>
        <v>0</v>
      </c>
      <c r="C45" s="30">
        <f>C39+C44</f>
        <v>0</v>
      </c>
      <c r="D45" s="150">
        <f t="shared" ref="D45" si="4">D39+D44</f>
        <v>0</v>
      </c>
      <c r="G45" s="135"/>
    </row>
    <row r="46" spans="1:7" ht="15" x14ac:dyDescent="0.25">
      <c r="A46" s="94"/>
      <c r="B46" s="111"/>
      <c r="C46" s="112"/>
      <c r="D46" s="113"/>
      <c r="G46" s="135"/>
    </row>
    <row r="47" spans="1:7" ht="15" x14ac:dyDescent="0.25">
      <c r="A47" s="101" t="s">
        <v>176</v>
      </c>
      <c r="B47" s="143">
        <f>B33+B45</f>
        <v>33</v>
      </c>
      <c r="C47" s="144">
        <f t="shared" ref="C47" si="5">C33+C45</f>
        <v>27</v>
      </c>
      <c r="D47" s="145">
        <f>D33+D45</f>
        <v>7742</v>
      </c>
      <c r="G47" s="135"/>
    </row>
    <row r="48" spans="1:7" ht="15" hidden="1" x14ac:dyDescent="0.25">
      <c r="A48" s="193" t="s">
        <v>177</v>
      </c>
      <c r="B48" s="146"/>
      <c r="C48" s="30"/>
      <c r="D48" s="194">
        <v>0</v>
      </c>
      <c r="G48" s="134"/>
    </row>
    <row r="49" spans="1:7" s="5" customFormat="1" ht="15" hidden="1" x14ac:dyDescent="0.25">
      <c r="A49" s="114" t="s">
        <v>214</v>
      </c>
      <c r="B49" s="111">
        <f t="shared" ref="B49:C49" si="6">SUM(B47:B48)</f>
        <v>33</v>
      </c>
      <c r="C49" s="112">
        <f t="shared" si="6"/>
        <v>27</v>
      </c>
      <c r="D49" s="113">
        <f>SUM(D47:D48)</f>
        <v>7742</v>
      </c>
      <c r="E49" s="4"/>
      <c r="G49" s="135"/>
    </row>
    <row r="50" spans="1:7" ht="15.75" thickBot="1" x14ac:dyDescent="0.3">
      <c r="A50" s="204" t="s">
        <v>178</v>
      </c>
      <c r="B50" s="205">
        <f>B49-B16</f>
        <v>0</v>
      </c>
      <c r="C50" s="206">
        <f>C47-C16</f>
        <v>0</v>
      </c>
      <c r="D50" s="207">
        <f>D47-D16</f>
        <v>342</v>
      </c>
      <c r="G50" s="135"/>
    </row>
    <row r="51" spans="1:7" x14ac:dyDescent="0.2">
      <c r="A51" s="4"/>
    </row>
    <row r="52" spans="1:7" x14ac:dyDescent="0.2">
      <c r="E52" s="190"/>
    </row>
  </sheetData>
  <mergeCells count="5">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view="pageBreakPreview" zoomScale="85" zoomScaleNormal="100" zoomScaleSheetLayoutView="85" workbookViewId="0">
      <selection activeCell="O37" sqref="O3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7" t="s">
        <v>0</v>
      </c>
      <c r="B1" s="237"/>
      <c r="C1" s="237"/>
      <c r="D1" s="237"/>
      <c r="E1" s="237"/>
      <c r="F1" s="237"/>
      <c r="G1" s="237"/>
      <c r="H1" s="237"/>
      <c r="I1" s="237"/>
      <c r="J1" s="237"/>
      <c r="K1" s="237"/>
      <c r="L1" s="237"/>
      <c r="M1" s="237"/>
      <c r="N1" s="73"/>
      <c r="O1" s="6"/>
      <c r="P1" s="130"/>
      <c r="Q1" s="6"/>
      <c r="R1" s="6"/>
      <c r="S1" s="6"/>
      <c r="T1" s="6"/>
      <c r="U1" s="6"/>
      <c r="V1" s="6"/>
    </row>
    <row r="2" spans="1:22" ht="15" x14ac:dyDescent="0.2">
      <c r="A2" s="238" t="s">
        <v>196</v>
      </c>
      <c r="B2" s="238"/>
      <c r="C2" s="238"/>
      <c r="D2" s="238"/>
      <c r="E2" s="238"/>
      <c r="F2" s="238"/>
      <c r="G2" s="238"/>
      <c r="H2" s="238"/>
      <c r="I2" s="238"/>
      <c r="J2" s="238"/>
      <c r="K2" s="238"/>
      <c r="L2" s="238"/>
      <c r="M2" s="238"/>
      <c r="N2" s="73"/>
      <c r="O2" s="7"/>
      <c r="P2" s="131"/>
      <c r="Q2" s="7"/>
      <c r="R2" s="7"/>
      <c r="S2" s="7"/>
      <c r="T2" s="7"/>
      <c r="U2" s="7"/>
      <c r="V2" s="7"/>
    </row>
    <row r="3" spans="1:22" x14ac:dyDescent="0.2">
      <c r="A3" s="247" t="s">
        <v>1</v>
      </c>
      <c r="B3" s="247"/>
      <c r="C3" s="247"/>
      <c r="D3" s="247"/>
      <c r="E3" s="247"/>
      <c r="F3" s="247"/>
      <c r="G3" s="247"/>
      <c r="H3" s="247"/>
      <c r="I3" s="247"/>
      <c r="J3" s="247"/>
      <c r="K3" s="247"/>
      <c r="L3" s="247"/>
      <c r="M3" s="247"/>
      <c r="N3" s="73"/>
      <c r="O3" s="10"/>
      <c r="P3" s="131"/>
      <c r="Q3" s="10"/>
      <c r="R3" s="10"/>
      <c r="S3" s="10"/>
      <c r="T3" s="10"/>
      <c r="U3" s="10"/>
      <c r="V3" s="10"/>
    </row>
    <row r="4" spans="1:22" x14ac:dyDescent="0.2">
      <c r="A4" s="244" t="s">
        <v>2</v>
      </c>
      <c r="B4" s="244"/>
      <c r="C4" s="244"/>
      <c r="D4" s="244"/>
      <c r="E4" s="244"/>
      <c r="F4" s="244"/>
      <c r="G4" s="244"/>
      <c r="H4" s="244"/>
      <c r="I4" s="244"/>
      <c r="J4" s="244"/>
      <c r="K4" s="244"/>
      <c r="L4" s="244"/>
      <c r="M4" s="244"/>
      <c r="N4" s="73"/>
      <c r="O4" s="8"/>
      <c r="P4" s="131"/>
      <c r="Q4" s="8"/>
      <c r="R4" s="8"/>
      <c r="S4" s="8"/>
      <c r="T4" s="8"/>
      <c r="U4" s="8"/>
      <c r="V4" s="8"/>
    </row>
    <row r="5" spans="1:22" ht="15.75" thickBot="1" x14ac:dyDescent="0.3">
      <c r="A5" s="244"/>
      <c r="B5" s="244"/>
      <c r="C5" s="244"/>
      <c r="D5" s="244"/>
      <c r="E5" s="244"/>
      <c r="F5" s="244"/>
      <c r="G5" s="244"/>
      <c r="H5" s="244"/>
      <c r="I5" s="244"/>
      <c r="J5" s="244"/>
      <c r="K5" s="244"/>
      <c r="L5" s="244"/>
      <c r="M5" s="244"/>
      <c r="N5" s="73"/>
      <c r="O5" s="8"/>
      <c r="P5" s="132"/>
      <c r="Q5" s="8"/>
      <c r="R5" s="8"/>
      <c r="S5" s="8"/>
      <c r="T5" s="8"/>
      <c r="U5" s="8"/>
      <c r="V5" s="8"/>
    </row>
    <row r="6" spans="1:22" ht="15" thickBot="1" x14ac:dyDescent="0.25">
      <c r="A6" s="244"/>
      <c r="B6" s="244"/>
      <c r="C6" s="244"/>
      <c r="D6" s="244"/>
      <c r="E6" s="244"/>
      <c r="F6" s="244"/>
      <c r="G6" s="244"/>
      <c r="H6" s="244"/>
      <c r="I6" s="244"/>
      <c r="J6" s="244"/>
      <c r="K6" s="244"/>
      <c r="L6" s="244"/>
      <c r="M6" s="244"/>
      <c r="N6" s="73"/>
      <c r="O6" s="8"/>
      <c r="P6" s="8"/>
      <c r="Q6" s="8"/>
      <c r="R6" s="8"/>
      <c r="S6" s="8"/>
      <c r="T6" s="8"/>
      <c r="U6" s="8"/>
      <c r="V6" s="8"/>
    </row>
    <row r="7" spans="1:22" ht="63.75" customHeight="1" x14ac:dyDescent="0.2">
      <c r="A7" s="245" t="s">
        <v>143</v>
      </c>
      <c r="B7" s="248" t="s">
        <v>190</v>
      </c>
      <c r="C7" s="248"/>
      <c r="D7" s="248"/>
      <c r="E7" s="248" t="s">
        <v>200</v>
      </c>
      <c r="F7" s="248"/>
      <c r="G7" s="248"/>
      <c r="H7" s="248" t="s">
        <v>179</v>
      </c>
      <c r="I7" s="248"/>
      <c r="J7" s="248"/>
      <c r="K7" s="248" t="s">
        <v>175</v>
      </c>
      <c r="L7" s="248"/>
      <c r="M7" s="249"/>
      <c r="N7" s="73"/>
      <c r="P7" s="129"/>
    </row>
    <row r="8" spans="1:22" ht="28.5" x14ac:dyDescent="0.25">
      <c r="A8" s="246"/>
      <c r="B8" s="11" t="s">
        <v>3</v>
      </c>
      <c r="C8" s="226" t="s">
        <v>158</v>
      </c>
      <c r="D8" s="11" t="s">
        <v>4</v>
      </c>
      <c r="E8" s="11" t="s">
        <v>3</v>
      </c>
      <c r="F8" s="115" t="s">
        <v>158</v>
      </c>
      <c r="G8" s="11" t="s">
        <v>4</v>
      </c>
      <c r="H8" s="11" t="s">
        <v>3</v>
      </c>
      <c r="I8" s="11" t="s">
        <v>158</v>
      </c>
      <c r="J8" s="11" t="s">
        <v>4</v>
      </c>
      <c r="K8" s="11" t="s">
        <v>3</v>
      </c>
      <c r="L8" s="11" t="s">
        <v>158</v>
      </c>
      <c r="M8" s="12" t="s">
        <v>4</v>
      </c>
      <c r="N8" s="73"/>
      <c r="P8" s="23"/>
    </row>
    <row r="9" spans="1:22" x14ac:dyDescent="0.2">
      <c r="A9" s="227" t="s">
        <v>196</v>
      </c>
      <c r="B9" s="157">
        <v>31</v>
      </c>
      <c r="C9" s="157">
        <v>25</v>
      </c>
      <c r="D9" s="157">
        <v>6783</v>
      </c>
      <c r="E9" s="157">
        <v>33</v>
      </c>
      <c r="F9" s="157">
        <v>27</v>
      </c>
      <c r="G9" s="157">
        <v>7400</v>
      </c>
      <c r="H9" s="157">
        <v>0</v>
      </c>
      <c r="I9" s="157">
        <v>0</v>
      </c>
      <c r="J9" s="157">
        <v>342</v>
      </c>
      <c r="K9" s="157">
        <f>E9+H9</f>
        <v>33</v>
      </c>
      <c r="L9" s="157">
        <f t="shared" ref="L9:M15" si="0">F9+I9</f>
        <v>27</v>
      </c>
      <c r="M9" s="158">
        <f t="shared" si="0"/>
        <v>7742</v>
      </c>
      <c r="N9" s="73"/>
      <c r="P9" s="24"/>
    </row>
    <row r="10" spans="1:22" hidden="1" x14ac:dyDescent="0.2">
      <c r="A10" s="18" t="s">
        <v>24</v>
      </c>
      <c r="B10" s="26">
        <v>0</v>
      </c>
      <c r="C10" s="26">
        <v>0</v>
      </c>
      <c r="D10" s="26">
        <v>0</v>
      </c>
      <c r="E10" s="26">
        <v>0</v>
      </c>
      <c r="F10" s="26">
        <v>0</v>
      </c>
      <c r="G10" s="26">
        <v>0</v>
      </c>
      <c r="H10" s="26">
        <v>0</v>
      </c>
      <c r="I10" s="26">
        <v>0</v>
      </c>
      <c r="J10" s="26">
        <v>0</v>
      </c>
      <c r="K10" s="26">
        <f t="shared" ref="K10:K12" si="1">E10+H10</f>
        <v>0</v>
      </c>
      <c r="L10" s="26">
        <f t="shared" si="0"/>
        <v>0</v>
      </c>
      <c r="M10" s="159">
        <f t="shared" si="0"/>
        <v>0</v>
      </c>
      <c r="N10" s="73"/>
      <c r="P10" s="24"/>
    </row>
    <row r="11" spans="1:22" hidden="1" x14ac:dyDescent="0.2">
      <c r="A11" s="18" t="s">
        <v>25</v>
      </c>
      <c r="B11" s="26">
        <v>0</v>
      </c>
      <c r="C11" s="26">
        <v>0</v>
      </c>
      <c r="D11" s="26">
        <v>0</v>
      </c>
      <c r="E11" s="26">
        <v>0</v>
      </c>
      <c r="F11" s="26">
        <v>0</v>
      </c>
      <c r="G11" s="26">
        <v>0</v>
      </c>
      <c r="H11" s="26">
        <v>0</v>
      </c>
      <c r="I11" s="26">
        <v>0</v>
      </c>
      <c r="J11" s="26">
        <v>0</v>
      </c>
      <c r="K11" s="26">
        <f t="shared" si="1"/>
        <v>0</v>
      </c>
      <c r="L11" s="26">
        <f t="shared" si="0"/>
        <v>0</v>
      </c>
      <c r="M11" s="159">
        <f t="shared" si="0"/>
        <v>0</v>
      </c>
      <c r="N11" s="73"/>
      <c r="P11" s="24"/>
    </row>
    <row r="12" spans="1:22" hidden="1" x14ac:dyDescent="0.2">
      <c r="A12" s="13" t="s">
        <v>26</v>
      </c>
      <c r="B12" s="160">
        <v>0</v>
      </c>
      <c r="C12" s="160">
        <v>0</v>
      </c>
      <c r="D12" s="160">
        <v>0</v>
      </c>
      <c r="E12" s="160">
        <v>0</v>
      </c>
      <c r="F12" s="160">
        <v>0</v>
      </c>
      <c r="G12" s="160">
        <v>0</v>
      </c>
      <c r="H12" s="160">
        <v>0</v>
      </c>
      <c r="I12" s="160">
        <v>0</v>
      </c>
      <c r="J12" s="160">
        <v>0</v>
      </c>
      <c r="K12" s="160">
        <f t="shared" si="1"/>
        <v>0</v>
      </c>
      <c r="L12" s="160">
        <f t="shared" si="0"/>
        <v>0</v>
      </c>
      <c r="M12" s="161">
        <f t="shared" si="0"/>
        <v>0</v>
      </c>
      <c r="N12" s="73"/>
    </row>
    <row r="13" spans="1:22" ht="15" x14ac:dyDescent="0.25">
      <c r="A13" s="14" t="s">
        <v>140</v>
      </c>
      <c r="B13" s="162">
        <f>SUM(B9:B12)</f>
        <v>31</v>
      </c>
      <c r="C13" s="162">
        <f t="shared" ref="C13:M13" si="2">SUM(C9:C12)</f>
        <v>25</v>
      </c>
      <c r="D13" s="162">
        <f t="shared" si="2"/>
        <v>6783</v>
      </c>
      <c r="E13" s="162">
        <f t="shared" si="2"/>
        <v>33</v>
      </c>
      <c r="F13" s="162">
        <f t="shared" si="2"/>
        <v>27</v>
      </c>
      <c r="G13" s="162">
        <f t="shared" si="2"/>
        <v>7400</v>
      </c>
      <c r="H13" s="162">
        <f t="shared" si="2"/>
        <v>0</v>
      </c>
      <c r="I13" s="162">
        <f t="shared" si="2"/>
        <v>0</v>
      </c>
      <c r="J13" s="162">
        <f t="shared" si="2"/>
        <v>342</v>
      </c>
      <c r="K13" s="162">
        <f t="shared" si="2"/>
        <v>33</v>
      </c>
      <c r="L13" s="162">
        <f t="shared" si="2"/>
        <v>27</v>
      </c>
      <c r="M13" s="163">
        <f t="shared" si="2"/>
        <v>7742</v>
      </c>
      <c r="N13" s="73"/>
      <c r="P13" s="5"/>
    </row>
    <row r="14" spans="1:22" ht="15" x14ac:dyDescent="0.25">
      <c r="A14" s="110" t="s">
        <v>139</v>
      </c>
      <c r="B14" s="164"/>
      <c r="C14" s="164"/>
      <c r="D14" s="165">
        <v>0</v>
      </c>
      <c r="E14" s="164"/>
      <c r="F14" s="164"/>
      <c r="G14" s="165">
        <v>0</v>
      </c>
      <c r="H14" s="164"/>
      <c r="I14" s="164"/>
      <c r="J14" s="165">
        <v>0</v>
      </c>
      <c r="K14" s="164"/>
      <c r="L14" s="164"/>
      <c r="M14" s="166">
        <f t="shared" si="0"/>
        <v>0</v>
      </c>
      <c r="N14" s="73"/>
      <c r="P14" s="5"/>
    </row>
    <row r="15" spans="1:22" ht="15" x14ac:dyDescent="0.25">
      <c r="A15" s="139" t="s">
        <v>159</v>
      </c>
      <c r="B15" s="30"/>
      <c r="C15" s="30"/>
      <c r="D15" s="167">
        <f>SUM(D13:D14)</f>
        <v>6783</v>
      </c>
      <c r="E15" s="30"/>
      <c r="F15" s="30"/>
      <c r="G15" s="167">
        <f>SUM(G13:G14)</f>
        <v>7400</v>
      </c>
      <c r="H15" s="30"/>
      <c r="I15" s="30"/>
      <c r="J15" s="167">
        <f>SUM(J13:J14)</f>
        <v>342</v>
      </c>
      <c r="K15" s="30"/>
      <c r="L15" s="30"/>
      <c r="M15" s="168">
        <f t="shared" si="0"/>
        <v>7742</v>
      </c>
      <c r="N15" s="73"/>
      <c r="P15" s="5"/>
    </row>
    <row r="16" spans="1:22" x14ac:dyDescent="0.2">
      <c r="A16" s="116" t="s">
        <v>28</v>
      </c>
      <c r="B16" s="169"/>
      <c r="C16" s="169">
        <v>0</v>
      </c>
      <c r="D16" s="169"/>
      <c r="E16" s="169"/>
      <c r="F16" s="169">
        <v>0</v>
      </c>
      <c r="G16" s="169"/>
      <c r="H16" s="169"/>
      <c r="I16" s="169">
        <v>0</v>
      </c>
      <c r="J16" s="169"/>
      <c r="K16" s="169"/>
      <c r="L16" s="169">
        <f t="shared" ref="L16:L17" si="3">F16+I16</f>
        <v>0</v>
      </c>
      <c r="M16" s="170"/>
      <c r="N16" s="73"/>
      <c r="P16" s="129"/>
    </row>
    <row r="17" spans="1:16" x14ac:dyDescent="0.2">
      <c r="A17" s="117" t="s">
        <v>141</v>
      </c>
      <c r="B17" s="26"/>
      <c r="C17" s="26">
        <f>C13+C16</f>
        <v>25</v>
      </c>
      <c r="D17" s="26"/>
      <c r="E17" s="26"/>
      <c r="F17" s="26">
        <f>F13+F16</f>
        <v>27</v>
      </c>
      <c r="G17" s="26"/>
      <c r="H17" s="26"/>
      <c r="I17" s="26">
        <f>I13+I16</f>
        <v>0</v>
      </c>
      <c r="J17" s="26"/>
      <c r="K17" s="26"/>
      <c r="L17" s="26">
        <f t="shared" si="3"/>
        <v>27</v>
      </c>
      <c r="M17" s="159"/>
      <c r="N17" s="73"/>
      <c r="P17" s="129"/>
    </row>
    <row r="18" spans="1:16" x14ac:dyDescent="0.2">
      <c r="A18" s="18"/>
      <c r="B18" s="26"/>
      <c r="C18" s="26"/>
      <c r="D18" s="26"/>
      <c r="E18" s="26"/>
      <c r="F18" s="26"/>
      <c r="G18" s="26"/>
      <c r="H18" s="26"/>
      <c r="I18" s="26"/>
      <c r="J18" s="26"/>
      <c r="K18" s="26"/>
      <c r="L18" s="26"/>
      <c r="M18" s="159"/>
      <c r="N18" s="73"/>
      <c r="P18" s="24"/>
    </row>
    <row r="19" spans="1:16" x14ac:dyDescent="0.2">
      <c r="A19" s="18" t="s">
        <v>29</v>
      </c>
      <c r="B19" s="26"/>
      <c r="C19" s="26"/>
      <c r="D19" s="26"/>
      <c r="E19" s="26"/>
      <c r="F19" s="26"/>
      <c r="G19" s="26"/>
      <c r="H19" s="26"/>
      <c r="I19" s="26"/>
      <c r="J19" s="26"/>
      <c r="K19" s="26"/>
      <c r="L19" s="26"/>
      <c r="M19" s="159"/>
      <c r="N19" s="73"/>
      <c r="P19" s="24"/>
    </row>
    <row r="20" spans="1:16" x14ac:dyDescent="0.2">
      <c r="A20" s="19" t="s">
        <v>30</v>
      </c>
      <c r="B20" s="26"/>
      <c r="C20" s="26">
        <v>0</v>
      </c>
      <c r="D20" s="26"/>
      <c r="E20" s="26"/>
      <c r="F20" s="26">
        <v>0</v>
      </c>
      <c r="G20" s="26"/>
      <c r="H20" s="26"/>
      <c r="I20" s="26">
        <v>0</v>
      </c>
      <c r="J20" s="26"/>
      <c r="K20" s="26"/>
      <c r="L20" s="26">
        <f t="shared" ref="L20:L22" si="4">F20+I20</f>
        <v>0</v>
      </c>
      <c r="M20" s="159"/>
      <c r="N20" s="73"/>
      <c r="P20" s="24"/>
    </row>
    <row r="21" spans="1:16" x14ac:dyDescent="0.2">
      <c r="A21" s="20" t="s">
        <v>31</v>
      </c>
      <c r="B21" s="171"/>
      <c r="C21" s="171">
        <v>0</v>
      </c>
      <c r="D21" s="171"/>
      <c r="E21" s="171"/>
      <c r="F21" s="171">
        <v>0</v>
      </c>
      <c r="G21" s="171"/>
      <c r="H21" s="171"/>
      <c r="I21" s="171">
        <v>0</v>
      </c>
      <c r="J21" s="171"/>
      <c r="K21" s="171"/>
      <c r="L21" s="171">
        <f t="shared" si="4"/>
        <v>0</v>
      </c>
      <c r="M21" s="172"/>
      <c r="N21" s="73"/>
      <c r="P21" s="24"/>
    </row>
    <row r="22" spans="1:16" ht="15" thickBot="1" x14ac:dyDescent="0.25">
      <c r="A22" s="118" t="s">
        <v>142</v>
      </c>
      <c r="B22" s="173"/>
      <c r="C22" s="173">
        <f>C17+C20+C21</f>
        <v>25</v>
      </c>
      <c r="D22" s="173"/>
      <c r="E22" s="173"/>
      <c r="F22" s="173">
        <f>F17+F20+F21</f>
        <v>27</v>
      </c>
      <c r="G22" s="173"/>
      <c r="H22" s="173"/>
      <c r="I22" s="173">
        <f>I17+I20+I21</f>
        <v>0</v>
      </c>
      <c r="J22" s="173"/>
      <c r="K22" s="173"/>
      <c r="L22" s="173">
        <f t="shared" si="4"/>
        <v>27</v>
      </c>
      <c r="M22" s="174"/>
      <c r="N22" s="73"/>
      <c r="P22" s="24"/>
    </row>
    <row r="23" spans="1:16" ht="15" thickBot="1" x14ac:dyDescent="0.25">
      <c r="N23" s="73"/>
      <c r="P23" s="24"/>
    </row>
    <row r="24" spans="1:16" ht="15" x14ac:dyDescent="0.2">
      <c r="A24" s="245" t="s">
        <v>143</v>
      </c>
      <c r="B24" s="248" t="s">
        <v>180</v>
      </c>
      <c r="C24" s="248"/>
      <c r="D24" s="248"/>
      <c r="E24" s="248" t="s">
        <v>181</v>
      </c>
      <c r="F24" s="248"/>
      <c r="G24" s="248"/>
      <c r="H24" s="248" t="s">
        <v>182</v>
      </c>
      <c r="I24" s="248"/>
      <c r="J24" s="249"/>
      <c r="N24" s="73"/>
    </row>
    <row r="25" spans="1:16" ht="28.5" x14ac:dyDescent="0.2">
      <c r="A25" s="246"/>
      <c r="B25" s="11" t="s">
        <v>3</v>
      </c>
      <c r="C25" s="11" t="s">
        <v>158</v>
      </c>
      <c r="D25" s="11" t="s">
        <v>4</v>
      </c>
      <c r="E25" s="11" t="s">
        <v>3</v>
      </c>
      <c r="F25" s="11" t="s">
        <v>158</v>
      </c>
      <c r="G25" s="11" t="s">
        <v>4</v>
      </c>
      <c r="H25" s="11" t="s">
        <v>3</v>
      </c>
      <c r="I25" s="11" t="s">
        <v>158</v>
      </c>
      <c r="J25" s="12" t="s">
        <v>4</v>
      </c>
      <c r="N25" s="73"/>
    </row>
    <row r="26" spans="1:16" x14ac:dyDescent="0.2">
      <c r="A26" s="15" t="str">
        <f>A9</f>
        <v>Office of Legal Counsel</v>
      </c>
      <c r="B26" s="157">
        <v>0</v>
      </c>
      <c r="C26" s="157">
        <v>0</v>
      </c>
      <c r="D26" s="157">
        <v>0</v>
      </c>
      <c r="E26" s="157">
        <v>0</v>
      </c>
      <c r="F26" s="157">
        <v>0</v>
      </c>
      <c r="G26" s="157">
        <v>0</v>
      </c>
      <c r="H26" s="157">
        <f>K9+B26+E26</f>
        <v>33</v>
      </c>
      <c r="I26" s="157">
        <f t="shared" ref="H26:J29" si="5">L9+C26+F26</f>
        <v>27</v>
      </c>
      <c r="J26" s="158">
        <f>M9+D26+G26</f>
        <v>7742</v>
      </c>
      <c r="N26" s="73"/>
    </row>
    <row r="27" spans="1:16" hidden="1" x14ac:dyDescent="0.2">
      <c r="A27" s="18" t="str">
        <f>A10</f>
        <v>Decision Unit 2</v>
      </c>
      <c r="B27" s="26">
        <v>0</v>
      </c>
      <c r="C27" s="26">
        <v>0</v>
      </c>
      <c r="D27" s="26">
        <v>0</v>
      </c>
      <c r="E27" s="26">
        <v>0</v>
      </c>
      <c r="F27" s="26">
        <v>0</v>
      </c>
      <c r="G27" s="26">
        <v>0</v>
      </c>
      <c r="H27" s="26">
        <f t="shared" si="5"/>
        <v>0</v>
      </c>
      <c r="I27" s="26">
        <f t="shared" si="5"/>
        <v>0</v>
      </c>
      <c r="J27" s="159">
        <f>M10+D27+G27</f>
        <v>0</v>
      </c>
      <c r="N27" s="73"/>
    </row>
    <row r="28" spans="1:16" hidden="1" x14ac:dyDescent="0.2">
      <c r="A28" s="18" t="str">
        <f>A11</f>
        <v>Decision Unit 3</v>
      </c>
      <c r="B28" s="26">
        <v>0</v>
      </c>
      <c r="C28" s="26">
        <v>0</v>
      </c>
      <c r="D28" s="26">
        <v>0</v>
      </c>
      <c r="E28" s="26">
        <v>0</v>
      </c>
      <c r="F28" s="26">
        <v>0</v>
      </c>
      <c r="G28" s="26">
        <v>0</v>
      </c>
      <c r="H28" s="26">
        <f t="shared" si="5"/>
        <v>0</v>
      </c>
      <c r="I28" s="26">
        <f t="shared" si="5"/>
        <v>0</v>
      </c>
      <c r="J28" s="159">
        <f t="shared" si="5"/>
        <v>0</v>
      </c>
      <c r="N28" s="73"/>
    </row>
    <row r="29" spans="1:16" hidden="1" x14ac:dyDescent="0.2">
      <c r="A29" s="107" t="str">
        <f>A12</f>
        <v>Decision Unit 4</v>
      </c>
      <c r="B29" s="175">
        <v>0</v>
      </c>
      <c r="C29" s="175">
        <v>0</v>
      </c>
      <c r="D29" s="175">
        <v>0</v>
      </c>
      <c r="E29" s="175">
        <v>0</v>
      </c>
      <c r="F29" s="175">
        <v>0</v>
      </c>
      <c r="G29" s="175">
        <v>0</v>
      </c>
      <c r="H29" s="175">
        <f t="shared" si="5"/>
        <v>0</v>
      </c>
      <c r="I29" s="175">
        <f>L12+C29+F29</f>
        <v>0</v>
      </c>
      <c r="J29" s="176">
        <f t="shared" si="5"/>
        <v>0</v>
      </c>
      <c r="N29" s="73"/>
    </row>
    <row r="30" spans="1:16" ht="15" x14ac:dyDescent="0.25">
      <c r="A30" s="14" t="s">
        <v>140</v>
      </c>
      <c r="B30" s="162">
        <f t="shared" ref="B30:J30" si="6">SUM(B26:B29)</f>
        <v>0</v>
      </c>
      <c r="C30" s="162">
        <f t="shared" si="6"/>
        <v>0</v>
      </c>
      <c r="D30" s="162">
        <f t="shared" si="6"/>
        <v>0</v>
      </c>
      <c r="E30" s="162">
        <f t="shared" si="6"/>
        <v>0</v>
      </c>
      <c r="F30" s="162">
        <f t="shared" si="6"/>
        <v>0</v>
      </c>
      <c r="G30" s="162">
        <f t="shared" si="6"/>
        <v>0</v>
      </c>
      <c r="H30" s="162">
        <f t="shared" si="6"/>
        <v>33</v>
      </c>
      <c r="I30" s="162">
        <f>SUM(I26:I29)</f>
        <v>27</v>
      </c>
      <c r="J30" s="163">
        <f t="shared" si="6"/>
        <v>7742</v>
      </c>
      <c r="N30" s="73"/>
    </row>
    <row r="31" spans="1:16" ht="15" x14ac:dyDescent="0.25">
      <c r="A31" s="110" t="s">
        <v>139</v>
      </c>
      <c r="B31" s="164"/>
      <c r="C31" s="164"/>
      <c r="D31" s="165">
        <v>0</v>
      </c>
      <c r="E31" s="164"/>
      <c r="F31" s="164"/>
      <c r="G31" s="165">
        <v>0</v>
      </c>
      <c r="H31" s="164"/>
      <c r="I31" s="164"/>
      <c r="J31" s="166">
        <f>M14+D31+G31</f>
        <v>0</v>
      </c>
      <c r="N31" s="73"/>
    </row>
    <row r="32" spans="1:16" ht="15" x14ac:dyDescent="0.25">
      <c r="A32" s="139" t="s">
        <v>159</v>
      </c>
      <c r="B32" s="30"/>
      <c r="C32" s="30"/>
      <c r="D32" s="167">
        <f>SUM(D30:D31)</f>
        <v>0</v>
      </c>
      <c r="E32" s="30"/>
      <c r="F32" s="30"/>
      <c r="G32" s="167">
        <f>SUM(G30:G31)</f>
        <v>0</v>
      </c>
      <c r="H32" s="30"/>
      <c r="I32" s="30"/>
      <c r="J32" s="168">
        <f>M15+D32+G32</f>
        <v>7742</v>
      </c>
      <c r="N32" s="73"/>
    </row>
    <row r="33" spans="1:14" x14ac:dyDescent="0.2">
      <c r="A33" s="109" t="s">
        <v>28</v>
      </c>
      <c r="B33" s="169"/>
      <c r="C33" s="169">
        <v>0</v>
      </c>
      <c r="D33" s="169"/>
      <c r="E33" s="169"/>
      <c r="F33" s="169">
        <v>0</v>
      </c>
      <c r="G33" s="169"/>
      <c r="H33" s="169"/>
      <c r="I33" s="169">
        <f>L16+C33+F33</f>
        <v>0</v>
      </c>
      <c r="J33" s="170"/>
      <c r="N33" s="73"/>
    </row>
    <row r="34" spans="1:14" x14ac:dyDescent="0.2">
      <c r="A34" s="18" t="s">
        <v>141</v>
      </c>
      <c r="B34" s="26"/>
      <c r="C34" s="26">
        <f>C30+C33</f>
        <v>0</v>
      </c>
      <c r="D34" s="26"/>
      <c r="E34" s="26"/>
      <c r="F34" s="26">
        <f>F30+F33</f>
        <v>0</v>
      </c>
      <c r="G34" s="26"/>
      <c r="H34" s="26"/>
      <c r="I34" s="26">
        <f>L17+C34+F34</f>
        <v>27</v>
      </c>
      <c r="J34" s="159"/>
      <c r="N34" s="73"/>
    </row>
    <row r="35" spans="1:14" x14ac:dyDescent="0.2">
      <c r="A35" s="18"/>
      <c r="B35" s="26"/>
      <c r="C35" s="26"/>
      <c r="D35" s="26"/>
      <c r="E35" s="26"/>
      <c r="F35" s="26"/>
      <c r="G35" s="26"/>
      <c r="H35" s="26"/>
      <c r="I35" s="26"/>
      <c r="J35" s="159"/>
      <c r="N35" s="73"/>
    </row>
    <row r="36" spans="1:14" x14ac:dyDescent="0.2">
      <c r="A36" s="18" t="s">
        <v>29</v>
      </c>
      <c r="B36" s="26"/>
      <c r="C36" s="26"/>
      <c r="D36" s="26"/>
      <c r="E36" s="26"/>
      <c r="F36" s="26"/>
      <c r="G36" s="26"/>
      <c r="H36" s="26"/>
      <c r="I36" s="26"/>
      <c r="J36" s="159"/>
      <c r="N36" s="73"/>
    </row>
    <row r="37" spans="1:14" x14ac:dyDescent="0.2">
      <c r="A37" s="19" t="s">
        <v>30</v>
      </c>
      <c r="B37" s="26"/>
      <c r="C37" s="26">
        <v>0</v>
      </c>
      <c r="D37" s="26"/>
      <c r="E37" s="26"/>
      <c r="F37" s="26">
        <v>0</v>
      </c>
      <c r="G37" s="26"/>
      <c r="H37" s="26"/>
      <c r="I37" s="26">
        <f>L20+C37+F37</f>
        <v>0</v>
      </c>
      <c r="J37" s="159"/>
      <c r="N37" s="73"/>
    </row>
    <row r="38" spans="1:14" x14ac:dyDescent="0.2">
      <c r="A38" s="20" t="s">
        <v>31</v>
      </c>
      <c r="B38" s="171"/>
      <c r="C38" s="171">
        <v>0</v>
      </c>
      <c r="D38" s="171"/>
      <c r="E38" s="171"/>
      <c r="F38" s="171">
        <v>0</v>
      </c>
      <c r="G38" s="171"/>
      <c r="H38" s="171"/>
      <c r="I38" s="171">
        <f>L21+C38+F38</f>
        <v>0</v>
      </c>
      <c r="J38" s="172"/>
      <c r="N38" s="73"/>
    </row>
    <row r="39" spans="1:14" ht="15" thickBot="1" x14ac:dyDescent="0.25">
      <c r="A39" s="21" t="s">
        <v>142</v>
      </c>
      <c r="B39" s="173"/>
      <c r="C39" s="173">
        <f>C34+C37+C38</f>
        <v>0</v>
      </c>
      <c r="D39" s="173"/>
      <c r="E39" s="173"/>
      <c r="F39" s="173">
        <f>F34+F37+F38</f>
        <v>0</v>
      </c>
      <c r="G39" s="173"/>
      <c r="H39" s="173"/>
      <c r="I39" s="173">
        <f>L22+C39+F39</f>
        <v>27</v>
      </c>
      <c r="J39" s="174"/>
      <c r="N39" s="73"/>
    </row>
    <row r="41" spans="1:14" x14ac:dyDescent="0.2">
      <c r="A41" s="208"/>
    </row>
  </sheetData>
  <mergeCells count="15">
    <mergeCell ref="A5:M5"/>
    <mergeCell ref="A6:M6"/>
    <mergeCell ref="A24:A25"/>
    <mergeCell ref="A1:M1"/>
    <mergeCell ref="A2:M2"/>
    <mergeCell ref="A3:M3"/>
    <mergeCell ref="A4:M4"/>
    <mergeCell ref="A7:A8"/>
    <mergeCell ref="B7:D7"/>
    <mergeCell ref="E7:G7"/>
    <mergeCell ref="H7:J7"/>
    <mergeCell ref="K7:M7"/>
    <mergeCell ref="B24:D24"/>
    <mergeCell ref="E24:G24"/>
    <mergeCell ref="H24:J24"/>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view="pageBreakPreview" zoomScale="85" zoomScaleNormal="100" zoomScaleSheetLayoutView="85" workbookViewId="0">
      <selection activeCell="J20" sqref="J20"/>
    </sheetView>
  </sheetViews>
  <sheetFormatPr defaultRowHeight="14.25" x14ac:dyDescent="0.2"/>
  <cols>
    <col min="1" max="1" width="7.42578125" style="9" bestFit="1" customWidth="1"/>
    <col min="2" max="2" width="59.425781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37" t="s">
        <v>35</v>
      </c>
      <c r="B1" s="237"/>
      <c r="C1" s="237"/>
      <c r="D1" s="237"/>
      <c r="E1" s="237"/>
      <c r="F1" s="237"/>
      <c r="G1" s="237"/>
      <c r="H1" s="237"/>
      <c r="I1" s="237"/>
      <c r="J1" s="237"/>
      <c r="K1" s="237"/>
      <c r="L1" s="237"/>
      <c r="M1" s="237"/>
      <c r="N1" s="237"/>
      <c r="O1" s="73"/>
      <c r="P1" s="6"/>
      <c r="Q1" s="130"/>
      <c r="R1" s="6"/>
      <c r="S1" s="6"/>
      <c r="T1" s="6"/>
      <c r="U1" s="6"/>
      <c r="V1" s="6"/>
      <c r="W1" s="6"/>
    </row>
    <row r="2" spans="1:23" ht="15" x14ac:dyDescent="0.2">
      <c r="A2" s="238" t="s">
        <v>196</v>
      </c>
      <c r="B2" s="238"/>
      <c r="C2" s="238"/>
      <c r="D2" s="238"/>
      <c r="E2" s="238"/>
      <c r="F2" s="238"/>
      <c r="G2" s="238"/>
      <c r="H2" s="238"/>
      <c r="I2" s="238"/>
      <c r="J2" s="238"/>
      <c r="K2" s="238"/>
      <c r="L2" s="238"/>
      <c r="M2" s="238"/>
      <c r="N2" s="238"/>
      <c r="O2" s="73"/>
      <c r="P2" s="7"/>
      <c r="Q2" s="131"/>
      <c r="R2" s="7"/>
      <c r="S2" s="7"/>
      <c r="T2" s="7"/>
      <c r="U2" s="7"/>
      <c r="V2" s="7"/>
      <c r="W2" s="7"/>
    </row>
    <row r="3" spans="1:23" x14ac:dyDescent="0.2">
      <c r="A3" s="251" t="s">
        <v>1</v>
      </c>
      <c r="B3" s="251"/>
      <c r="C3" s="251"/>
      <c r="D3" s="251"/>
      <c r="E3" s="251"/>
      <c r="F3" s="251"/>
      <c r="G3" s="251"/>
      <c r="H3" s="251"/>
      <c r="I3" s="251"/>
      <c r="J3" s="251"/>
      <c r="K3" s="251"/>
      <c r="L3" s="251"/>
      <c r="M3" s="251"/>
      <c r="N3" s="251"/>
      <c r="O3" s="73"/>
      <c r="P3" s="10"/>
      <c r="Q3" s="131"/>
      <c r="R3" s="10"/>
      <c r="S3" s="10"/>
      <c r="T3" s="10"/>
      <c r="U3" s="10"/>
      <c r="V3" s="10"/>
      <c r="W3" s="10"/>
    </row>
    <row r="4" spans="1:23" x14ac:dyDescent="0.2">
      <c r="A4" s="244" t="s">
        <v>2</v>
      </c>
      <c r="B4" s="244"/>
      <c r="C4" s="244"/>
      <c r="D4" s="244"/>
      <c r="E4" s="244"/>
      <c r="F4" s="244"/>
      <c r="G4" s="244"/>
      <c r="H4" s="244"/>
      <c r="I4" s="244"/>
      <c r="J4" s="244"/>
      <c r="K4" s="244"/>
      <c r="L4" s="244"/>
      <c r="M4" s="244"/>
      <c r="N4" s="244"/>
      <c r="O4" s="73"/>
      <c r="P4" s="8"/>
      <c r="Q4" s="131"/>
      <c r="R4" s="8"/>
      <c r="S4" s="8"/>
      <c r="T4" s="8"/>
      <c r="U4" s="8"/>
      <c r="V4" s="8"/>
      <c r="W4" s="8"/>
    </row>
    <row r="5" spans="1:23" ht="15.75" thickBot="1" x14ac:dyDescent="0.3">
      <c r="A5" s="247"/>
      <c r="B5" s="247"/>
      <c r="C5" s="247"/>
      <c r="D5" s="247"/>
      <c r="E5" s="247"/>
      <c r="F5" s="247"/>
      <c r="G5" s="247"/>
      <c r="H5" s="247"/>
      <c r="I5" s="247"/>
      <c r="J5" s="247"/>
      <c r="K5" s="247"/>
      <c r="L5" s="247"/>
      <c r="M5" s="247"/>
      <c r="N5" s="247"/>
      <c r="O5" s="73"/>
      <c r="P5" s="8"/>
      <c r="Q5" s="132"/>
      <c r="R5" s="8"/>
      <c r="S5" s="8"/>
      <c r="T5" s="8"/>
      <c r="U5" s="8"/>
      <c r="V5" s="8"/>
      <c r="W5" s="8"/>
    </row>
    <row r="6" spans="1:23" ht="15" thickBot="1" x14ac:dyDescent="0.25">
      <c r="A6" s="259"/>
      <c r="B6" s="259"/>
      <c r="C6" s="259"/>
      <c r="D6" s="259"/>
      <c r="E6" s="259"/>
      <c r="F6" s="259"/>
      <c r="G6" s="259"/>
      <c r="H6" s="259"/>
      <c r="I6" s="259"/>
      <c r="J6" s="259"/>
      <c r="K6" s="259"/>
      <c r="L6" s="259"/>
      <c r="M6" s="259"/>
      <c r="N6" s="259"/>
      <c r="O6" s="73"/>
      <c r="P6" s="8"/>
      <c r="Q6" s="39"/>
      <c r="R6" s="8"/>
      <c r="S6" s="8"/>
      <c r="T6" s="8"/>
      <c r="U6" s="8"/>
      <c r="V6" s="8"/>
      <c r="W6" s="8"/>
    </row>
    <row r="7" spans="1:23" s="24" customFormat="1" ht="63.75" customHeight="1" x14ac:dyDescent="0.2">
      <c r="A7" s="255" t="s">
        <v>36</v>
      </c>
      <c r="B7" s="256"/>
      <c r="C7" s="248" t="s">
        <v>190</v>
      </c>
      <c r="D7" s="248"/>
      <c r="E7" s="248" t="s">
        <v>200</v>
      </c>
      <c r="F7" s="248"/>
      <c r="G7" s="248" t="s">
        <v>175</v>
      </c>
      <c r="H7" s="248"/>
      <c r="I7" s="248" t="s">
        <v>180</v>
      </c>
      <c r="J7" s="248"/>
      <c r="K7" s="248" t="s">
        <v>181</v>
      </c>
      <c r="L7" s="248"/>
      <c r="M7" s="248" t="s">
        <v>176</v>
      </c>
      <c r="N7" s="249"/>
      <c r="O7" s="73"/>
      <c r="Q7" s="137"/>
    </row>
    <row r="8" spans="1:23" s="24" customFormat="1" ht="42.75" x14ac:dyDescent="0.2">
      <c r="A8" s="257"/>
      <c r="B8" s="258"/>
      <c r="C8" s="22" t="s">
        <v>38</v>
      </c>
      <c r="D8" s="123" t="s">
        <v>37</v>
      </c>
      <c r="E8" s="22" t="s">
        <v>38</v>
      </c>
      <c r="F8" s="123" t="s">
        <v>37</v>
      </c>
      <c r="G8" s="22" t="s">
        <v>38</v>
      </c>
      <c r="H8" s="22" t="s">
        <v>37</v>
      </c>
      <c r="I8" s="22" t="s">
        <v>38</v>
      </c>
      <c r="J8" s="22" t="s">
        <v>37</v>
      </c>
      <c r="K8" s="22" t="s">
        <v>38</v>
      </c>
      <c r="L8" s="22" t="s">
        <v>37</v>
      </c>
      <c r="M8" s="22" t="s">
        <v>38</v>
      </c>
      <c r="N8" s="25" t="s">
        <v>37</v>
      </c>
      <c r="O8" s="73"/>
    </row>
    <row r="9" spans="1:23" ht="45" hidden="1" x14ac:dyDescent="0.2">
      <c r="A9" s="33" t="s">
        <v>39</v>
      </c>
      <c r="B9" s="40" t="s">
        <v>43</v>
      </c>
      <c r="C9" s="16"/>
      <c r="D9" s="16"/>
      <c r="E9" s="16"/>
      <c r="F9" s="16"/>
      <c r="G9" s="16"/>
      <c r="H9" s="16"/>
      <c r="I9" s="16"/>
      <c r="J9" s="16"/>
      <c r="K9" s="16"/>
      <c r="L9" s="16"/>
      <c r="M9" s="16"/>
      <c r="N9" s="17"/>
      <c r="O9" s="73"/>
      <c r="Q9" s="24"/>
    </row>
    <row r="10" spans="1:23" ht="28.5" hidden="1" x14ac:dyDescent="0.2">
      <c r="A10" s="34">
        <v>1.1000000000000001</v>
      </c>
      <c r="B10" s="41" t="s">
        <v>40</v>
      </c>
      <c r="C10" s="26">
        <v>0</v>
      </c>
      <c r="D10" s="27">
        <v>0</v>
      </c>
      <c r="E10" s="26">
        <v>0</v>
      </c>
      <c r="F10" s="26">
        <v>0</v>
      </c>
      <c r="G10" s="26">
        <v>0</v>
      </c>
      <c r="H10" s="26">
        <v>0</v>
      </c>
      <c r="I10" s="26">
        <v>0</v>
      </c>
      <c r="J10" s="26">
        <v>0</v>
      </c>
      <c r="K10" s="26">
        <v>0</v>
      </c>
      <c r="L10" s="26">
        <v>0</v>
      </c>
      <c r="M10" s="28">
        <f>G10+I10+K10</f>
        <v>0</v>
      </c>
      <c r="N10" s="29">
        <f t="shared" ref="N10:N12" si="0">H10+J10+L10</f>
        <v>0</v>
      </c>
      <c r="O10" s="73"/>
    </row>
    <row r="11" spans="1:23" hidden="1" x14ac:dyDescent="0.2">
      <c r="A11" s="34">
        <v>1.2</v>
      </c>
      <c r="B11" s="42" t="s">
        <v>41</v>
      </c>
      <c r="C11" s="26">
        <v>0</v>
      </c>
      <c r="D11" s="26">
        <v>0</v>
      </c>
      <c r="E11" s="26">
        <v>0</v>
      </c>
      <c r="F11" s="26">
        <v>0</v>
      </c>
      <c r="G11" s="26">
        <v>0</v>
      </c>
      <c r="H11" s="26">
        <v>0</v>
      </c>
      <c r="I11" s="26">
        <v>0</v>
      </c>
      <c r="J11" s="26">
        <v>0</v>
      </c>
      <c r="K11" s="26">
        <v>0</v>
      </c>
      <c r="L11" s="26">
        <v>0</v>
      </c>
      <c r="M11" s="28">
        <f t="shared" ref="M11:M12" si="1">G11+I11+K11</f>
        <v>0</v>
      </c>
      <c r="N11" s="29">
        <f t="shared" si="0"/>
        <v>0</v>
      </c>
      <c r="O11" s="73"/>
    </row>
    <row r="12" spans="1:23" hidden="1" x14ac:dyDescent="0.2">
      <c r="A12" s="34">
        <v>1.3</v>
      </c>
      <c r="B12" s="42" t="s">
        <v>42</v>
      </c>
      <c r="C12" s="26">
        <v>0</v>
      </c>
      <c r="D12" s="26">
        <v>0</v>
      </c>
      <c r="E12" s="26">
        <v>0</v>
      </c>
      <c r="F12" s="26">
        <v>0</v>
      </c>
      <c r="G12" s="26">
        <v>0</v>
      </c>
      <c r="H12" s="26">
        <v>0</v>
      </c>
      <c r="I12" s="26">
        <v>0</v>
      </c>
      <c r="J12" s="26">
        <v>0</v>
      </c>
      <c r="K12" s="26">
        <v>0</v>
      </c>
      <c r="L12" s="26">
        <v>0</v>
      </c>
      <c r="M12" s="28">
        <f t="shared" si="1"/>
        <v>0</v>
      </c>
      <c r="N12" s="29">
        <f t="shared" si="0"/>
        <v>0</v>
      </c>
      <c r="O12" s="73"/>
      <c r="Q12" s="24"/>
    </row>
    <row r="13" spans="1:23" ht="15" hidden="1" x14ac:dyDescent="0.25">
      <c r="A13" s="35"/>
      <c r="B13" s="43" t="s">
        <v>47</v>
      </c>
      <c r="C13" s="30">
        <f>SUM(C10:C12)</f>
        <v>0</v>
      </c>
      <c r="D13" s="30">
        <f t="shared" ref="D13:N13" si="2">SUM(D10:D12)</f>
        <v>0</v>
      </c>
      <c r="E13" s="30">
        <f t="shared" si="2"/>
        <v>0</v>
      </c>
      <c r="F13" s="30">
        <f t="shared" si="2"/>
        <v>0</v>
      </c>
      <c r="G13" s="30">
        <f t="shared" si="2"/>
        <v>0</v>
      </c>
      <c r="H13" s="30">
        <f t="shared" si="2"/>
        <v>0</v>
      </c>
      <c r="I13" s="30">
        <f t="shared" si="2"/>
        <v>0</v>
      </c>
      <c r="J13" s="30">
        <f t="shared" si="2"/>
        <v>0</v>
      </c>
      <c r="K13" s="30">
        <f t="shared" si="2"/>
        <v>0</v>
      </c>
      <c r="L13" s="30">
        <f t="shared" si="2"/>
        <v>0</v>
      </c>
      <c r="M13" s="30">
        <f t="shared" si="2"/>
        <v>0</v>
      </c>
      <c r="N13" s="31">
        <f t="shared" si="2"/>
        <v>0</v>
      </c>
      <c r="O13" s="73"/>
      <c r="Q13" s="24"/>
    </row>
    <row r="14" spans="1:23" ht="30" x14ac:dyDescent="0.2">
      <c r="A14" s="33" t="s">
        <v>44</v>
      </c>
      <c r="B14" s="40" t="s">
        <v>45</v>
      </c>
      <c r="C14" s="16"/>
      <c r="D14" s="16"/>
      <c r="E14" s="16"/>
      <c r="F14" s="16"/>
      <c r="G14" s="16"/>
      <c r="H14" s="16"/>
      <c r="I14" s="16"/>
      <c r="J14" s="16"/>
      <c r="K14" s="16"/>
      <c r="L14" s="16"/>
      <c r="M14" s="16"/>
      <c r="N14" s="17"/>
      <c r="O14" s="73"/>
      <c r="Q14" s="24"/>
    </row>
    <row r="15" spans="1:23" ht="28.5" hidden="1" x14ac:dyDescent="0.2">
      <c r="A15" s="34">
        <v>2.1</v>
      </c>
      <c r="B15" s="41" t="s">
        <v>48</v>
      </c>
      <c r="C15" s="26">
        <v>0</v>
      </c>
      <c r="D15" s="26">
        <v>0</v>
      </c>
      <c r="E15" s="26">
        <v>0</v>
      </c>
      <c r="F15" s="26">
        <v>0</v>
      </c>
      <c r="G15" s="26">
        <v>0</v>
      </c>
      <c r="H15" s="26">
        <v>0</v>
      </c>
      <c r="I15" s="26">
        <v>0</v>
      </c>
      <c r="J15" s="26">
        <v>0</v>
      </c>
      <c r="K15" s="26">
        <v>0</v>
      </c>
      <c r="L15" s="26">
        <v>0</v>
      </c>
      <c r="M15" s="28">
        <f>G15+I15+K15</f>
        <v>0</v>
      </c>
      <c r="N15" s="29">
        <f t="shared" ref="N15" si="3">H15+J15+L15</f>
        <v>0</v>
      </c>
      <c r="O15" s="73"/>
      <c r="Q15" s="24"/>
    </row>
    <row r="16" spans="1:23" ht="28.5" hidden="1" x14ac:dyDescent="0.2">
      <c r="A16" s="34">
        <v>2.2000000000000002</v>
      </c>
      <c r="B16" s="41" t="s">
        <v>49</v>
      </c>
      <c r="C16" s="26">
        <v>0</v>
      </c>
      <c r="D16" s="26">
        <v>0</v>
      </c>
      <c r="E16" s="26">
        <v>0</v>
      </c>
      <c r="F16" s="26">
        <v>0</v>
      </c>
      <c r="G16" s="26">
        <v>0</v>
      </c>
      <c r="H16" s="26">
        <v>0</v>
      </c>
      <c r="I16" s="26">
        <v>0</v>
      </c>
      <c r="J16" s="26">
        <v>0</v>
      </c>
      <c r="K16" s="26">
        <v>0</v>
      </c>
      <c r="L16" s="26">
        <v>0</v>
      </c>
      <c r="M16" s="28">
        <f t="shared" ref="M16:M20" si="4">G16+I16+K16</f>
        <v>0</v>
      </c>
      <c r="N16" s="29">
        <f t="shared" ref="N16:N19" si="5">H16+J16+L16</f>
        <v>0</v>
      </c>
      <c r="O16" s="73"/>
      <c r="Q16" s="24"/>
    </row>
    <row r="17" spans="1:17" ht="28.5" hidden="1" x14ac:dyDescent="0.2">
      <c r="A17" s="34">
        <v>2.2999999999999998</v>
      </c>
      <c r="B17" s="41" t="s">
        <v>50</v>
      </c>
      <c r="C17" s="26">
        <v>0</v>
      </c>
      <c r="D17" s="26">
        <v>0</v>
      </c>
      <c r="E17" s="26">
        <v>0</v>
      </c>
      <c r="F17" s="26">
        <v>0</v>
      </c>
      <c r="G17" s="26">
        <v>0</v>
      </c>
      <c r="H17" s="26">
        <v>0</v>
      </c>
      <c r="I17" s="26">
        <v>0</v>
      </c>
      <c r="J17" s="26">
        <v>0</v>
      </c>
      <c r="K17" s="26">
        <v>0</v>
      </c>
      <c r="L17" s="26">
        <v>0</v>
      </c>
      <c r="M17" s="28">
        <f t="shared" si="4"/>
        <v>0</v>
      </c>
      <c r="N17" s="29">
        <f t="shared" si="5"/>
        <v>0</v>
      </c>
      <c r="O17" s="73"/>
      <c r="Q17" s="24"/>
    </row>
    <row r="18" spans="1:17" ht="28.5" hidden="1" x14ac:dyDescent="0.2">
      <c r="A18" s="34">
        <v>2.4</v>
      </c>
      <c r="B18" s="41" t="s">
        <v>51</v>
      </c>
      <c r="C18" s="26">
        <v>0</v>
      </c>
      <c r="D18" s="26">
        <v>0</v>
      </c>
      <c r="E18" s="26">
        <v>0</v>
      </c>
      <c r="F18" s="26">
        <v>0</v>
      </c>
      <c r="G18" s="26">
        <v>0</v>
      </c>
      <c r="H18" s="26">
        <v>0</v>
      </c>
      <c r="I18" s="26">
        <v>0</v>
      </c>
      <c r="J18" s="26">
        <v>0</v>
      </c>
      <c r="K18" s="26">
        <v>0</v>
      </c>
      <c r="L18" s="26">
        <v>0</v>
      </c>
      <c r="M18" s="28">
        <f t="shared" si="4"/>
        <v>0</v>
      </c>
      <c r="N18" s="29">
        <f t="shared" si="5"/>
        <v>0</v>
      </c>
      <c r="O18" s="73"/>
      <c r="Q18" s="24"/>
    </row>
    <row r="19" spans="1:17" hidden="1" x14ac:dyDescent="0.2">
      <c r="A19" s="34">
        <v>2.5</v>
      </c>
      <c r="B19" s="42" t="s">
        <v>52</v>
      </c>
      <c r="C19" s="26">
        <v>0</v>
      </c>
      <c r="D19" s="26">
        <v>0</v>
      </c>
      <c r="E19" s="26">
        <v>0</v>
      </c>
      <c r="F19" s="26">
        <v>0</v>
      </c>
      <c r="G19" s="26">
        <v>0</v>
      </c>
      <c r="H19" s="26">
        <v>0</v>
      </c>
      <c r="I19" s="26">
        <v>0</v>
      </c>
      <c r="J19" s="26">
        <v>0</v>
      </c>
      <c r="K19" s="26">
        <v>0</v>
      </c>
      <c r="L19" s="26">
        <v>0</v>
      </c>
      <c r="M19" s="28">
        <f t="shared" si="4"/>
        <v>0</v>
      </c>
      <c r="N19" s="29">
        <f t="shared" si="5"/>
        <v>0</v>
      </c>
      <c r="O19" s="73"/>
    </row>
    <row r="20" spans="1:17" ht="28.5" x14ac:dyDescent="0.2">
      <c r="A20" s="34">
        <v>2.6</v>
      </c>
      <c r="B20" s="41" t="s">
        <v>53</v>
      </c>
      <c r="C20" s="26">
        <v>25</v>
      </c>
      <c r="D20" s="26">
        <v>6783</v>
      </c>
      <c r="E20" s="26">
        <v>27</v>
      </c>
      <c r="F20" s="26">
        <v>7400</v>
      </c>
      <c r="G20" s="26">
        <v>27</v>
      </c>
      <c r="H20" s="26">
        <v>7742</v>
      </c>
      <c r="I20" s="26">
        <v>0</v>
      </c>
      <c r="J20" s="26">
        <v>0</v>
      </c>
      <c r="K20" s="26">
        <v>0</v>
      </c>
      <c r="L20" s="26">
        <v>0</v>
      </c>
      <c r="M20" s="28">
        <f t="shared" si="4"/>
        <v>27</v>
      </c>
      <c r="N20" s="29">
        <f>H20+J20+L20</f>
        <v>7742</v>
      </c>
      <c r="O20" s="73"/>
    </row>
    <row r="21" spans="1:17" ht="15" x14ac:dyDescent="0.25">
      <c r="A21" s="35"/>
      <c r="B21" s="43" t="s">
        <v>46</v>
      </c>
      <c r="C21" s="30">
        <f t="shared" ref="C21:M21" si="6">SUM(C15:C20)</f>
        <v>25</v>
      </c>
      <c r="D21" s="30">
        <f t="shared" si="6"/>
        <v>6783</v>
      </c>
      <c r="E21" s="30">
        <f t="shared" si="6"/>
        <v>27</v>
      </c>
      <c r="F21" s="30">
        <f t="shared" si="6"/>
        <v>7400</v>
      </c>
      <c r="G21" s="30">
        <f t="shared" si="6"/>
        <v>27</v>
      </c>
      <c r="H21" s="30">
        <f t="shared" si="6"/>
        <v>7742</v>
      </c>
      <c r="I21" s="30">
        <f t="shared" si="6"/>
        <v>0</v>
      </c>
      <c r="J21" s="30">
        <f t="shared" si="6"/>
        <v>0</v>
      </c>
      <c r="K21" s="30">
        <f t="shared" si="6"/>
        <v>0</v>
      </c>
      <c r="L21" s="30">
        <f t="shared" si="6"/>
        <v>0</v>
      </c>
      <c r="M21" s="30">
        <f t="shared" si="6"/>
        <v>27</v>
      </c>
      <c r="N21" s="31">
        <f>SUM(N15:N20)</f>
        <v>7742</v>
      </c>
      <c r="O21" s="73"/>
      <c r="Q21" s="24"/>
    </row>
    <row r="22" spans="1:17" ht="45" hidden="1" x14ac:dyDescent="0.2">
      <c r="A22" s="33" t="s">
        <v>54</v>
      </c>
      <c r="B22" s="40" t="s">
        <v>55</v>
      </c>
      <c r="C22" s="16"/>
      <c r="D22" s="16"/>
      <c r="E22" s="16"/>
      <c r="F22" s="16"/>
      <c r="G22" s="16"/>
      <c r="H22" s="16"/>
      <c r="I22" s="16"/>
      <c r="J22" s="16"/>
      <c r="K22" s="16"/>
      <c r="L22" s="16"/>
      <c r="M22" s="16"/>
      <c r="N22" s="17"/>
      <c r="O22" s="73"/>
      <c r="Q22" s="24"/>
    </row>
    <row r="23" spans="1:17" ht="42.75" hidden="1" x14ac:dyDescent="0.2">
      <c r="A23" s="34">
        <v>3.1</v>
      </c>
      <c r="B23" s="138" t="s">
        <v>156</v>
      </c>
      <c r="C23" s="26">
        <v>0</v>
      </c>
      <c r="D23" s="26">
        <v>0</v>
      </c>
      <c r="E23" s="26">
        <v>0</v>
      </c>
      <c r="F23" s="26">
        <v>0</v>
      </c>
      <c r="G23" s="26">
        <v>0</v>
      </c>
      <c r="H23" s="26">
        <v>0</v>
      </c>
      <c r="I23" s="26">
        <v>0</v>
      </c>
      <c r="J23" s="26">
        <v>0</v>
      </c>
      <c r="K23" s="26">
        <v>0</v>
      </c>
      <c r="L23" s="26">
        <v>0</v>
      </c>
      <c r="M23" s="28">
        <f t="shared" ref="M23:M26" si="7">G23+I23+K23</f>
        <v>0</v>
      </c>
      <c r="N23" s="29">
        <f t="shared" ref="N23:N26" si="8">H23+J23+L23</f>
        <v>0</v>
      </c>
      <c r="O23" s="73"/>
      <c r="Q23" s="24"/>
    </row>
    <row r="24" spans="1:17" ht="57" hidden="1" x14ac:dyDescent="0.2">
      <c r="A24" s="34">
        <v>3.2</v>
      </c>
      <c r="B24" s="138" t="s">
        <v>157</v>
      </c>
      <c r="C24" s="26">
        <v>0</v>
      </c>
      <c r="D24" s="26">
        <v>0</v>
      </c>
      <c r="E24" s="26">
        <v>0</v>
      </c>
      <c r="F24" s="26">
        <v>0</v>
      </c>
      <c r="G24" s="26">
        <v>0</v>
      </c>
      <c r="H24" s="26">
        <v>0</v>
      </c>
      <c r="I24" s="26">
        <v>0</v>
      </c>
      <c r="J24" s="26">
        <v>0</v>
      </c>
      <c r="K24" s="26">
        <v>0</v>
      </c>
      <c r="L24" s="26">
        <v>0</v>
      </c>
      <c r="M24" s="28">
        <f t="shared" si="7"/>
        <v>0</v>
      </c>
      <c r="N24" s="29">
        <f t="shared" si="8"/>
        <v>0</v>
      </c>
      <c r="O24" s="73"/>
      <c r="Q24" s="24"/>
    </row>
    <row r="25" spans="1:17" ht="42.75" hidden="1" x14ac:dyDescent="0.2">
      <c r="A25" s="34">
        <v>3.3</v>
      </c>
      <c r="B25" s="41" t="s">
        <v>58</v>
      </c>
      <c r="C25" s="26">
        <v>0</v>
      </c>
      <c r="D25" s="26">
        <v>0</v>
      </c>
      <c r="E25" s="26">
        <v>0</v>
      </c>
      <c r="F25" s="26">
        <v>0</v>
      </c>
      <c r="G25" s="26">
        <v>0</v>
      </c>
      <c r="H25" s="26">
        <v>0</v>
      </c>
      <c r="I25" s="26">
        <v>0</v>
      </c>
      <c r="J25" s="26">
        <v>0</v>
      </c>
      <c r="K25" s="26">
        <v>0</v>
      </c>
      <c r="L25" s="26">
        <v>0</v>
      </c>
      <c r="M25" s="28">
        <f t="shared" si="7"/>
        <v>0</v>
      </c>
      <c r="N25" s="29">
        <f t="shared" si="8"/>
        <v>0</v>
      </c>
      <c r="O25" s="73"/>
      <c r="Q25" s="24"/>
    </row>
    <row r="26" spans="1:17" ht="28.5" hidden="1" x14ac:dyDescent="0.2">
      <c r="A26" s="34">
        <v>3.4</v>
      </c>
      <c r="B26" s="41" t="s">
        <v>59</v>
      </c>
      <c r="C26" s="26">
        <v>0</v>
      </c>
      <c r="D26" s="26">
        <v>0</v>
      </c>
      <c r="E26" s="26">
        <v>0</v>
      </c>
      <c r="F26" s="26">
        <v>0</v>
      </c>
      <c r="G26" s="26">
        <v>0</v>
      </c>
      <c r="H26" s="26">
        <v>0</v>
      </c>
      <c r="I26" s="26">
        <v>0</v>
      </c>
      <c r="J26" s="26">
        <v>0</v>
      </c>
      <c r="K26" s="26">
        <v>0</v>
      </c>
      <c r="L26" s="26">
        <v>0</v>
      </c>
      <c r="M26" s="28">
        <f t="shared" si="7"/>
        <v>0</v>
      </c>
      <c r="N26" s="29">
        <f t="shared" si="8"/>
        <v>0</v>
      </c>
      <c r="O26" s="73"/>
      <c r="Q26" s="24"/>
    </row>
    <row r="27" spans="1:17" ht="15" hidden="1" x14ac:dyDescent="0.25">
      <c r="A27" s="35"/>
      <c r="B27" s="32" t="s">
        <v>56</v>
      </c>
      <c r="C27" s="30">
        <f>SUM(C23:C26)</f>
        <v>0</v>
      </c>
      <c r="D27" s="30">
        <f t="shared" ref="D27:N27" si="9">SUM(D23:D26)</f>
        <v>0</v>
      </c>
      <c r="E27" s="30">
        <f t="shared" si="9"/>
        <v>0</v>
      </c>
      <c r="F27" s="30">
        <f t="shared" si="9"/>
        <v>0</v>
      </c>
      <c r="G27" s="30">
        <f t="shared" si="9"/>
        <v>0</v>
      </c>
      <c r="H27" s="30">
        <f t="shared" si="9"/>
        <v>0</v>
      </c>
      <c r="I27" s="30">
        <f t="shared" si="9"/>
        <v>0</v>
      </c>
      <c r="J27" s="30">
        <f t="shared" si="9"/>
        <v>0</v>
      </c>
      <c r="K27" s="30">
        <f t="shared" si="9"/>
        <v>0</v>
      </c>
      <c r="L27" s="30">
        <f t="shared" si="9"/>
        <v>0</v>
      </c>
      <c r="M27" s="30">
        <f t="shared" si="9"/>
        <v>0</v>
      </c>
      <c r="N27" s="31">
        <f t="shared" si="9"/>
        <v>0</v>
      </c>
      <c r="O27" s="73"/>
      <c r="Q27" s="24"/>
    </row>
    <row r="28" spans="1:17" ht="15.75" thickBot="1" x14ac:dyDescent="0.3">
      <c r="A28" s="36"/>
      <c r="B28" s="37" t="s">
        <v>57</v>
      </c>
      <c r="C28" s="38">
        <f>C27+C21+C13</f>
        <v>25</v>
      </c>
      <c r="D28" s="38">
        <f t="shared" ref="D28:N28" si="10">D27+D21+D13</f>
        <v>6783</v>
      </c>
      <c r="E28" s="38">
        <f t="shared" si="10"/>
        <v>27</v>
      </c>
      <c r="F28" s="38">
        <f t="shared" si="10"/>
        <v>7400</v>
      </c>
      <c r="G28" s="38">
        <f t="shared" si="10"/>
        <v>27</v>
      </c>
      <c r="H28" s="38">
        <f t="shared" si="10"/>
        <v>7742</v>
      </c>
      <c r="I28" s="38">
        <f t="shared" si="10"/>
        <v>0</v>
      </c>
      <c r="J28" s="38">
        <f t="shared" si="10"/>
        <v>0</v>
      </c>
      <c r="K28" s="38">
        <f t="shared" si="10"/>
        <v>0</v>
      </c>
      <c r="L28" s="38">
        <f t="shared" si="10"/>
        <v>0</v>
      </c>
      <c r="M28" s="38">
        <f t="shared" si="10"/>
        <v>27</v>
      </c>
      <c r="N28" s="177">
        <f t="shared" si="10"/>
        <v>7742</v>
      </c>
      <c r="O28" s="73"/>
      <c r="Q28" s="5"/>
    </row>
    <row r="29" spans="1:17" x14ac:dyDescent="0.2">
      <c r="O29" s="73"/>
    </row>
    <row r="30" spans="1:17" ht="15" x14ac:dyDescent="0.2">
      <c r="A30" s="254" t="s">
        <v>144</v>
      </c>
      <c r="B30" s="254"/>
      <c r="C30" s="254"/>
      <c r="D30" s="254"/>
      <c r="E30" s="254"/>
      <c r="F30" s="254"/>
      <c r="G30" s="254"/>
      <c r="H30" s="254"/>
      <c r="I30" s="254"/>
      <c r="J30" s="254"/>
      <c r="K30" s="254"/>
      <c r="L30" s="254"/>
      <c r="M30" s="254"/>
      <c r="N30" s="254"/>
      <c r="O30" s="73"/>
    </row>
    <row r="31" spans="1:17" x14ac:dyDescent="0.2">
      <c r="O31" s="73"/>
    </row>
    <row r="33" spans="1:3" x14ac:dyDescent="0.2">
      <c r="A33" s="252"/>
      <c r="B33" s="253"/>
      <c r="C33" s="253"/>
    </row>
    <row r="34" spans="1:3" x14ac:dyDescent="0.2">
      <c r="A34" s="253"/>
      <c r="B34" s="253"/>
      <c r="C34" s="253"/>
    </row>
    <row r="35" spans="1:3" x14ac:dyDescent="0.2">
      <c r="A35" s="253"/>
      <c r="B35" s="253"/>
      <c r="C35" s="253"/>
    </row>
  </sheetData>
  <mergeCells count="15">
    <mergeCell ref="A33:C35"/>
    <mergeCell ref="A30:N30"/>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fitToHeight="0"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E23" sqref="E23"/>
    </sheetView>
  </sheetViews>
  <sheetFormatPr defaultRowHeight="14.25" x14ac:dyDescent="0.2"/>
  <cols>
    <col min="1" max="1" width="3.7109375" style="190" customWidth="1"/>
    <col min="2" max="2" width="71.140625" style="190" customWidth="1"/>
    <col min="3" max="4" width="14.7109375" style="190" customWidth="1"/>
    <col min="5" max="6" width="8.7109375" style="190" customWidth="1"/>
    <col min="7" max="7" width="12.7109375" style="190" customWidth="1"/>
    <col min="8" max="8" width="14" style="51" bestFit="1" customWidth="1"/>
    <col min="9" max="9" width="4.5703125" style="190" customWidth="1"/>
    <col min="10" max="10" width="122.85546875" style="210" customWidth="1"/>
    <col min="11" max="12" width="8.28515625" style="190" customWidth="1"/>
    <col min="13" max="13" width="12.7109375" style="190" customWidth="1"/>
    <col min="14" max="15" width="8.28515625" style="190" customWidth="1"/>
    <col min="16" max="16" width="12.7109375" style="190" customWidth="1"/>
    <col min="17" max="16384" width="9.140625" style="190"/>
  </cols>
  <sheetData>
    <row r="1" spans="1:16" ht="18" x14ac:dyDescent="0.25">
      <c r="A1" s="284" t="s">
        <v>145</v>
      </c>
      <c r="B1" s="284"/>
      <c r="C1" s="284"/>
      <c r="D1" s="284"/>
      <c r="E1" s="284"/>
      <c r="F1" s="284"/>
      <c r="G1" s="284"/>
      <c r="H1" s="45"/>
      <c r="I1" s="6"/>
      <c r="J1" s="130"/>
      <c r="K1" s="6"/>
      <c r="L1" s="6"/>
      <c r="M1" s="6"/>
      <c r="N1" s="6"/>
      <c r="O1" s="6"/>
      <c r="P1" s="6"/>
    </row>
    <row r="2" spans="1:16" ht="15" x14ac:dyDescent="0.2">
      <c r="A2" s="285" t="s">
        <v>196</v>
      </c>
      <c r="B2" s="285"/>
      <c r="C2" s="285"/>
      <c r="D2" s="285"/>
      <c r="E2" s="285"/>
      <c r="F2" s="285"/>
      <c r="G2" s="285"/>
      <c r="H2" s="45"/>
      <c r="I2" s="7"/>
      <c r="J2" s="131"/>
      <c r="K2" s="7"/>
      <c r="L2" s="7"/>
      <c r="M2" s="7"/>
      <c r="N2" s="7"/>
      <c r="O2" s="7"/>
      <c r="P2" s="7"/>
    </row>
    <row r="3" spans="1:16" x14ac:dyDescent="0.2">
      <c r="A3" s="286" t="s">
        <v>1</v>
      </c>
      <c r="B3" s="286"/>
      <c r="C3" s="286"/>
      <c r="D3" s="286"/>
      <c r="E3" s="286"/>
      <c r="F3" s="286"/>
      <c r="G3" s="286"/>
      <c r="H3" s="45"/>
      <c r="I3" s="212"/>
      <c r="J3" s="131"/>
      <c r="K3" s="212"/>
      <c r="L3" s="212"/>
      <c r="M3" s="212"/>
      <c r="N3" s="212"/>
      <c r="O3" s="212"/>
      <c r="P3" s="212"/>
    </row>
    <row r="4" spans="1:16" x14ac:dyDescent="0.2">
      <c r="A4" s="287" t="s">
        <v>2</v>
      </c>
      <c r="B4" s="287"/>
      <c r="C4" s="287"/>
      <c r="D4" s="287"/>
      <c r="E4" s="287"/>
      <c r="F4" s="287"/>
      <c r="G4" s="287"/>
      <c r="H4" s="45"/>
      <c r="I4" s="211"/>
      <c r="J4" s="131"/>
      <c r="K4" s="211"/>
      <c r="L4" s="211"/>
      <c r="M4" s="211"/>
      <c r="N4" s="211"/>
      <c r="O4" s="211"/>
      <c r="P4" s="211"/>
    </row>
    <row r="5" spans="1:16" ht="15" thickBot="1" x14ac:dyDescent="0.25">
      <c r="A5" s="291"/>
      <c r="B5" s="291"/>
      <c r="C5" s="291"/>
      <c r="D5" s="291"/>
      <c r="E5" s="292"/>
      <c r="F5" s="292"/>
      <c r="G5" s="292"/>
      <c r="H5" s="45"/>
      <c r="I5" s="211"/>
      <c r="J5" s="136"/>
      <c r="K5" s="211"/>
      <c r="L5" s="211"/>
      <c r="M5" s="211"/>
      <c r="N5" s="211"/>
      <c r="O5" s="211"/>
      <c r="P5" s="211"/>
    </row>
    <row r="6" spans="1:16" s="46" customFormat="1" ht="29.25" customHeight="1" thickBot="1" x14ac:dyDescent="0.25">
      <c r="A6" s="44"/>
      <c r="B6" s="44"/>
      <c r="C6" s="44"/>
      <c r="D6" s="44"/>
      <c r="E6" s="64" t="s">
        <v>3</v>
      </c>
      <c r="F6" s="53" t="s">
        <v>137</v>
      </c>
      <c r="G6" s="52" t="s">
        <v>4</v>
      </c>
      <c r="H6" s="45"/>
      <c r="J6" s="71"/>
    </row>
    <row r="7" spans="1:16" s="46" customFormat="1" ht="30" hidden="1" x14ac:dyDescent="0.2">
      <c r="A7" s="47"/>
      <c r="B7" s="290" t="s">
        <v>5</v>
      </c>
      <c r="C7" s="290"/>
      <c r="D7" s="290"/>
      <c r="E7" s="54"/>
      <c r="F7" s="54"/>
      <c r="G7" s="65"/>
      <c r="H7" s="45"/>
      <c r="J7" s="210"/>
    </row>
    <row r="8" spans="1:16" s="46" customFormat="1" ht="26.25" hidden="1" x14ac:dyDescent="0.2">
      <c r="A8" s="48">
        <v>1</v>
      </c>
      <c r="B8" s="277" t="s">
        <v>62</v>
      </c>
      <c r="C8" s="277"/>
      <c r="D8" s="277"/>
      <c r="E8" s="55">
        <v>0</v>
      </c>
      <c r="F8" s="55">
        <v>0</v>
      </c>
      <c r="G8" s="66">
        <v>0</v>
      </c>
      <c r="H8" s="45"/>
      <c r="J8" s="210"/>
    </row>
    <row r="9" spans="1:16" s="46" customFormat="1" ht="29.25" hidden="1" x14ac:dyDescent="0.2">
      <c r="A9" s="49"/>
      <c r="B9" s="262" t="s">
        <v>60</v>
      </c>
      <c r="C9" s="262"/>
      <c r="D9" s="262"/>
      <c r="E9" s="56">
        <f>SUM(E8:E8)</f>
        <v>0</v>
      </c>
      <c r="F9" s="56">
        <f>SUM(F8:F8)</f>
        <v>0</v>
      </c>
      <c r="G9" s="67">
        <f>SUM(G8:G8)</f>
        <v>0</v>
      </c>
      <c r="H9" s="45"/>
      <c r="J9" s="71"/>
    </row>
    <row r="10" spans="1:16" s="46" customFormat="1" ht="30" hidden="1" x14ac:dyDescent="0.2">
      <c r="A10" s="50"/>
      <c r="B10" s="276" t="s">
        <v>61</v>
      </c>
      <c r="C10" s="276"/>
      <c r="D10" s="276"/>
      <c r="E10" s="55"/>
      <c r="F10" s="55"/>
      <c r="G10" s="66"/>
      <c r="H10" s="45"/>
      <c r="J10" s="210"/>
    </row>
    <row r="11" spans="1:16" s="46" customFormat="1" ht="25.5" hidden="1" customHeight="1" x14ac:dyDescent="0.2">
      <c r="A11" s="48">
        <v>1</v>
      </c>
      <c r="B11" s="277" t="s">
        <v>63</v>
      </c>
      <c r="C11" s="277"/>
      <c r="D11" s="277"/>
      <c r="E11" s="55">
        <v>0</v>
      </c>
      <c r="F11" s="55">
        <v>0</v>
      </c>
      <c r="G11" s="66">
        <v>0</v>
      </c>
      <c r="H11" s="45"/>
      <c r="J11" s="210"/>
    </row>
    <row r="12" spans="1:16" s="46" customFormat="1" ht="23.25" hidden="1" x14ac:dyDescent="0.2">
      <c r="A12" s="49"/>
      <c r="B12" s="262" t="s">
        <v>64</v>
      </c>
      <c r="C12" s="262"/>
      <c r="D12" s="289"/>
      <c r="E12" s="56">
        <f>SUM(E11:E11)</f>
        <v>0</v>
      </c>
      <c r="F12" s="56">
        <f>SUM(F11:F11)</f>
        <v>0</v>
      </c>
      <c r="G12" s="67">
        <f>SUM(G11:G11)</f>
        <v>0</v>
      </c>
      <c r="H12" s="45"/>
      <c r="J12" s="71"/>
    </row>
    <row r="13" spans="1:16" s="46" customFormat="1" ht="12.75" x14ac:dyDescent="0.2">
      <c r="A13" s="58"/>
      <c r="B13" s="288" t="s">
        <v>8</v>
      </c>
      <c r="C13" s="288"/>
      <c r="D13" s="288"/>
      <c r="E13" s="57"/>
      <c r="F13" s="57"/>
      <c r="G13" s="68"/>
      <c r="H13" s="45"/>
      <c r="J13" s="210"/>
    </row>
    <row r="14" spans="1:16" s="46" customFormat="1" ht="48.75" customHeight="1" x14ac:dyDescent="0.2">
      <c r="A14" s="48">
        <v>1</v>
      </c>
      <c r="B14" s="269" t="s">
        <v>197</v>
      </c>
      <c r="C14" s="269"/>
      <c r="D14" s="272"/>
      <c r="E14" s="59">
        <v>0</v>
      </c>
      <c r="F14" s="59">
        <v>0</v>
      </c>
      <c r="G14" s="66">
        <v>36</v>
      </c>
      <c r="H14" s="45"/>
      <c r="J14" s="210"/>
    </row>
    <row r="15" spans="1:16" s="46" customFormat="1" ht="12.75" x14ac:dyDescent="0.2">
      <c r="A15" s="228">
        <v>2</v>
      </c>
      <c r="B15" s="278" t="s">
        <v>204</v>
      </c>
      <c r="C15" s="279"/>
      <c r="D15" s="280"/>
      <c r="E15" s="229"/>
      <c r="F15" s="229"/>
      <c r="G15" s="230"/>
      <c r="H15" s="45" t="s">
        <v>23</v>
      </c>
      <c r="J15" s="210"/>
    </row>
    <row r="16" spans="1:16" s="46" customFormat="1" ht="50.25" customHeight="1" x14ac:dyDescent="0.2">
      <c r="A16" s="228"/>
      <c r="B16" s="281"/>
      <c r="C16" s="281"/>
      <c r="D16" s="282"/>
      <c r="E16" s="229">
        <v>0</v>
      </c>
      <c r="F16" s="229">
        <v>0</v>
      </c>
      <c r="G16" s="230">
        <v>14</v>
      </c>
      <c r="H16" s="45" t="s">
        <v>23</v>
      </c>
      <c r="J16" s="210"/>
    </row>
    <row r="17" spans="1:10" s="46" customFormat="1" ht="52.5" customHeight="1" x14ac:dyDescent="0.2">
      <c r="A17" s="228">
        <v>3</v>
      </c>
      <c r="B17" s="277" t="s">
        <v>205</v>
      </c>
      <c r="C17" s="277"/>
      <c r="D17" s="283"/>
      <c r="E17" s="229">
        <v>0</v>
      </c>
      <c r="F17" s="229">
        <v>0</v>
      </c>
      <c r="G17" s="230">
        <v>42</v>
      </c>
      <c r="H17" s="45" t="s">
        <v>23</v>
      </c>
      <c r="J17" s="210"/>
    </row>
    <row r="18" spans="1:10" s="46" customFormat="1" ht="39" hidden="1" customHeight="1" x14ac:dyDescent="0.2">
      <c r="A18" s="48">
        <v>2</v>
      </c>
      <c r="B18" s="277"/>
      <c r="C18" s="265"/>
      <c r="D18" s="266"/>
      <c r="E18" s="59">
        <v>0</v>
      </c>
      <c r="F18" s="59">
        <v>0</v>
      </c>
      <c r="G18" s="66">
        <v>0</v>
      </c>
      <c r="H18" s="45"/>
      <c r="J18" s="210"/>
    </row>
    <row r="19" spans="1:10" s="46" customFormat="1" ht="38.25" customHeight="1" x14ac:dyDescent="0.2">
      <c r="A19" s="48">
        <v>4</v>
      </c>
      <c r="B19" s="269" t="s">
        <v>207</v>
      </c>
      <c r="C19" s="270"/>
      <c r="D19" s="271"/>
      <c r="E19" s="59">
        <v>0</v>
      </c>
      <c r="F19" s="59">
        <v>0</v>
      </c>
      <c r="G19" s="66">
        <v>39</v>
      </c>
      <c r="H19" s="45"/>
      <c r="J19" s="210"/>
    </row>
    <row r="20" spans="1:10" s="46" customFormat="1" ht="63" customHeight="1" x14ac:dyDescent="0.2">
      <c r="A20" s="48">
        <v>5</v>
      </c>
      <c r="B20" s="269" t="s">
        <v>195</v>
      </c>
      <c r="C20" s="270"/>
      <c r="D20" s="271"/>
      <c r="E20" s="59">
        <v>0</v>
      </c>
      <c r="F20" s="59">
        <v>0</v>
      </c>
      <c r="G20" s="66">
        <v>4</v>
      </c>
      <c r="H20" s="45"/>
      <c r="J20" s="210"/>
    </row>
    <row r="21" spans="1:10" s="46" customFormat="1" ht="12.75" x14ac:dyDescent="0.2">
      <c r="A21" s="49"/>
      <c r="B21" s="262" t="s">
        <v>66</v>
      </c>
      <c r="C21" s="262"/>
      <c r="D21" s="262"/>
      <c r="E21" s="56">
        <f>SUM(E14:E20)</f>
        <v>0</v>
      </c>
      <c r="F21" s="56">
        <f>SUM(F14:F20)</f>
        <v>0</v>
      </c>
      <c r="G21" s="67">
        <f>SUM(G14:G20)</f>
        <v>135</v>
      </c>
      <c r="H21" s="45"/>
      <c r="J21" s="71"/>
    </row>
    <row r="22" spans="1:10" s="46" customFormat="1" ht="12.75" x14ac:dyDescent="0.2">
      <c r="A22" s="61"/>
      <c r="B22" s="267" t="s">
        <v>9</v>
      </c>
      <c r="C22" s="267"/>
      <c r="D22" s="268"/>
      <c r="E22" s="60"/>
      <c r="F22" s="60"/>
      <c r="G22" s="69"/>
      <c r="H22" s="45"/>
      <c r="J22" s="210"/>
    </row>
    <row r="23" spans="1:10" s="46" customFormat="1" ht="76.5" customHeight="1" x14ac:dyDescent="0.2">
      <c r="A23" s="48">
        <v>1</v>
      </c>
      <c r="B23" s="269" t="s">
        <v>208</v>
      </c>
      <c r="C23" s="270"/>
      <c r="D23" s="271"/>
      <c r="E23" s="59">
        <v>0</v>
      </c>
      <c r="F23" s="59">
        <v>0</v>
      </c>
      <c r="G23" s="66">
        <v>207</v>
      </c>
      <c r="H23" s="45"/>
      <c r="J23" s="210"/>
    </row>
    <row r="24" spans="1:10" s="46" customFormat="1" ht="39" hidden="1" customHeight="1" x14ac:dyDescent="0.2">
      <c r="A24" s="48">
        <v>2</v>
      </c>
      <c r="B24" s="269" t="s">
        <v>150</v>
      </c>
      <c r="C24" s="270"/>
      <c r="D24" s="271"/>
      <c r="E24" s="59"/>
      <c r="F24" s="59"/>
      <c r="G24" s="66">
        <v>0</v>
      </c>
      <c r="H24" s="45"/>
      <c r="J24" s="210"/>
    </row>
    <row r="25" spans="1:10" s="46" customFormat="1" ht="37.5" hidden="1" customHeight="1" x14ac:dyDescent="0.2">
      <c r="A25" s="48">
        <v>3</v>
      </c>
      <c r="B25" s="269" t="s">
        <v>183</v>
      </c>
      <c r="C25" s="270"/>
      <c r="D25" s="271"/>
      <c r="E25" s="59"/>
      <c r="F25" s="59"/>
      <c r="G25" s="66">
        <v>0</v>
      </c>
      <c r="H25" s="45"/>
      <c r="J25" s="210"/>
    </row>
    <row r="26" spans="1:10" s="46" customFormat="1" ht="12.75" x14ac:dyDescent="0.2">
      <c r="A26" s="49"/>
      <c r="B26" s="262" t="s">
        <v>67</v>
      </c>
      <c r="C26" s="262"/>
      <c r="D26" s="262"/>
      <c r="E26" s="56">
        <f>SUM(E23:E25)</f>
        <v>0</v>
      </c>
      <c r="F26" s="56">
        <f>SUM(F23:F25)</f>
        <v>0</v>
      </c>
      <c r="G26" s="67">
        <f>SUM(G23:G25)</f>
        <v>207</v>
      </c>
      <c r="H26" s="45"/>
      <c r="J26" s="71"/>
    </row>
    <row r="27" spans="1:10" s="46" customFormat="1" ht="12.75" hidden="1" x14ac:dyDescent="0.2">
      <c r="A27" s="48"/>
      <c r="B27" s="263" t="s">
        <v>10</v>
      </c>
      <c r="C27" s="263"/>
      <c r="D27" s="264"/>
      <c r="E27" s="59"/>
      <c r="F27" s="59"/>
      <c r="G27" s="66"/>
      <c r="H27" s="45"/>
      <c r="J27" s="210"/>
    </row>
    <row r="28" spans="1:10" s="46" customFormat="1" ht="75.75" hidden="1" customHeight="1" x14ac:dyDescent="0.2">
      <c r="A28" s="48">
        <v>1</v>
      </c>
      <c r="B28" s="269" t="s">
        <v>191</v>
      </c>
      <c r="C28" s="270"/>
      <c r="D28" s="271"/>
      <c r="E28" s="59"/>
      <c r="F28" s="59"/>
      <c r="G28" s="66">
        <v>0</v>
      </c>
      <c r="H28" s="45"/>
      <c r="J28" s="210"/>
    </row>
    <row r="29" spans="1:10" s="46" customFormat="1" ht="78.75" hidden="1" customHeight="1" x14ac:dyDescent="0.2">
      <c r="A29" s="48">
        <v>2</v>
      </c>
      <c r="B29" s="269" t="s">
        <v>198</v>
      </c>
      <c r="C29" s="269"/>
      <c r="D29" s="272"/>
      <c r="E29" s="59"/>
      <c r="F29" s="59"/>
      <c r="G29" s="66">
        <v>0</v>
      </c>
      <c r="H29" s="45"/>
      <c r="J29" s="210"/>
    </row>
    <row r="30" spans="1:10" s="46" customFormat="1" ht="12.75" x14ac:dyDescent="0.2">
      <c r="A30" s="49"/>
      <c r="B30" s="262" t="s">
        <v>68</v>
      </c>
      <c r="C30" s="262"/>
      <c r="D30" s="262"/>
      <c r="E30" s="56">
        <f>SUM(E27:E29)</f>
        <v>0</v>
      </c>
      <c r="F30" s="56">
        <f>SUM(F27:F29)</f>
        <v>0</v>
      </c>
      <c r="G30" s="67">
        <f>SUM(G27:G29)</f>
        <v>0</v>
      </c>
      <c r="H30" s="45"/>
      <c r="J30" s="71"/>
    </row>
    <row r="31" spans="1:10" s="46" customFormat="1" ht="12.75" hidden="1" x14ac:dyDescent="0.2">
      <c r="A31" s="48"/>
      <c r="B31" s="263" t="s">
        <v>11</v>
      </c>
      <c r="C31" s="263"/>
      <c r="D31" s="264"/>
      <c r="E31" s="59"/>
      <c r="F31" s="59"/>
      <c r="G31" s="66"/>
      <c r="H31" s="45"/>
      <c r="J31" s="210"/>
    </row>
    <row r="32" spans="1:10" s="46" customFormat="1" ht="51" hidden="1" customHeight="1" x14ac:dyDescent="0.2">
      <c r="A32" s="48">
        <v>1</v>
      </c>
      <c r="B32" s="269" t="s">
        <v>70</v>
      </c>
      <c r="C32" s="270"/>
      <c r="D32" s="271"/>
      <c r="E32" s="59"/>
      <c r="F32" s="59"/>
      <c r="G32" s="66">
        <v>0</v>
      </c>
      <c r="H32" s="45"/>
      <c r="J32" s="210"/>
    </row>
    <row r="33" spans="1:10" s="46" customFormat="1" ht="48.75" hidden="1" customHeight="1" x14ac:dyDescent="0.2">
      <c r="A33" s="48">
        <v>2</v>
      </c>
      <c r="B33" s="269" t="s">
        <v>151</v>
      </c>
      <c r="C33" s="270"/>
      <c r="D33" s="271"/>
      <c r="E33" s="59"/>
      <c r="F33" s="59"/>
      <c r="G33" s="66">
        <v>0</v>
      </c>
      <c r="H33" s="45"/>
      <c r="J33" s="210"/>
    </row>
    <row r="34" spans="1:10" s="46" customFormat="1" ht="43.5" hidden="1" customHeight="1" x14ac:dyDescent="0.2">
      <c r="A34" s="48">
        <v>3</v>
      </c>
      <c r="B34" s="269" t="s">
        <v>184</v>
      </c>
      <c r="C34" s="270"/>
      <c r="D34" s="271"/>
      <c r="E34" s="59"/>
      <c r="F34" s="59"/>
      <c r="G34" s="66">
        <v>0</v>
      </c>
      <c r="H34" s="45"/>
      <c r="J34" s="210"/>
    </row>
    <row r="35" spans="1:10" s="46" customFormat="1" ht="63" hidden="1" customHeight="1" x14ac:dyDescent="0.2">
      <c r="A35" s="48">
        <v>4</v>
      </c>
      <c r="B35" s="269" t="s">
        <v>69</v>
      </c>
      <c r="C35" s="270"/>
      <c r="D35" s="271"/>
      <c r="E35" s="59"/>
      <c r="F35" s="59"/>
      <c r="G35" s="66">
        <v>0</v>
      </c>
      <c r="H35" s="45"/>
      <c r="J35" s="210"/>
    </row>
    <row r="36" spans="1:10" s="46" customFormat="1" ht="12.75" hidden="1" x14ac:dyDescent="0.2">
      <c r="A36" s="49"/>
      <c r="B36" s="262" t="s">
        <v>71</v>
      </c>
      <c r="C36" s="262"/>
      <c r="D36" s="262"/>
      <c r="E36" s="56">
        <f>SUM(E32:E35)</f>
        <v>0</v>
      </c>
      <c r="F36" s="56">
        <f>SUM(F32:F35)</f>
        <v>0</v>
      </c>
      <c r="G36" s="67">
        <f>SUM(G32:G35)</f>
        <v>0</v>
      </c>
      <c r="H36" s="45"/>
      <c r="J36" s="210"/>
    </row>
    <row r="37" spans="1:10" s="46" customFormat="1" ht="12.75" hidden="1" x14ac:dyDescent="0.2">
      <c r="A37" s="48"/>
      <c r="B37" s="263" t="s">
        <v>12</v>
      </c>
      <c r="C37" s="263"/>
      <c r="D37" s="264"/>
      <c r="E37" s="59"/>
      <c r="F37" s="59"/>
      <c r="G37" s="66"/>
      <c r="H37" s="45"/>
      <c r="J37" s="71"/>
    </row>
    <row r="38" spans="1:10" s="46" customFormat="1" ht="12.75" hidden="1" x14ac:dyDescent="0.2">
      <c r="A38" s="48">
        <v>1</v>
      </c>
      <c r="B38" s="265"/>
      <c r="C38" s="265"/>
      <c r="D38" s="266"/>
      <c r="E38" s="55">
        <v>0</v>
      </c>
      <c r="F38" s="55">
        <v>0</v>
      </c>
      <c r="G38" s="66">
        <v>0</v>
      </c>
      <c r="H38" s="45"/>
      <c r="J38" s="210"/>
    </row>
    <row r="39" spans="1:10" s="46" customFormat="1" ht="12.75" hidden="1" x14ac:dyDescent="0.2">
      <c r="A39" s="48">
        <v>2</v>
      </c>
      <c r="B39" s="265"/>
      <c r="C39" s="265"/>
      <c r="D39" s="266"/>
      <c r="E39" s="55">
        <v>0</v>
      </c>
      <c r="F39" s="55">
        <v>0</v>
      </c>
      <c r="G39" s="66">
        <v>0</v>
      </c>
      <c r="H39" s="45"/>
      <c r="J39" s="210"/>
    </row>
    <row r="40" spans="1:10" s="46" customFormat="1" ht="12.75" hidden="1" x14ac:dyDescent="0.2">
      <c r="A40" s="49"/>
      <c r="B40" s="262" t="s">
        <v>72</v>
      </c>
      <c r="C40" s="262"/>
      <c r="D40" s="262"/>
      <c r="E40" s="56">
        <f>SUM(E38:E39)</f>
        <v>0</v>
      </c>
      <c r="F40" s="56">
        <f>SUM(F38:F39)</f>
        <v>0</v>
      </c>
      <c r="G40" s="67">
        <f>SUM(G38:G39)</f>
        <v>0</v>
      </c>
      <c r="H40" s="45"/>
      <c r="J40" s="210"/>
    </row>
    <row r="41" spans="1:10" s="46" customFormat="1" ht="12.75" hidden="1" x14ac:dyDescent="0.2">
      <c r="A41" s="48"/>
      <c r="B41" s="263" t="s">
        <v>163</v>
      </c>
      <c r="C41" s="263"/>
      <c r="D41" s="264"/>
      <c r="E41" s="59"/>
      <c r="F41" s="59"/>
      <c r="G41" s="66"/>
      <c r="H41" s="45"/>
      <c r="J41" s="71"/>
    </row>
    <row r="42" spans="1:10" s="46" customFormat="1" ht="12.75" hidden="1" x14ac:dyDescent="0.2">
      <c r="A42" s="48">
        <v>1</v>
      </c>
      <c r="B42" s="265"/>
      <c r="C42" s="265"/>
      <c r="D42" s="266"/>
      <c r="E42" s="55">
        <v>0</v>
      </c>
      <c r="F42" s="55">
        <v>0</v>
      </c>
      <c r="G42" s="66">
        <v>0</v>
      </c>
      <c r="H42" s="45"/>
      <c r="J42" s="210"/>
    </row>
    <row r="43" spans="1:10" s="46" customFormat="1" ht="12.75" hidden="1" x14ac:dyDescent="0.2">
      <c r="A43" s="48">
        <v>2</v>
      </c>
      <c r="B43" s="265"/>
      <c r="C43" s="265"/>
      <c r="D43" s="266"/>
      <c r="E43" s="55">
        <v>0</v>
      </c>
      <c r="F43" s="55">
        <v>0</v>
      </c>
      <c r="G43" s="66">
        <v>0</v>
      </c>
      <c r="H43" s="45"/>
      <c r="J43" s="210"/>
    </row>
    <row r="44" spans="1:10" s="46" customFormat="1" ht="12.75" hidden="1" x14ac:dyDescent="0.2">
      <c r="A44" s="49"/>
      <c r="B44" s="262" t="s">
        <v>73</v>
      </c>
      <c r="C44" s="262"/>
      <c r="D44" s="262"/>
      <c r="E44" s="56">
        <f>SUM(E42:E43)</f>
        <v>0</v>
      </c>
      <c r="F44" s="56">
        <f>SUM(F42:F43)</f>
        <v>0</v>
      </c>
      <c r="G44" s="67">
        <f>SUM(G42:G43)</f>
        <v>0</v>
      </c>
      <c r="H44" s="45"/>
      <c r="J44" s="210"/>
    </row>
    <row r="45" spans="1:10" s="46" customFormat="1" ht="13.5" thickBot="1" x14ac:dyDescent="0.25">
      <c r="A45" s="62"/>
      <c r="B45" s="260" t="s">
        <v>146</v>
      </c>
      <c r="C45" s="260"/>
      <c r="D45" s="261"/>
      <c r="E45" s="63">
        <f>E44+E40+E36+E30+E26+E21+E12+E9</f>
        <v>0</v>
      </c>
      <c r="F45" s="63">
        <f>F44+F40+F36+F30+F26+F21+F12+F9</f>
        <v>0</v>
      </c>
      <c r="G45" s="70">
        <f>G44+G40+G36+G30+G26+G21+G12+G9</f>
        <v>342</v>
      </c>
      <c r="H45" s="45"/>
      <c r="J45" s="71"/>
    </row>
    <row r="46" spans="1:10" x14ac:dyDescent="0.2">
      <c r="H46" s="45"/>
      <c r="J46" s="71"/>
    </row>
    <row r="47" spans="1:10" hidden="1" x14ac:dyDescent="0.2">
      <c r="A47" s="119"/>
      <c r="B47" s="273" t="s">
        <v>149</v>
      </c>
      <c r="C47" s="273"/>
      <c r="D47" s="274"/>
      <c r="E47" s="120"/>
      <c r="F47" s="120"/>
      <c r="G47" s="121"/>
      <c r="H47" s="45"/>
    </row>
    <row r="48" spans="1:10" s="46" customFormat="1" ht="12.75" hidden="1" x14ac:dyDescent="0.2">
      <c r="A48" s="48">
        <v>1</v>
      </c>
      <c r="B48" s="270" t="s">
        <v>147</v>
      </c>
      <c r="C48" s="265"/>
      <c r="D48" s="266"/>
      <c r="E48" s="55"/>
      <c r="F48" s="55">
        <v>0</v>
      </c>
      <c r="G48" s="66"/>
      <c r="H48" s="45"/>
      <c r="J48" s="210"/>
    </row>
    <row r="49" spans="1:10" s="46" customFormat="1" ht="13.5" hidden="1" thickBot="1" x14ac:dyDescent="0.25">
      <c r="A49" s="122"/>
      <c r="B49" s="275" t="s">
        <v>148</v>
      </c>
      <c r="C49" s="275"/>
      <c r="D49" s="275"/>
      <c r="E49" s="63">
        <f>SUM(E48:E48)</f>
        <v>0</v>
      </c>
      <c r="F49" s="63">
        <f>SUM(F48:F48)</f>
        <v>0</v>
      </c>
      <c r="G49" s="70">
        <f>SUM(G48:G48)</f>
        <v>0</v>
      </c>
      <c r="H49" s="45"/>
      <c r="J49" s="210"/>
    </row>
    <row r="50" spans="1:10" s="46" customFormat="1" x14ac:dyDescent="0.2">
      <c r="A50" s="190"/>
      <c r="B50" s="190"/>
      <c r="C50" s="190"/>
      <c r="D50" s="190"/>
      <c r="E50" s="190"/>
      <c r="F50" s="190"/>
      <c r="G50" s="190"/>
      <c r="H50" s="45"/>
      <c r="J50" s="71"/>
    </row>
  </sheetData>
  <mergeCells count="46">
    <mergeCell ref="B15:D16"/>
    <mergeCell ref="B17:D17"/>
    <mergeCell ref="A1:G1"/>
    <mergeCell ref="A2:G2"/>
    <mergeCell ref="A3:G3"/>
    <mergeCell ref="A4:G4"/>
    <mergeCell ref="B13:D13"/>
    <mergeCell ref="B12:D12"/>
    <mergeCell ref="B7:D7"/>
    <mergeCell ref="A5:G5"/>
    <mergeCell ref="B47:D47"/>
    <mergeCell ref="B48:D48"/>
    <mergeCell ref="B49:D49"/>
    <mergeCell ref="B10:D10"/>
    <mergeCell ref="B8:D8"/>
    <mergeCell ref="B9:D9"/>
    <mergeCell ref="B11:D11"/>
    <mergeCell ref="B14:D14"/>
    <mergeCell ref="B18:D18"/>
    <mergeCell ref="B19:D19"/>
    <mergeCell ref="B31:D31"/>
    <mergeCell ref="B20:D20"/>
    <mergeCell ref="B21:D21"/>
    <mergeCell ref="B33:D33"/>
    <mergeCell ref="B35:D35"/>
    <mergeCell ref="B32:D32"/>
    <mergeCell ref="B27:D27"/>
    <mergeCell ref="B28:D28"/>
    <mergeCell ref="B29:D29"/>
    <mergeCell ref="B30:D30"/>
    <mergeCell ref="B34:D34"/>
    <mergeCell ref="B22:D22"/>
    <mergeCell ref="B23:D23"/>
    <mergeCell ref="B24:D24"/>
    <mergeCell ref="B25:D25"/>
    <mergeCell ref="B26:D26"/>
    <mergeCell ref="B45:D45"/>
    <mergeCell ref="B36:D36"/>
    <mergeCell ref="B37:D37"/>
    <mergeCell ref="B38:D38"/>
    <mergeCell ref="B39:D39"/>
    <mergeCell ref="B44:D44"/>
    <mergeCell ref="B40:D40"/>
    <mergeCell ref="B41:D41"/>
    <mergeCell ref="B42:D42"/>
    <mergeCell ref="B43:D43"/>
  </mergeCells>
  <printOptions horizontalCentered="1"/>
  <pageMargins left="0.7" right="0.7" top="0.65" bottom="0.46" header="0.3" footer="0.21"/>
  <pageSetup scale="85"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view="pageBreakPreview" zoomScale="85" zoomScaleNormal="100" zoomScaleSheetLayoutView="85" workbookViewId="0">
      <selection activeCell="K7" sqref="K7:M7"/>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2" width="8.28515625" style="9" customWidth="1"/>
    <col min="13" max="13" width="9.85546875" style="9" customWidth="1"/>
    <col min="14" max="15" width="12.7109375" style="9" customWidth="1"/>
    <col min="16" max="17" width="8.28515625" style="9" customWidth="1"/>
    <col min="18" max="18" width="12.7109375" style="9" customWidth="1"/>
    <col min="19" max="19" width="14" style="4" bestFit="1" customWidth="1"/>
    <col min="20" max="20" width="4.5703125" style="9" customWidth="1"/>
    <col min="21" max="21" width="116.7109375" style="9" customWidth="1"/>
    <col min="22" max="23" width="8.28515625" style="9" customWidth="1"/>
    <col min="24" max="24" width="12.7109375" style="9" customWidth="1"/>
    <col min="25" max="26" width="8.28515625" style="9" customWidth="1"/>
    <col min="27" max="27" width="12.7109375" style="9" customWidth="1"/>
    <col min="28" max="16384" width="9.140625" style="9"/>
  </cols>
  <sheetData>
    <row r="1" spans="1:27" ht="18" x14ac:dyDescent="0.25">
      <c r="A1" s="237" t="s">
        <v>76</v>
      </c>
      <c r="B1" s="237"/>
      <c r="C1" s="237"/>
      <c r="D1" s="237"/>
      <c r="E1" s="237"/>
      <c r="F1" s="237"/>
      <c r="G1" s="237"/>
      <c r="H1" s="237"/>
      <c r="I1" s="237"/>
      <c r="J1" s="237"/>
      <c r="K1" s="237"/>
      <c r="L1" s="237"/>
      <c r="M1" s="237"/>
      <c r="N1" s="237"/>
      <c r="O1" s="237"/>
      <c r="P1" s="237"/>
      <c r="Q1" s="237"/>
      <c r="R1" s="237"/>
      <c r="S1" s="73"/>
      <c r="T1" s="6"/>
      <c r="U1" s="130"/>
      <c r="V1" s="6"/>
      <c r="W1" s="6"/>
      <c r="X1" s="6"/>
      <c r="Y1" s="6"/>
      <c r="Z1" s="6"/>
      <c r="AA1" s="6"/>
    </row>
    <row r="2" spans="1:27" ht="15" x14ac:dyDescent="0.2">
      <c r="A2" s="238" t="s">
        <v>196</v>
      </c>
      <c r="B2" s="238"/>
      <c r="C2" s="238"/>
      <c r="D2" s="238"/>
      <c r="E2" s="238"/>
      <c r="F2" s="238"/>
      <c r="G2" s="238"/>
      <c r="H2" s="238"/>
      <c r="I2" s="238"/>
      <c r="J2" s="238"/>
      <c r="K2" s="238"/>
      <c r="L2" s="238"/>
      <c r="M2" s="238"/>
      <c r="N2" s="238"/>
      <c r="O2" s="238"/>
      <c r="P2" s="238"/>
      <c r="Q2" s="238"/>
      <c r="R2" s="238"/>
      <c r="S2" s="73"/>
      <c r="T2" s="7"/>
      <c r="U2" s="131"/>
      <c r="V2" s="7"/>
      <c r="W2" s="7"/>
      <c r="X2" s="7"/>
      <c r="Y2" s="7"/>
      <c r="Z2" s="7"/>
      <c r="AA2" s="7"/>
    </row>
    <row r="3" spans="1:27" x14ac:dyDescent="0.2">
      <c r="A3" s="247" t="s">
        <v>1</v>
      </c>
      <c r="B3" s="247"/>
      <c r="C3" s="247"/>
      <c r="D3" s="247"/>
      <c r="E3" s="247"/>
      <c r="F3" s="247"/>
      <c r="G3" s="247"/>
      <c r="H3" s="247"/>
      <c r="I3" s="247"/>
      <c r="J3" s="247"/>
      <c r="K3" s="247"/>
      <c r="L3" s="247"/>
      <c r="M3" s="247"/>
      <c r="N3" s="247"/>
      <c r="O3" s="247"/>
      <c r="P3" s="247"/>
      <c r="Q3" s="247"/>
      <c r="R3" s="247"/>
      <c r="S3" s="73"/>
      <c r="T3" s="10"/>
      <c r="U3" s="131"/>
      <c r="V3" s="10"/>
      <c r="W3" s="10"/>
      <c r="X3" s="10"/>
      <c r="Y3" s="10"/>
      <c r="Z3" s="10"/>
      <c r="AA3" s="10"/>
    </row>
    <row r="4" spans="1:27" x14ac:dyDescent="0.2">
      <c r="A4" s="244" t="s">
        <v>2</v>
      </c>
      <c r="B4" s="244"/>
      <c r="C4" s="244"/>
      <c r="D4" s="244"/>
      <c r="E4" s="244"/>
      <c r="F4" s="244"/>
      <c r="G4" s="244"/>
      <c r="H4" s="244"/>
      <c r="I4" s="244"/>
      <c r="J4" s="244"/>
      <c r="K4" s="244"/>
      <c r="L4" s="244"/>
      <c r="M4" s="244"/>
      <c r="N4" s="244"/>
      <c r="O4" s="244"/>
      <c r="P4" s="244"/>
      <c r="Q4" s="244"/>
      <c r="R4" s="244"/>
      <c r="S4" s="73"/>
      <c r="T4" s="8"/>
      <c r="U4" s="131"/>
      <c r="V4" s="8"/>
      <c r="W4" s="8"/>
      <c r="X4" s="8"/>
      <c r="Y4" s="8"/>
      <c r="Z4" s="8"/>
      <c r="AA4" s="8"/>
    </row>
    <row r="5" spans="1:27" ht="15.75" thickBot="1" x14ac:dyDescent="0.3">
      <c r="A5" s="8"/>
      <c r="B5" s="8"/>
      <c r="C5" s="8"/>
      <c r="D5" s="8"/>
      <c r="E5" s="8"/>
      <c r="F5" s="8"/>
      <c r="G5" s="8"/>
      <c r="H5" s="8"/>
      <c r="I5" s="8"/>
      <c r="J5" s="8"/>
      <c r="K5" s="8"/>
      <c r="L5" s="8"/>
      <c r="M5" s="8"/>
      <c r="N5" s="8"/>
      <c r="O5" s="8"/>
      <c r="P5" s="8"/>
      <c r="Q5" s="8"/>
      <c r="R5" s="8"/>
      <c r="S5" s="73"/>
      <c r="T5" s="8"/>
      <c r="U5" s="132"/>
      <c r="V5" s="8"/>
      <c r="W5" s="8"/>
      <c r="X5" s="8"/>
      <c r="Y5" s="8"/>
      <c r="Z5" s="8"/>
      <c r="AA5" s="8"/>
    </row>
    <row r="6" spans="1:27" ht="15" thickBot="1" x14ac:dyDescent="0.25">
      <c r="A6" s="72"/>
      <c r="B6" s="72"/>
      <c r="C6" s="72"/>
      <c r="D6" s="72"/>
      <c r="E6" s="72"/>
      <c r="F6" s="72"/>
      <c r="G6" s="72"/>
      <c r="H6" s="72"/>
      <c r="I6" s="72"/>
      <c r="J6" s="72"/>
      <c r="K6" s="72"/>
      <c r="L6" s="72"/>
      <c r="M6" s="72"/>
      <c r="N6" s="72"/>
      <c r="O6" s="72"/>
      <c r="P6" s="72"/>
      <c r="Q6" s="72"/>
      <c r="R6" s="72"/>
      <c r="S6" s="73"/>
      <c r="T6" s="8"/>
      <c r="V6" s="8"/>
      <c r="W6" s="8"/>
      <c r="X6" s="8"/>
      <c r="Y6" s="8"/>
      <c r="Z6" s="8"/>
      <c r="AA6" s="8"/>
    </row>
    <row r="7" spans="1:27" ht="33.75" customHeight="1" x14ac:dyDescent="0.25">
      <c r="A7" s="245" t="s">
        <v>143</v>
      </c>
      <c r="B7" s="248" t="s">
        <v>185</v>
      </c>
      <c r="C7" s="248"/>
      <c r="D7" s="248"/>
      <c r="E7" s="248" t="s">
        <v>139</v>
      </c>
      <c r="F7" s="294"/>
      <c r="G7" s="295"/>
      <c r="H7" s="248" t="s">
        <v>193</v>
      </c>
      <c r="I7" s="294"/>
      <c r="J7" s="295"/>
      <c r="K7" s="248" t="s">
        <v>216</v>
      </c>
      <c r="L7" s="248"/>
      <c r="M7" s="248"/>
      <c r="N7" s="128" t="s">
        <v>75</v>
      </c>
      <c r="O7" s="128" t="s">
        <v>152</v>
      </c>
      <c r="P7" s="248" t="s">
        <v>192</v>
      </c>
      <c r="Q7" s="248"/>
      <c r="R7" s="249"/>
      <c r="S7" s="73"/>
      <c r="U7" s="5"/>
    </row>
    <row r="8" spans="1:27" ht="28.5" x14ac:dyDescent="0.25">
      <c r="A8" s="246"/>
      <c r="B8" s="11" t="s">
        <v>3</v>
      </c>
      <c r="C8" s="226" t="s">
        <v>138</v>
      </c>
      <c r="D8" s="11" t="s">
        <v>4</v>
      </c>
      <c r="E8" s="11" t="s">
        <v>3</v>
      </c>
      <c r="F8" s="226" t="s">
        <v>138</v>
      </c>
      <c r="G8" s="11" t="s">
        <v>4</v>
      </c>
      <c r="H8" s="11" t="s">
        <v>3</v>
      </c>
      <c r="I8" s="226" t="s">
        <v>138</v>
      </c>
      <c r="J8" s="11" t="s">
        <v>4</v>
      </c>
      <c r="K8" s="11" t="s">
        <v>3</v>
      </c>
      <c r="L8" s="226" t="s">
        <v>138</v>
      </c>
      <c r="M8" s="11" t="s">
        <v>4</v>
      </c>
      <c r="N8" s="22" t="s">
        <v>4</v>
      </c>
      <c r="O8" s="11" t="s">
        <v>4</v>
      </c>
      <c r="P8" s="11" t="s">
        <v>3</v>
      </c>
      <c r="Q8" s="226" t="s">
        <v>138</v>
      </c>
      <c r="R8" s="12" t="s">
        <v>4</v>
      </c>
      <c r="S8" s="73"/>
      <c r="U8" s="5"/>
    </row>
    <row r="9" spans="1:27" x14ac:dyDescent="0.2">
      <c r="A9" s="227" t="s">
        <v>196</v>
      </c>
      <c r="B9" s="157">
        <v>31</v>
      </c>
      <c r="C9" s="157">
        <v>25</v>
      </c>
      <c r="D9" s="157">
        <v>7173</v>
      </c>
      <c r="E9" s="157">
        <v>0</v>
      </c>
      <c r="F9" s="157">
        <v>0</v>
      </c>
      <c r="G9" s="157">
        <v>0</v>
      </c>
      <c r="H9" s="157">
        <v>0</v>
      </c>
      <c r="I9" s="157">
        <v>0</v>
      </c>
      <c r="J9" s="157">
        <v>-390</v>
      </c>
      <c r="K9" s="157">
        <v>0</v>
      </c>
      <c r="L9" s="157">
        <v>0</v>
      </c>
      <c r="M9" s="157">
        <v>0</v>
      </c>
      <c r="N9" s="157">
        <v>0</v>
      </c>
      <c r="O9" s="157">
        <v>0</v>
      </c>
      <c r="P9" s="157">
        <f t="shared" ref="P9:Q12" si="0">B9+K9</f>
        <v>31</v>
      </c>
      <c r="Q9" s="157">
        <f t="shared" si="0"/>
        <v>25</v>
      </c>
      <c r="R9" s="158">
        <f>D9+M9+N9+O9+G9+J9</f>
        <v>6783</v>
      </c>
      <c r="S9" s="73"/>
      <c r="U9" s="74"/>
    </row>
    <row r="10" spans="1:27" hidden="1" x14ac:dyDescent="0.2">
      <c r="A10" s="18" t="s">
        <v>24</v>
      </c>
      <c r="B10" s="26">
        <v>0</v>
      </c>
      <c r="C10" s="26">
        <v>0</v>
      </c>
      <c r="D10" s="26">
        <v>0</v>
      </c>
      <c r="E10" s="26">
        <v>0</v>
      </c>
      <c r="F10" s="26">
        <v>0</v>
      </c>
      <c r="G10" s="26">
        <v>0</v>
      </c>
      <c r="H10" s="26">
        <v>0</v>
      </c>
      <c r="I10" s="26">
        <v>0</v>
      </c>
      <c r="J10" s="26">
        <v>0</v>
      </c>
      <c r="K10" s="26">
        <v>0</v>
      </c>
      <c r="L10" s="26">
        <v>0</v>
      </c>
      <c r="M10" s="26">
        <v>0</v>
      </c>
      <c r="N10" s="26">
        <v>0</v>
      </c>
      <c r="O10" s="26">
        <v>0</v>
      </c>
      <c r="P10" s="26">
        <f t="shared" si="0"/>
        <v>0</v>
      </c>
      <c r="Q10" s="26">
        <f t="shared" si="0"/>
        <v>0</v>
      </c>
      <c r="R10" s="159">
        <f>D10+M10+N10+O10+G10</f>
        <v>0</v>
      </c>
      <c r="S10" s="73"/>
      <c r="U10" s="189"/>
    </row>
    <row r="11" spans="1:27" hidden="1" x14ac:dyDescent="0.2">
      <c r="A11" s="18" t="s">
        <v>25</v>
      </c>
      <c r="B11" s="26">
        <v>0</v>
      </c>
      <c r="C11" s="26">
        <v>0</v>
      </c>
      <c r="D11" s="26">
        <v>0</v>
      </c>
      <c r="E11" s="26">
        <v>0</v>
      </c>
      <c r="F11" s="26">
        <v>0</v>
      </c>
      <c r="G11" s="26">
        <v>0</v>
      </c>
      <c r="H11" s="26">
        <v>0</v>
      </c>
      <c r="I11" s="26">
        <v>0</v>
      </c>
      <c r="J11" s="26">
        <v>0</v>
      </c>
      <c r="K11" s="26">
        <v>0</v>
      </c>
      <c r="L11" s="26">
        <v>0</v>
      </c>
      <c r="M11" s="26">
        <v>0</v>
      </c>
      <c r="N11" s="26">
        <v>0</v>
      </c>
      <c r="O11" s="26">
        <v>0</v>
      </c>
      <c r="P11" s="26">
        <f t="shared" si="0"/>
        <v>0</v>
      </c>
      <c r="Q11" s="26">
        <f t="shared" si="0"/>
        <v>0</v>
      </c>
      <c r="R11" s="159">
        <f>D11+M11+N11+O11+G11</f>
        <v>0</v>
      </c>
      <c r="S11" s="73"/>
      <c r="U11" s="189"/>
    </row>
    <row r="12" spans="1:27" hidden="1" x14ac:dyDescent="0.2">
      <c r="A12" s="13" t="s">
        <v>26</v>
      </c>
      <c r="B12" s="160">
        <v>0</v>
      </c>
      <c r="C12" s="160">
        <v>0</v>
      </c>
      <c r="D12" s="160">
        <v>0</v>
      </c>
      <c r="E12" s="160">
        <v>0</v>
      </c>
      <c r="F12" s="160">
        <v>0</v>
      </c>
      <c r="G12" s="160">
        <v>0</v>
      </c>
      <c r="H12" s="160">
        <v>0</v>
      </c>
      <c r="I12" s="160">
        <v>0</v>
      </c>
      <c r="J12" s="160">
        <v>0</v>
      </c>
      <c r="K12" s="160">
        <v>0</v>
      </c>
      <c r="L12" s="160">
        <v>0</v>
      </c>
      <c r="M12" s="160">
        <v>0</v>
      </c>
      <c r="N12" s="160">
        <v>0</v>
      </c>
      <c r="O12" s="160">
        <v>0</v>
      </c>
      <c r="P12" s="160">
        <f t="shared" si="0"/>
        <v>0</v>
      </c>
      <c r="Q12" s="26">
        <f t="shared" si="0"/>
        <v>0</v>
      </c>
      <c r="R12" s="161">
        <f>D12+M12+N12+O12+G12</f>
        <v>0</v>
      </c>
      <c r="S12" s="73"/>
    </row>
    <row r="13" spans="1:27" ht="15" x14ac:dyDescent="0.25">
      <c r="A13" s="14" t="s">
        <v>140</v>
      </c>
      <c r="B13" s="162">
        <f>SUM(B9:B12)</f>
        <v>31</v>
      </c>
      <c r="C13" s="162">
        <f t="shared" ref="C13:R13" si="1">SUM(C9:C12)</f>
        <v>25</v>
      </c>
      <c r="D13" s="162">
        <f t="shared" si="1"/>
        <v>7173</v>
      </c>
      <c r="E13" s="162">
        <f>SUM(E9:E12)</f>
        <v>0</v>
      </c>
      <c r="F13" s="162">
        <f t="shared" ref="F13:G13" si="2">SUM(F9:F12)</f>
        <v>0</v>
      </c>
      <c r="G13" s="162">
        <f t="shared" si="2"/>
        <v>0</v>
      </c>
      <c r="H13" s="162">
        <f>SUM(H9:H12)</f>
        <v>0</v>
      </c>
      <c r="I13" s="162">
        <f t="shared" ref="I13:J13" si="3">SUM(I9:I12)</f>
        <v>0</v>
      </c>
      <c r="J13" s="162">
        <f t="shared" si="3"/>
        <v>-390</v>
      </c>
      <c r="K13" s="162">
        <f t="shared" si="1"/>
        <v>0</v>
      </c>
      <c r="L13" s="162">
        <f t="shared" si="1"/>
        <v>0</v>
      </c>
      <c r="M13" s="162">
        <f t="shared" si="1"/>
        <v>0</v>
      </c>
      <c r="N13" s="162">
        <f>SUM(N9:N12)</f>
        <v>0</v>
      </c>
      <c r="O13" s="162">
        <f>SUM(O9:O12)</f>
        <v>0</v>
      </c>
      <c r="P13" s="162">
        <f t="shared" si="1"/>
        <v>31</v>
      </c>
      <c r="Q13" s="162">
        <f t="shared" si="1"/>
        <v>25</v>
      </c>
      <c r="R13" s="163">
        <f t="shared" si="1"/>
        <v>6783</v>
      </c>
      <c r="S13" s="73"/>
      <c r="U13" s="5"/>
    </row>
    <row r="14" spans="1:27" x14ac:dyDescent="0.2">
      <c r="A14" s="109" t="s">
        <v>28</v>
      </c>
      <c r="B14" s="169"/>
      <c r="C14" s="169">
        <v>0</v>
      </c>
      <c r="D14" s="169"/>
      <c r="E14" s="169"/>
      <c r="F14" s="169">
        <v>0</v>
      </c>
      <c r="G14" s="169"/>
      <c r="H14" s="169"/>
      <c r="I14" s="169">
        <v>0</v>
      </c>
      <c r="J14" s="169"/>
      <c r="K14" s="169"/>
      <c r="L14" s="169">
        <v>0</v>
      </c>
      <c r="M14" s="169"/>
      <c r="N14" s="169"/>
      <c r="O14" s="169"/>
      <c r="P14" s="169"/>
      <c r="Q14" s="169">
        <f>C14+L14+F14</f>
        <v>0</v>
      </c>
      <c r="R14" s="170"/>
      <c r="S14" s="73"/>
      <c r="U14" s="24"/>
    </row>
    <row r="15" spans="1:27" ht="15" x14ac:dyDescent="0.25">
      <c r="A15" s="124" t="s">
        <v>141</v>
      </c>
      <c r="B15" s="26"/>
      <c r="C15" s="26">
        <f>C13+C14</f>
        <v>25</v>
      </c>
      <c r="D15" s="26"/>
      <c r="E15" s="26"/>
      <c r="F15" s="26">
        <f>F13+F14</f>
        <v>0</v>
      </c>
      <c r="G15" s="26"/>
      <c r="H15" s="26"/>
      <c r="I15" s="26">
        <f>I13+I14</f>
        <v>0</v>
      </c>
      <c r="J15" s="26"/>
      <c r="K15" s="26"/>
      <c r="L15" s="26">
        <f>L13+L14</f>
        <v>0</v>
      </c>
      <c r="M15" s="26"/>
      <c r="N15" s="26"/>
      <c r="O15" s="26"/>
      <c r="P15" s="26"/>
      <c r="Q15" s="169">
        <f>Q13+Q14</f>
        <v>25</v>
      </c>
      <c r="R15" s="159"/>
      <c r="S15" s="73"/>
      <c r="U15" s="23"/>
    </row>
    <row r="16" spans="1:27" x14ac:dyDescent="0.2">
      <c r="A16" s="18"/>
      <c r="B16" s="26"/>
      <c r="C16" s="26"/>
      <c r="D16" s="26"/>
      <c r="E16" s="26"/>
      <c r="F16" s="26"/>
      <c r="G16" s="26"/>
      <c r="H16" s="26"/>
      <c r="I16" s="26"/>
      <c r="J16" s="26"/>
      <c r="K16" s="26"/>
      <c r="L16" s="26"/>
      <c r="M16" s="26"/>
      <c r="N16" s="26"/>
      <c r="O16" s="26"/>
      <c r="P16" s="26"/>
      <c r="Q16" s="26"/>
      <c r="R16" s="159"/>
      <c r="S16" s="73"/>
      <c r="U16" s="24"/>
    </row>
    <row r="17" spans="1:21" x14ac:dyDescent="0.2">
      <c r="A17" s="18" t="s">
        <v>29</v>
      </c>
      <c r="B17" s="26"/>
      <c r="C17" s="26"/>
      <c r="D17" s="26"/>
      <c r="E17" s="26"/>
      <c r="F17" s="26"/>
      <c r="G17" s="26"/>
      <c r="H17" s="26"/>
      <c r="I17" s="26"/>
      <c r="J17" s="26"/>
      <c r="K17" s="26"/>
      <c r="L17" s="26"/>
      <c r="M17" s="26"/>
      <c r="N17" s="26"/>
      <c r="O17" s="26"/>
      <c r="P17" s="26"/>
      <c r="Q17" s="26"/>
      <c r="R17" s="159"/>
      <c r="S17" s="73"/>
      <c r="U17" s="24"/>
    </row>
    <row r="18" spans="1:21" x14ac:dyDescent="0.2">
      <c r="A18" s="19" t="s">
        <v>30</v>
      </c>
      <c r="B18" s="26"/>
      <c r="C18" s="26">
        <v>0</v>
      </c>
      <c r="D18" s="26"/>
      <c r="E18" s="26"/>
      <c r="F18" s="26">
        <v>0</v>
      </c>
      <c r="G18" s="26"/>
      <c r="H18" s="26"/>
      <c r="I18" s="26">
        <v>0</v>
      </c>
      <c r="J18" s="26"/>
      <c r="K18" s="26"/>
      <c r="L18" s="26">
        <v>0</v>
      </c>
      <c r="M18" s="26"/>
      <c r="N18" s="26"/>
      <c r="O18" s="26"/>
      <c r="P18" s="26"/>
      <c r="Q18" s="26">
        <f>C18+L18+F18</f>
        <v>0</v>
      </c>
      <c r="R18" s="159"/>
      <c r="S18" s="73"/>
      <c r="U18" s="24"/>
    </row>
    <row r="19" spans="1:21" x14ac:dyDescent="0.2">
      <c r="A19" s="20" t="s">
        <v>31</v>
      </c>
      <c r="B19" s="171"/>
      <c r="C19" s="171">
        <v>0</v>
      </c>
      <c r="D19" s="171"/>
      <c r="E19" s="171"/>
      <c r="F19" s="171">
        <v>0</v>
      </c>
      <c r="G19" s="171"/>
      <c r="H19" s="171"/>
      <c r="I19" s="171">
        <v>0</v>
      </c>
      <c r="J19" s="171"/>
      <c r="K19" s="171"/>
      <c r="L19" s="171">
        <v>0</v>
      </c>
      <c r="M19" s="171"/>
      <c r="N19" s="171"/>
      <c r="O19" s="171"/>
      <c r="P19" s="171"/>
      <c r="Q19" s="26">
        <f>C19+L19+F18</f>
        <v>0</v>
      </c>
      <c r="R19" s="172"/>
      <c r="S19" s="73"/>
      <c r="U19" s="24"/>
    </row>
    <row r="20" spans="1:21" ht="15" thickBot="1" x14ac:dyDescent="0.25">
      <c r="A20" s="125" t="s">
        <v>142</v>
      </c>
      <c r="B20" s="173"/>
      <c r="C20" s="173">
        <f>C15+C18+C19</f>
        <v>25</v>
      </c>
      <c r="D20" s="173"/>
      <c r="E20" s="173"/>
      <c r="F20" s="173">
        <f>F15+F18+F19</f>
        <v>0</v>
      </c>
      <c r="G20" s="173"/>
      <c r="H20" s="173"/>
      <c r="I20" s="173">
        <f>I15+I18+I19</f>
        <v>0</v>
      </c>
      <c r="J20" s="173"/>
      <c r="K20" s="173"/>
      <c r="L20" s="173">
        <f>L15+L18+L19</f>
        <v>0</v>
      </c>
      <c r="M20" s="173"/>
      <c r="N20" s="173"/>
      <c r="O20" s="173"/>
      <c r="P20" s="173"/>
      <c r="Q20" s="173">
        <f>SUM(Q15,Q18:Q19)</f>
        <v>25</v>
      </c>
      <c r="R20" s="174"/>
      <c r="S20" s="73"/>
      <c r="U20" s="24"/>
    </row>
    <row r="21" spans="1:21" x14ac:dyDescent="0.2">
      <c r="A21" s="231" t="s">
        <v>209</v>
      </c>
      <c r="S21" s="73"/>
      <c r="U21" s="24"/>
    </row>
    <row r="22" spans="1:21" x14ac:dyDescent="0.2">
      <c r="A22" s="190" t="s">
        <v>210</v>
      </c>
      <c r="S22" s="73"/>
      <c r="U22" s="24"/>
    </row>
    <row r="23" spans="1:21" x14ac:dyDescent="0.2">
      <c r="A23" s="231"/>
      <c r="S23" s="73"/>
      <c r="U23" s="24"/>
    </row>
    <row r="24" spans="1:21" ht="15" x14ac:dyDescent="0.25">
      <c r="A24" s="5" t="s">
        <v>74</v>
      </c>
      <c r="S24" s="73"/>
    </row>
    <row r="25" spans="1:21" x14ac:dyDescent="0.2">
      <c r="A25" s="293"/>
      <c r="B25" s="293"/>
      <c r="C25" s="293"/>
      <c r="D25" s="293"/>
      <c r="E25" s="293"/>
      <c r="F25" s="293"/>
      <c r="G25" s="293"/>
      <c r="H25" s="293"/>
      <c r="I25" s="293"/>
      <c r="J25" s="293"/>
      <c r="K25" s="293"/>
      <c r="L25" s="293"/>
      <c r="M25" s="293"/>
      <c r="N25" s="293"/>
      <c r="O25" s="293"/>
      <c r="P25" s="293"/>
      <c r="Q25" s="293"/>
      <c r="R25" s="293"/>
      <c r="S25" s="73"/>
    </row>
    <row r="26" spans="1:21" x14ac:dyDescent="0.2">
      <c r="A26" s="293"/>
      <c r="B26" s="293"/>
      <c r="C26" s="293"/>
      <c r="D26" s="293"/>
      <c r="E26" s="293"/>
      <c r="F26" s="293"/>
      <c r="G26" s="293"/>
      <c r="H26" s="293"/>
      <c r="I26" s="293"/>
      <c r="J26" s="293"/>
      <c r="K26" s="293"/>
      <c r="L26" s="293"/>
      <c r="M26" s="293"/>
      <c r="N26" s="293"/>
      <c r="O26" s="293"/>
      <c r="P26" s="293"/>
      <c r="Q26" s="293"/>
      <c r="R26" s="293"/>
      <c r="S26" s="73"/>
    </row>
    <row r="27" spans="1:21" ht="15" x14ac:dyDescent="0.25">
      <c r="A27" s="5" t="s">
        <v>161</v>
      </c>
      <c r="S27" s="73"/>
    </row>
    <row r="28" spans="1:21" x14ac:dyDescent="0.2">
      <c r="A28" s="293"/>
      <c r="B28" s="293"/>
      <c r="C28" s="293"/>
      <c r="D28" s="293"/>
      <c r="E28" s="293"/>
      <c r="F28" s="293"/>
      <c r="G28" s="293"/>
      <c r="H28" s="293"/>
      <c r="I28" s="293"/>
      <c r="J28" s="293"/>
      <c r="K28" s="293"/>
      <c r="L28" s="293"/>
      <c r="M28" s="293"/>
      <c r="N28" s="293"/>
      <c r="O28" s="293"/>
      <c r="P28" s="293"/>
      <c r="Q28" s="293"/>
      <c r="R28" s="293"/>
      <c r="S28" s="73"/>
    </row>
    <row r="29" spans="1:21" x14ac:dyDescent="0.2">
      <c r="A29" s="293"/>
      <c r="B29" s="293"/>
      <c r="C29" s="293"/>
      <c r="D29" s="293"/>
      <c r="E29" s="293"/>
      <c r="F29" s="293"/>
      <c r="G29" s="293"/>
      <c r="H29" s="293"/>
      <c r="I29" s="293"/>
      <c r="J29" s="293"/>
      <c r="K29" s="293"/>
      <c r="L29" s="293"/>
      <c r="M29" s="293"/>
      <c r="N29" s="293"/>
      <c r="O29" s="293"/>
      <c r="P29" s="293"/>
      <c r="Q29" s="293"/>
      <c r="R29" s="293"/>
      <c r="S29" s="73"/>
    </row>
    <row r="30" spans="1:21" ht="15" x14ac:dyDescent="0.25">
      <c r="A30" s="5" t="s">
        <v>162</v>
      </c>
      <c r="S30" s="73"/>
    </row>
    <row r="31" spans="1:21" x14ac:dyDescent="0.2">
      <c r="A31" s="293"/>
      <c r="B31" s="293"/>
      <c r="C31" s="293"/>
      <c r="D31" s="293"/>
      <c r="E31" s="293"/>
      <c r="F31" s="293"/>
      <c r="G31" s="293"/>
      <c r="H31" s="293"/>
      <c r="I31" s="293"/>
      <c r="J31" s="293"/>
      <c r="K31" s="293"/>
      <c r="L31" s="293"/>
      <c r="M31" s="293"/>
      <c r="N31" s="293"/>
      <c r="O31" s="293"/>
      <c r="P31" s="293"/>
      <c r="Q31" s="293"/>
      <c r="R31" s="293"/>
      <c r="S31" s="73"/>
    </row>
    <row r="32" spans="1:21" x14ac:dyDescent="0.2">
      <c r="A32" s="293"/>
      <c r="B32" s="293"/>
      <c r="C32" s="293"/>
      <c r="D32" s="293"/>
      <c r="E32" s="293"/>
      <c r="F32" s="293"/>
      <c r="G32" s="293"/>
      <c r="H32" s="293"/>
      <c r="I32" s="293"/>
      <c r="J32" s="293"/>
      <c r="K32" s="293"/>
      <c r="L32" s="293"/>
      <c r="M32" s="293"/>
      <c r="N32" s="293"/>
      <c r="O32" s="293"/>
      <c r="P32" s="293"/>
      <c r="Q32" s="293"/>
      <c r="R32" s="293"/>
      <c r="S32" s="73"/>
    </row>
    <row r="33" spans="19:19" x14ac:dyDescent="0.2">
      <c r="S33" s="73"/>
    </row>
  </sheetData>
  <mergeCells count="16">
    <mergeCell ref="A7:A8"/>
    <mergeCell ref="B7:D7"/>
    <mergeCell ref="K7:M7"/>
    <mergeCell ref="P7:R7"/>
    <mergeCell ref="A1:R1"/>
    <mergeCell ref="A2:R2"/>
    <mergeCell ref="A3:R3"/>
    <mergeCell ref="A4:R4"/>
    <mergeCell ref="E7:G7"/>
    <mergeCell ref="H7:J7"/>
    <mergeCell ref="A32:R32"/>
    <mergeCell ref="A25:R25"/>
    <mergeCell ref="A26:R26"/>
    <mergeCell ref="A28:R28"/>
    <mergeCell ref="A29:R29"/>
    <mergeCell ref="A31:R31"/>
  </mergeCells>
  <printOptions horizontalCentered="1"/>
  <pageMargins left="0.7" right="0.7" top="0.64" bottom="0.61" header="0.3" footer="0.3"/>
  <pageSetup scale="62" fitToHeight="0" orientation="landscape" r:id="rId1"/>
  <headerFooter>
    <oddHeader>&amp;L&amp;"Arial,Bold"&amp;12F. Crosswalk of 2013 Availability</oddHeader>
    <oddFooter>&amp;C&amp;"Arial,Regular"Exhibit F - Crosswalk of 2013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view="pageBreakPreview" zoomScaleNormal="100" zoomScaleSheetLayoutView="100" workbookViewId="0">
      <selection activeCell="P15" sqref="P15"/>
    </sheetView>
  </sheetViews>
  <sheetFormatPr defaultRowHeight="14.25" x14ac:dyDescent="0.2"/>
  <cols>
    <col min="1" max="1" width="37.140625" style="9" customWidth="1"/>
    <col min="2" max="3" width="8.28515625" style="9" customWidth="1"/>
    <col min="4" max="4" width="12.7109375" style="9" customWidth="1"/>
    <col min="5" max="5" width="15" style="9" hidden="1"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37" t="s">
        <v>186</v>
      </c>
      <c r="B1" s="237"/>
      <c r="C1" s="237"/>
      <c r="D1" s="237"/>
      <c r="E1" s="237"/>
      <c r="F1" s="237"/>
      <c r="G1" s="237"/>
      <c r="H1" s="237"/>
      <c r="I1" s="237"/>
      <c r="J1" s="237"/>
      <c r="K1" s="237"/>
      <c r="L1" s="237"/>
      <c r="M1" s="237"/>
      <c r="N1" s="73"/>
      <c r="O1" s="6"/>
      <c r="P1" s="6"/>
      <c r="Q1" s="6"/>
      <c r="R1" s="6"/>
      <c r="S1" s="6"/>
      <c r="T1" s="6"/>
    </row>
    <row r="2" spans="1:20" ht="15" x14ac:dyDescent="0.2">
      <c r="A2" s="238" t="s">
        <v>196</v>
      </c>
      <c r="B2" s="238"/>
      <c r="C2" s="238"/>
      <c r="D2" s="238"/>
      <c r="E2" s="238"/>
      <c r="F2" s="238"/>
      <c r="G2" s="238"/>
      <c r="H2" s="238"/>
      <c r="I2" s="238"/>
      <c r="J2" s="238"/>
      <c r="K2" s="238"/>
      <c r="L2" s="238"/>
      <c r="M2" s="238"/>
      <c r="N2" s="73"/>
      <c r="O2" s="7"/>
      <c r="P2" s="7"/>
      <c r="Q2" s="7"/>
      <c r="R2" s="7"/>
      <c r="S2" s="7"/>
      <c r="T2" s="7"/>
    </row>
    <row r="3" spans="1:20" x14ac:dyDescent="0.2">
      <c r="A3" s="247" t="s">
        <v>1</v>
      </c>
      <c r="B3" s="247"/>
      <c r="C3" s="247"/>
      <c r="D3" s="247"/>
      <c r="E3" s="247"/>
      <c r="F3" s="247"/>
      <c r="G3" s="247"/>
      <c r="H3" s="247"/>
      <c r="I3" s="247"/>
      <c r="J3" s="247"/>
      <c r="K3" s="247"/>
      <c r="L3" s="247"/>
      <c r="M3" s="247"/>
      <c r="N3" s="73"/>
      <c r="O3" s="10"/>
      <c r="P3" s="10"/>
      <c r="Q3" s="10"/>
      <c r="R3" s="10"/>
      <c r="S3" s="10"/>
      <c r="T3" s="10"/>
    </row>
    <row r="4" spans="1:20" x14ac:dyDescent="0.2">
      <c r="A4" s="244" t="s">
        <v>2</v>
      </c>
      <c r="B4" s="244"/>
      <c r="C4" s="244"/>
      <c r="D4" s="244"/>
      <c r="E4" s="244"/>
      <c r="F4" s="244"/>
      <c r="G4" s="244"/>
      <c r="H4" s="244"/>
      <c r="I4" s="244"/>
      <c r="J4" s="244"/>
      <c r="K4" s="244"/>
      <c r="L4" s="244"/>
      <c r="M4" s="244"/>
      <c r="N4" s="73"/>
      <c r="O4" s="8"/>
      <c r="P4" s="8"/>
      <c r="Q4" s="8"/>
      <c r="R4" s="8"/>
      <c r="S4" s="8"/>
      <c r="T4" s="8"/>
    </row>
    <row r="5" spans="1:20" x14ac:dyDescent="0.2">
      <c r="A5" s="8"/>
      <c r="B5" s="8"/>
      <c r="C5" s="8"/>
      <c r="D5" s="8"/>
      <c r="E5" s="8"/>
      <c r="F5" s="8"/>
      <c r="G5" s="8"/>
      <c r="H5" s="8"/>
      <c r="I5" s="8"/>
      <c r="J5" s="8"/>
      <c r="K5" s="8"/>
      <c r="L5" s="8"/>
      <c r="M5" s="8"/>
      <c r="N5" s="73"/>
      <c r="O5" s="8"/>
      <c r="P5" s="8"/>
      <c r="Q5" s="8"/>
      <c r="R5" s="8"/>
      <c r="S5" s="8"/>
      <c r="T5" s="8"/>
    </row>
    <row r="6" spans="1:20" ht="15" thickBot="1" x14ac:dyDescent="0.25">
      <c r="A6" s="72"/>
      <c r="B6" s="72"/>
      <c r="C6" s="72"/>
      <c r="D6" s="72"/>
      <c r="E6" s="72"/>
      <c r="F6" s="72"/>
      <c r="G6" s="72"/>
      <c r="H6" s="72"/>
      <c r="I6" s="72"/>
      <c r="J6" s="72"/>
      <c r="K6" s="72"/>
      <c r="L6" s="72"/>
      <c r="M6" s="72"/>
      <c r="N6" s="73"/>
      <c r="O6" s="8"/>
      <c r="P6" s="8"/>
      <c r="Q6" s="8"/>
      <c r="R6" s="8"/>
      <c r="S6" s="8"/>
      <c r="T6" s="8"/>
    </row>
    <row r="7" spans="1:20" ht="30" x14ac:dyDescent="0.2">
      <c r="A7" s="245" t="s">
        <v>143</v>
      </c>
      <c r="B7" s="248" t="s">
        <v>211</v>
      </c>
      <c r="C7" s="248"/>
      <c r="D7" s="248"/>
      <c r="E7" s="108" t="s">
        <v>188</v>
      </c>
      <c r="F7" s="248" t="s">
        <v>74</v>
      </c>
      <c r="G7" s="248"/>
      <c r="H7" s="248"/>
      <c r="I7" s="128" t="s">
        <v>75</v>
      </c>
      <c r="J7" s="108" t="s">
        <v>152</v>
      </c>
      <c r="K7" s="248" t="s">
        <v>187</v>
      </c>
      <c r="L7" s="248"/>
      <c r="M7" s="249"/>
      <c r="N7" s="73"/>
    </row>
    <row r="8" spans="1:20" ht="28.5" x14ac:dyDescent="0.2">
      <c r="A8" s="246"/>
      <c r="B8" s="11" t="s">
        <v>3</v>
      </c>
      <c r="C8" s="22" t="s">
        <v>138</v>
      </c>
      <c r="D8" s="11" t="s">
        <v>4</v>
      </c>
      <c r="E8" s="22" t="s">
        <v>4</v>
      </c>
      <c r="F8" s="11" t="s">
        <v>3</v>
      </c>
      <c r="G8" s="11" t="s">
        <v>138</v>
      </c>
      <c r="H8" s="11" t="s">
        <v>4</v>
      </c>
      <c r="I8" s="22" t="s">
        <v>4</v>
      </c>
      <c r="J8" s="11" t="s">
        <v>4</v>
      </c>
      <c r="K8" s="11" t="s">
        <v>3</v>
      </c>
      <c r="L8" s="11" t="s">
        <v>138</v>
      </c>
      <c r="M8" s="12" t="s">
        <v>4</v>
      </c>
      <c r="N8" s="73"/>
    </row>
    <row r="9" spans="1:20" x14ac:dyDescent="0.2">
      <c r="A9" s="227" t="s">
        <v>196</v>
      </c>
      <c r="B9" s="157">
        <v>33</v>
      </c>
      <c r="C9" s="157">
        <v>27</v>
      </c>
      <c r="D9" s="157">
        <v>7400</v>
      </c>
      <c r="E9" s="157">
        <v>0</v>
      </c>
      <c r="F9" s="157">
        <v>0</v>
      </c>
      <c r="G9" s="157">
        <v>0</v>
      </c>
      <c r="H9" s="157">
        <v>0</v>
      </c>
      <c r="I9" s="157">
        <v>0</v>
      </c>
      <c r="J9" s="157">
        <v>0</v>
      </c>
      <c r="K9" s="157">
        <f>B9+F9</f>
        <v>33</v>
      </c>
      <c r="L9" s="157">
        <f>C9+G9</f>
        <v>27</v>
      </c>
      <c r="M9" s="158">
        <f>D9+E9+H9+I9+J9</f>
        <v>7400</v>
      </c>
      <c r="N9" s="73"/>
    </row>
    <row r="10" spans="1:20" hidden="1" x14ac:dyDescent="0.2">
      <c r="A10" s="18" t="s">
        <v>24</v>
      </c>
      <c r="B10" s="26">
        <v>0</v>
      </c>
      <c r="C10" s="26">
        <v>0</v>
      </c>
      <c r="D10" s="26">
        <v>0</v>
      </c>
      <c r="E10" s="26">
        <v>0</v>
      </c>
      <c r="F10" s="26">
        <v>0</v>
      </c>
      <c r="G10" s="26">
        <v>0</v>
      </c>
      <c r="H10" s="26">
        <v>0</v>
      </c>
      <c r="I10" s="26">
        <v>0</v>
      </c>
      <c r="J10" s="26">
        <v>0</v>
      </c>
      <c r="K10" s="26">
        <f t="shared" ref="K10:K12" si="0">B10+F10</f>
        <v>0</v>
      </c>
      <c r="L10" s="26">
        <f t="shared" ref="L10:L12" si="1">C10+G10</f>
        <v>0</v>
      </c>
      <c r="M10" s="159">
        <f t="shared" ref="M10:M12" si="2">D10+E10+H10+I10+J10</f>
        <v>0</v>
      </c>
      <c r="N10" s="73"/>
    </row>
    <row r="11" spans="1:20" hidden="1" x14ac:dyDescent="0.2">
      <c r="A11" s="18" t="s">
        <v>25</v>
      </c>
      <c r="B11" s="26">
        <v>0</v>
      </c>
      <c r="C11" s="26">
        <v>0</v>
      </c>
      <c r="D11" s="26">
        <v>0</v>
      </c>
      <c r="E11" s="26">
        <v>0</v>
      </c>
      <c r="F11" s="26">
        <v>0</v>
      </c>
      <c r="G11" s="26">
        <v>0</v>
      </c>
      <c r="H11" s="26">
        <v>0</v>
      </c>
      <c r="I11" s="26">
        <v>0</v>
      </c>
      <c r="J11" s="26">
        <v>0</v>
      </c>
      <c r="K11" s="26">
        <f t="shared" si="0"/>
        <v>0</v>
      </c>
      <c r="L11" s="26">
        <f t="shared" si="1"/>
        <v>0</v>
      </c>
      <c r="M11" s="159">
        <f t="shared" si="2"/>
        <v>0</v>
      </c>
      <c r="N11" s="73"/>
    </row>
    <row r="12" spans="1:20" hidden="1" x14ac:dyDescent="0.2">
      <c r="A12" s="13" t="s">
        <v>26</v>
      </c>
      <c r="B12" s="160">
        <v>0</v>
      </c>
      <c r="C12" s="160">
        <v>0</v>
      </c>
      <c r="D12" s="160">
        <v>0</v>
      </c>
      <c r="E12" s="160">
        <v>0</v>
      </c>
      <c r="F12" s="160">
        <v>0</v>
      </c>
      <c r="G12" s="160">
        <v>0</v>
      </c>
      <c r="H12" s="160">
        <v>0</v>
      </c>
      <c r="I12" s="160">
        <v>0</v>
      </c>
      <c r="J12" s="160">
        <v>0</v>
      </c>
      <c r="K12" s="160">
        <f t="shared" si="0"/>
        <v>0</v>
      </c>
      <c r="L12" s="160">
        <f t="shared" si="1"/>
        <v>0</v>
      </c>
      <c r="M12" s="161">
        <f t="shared" si="2"/>
        <v>0</v>
      </c>
      <c r="N12" s="73"/>
    </row>
    <row r="13" spans="1:20" ht="15" x14ac:dyDescent="0.25">
      <c r="A13" s="14" t="s">
        <v>140</v>
      </c>
      <c r="B13" s="162">
        <f>SUM(B9:B12)</f>
        <v>33</v>
      </c>
      <c r="C13" s="162">
        <f t="shared" ref="C13:M13" si="3">SUM(C9:C12)</f>
        <v>27</v>
      </c>
      <c r="D13" s="162">
        <f t="shared" si="3"/>
        <v>7400</v>
      </c>
      <c r="E13" s="162">
        <f t="shared" si="3"/>
        <v>0</v>
      </c>
      <c r="F13" s="162">
        <f t="shared" si="3"/>
        <v>0</v>
      </c>
      <c r="G13" s="162">
        <f t="shared" si="3"/>
        <v>0</v>
      </c>
      <c r="H13" s="162">
        <f t="shared" si="3"/>
        <v>0</v>
      </c>
      <c r="I13" s="162">
        <f>SUM(I9:I12)</f>
        <v>0</v>
      </c>
      <c r="J13" s="162">
        <f>SUM(J9:J12)</f>
        <v>0</v>
      </c>
      <c r="K13" s="162">
        <f t="shared" si="3"/>
        <v>33</v>
      </c>
      <c r="L13" s="162">
        <f t="shared" si="3"/>
        <v>27</v>
      </c>
      <c r="M13" s="163">
        <f t="shared" si="3"/>
        <v>7400</v>
      </c>
      <c r="N13" s="73"/>
    </row>
    <row r="14" spans="1:20" x14ac:dyDescent="0.2">
      <c r="A14" s="140" t="s">
        <v>139</v>
      </c>
      <c r="B14" s="157"/>
      <c r="C14" s="157"/>
      <c r="D14" s="157">
        <v>0</v>
      </c>
      <c r="E14" s="157"/>
      <c r="F14" s="157"/>
      <c r="G14" s="157"/>
      <c r="H14" s="157"/>
      <c r="I14" s="157"/>
      <c r="J14" s="157"/>
      <c r="K14" s="157"/>
      <c r="L14" s="157"/>
      <c r="M14" s="158">
        <f>D14+E14+H14+I14+J14</f>
        <v>0</v>
      </c>
      <c r="N14" s="73"/>
    </row>
    <row r="15" spans="1:20" x14ac:dyDescent="0.2">
      <c r="A15" s="141" t="s">
        <v>159</v>
      </c>
      <c r="B15" s="175"/>
      <c r="C15" s="175"/>
      <c r="D15" s="175">
        <f>SUM(D13:D14)</f>
        <v>7400</v>
      </c>
      <c r="E15" s="175"/>
      <c r="F15" s="175"/>
      <c r="G15" s="175"/>
      <c r="H15" s="175"/>
      <c r="I15" s="175"/>
      <c r="J15" s="175"/>
      <c r="K15" s="175"/>
      <c r="L15" s="175"/>
      <c r="M15" s="176">
        <f>SUM(M13:M14)</f>
        <v>7400</v>
      </c>
      <c r="N15" s="73"/>
    </row>
    <row r="16" spans="1:20" x14ac:dyDescent="0.2">
      <c r="A16" s="109" t="s">
        <v>28</v>
      </c>
      <c r="B16" s="169"/>
      <c r="C16" s="169">
        <v>0</v>
      </c>
      <c r="D16" s="169"/>
      <c r="E16" s="169"/>
      <c r="F16" s="169"/>
      <c r="G16" s="169">
        <v>0</v>
      </c>
      <c r="H16" s="169"/>
      <c r="I16" s="169">
        <v>0</v>
      </c>
      <c r="J16" s="169"/>
      <c r="K16" s="169"/>
      <c r="L16" s="169">
        <f t="shared" ref="L16" si="4">C16+G16</f>
        <v>0</v>
      </c>
      <c r="M16" s="170"/>
      <c r="N16" s="73"/>
    </row>
    <row r="17" spans="1:14" x14ac:dyDescent="0.2">
      <c r="A17" s="124" t="s">
        <v>141</v>
      </c>
      <c r="B17" s="26"/>
      <c r="C17" s="26">
        <f>C13+C16</f>
        <v>27</v>
      </c>
      <c r="D17" s="26"/>
      <c r="E17" s="26"/>
      <c r="F17" s="26"/>
      <c r="G17" s="26">
        <f>G13+G16</f>
        <v>0</v>
      </c>
      <c r="H17" s="26"/>
      <c r="I17" s="26">
        <f>I13+I16</f>
        <v>0</v>
      </c>
      <c r="J17" s="26"/>
      <c r="K17" s="26"/>
      <c r="L17" s="26">
        <f>L13+L16</f>
        <v>27</v>
      </c>
      <c r="M17" s="159"/>
      <c r="N17" s="73"/>
    </row>
    <row r="18" spans="1:14" x14ac:dyDescent="0.2">
      <c r="A18" s="18"/>
      <c r="B18" s="26"/>
      <c r="C18" s="26"/>
      <c r="D18" s="26"/>
      <c r="E18" s="26"/>
      <c r="F18" s="26"/>
      <c r="G18" s="26"/>
      <c r="H18" s="26"/>
      <c r="I18" s="26"/>
      <c r="J18" s="26"/>
      <c r="K18" s="26"/>
      <c r="L18" s="26"/>
      <c r="M18" s="159"/>
      <c r="N18" s="73"/>
    </row>
    <row r="19" spans="1:14" x14ac:dyDescent="0.2">
      <c r="A19" s="18" t="s">
        <v>29</v>
      </c>
      <c r="B19" s="26"/>
      <c r="C19" s="26"/>
      <c r="D19" s="26"/>
      <c r="E19" s="26"/>
      <c r="F19" s="26"/>
      <c r="G19" s="26"/>
      <c r="H19" s="26"/>
      <c r="I19" s="26"/>
      <c r="J19" s="26"/>
      <c r="K19" s="26"/>
      <c r="L19" s="26"/>
      <c r="M19" s="159"/>
      <c r="N19" s="73"/>
    </row>
    <row r="20" spans="1:14" x14ac:dyDescent="0.2">
      <c r="A20" s="19" t="s">
        <v>30</v>
      </c>
      <c r="B20" s="26"/>
      <c r="C20" s="26">
        <v>0</v>
      </c>
      <c r="D20" s="26"/>
      <c r="E20" s="26"/>
      <c r="F20" s="26"/>
      <c r="G20" s="26">
        <v>0</v>
      </c>
      <c r="H20" s="26"/>
      <c r="I20" s="26">
        <v>0</v>
      </c>
      <c r="J20" s="26"/>
      <c r="K20" s="26"/>
      <c r="L20" s="26">
        <f t="shared" ref="L20:L21" si="5">C20+G20</f>
        <v>0</v>
      </c>
      <c r="M20" s="159"/>
      <c r="N20" s="73"/>
    </row>
    <row r="21" spans="1:14" x14ac:dyDescent="0.2">
      <c r="A21" s="20" t="s">
        <v>31</v>
      </c>
      <c r="B21" s="171"/>
      <c r="C21" s="171">
        <v>0</v>
      </c>
      <c r="D21" s="171"/>
      <c r="E21" s="171"/>
      <c r="F21" s="171"/>
      <c r="G21" s="171">
        <v>0</v>
      </c>
      <c r="H21" s="171"/>
      <c r="I21" s="171">
        <v>0</v>
      </c>
      <c r="J21" s="171"/>
      <c r="K21" s="171"/>
      <c r="L21" s="171">
        <f t="shared" si="5"/>
        <v>0</v>
      </c>
      <c r="M21" s="172"/>
      <c r="N21" s="73"/>
    </row>
    <row r="22" spans="1:14" ht="15" thickBot="1" x14ac:dyDescent="0.25">
      <c r="A22" s="125" t="s">
        <v>142</v>
      </c>
      <c r="B22" s="173"/>
      <c r="C22" s="173">
        <f>C17+C20+C21</f>
        <v>27</v>
      </c>
      <c r="D22" s="173"/>
      <c r="E22" s="173"/>
      <c r="F22" s="173"/>
      <c r="G22" s="173">
        <f>G17+G20+G21</f>
        <v>0</v>
      </c>
      <c r="H22" s="173"/>
      <c r="I22" s="173">
        <f>I17+I20+I21</f>
        <v>0</v>
      </c>
      <c r="J22" s="173"/>
      <c r="K22" s="173"/>
      <c r="L22" s="173">
        <f>SUM(L17,L20:L21)</f>
        <v>27</v>
      </c>
      <c r="M22" s="174"/>
      <c r="N22" s="73"/>
    </row>
    <row r="23" spans="1:14" x14ac:dyDescent="0.2">
      <c r="N23" s="73"/>
    </row>
    <row r="24" spans="1:14" x14ac:dyDescent="0.2">
      <c r="N24" s="73"/>
    </row>
    <row r="25" spans="1:14" ht="15" x14ac:dyDescent="0.25">
      <c r="A25" s="5" t="s">
        <v>74</v>
      </c>
      <c r="N25" s="73"/>
    </row>
    <row r="26" spans="1:14" x14ac:dyDescent="0.2">
      <c r="A26" s="293"/>
      <c r="B26" s="293"/>
      <c r="C26" s="293"/>
      <c r="D26" s="293"/>
      <c r="E26" s="293"/>
      <c r="F26" s="293"/>
      <c r="G26" s="293"/>
      <c r="H26" s="293"/>
      <c r="I26" s="293"/>
      <c r="J26" s="293"/>
      <c r="K26" s="293"/>
      <c r="L26" s="293"/>
      <c r="M26" s="293"/>
      <c r="N26" s="73"/>
    </row>
    <row r="27" spans="1:14" x14ac:dyDescent="0.2">
      <c r="A27" s="293"/>
      <c r="B27" s="293"/>
      <c r="C27" s="293"/>
      <c r="D27" s="293"/>
      <c r="E27" s="293"/>
      <c r="F27" s="293"/>
      <c r="G27" s="293"/>
      <c r="H27" s="293"/>
      <c r="I27" s="293"/>
      <c r="J27" s="293"/>
      <c r="K27" s="293"/>
      <c r="L27" s="293"/>
      <c r="M27" s="293"/>
      <c r="N27" s="73"/>
    </row>
    <row r="28" spans="1:14" ht="15" x14ac:dyDescent="0.25">
      <c r="A28" s="5" t="s">
        <v>161</v>
      </c>
      <c r="N28" s="73"/>
    </row>
    <row r="29" spans="1:14" x14ac:dyDescent="0.2">
      <c r="A29" s="293"/>
      <c r="B29" s="293"/>
      <c r="C29" s="293"/>
      <c r="D29" s="293"/>
      <c r="E29" s="293"/>
      <c r="F29" s="293"/>
      <c r="G29" s="293"/>
      <c r="H29" s="293"/>
      <c r="I29" s="293"/>
      <c r="J29" s="293"/>
      <c r="K29" s="293"/>
      <c r="L29" s="293"/>
      <c r="M29" s="293"/>
      <c r="N29" s="73"/>
    </row>
    <row r="30" spans="1:14" x14ac:dyDescent="0.2">
      <c r="A30" s="293"/>
      <c r="B30" s="293"/>
      <c r="C30" s="293"/>
      <c r="D30" s="293"/>
      <c r="E30" s="293"/>
      <c r="F30" s="293"/>
      <c r="G30" s="293"/>
      <c r="H30" s="293"/>
      <c r="I30" s="293"/>
      <c r="J30" s="293"/>
      <c r="K30" s="293"/>
      <c r="L30" s="293"/>
      <c r="M30" s="293"/>
      <c r="N30" s="73"/>
    </row>
    <row r="31" spans="1:14" ht="15" x14ac:dyDescent="0.25">
      <c r="A31" s="5" t="s">
        <v>162</v>
      </c>
      <c r="N31" s="73"/>
    </row>
    <row r="32" spans="1:14" x14ac:dyDescent="0.2">
      <c r="A32" s="293"/>
      <c r="B32" s="293"/>
      <c r="C32" s="293"/>
      <c r="D32" s="293"/>
      <c r="E32" s="293"/>
      <c r="F32" s="293"/>
      <c r="G32" s="293"/>
      <c r="H32" s="293"/>
      <c r="I32" s="293"/>
      <c r="J32" s="293"/>
      <c r="K32" s="293"/>
      <c r="L32" s="293"/>
      <c r="M32" s="293"/>
      <c r="N32" s="73"/>
    </row>
    <row r="33" spans="14:14" x14ac:dyDescent="0.2">
      <c r="N33" s="73"/>
    </row>
    <row r="34" spans="14:14" x14ac:dyDescent="0.2">
      <c r="N34" s="73"/>
    </row>
  </sheetData>
  <mergeCells count="13">
    <mergeCell ref="A1:M1"/>
    <mergeCell ref="A2:M2"/>
    <mergeCell ref="A3:M3"/>
    <mergeCell ref="A4:M4"/>
    <mergeCell ref="A7:A8"/>
    <mergeCell ref="B7:D7"/>
    <mergeCell ref="F7:H7"/>
    <mergeCell ref="K7:M7"/>
    <mergeCell ref="A26:M26"/>
    <mergeCell ref="A27:M27"/>
    <mergeCell ref="A29:M29"/>
    <mergeCell ref="A30:M30"/>
    <mergeCell ref="A32:M32"/>
  </mergeCells>
  <printOptions horizontalCentered="1"/>
  <pageMargins left="0.7" right="0.7" top="0.66" bottom="0.66" header="0.3" footer="0.3"/>
  <pageSetup scale="73" orientation="landscape" r:id="rId1"/>
  <headerFooter>
    <oddHeader>&amp;L&amp;"Arial,Bold"&amp;12G. Crosswalk of 2014 Availability</oddHeader>
    <oddFooter>&amp;C&amp;"Arial,Regular"Exhibit G - Crosswalk of 2014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selection activeCell="G44" sqref="G44"/>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8.28515625" style="9" customWidth="1"/>
    <col min="13" max="13" width="12.7109375" style="9" customWidth="1"/>
    <col min="14" max="15" width="8.28515625" style="9" customWidth="1"/>
    <col min="16" max="16" width="12.7109375" style="9" customWidth="1"/>
    <col min="17" max="16384" width="9.140625" style="9"/>
  </cols>
  <sheetData>
    <row r="1" spans="1:16" ht="18" x14ac:dyDescent="0.25">
      <c r="A1" s="237" t="s">
        <v>79</v>
      </c>
      <c r="B1" s="237"/>
      <c r="C1" s="237"/>
      <c r="D1" s="237"/>
      <c r="E1" s="237"/>
      <c r="F1" s="237"/>
      <c r="G1" s="237"/>
      <c r="H1" s="237"/>
      <c r="I1" s="237"/>
      <c r="J1" s="237"/>
      <c r="K1" s="73"/>
      <c r="L1" s="6"/>
      <c r="M1" s="6"/>
      <c r="N1" s="6"/>
      <c r="O1" s="6"/>
      <c r="P1" s="6"/>
    </row>
    <row r="2" spans="1:16" ht="15" x14ac:dyDescent="0.2">
      <c r="A2" s="238" t="s">
        <v>196</v>
      </c>
      <c r="B2" s="238"/>
      <c r="C2" s="238"/>
      <c r="D2" s="238"/>
      <c r="E2" s="238"/>
      <c r="F2" s="238"/>
      <c r="G2" s="238"/>
      <c r="H2" s="238"/>
      <c r="I2" s="238"/>
      <c r="J2" s="238"/>
      <c r="K2" s="73"/>
      <c r="L2" s="7"/>
      <c r="M2" s="7"/>
      <c r="N2" s="7"/>
      <c r="O2" s="7"/>
      <c r="P2" s="7"/>
    </row>
    <row r="3" spans="1:16" x14ac:dyDescent="0.2">
      <c r="A3" s="251" t="s">
        <v>1</v>
      </c>
      <c r="B3" s="251"/>
      <c r="C3" s="251"/>
      <c r="D3" s="251"/>
      <c r="E3" s="251"/>
      <c r="F3" s="251"/>
      <c r="G3" s="251"/>
      <c r="H3" s="251"/>
      <c r="I3" s="251"/>
      <c r="J3" s="251"/>
      <c r="K3" s="73"/>
      <c r="L3" s="10"/>
      <c r="M3" s="10"/>
      <c r="N3" s="10"/>
      <c r="O3" s="10"/>
      <c r="P3" s="10"/>
    </row>
    <row r="4" spans="1:16" x14ac:dyDescent="0.2">
      <c r="A4" s="244" t="s">
        <v>2</v>
      </c>
      <c r="B4" s="244"/>
      <c r="C4" s="244"/>
      <c r="D4" s="244"/>
      <c r="E4" s="244"/>
      <c r="F4" s="244"/>
      <c r="G4" s="244"/>
      <c r="H4" s="244"/>
      <c r="I4" s="244"/>
      <c r="J4" s="244"/>
      <c r="K4" s="73"/>
      <c r="L4" s="8"/>
      <c r="M4" s="8"/>
      <c r="N4" s="8"/>
      <c r="O4" s="8"/>
      <c r="P4" s="8"/>
    </row>
    <row r="5" spans="1:16" x14ac:dyDescent="0.2">
      <c r="A5" s="244"/>
      <c r="B5" s="244"/>
      <c r="C5" s="244"/>
      <c r="D5" s="244"/>
      <c r="E5" s="244"/>
      <c r="F5" s="244"/>
      <c r="G5" s="244"/>
      <c r="H5" s="244"/>
      <c r="I5" s="244"/>
      <c r="J5" s="244"/>
      <c r="K5" s="73"/>
      <c r="L5" s="8"/>
      <c r="M5" s="8"/>
      <c r="N5" s="8"/>
      <c r="O5" s="8"/>
      <c r="P5" s="8"/>
    </row>
    <row r="6" spans="1:16" ht="15" thickBot="1" x14ac:dyDescent="0.25">
      <c r="A6" s="244"/>
      <c r="B6" s="244"/>
      <c r="C6" s="244"/>
      <c r="D6" s="244"/>
      <c r="E6" s="244"/>
      <c r="F6" s="244"/>
      <c r="G6" s="244"/>
      <c r="H6" s="244"/>
      <c r="I6" s="244"/>
      <c r="J6" s="244"/>
      <c r="K6" s="73"/>
      <c r="L6" s="8"/>
      <c r="M6" s="8"/>
      <c r="N6" s="8"/>
      <c r="O6" s="8"/>
      <c r="P6" s="8"/>
    </row>
    <row r="7" spans="1:16" s="24" customFormat="1" ht="44.25" customHeight="1" x14ac:dyDescent="0.2">
      <c r="A7" s="255" t="s">
        <v>81</v>
      </c>
      <c r="B7" s="296" t="s">
        <v>212</v>
      </c>
      <c r="C7" s="250"/>
      <c r="D7" s="296" t="s">
        <v>200</v>
      </c>
      <c r="E7" s="250"/>
      <c r="F7" s="297" t="s">
        <v>182</v>
      </c>
      <c r="G7" s="294"/>
      <c r="H7" s="294"/>
      <c r="I7" s="294"/>
      <c r="J7" s="298"/>
      <c r="K7" s="73"/>
    </row>
    <row r="8" spans="1:16" s="24" customFormat="1" ht="28.5" x14ac:dyDescent="0.2">
      <c r="A8" s="257"/>
      <c r="B8" s="75" t="s">
        <v>3</v>
      </c>
      <c r="C8" s="75" t="s">
        <v>78</v>
      </c>
      <c r="D8" s="75" t="s">
        <v>3</v>
      </c>
      <c r="E8" s="75" t="s">
        <v>78</v>
      </c>
      <c r="F8" s="75" t="s">
        <v>80</v>
      </c>
      <c r="G8" s="75" t="s">
        <v>33</v>
      </c>
      <c r="H8" s="156" t="s">
        <v>34</v>
      </c>
      <c r="I8" s="75" t="s">
        <v>99</v>
      </c>
      <c r="J8" s="76" t="s">
        <v>100</v>
      </c>
      <c r="K8" s="73"/>
    </row>
    <row r="9" spans="1:16" hidden="1" x14ac:dyDescent="0.2">
      <c r="A9" s="77" t="s">
        <v>98</v>
      </c>
      <c r="B9" s="157">
        <v>0</v>
      </c>
      <c r="C9" s="157">
        <v>0</v>
      </c>
      <c r="D9" s="157">
        <v>0</v>
      </c>
      <c r="E9" s="157">
        <v>0</v>
      </c>
      <c r="F9" s="157">
        <v>0</v>
      </c>
      <c r="G9" s="157">
        <v>0</v>
      </c>
      <c r="H9" s="157">
        <v>0</v>
      </c>
      <c r="I9" s="157">
        <f>D9+F9+G9+H9</f>
        <v>0</v>
      </c>
      <c r="J9" s="158">
        <v>0</v>
      </c>
      <c r="K9" s="73"/>
    </row>
    <row r="10" spans="1:16" hidden="1" x14ac:dyDescent="0.2">
      <c r="A10" s="126" t="s">
        <v>97</v>
      </c>
      <c r="B10" s="171">
        <v>0</v>
      </c>
      <c r="C10" s="171">
        <v>0</v>
      </c>
      <c r="D10" s="171">
        <v>0</v>
      </c>
      <c r="E10" s="171">
        <v>0</v>
      </c>
      <c r="F10" s="171">
        <v>0</v>
      </c>
      <c r="G10" s="171">
        <v>0</v>
      </c>
      <c r="H10" s="171">
        <v>0</v>
      </c>
      <c r="I10" s="171">
        <f t="shared" ref="I10:I29" si="0">D10+F10+G10+H10</f>
        <v>0</v>
      </c>
      <c r="J10" s="172">
        <v>0</v>
      </c>
      <c r="K10" s="73"/>
    </row>
    <row r="11" spans="1:16" hidden="1" x14ac:dyDescent="0.2">
      <c r="A11" s="78" t="s">
        <v>82</v>
      </c>
      <c r="B11" s="169">
        <v>0</v>
      </c>
      <c r="C11" s="169">
        <v>0</v>
      </c>
      <c r="D11" s="169">
        <v>0</v>
      </c>
      <c r="E11" s="169">
        <v>0</v>
      </c>
      <c r="F11" s="169">
        <v>0</v>
      </c>
      <c r="G11" s="169">
        <v>0</v>
      </c>
      <c r="H11" s="169">
        <v>0</v>
      </c>
      <c r="I11" s="169">
        <f t="shared" si="0"/>
        <v>0</v>
      </c>
      <c r="J11" s="170">
        <v>0</v>
      </c>
      <c r="K11" s="73"/>
    </row>
    <row r="12" spans="1:16" hidden="1" x14ac:dyDescent="0.2">
      <c r="A12" s="79" t="s">
        <v>83</v>
      </c>
      <c r="B12" s="26">
        <v>0</v>
      </c>
      <c r="C12" s="26">
        <v>0</v>
      </c>
      <c r="D12" s="26">
        <v>0</v>
      </c>
      <c r="E12" s="26">
        <v>0</v>
      </c>
      <c r="F12" s="26">
        <v>0</v>
      </c>
      <c r="G12" s="26">
        <v>0</v>
      </c>
      <c r="H12" s="26">
        <v>0</v>
      </c>
      <c r="I12" s="26">
        <f t="shared" si="0"/>
        <v>0</v>
      </c>
      <c r="J12" s="159">
        <v>0</v>
      </c>
      <c r="K12" s="73"/>
    </row>
    <row r="13" spans="1:16" x14ac:dyDescent="0.2">
      <c r="A13" s="79" t="s">
        <v>84</v>
      </c>
      <c r="B13" s="26">
        <v>2</v>
      </c>
      <c r="C13" s="26">
        <v>0</v>
      </c>
      <c r="D13" s="26">
        <v>3</v>
      </c>
      <c r="E13" s="26">
        <v>0</v>
      </c>
      <c r="F13" s="26">
        <v>0</v>
      </c>
      <c r="G13" s="26">
        <v>0</v>
      </c>
      <c r="H13" s="26">
        <v>0</v>
      </c>
      <c r="I13" s="26">
        <f t="shared" si="0"/>
        <v>3</v>
      </c>
      <c r="J13" s="159">
        <v>0</v>
      </c>
      <c r="K13" s="73"/>
    </row>
    <row r="14" spans="1:16" ht="15" hidden="1" x14ac:dyDescent="0.2">
      <c r="A14" s="79" t="s">
        <v>85</v>
      </c>
      <c r="B14" s="26">
        <v>0</v>
      </c>
      <c r="C14" s="26">
        <v>0</v>
      </c>
      <c r="D14" s="26">
        <v>0</v>
      </c>
      <c r="E14" s="26">
        <v>0</v>
      </c>
      <c r="F14" s="26">
        <v>0</v>
      </c>
      <c r="G14" s="26">
        <v>0</v>
      </c>
      <c r="H14" s="26">
        <v>0</v>
      </c>
      <c r="I14" s="26">
        <f t="shared" si="0"/>
        <v>0</v>
      </c>
      <c r="J14" s="159">
        <v>0</v>
      </c>
      <c r="K14" s="73"/>
    </row>
    <row r="15" spans="1:16" x14ac:dyDescent="0.2">
      <c r="A15" s="79" t="s">
        <v>86</v>
      </c>
      <c r="B15" s="26">
        <v>27</v>
      </c>
      <c r="C15" s="26">
        <v>0</v>
      </c>
      <c r="D15" s="26">
        <v>27</v>
      </c>
      <c r="E15" s="26">
        <v>0</v>
      </c>
      <c r="F15" s="26">
        <v>0</v>
      </c>
      <c r="G15" s="26">
        <v>0</v>
      </c>
      <c r="H15" s="26">
        <v>0</v>
      </c>
      <c r="I15" s="26">
        <f t="shared" si="0"/>
        <v>27</v>
      </c>
      <c r="J15" s="159">
        <v>0</v>
      </c>
      <c r="K15" s="73"/>
    </row>
    <row r="16" spans="1:16" ht="13.5" customHeight="1" x14ac:dyDescent="0.2">
      <c r="A16" s="79" t="s">
        <v>87</v>
      </c>
      <c r="B16" s="26">
        <v>2</v>
      </c>
      <c r="C16" s="26">
        <v>0</v>
      </c>
      <c r="D16" s="26">
        <v>3</v>
      </c>
      <c r="E16" s="26">
        <v>0</v>
      </c>
      <c r="F16" s="26">
        <v>0</v>
      </c>
      <c r="G16" s="26">
        <v>0</v>
      </c>
      <c r="H16" s="26">
        <v>0</v>
      </c>
      <c r="I16" s="26">
        <f t="shared" si="0"/>
        <v>3</v>
      </c>
      <c r="J16" s="159">
        <v>0</v>
      </c>
      <c r="K16" s="73"/>
    </row>
    <row r="17" spans="1:11" ht="14.25" hidden="1" customHeight="1" x14ac:dyDescent="0.2">
      <c r="A17" s="79" t="s">
        <v>88</v>
      </c>
      <c r="B17" s="26">
        <v>0</v>
      </c>
      <c r="C17" s="26">
        <v>0</v>
      </c>
      <c r="D17" s="26">
        <v>0</v>
      </c>
      <c r="E17" s="26">
        <v>0</v>
      </c>
      <c r="F17" s="26">
        <v>0</v>
      </c>
      <c r="G17" s="26">
        <v>0</v>
      </c>
      <c r="H17" s="26">
        <v>0</v>
      </c>
      <c r="I17" s="26">
        <f t="shared" si="0"/>
        <v>0</v>
      </c>
      <c r="J17" s="159">
        <v>0</v>
      </c>
      <c r="K17" s="73"/>
    </row>
    <row r="18" spans="1:11" ht="15" hidden="1" customHeight="1" x14ac:dyDescent="0.2">
      <c r="A18" s="79" t="s">
        <v>89</v>
      </c>
      <c r="B18" s="26">
        <v>0</v>
      </c>
      <c r="C18" s="26">
        <v>0</v>
      </c>
      <c r="D18" s="26">
        <v>0</v>
      </c>
      <c r="E18" s="26">
        <v>0</v>
      </c>
      <c r="F18" s="26">
        <v>0</v>
      </c>
      <c r="G18" s="26">
        <v>0</v>
      </c>
      <c r="H18" s="26">
        <v>0</v>
      </c>
      <c r="I18" s="26">
        <f t="shared" si="0"/>
        <v>0</v>
      </c>
      <c r="J18" s="159">
        <v>0</v>
      </c>
      <c r="K18" s="73"/>
    </row>
    <row r="19" spans="1:11" ht="15" hidden="1" customHeight="1" x14ac:dyDescent="0.2">
      <c r="A19" s="79" t="s">
        <v>90</v>
      </c>
      <c r="B19" s="26">
        <v>0</v>
      </c>
      <c r="C19" s="26">
        <v>0</v>
      </c>
      <c r="D19" s="26">
        <v>0</v>
      </c>
      <c r="E19" s="26">
        <v>0</v>
      </c>
      <c r="F19" s="26">
        <v>0</v>
      </c>
      <c r="G19" s="26">
        <v>0</v>
      </c>
      <c r="H19" s="26">
        <v>0</v>
      </c>
      <c r="I19" s="26">
        <f t="shared" si="0"/>
        <v>0</v>
      </c>
      <c r="J19" s="159">
        <v>0</v>
      </c>
      <c r="K19" s="73"/>
    </row>
    <row r="20" spans="1:11" ht="15" hidden="1" customHeight="1" x14ac:dyDescent="0.2">
      <c r="A20" s="79" t="s">
        <v>91</v>
      </c>
      <c r="B20" s="26">
        <v>0</v>
      </c>
      <c r="C20" s="26">
        <v>0</v>
      </c>
      <c r="D20" s="26">
        <v>0</v>
      </c>
      <c r="E20" s="26">
        <v>0</v>
      </c>
      <c r="F20" s="26">
        <v>0</v>
      </c>
      <c r="G20" s="26">
        <v>0</v>
      </c>
      <c r="H20" s="26">
        <v>0</v>
      </c>
      <c r="I20" s="26">
        <f t="shared" si="0"/>
        <v>0</v>
      </c>
      <c r="J20" s="159">
        <v>0</v>
      </c>
      <c r="K20" s="73"/>
    </row>
    <row r="21" spans="1:11" ht="18" hidden="1" customHeight="1" x14ac:dyDescent="0.2">
      <c r="A21" s="79" t="s">
        <v>92</v>
      </c>
      <c r="B21" s="26">
        <v>0</v>
      </c>
      <c r="C21" s="26">
        <v>0</v>
      </c>
      <c r="D21" s="26">
        <v>0</v>
      </c>
      <c r="E21" s="26">
        <v>0</v>
      </c>
      <c r="F21" s="26">
        <v>0</v>
      </c>
      <c r="G21" s="26">
        <v>0</v>
      </c>
      <c r="H21" s="26">
        <v>0</v>
      </c>
      <c r="I21" s="26">
        <f t="shared" si="0"/>
        <v>0</v>
      </c>
      <c r="J21" s="159">
        <v>0</v>
      </c>
      <c r="K21" s="73"/>
    </row>
    <row r="22" spans="1:11" ht="18" hidden="1" customHeight="1" x14ac:dyDescent="0.2">
      <c r="A22" s="79" t="s">
        <v>93</v>
      </c>
      <c r="B22" s="26">
        <v>0</v>
      </c>
      <c r="C22" s="26">
        <v>0</v>
      </c>
      <c r="D22" s="26">
        <v>0</v>
      </c>
      <c r="E22" s="26">
        <v>0</v>
      </c>
      <c r="F22" s="26">
        <v>0</v>
      </c>
      <c r="G22" s="26">
        <v>0</v>
      </c>
      <c r="H22" s="26">
        <v>0</v>
      </c>
      <c r="I22" s="26">
        <f t="shared" si="0"/>
        <v>0</v>
      </c>
      <c r="J22" s="159">
        <v>0</v>
      </c>
      <c r="K22" s="73"/>
    </row>
    <row r="23" spans="1:11" ht="18" hidden="1" customHeight="1" x14ac:dyDescent="0.2">
      <c r="A23" s="79" t="s">
        <v>94</v>
      </c>
      <c r="B23" s="26">
        <v>0</v>
      </c>
      <c r="C23" s="26">
        <v>0</v>
      </c>
      <c r="D23" s="26">
        <v>0</v>
      </c>
      <c r="E23" s="26">
        <v>0</v>
      </c>
      <c r="F23" s="26">
        <v>0</v>
      </c>
      <c r="G23" s="26">
        <v>0</v>
      </c>
      <c r="H23" s="26">
        <v>0</v>
      </c>
      <c r="I23" s="26">
        <f t="shared" si="0"/>
        <v>0</v>
      </c>
      <c r="J23" s="159">
        <v>0</v>
      </c>
      <c r="K23" s="73"/>
    </row>
    <row r="24" spans="1:11" ht="16.5" hidden="1" customHeight="1" x14ac:dyDescent="0.2">
      <c r="A24" s="79" t="s">
        <v>96</v>
      </c>
      <c r="B24" s="26">
        <v>0</v>
      </c>
      <c r="C24" s="26">
        <v>0</v>
      </c>
      <c r="D24" s="26">
        <v>0</v>
      </c>
      <c r="E24" s="26">
        <v>0</v>
      </c>
      <c r="F24" s="26">
        <v>0</v>
      </c>
      <c r="G24" s="26">
        <v>0</v>
      </c>
      <c r="H24" s="26">
        <v>0</v>
      </c>
      <c r="I24" s="26">
        <f t="shared" si="0"/>
        <v>0</v>
      </c>
      <c r="J24" s="159">
        <v>0</v>
      </c>
      <c r="K24" s="73"/>
    </row>
    <row r="25" spans="1:11" ht="15" hidden="1" customHeight="1" x14ac:dyDescent="0.2">
      <c r="A25" s="79" t="s">
        <v>95</v>
      </c>
      <c r="B25" s="26">
        <v>0</v>
      </c>
      <c r="C25" s="26">
        <v>0</v>
      </c>
      <c r="D25" s="26">
        <v>0</v>
      </c>
      <c r="E25" s="26">
        <v>0</v>
      </c>
      <c r="F25" s="26">
        <v>0</v>
      </c>
      <c r="G25" s="26">
        <v>0</v>
      </c>
      <c r="H25" s="26">
        <v>0</v>
      </c>
      <c r="I25" s="26">
        <f t="shared" si="0"/>
        <v>0</v>
      </c>
      <c r="J25" s="159">
        <v>0</v>
      </c>
      <c r="K25" s="73"/>
    </row>
    <row r="26" spans="1:11" ht="15" x14ac:dyDescent="0.25">
      <c r="A26" s="82" t="s">
        <v>27</v>
      </c>
      <c r="B26" s="162">
        <f>SUM(B9:B25)</f>
        <v>31</v>
      </c>
      <c r="C26" s="162">
        <f t="shared" ref="C26:J26" si="1">SUM(C9:C25)</f>
        <v>0</v>
      </c>
      <c r="D26" s="162">
        <f t="shared" si="1"/>
        <v>33</v>
      </c>
      <c r="E26" s="162">
        <f t="shared" si="1"/>
        <v>0</v>
      </c>
      <c r="F26" s="162">
        <f t="shared" si="1"/>
        <v>0</v>
      </c>
      <c r="G26" s="162">
        <f t="shared" si="1"/>
        <v>0</v>
      </c>
      <c r="H26" s="162">
        <f t="shared" si="1"/>
        <v>0</v>
      </c>
      <c r="I26" s="162">
        <f t="shared" si="1"/>
        <v>33</v>
      </c>
      <c r="J26" s="163">
        <f t="shared" si="1"/>
        <v>0</v>
      </c>
      <c r="K26" s="73"/>
    </row>
    <row r="27" spans="1:11" x14ac:dyDescent="0.2">
      <c r="A27" s="80" t="s">
        <v>101</v>
      </c>
      <c r="B27" s="169">
        <v>31</v>
      </c>
      <c r="C27" s="169">
        <v>0</v>
      </c>
      <c r="D27" s="169">
        <v>33</v>
      </c>
      <c r="E27" s="169">
        <v>0</v>
      </c>
      <c r="F27" s="169">
        <v>0</v>
      </c>
      <c r="G27" s="169">
        <v>0</v>
      </c>
      <c r="H27" s="169">
        <f t="shared" ref="H27:H29" si="2">SUM(H11:H26)</f>
        <v>0</v>
      </c>
      <c r="I27" s="169">
        <f t="shared" si="0"/>
        <v>33</v>
      </c>
      <c r="J27" s="170">
        <v>0</v>
      </c>
      <c r="K27" s="73"/>
    </row>
    <row r="28" spans="1:11" x14ac:dyDescent="0.2">
      <c r="A28" s="81" t="s">
        <v>102</v>
      </c>
      <c r="B28" s="26">
        <v>0</v>
      </c>
      <c r="C28" s="26">
        <v>0</v>
      </c>
      <c r="D28" s="26">
        <v>0</v>
      </c>
      <c r="E28" s="26">
        <v>0</v>
      </c>
      <c r="F28" s="26">
        <v>0</v>
      </c>
      <c r="G28" s="26">
        <v>0</v>
      </c>
      <c r="H28" s="26">
        <f t="shared" si="2"/>
        <v>0</v>
      </c>
      <c r="I28" s="26">
        <f t="shared" si="0"/>
        <v>0</v>
      </c>
      <c r="J28" s="159">
        <v>0</v>
      </c>
      <c r="K28" s="73"/>
    </row>
    <row r="29" spans="1:11" x14ac:dyDescent="0.2">
      <c r="A29" s="81" t="s">
        <v>103</v>
      </c>
      <c r="B29" s="26">
        <v>0</v>
      </c>
      <c r="C29" s="26">
        <v>0</v>
      </c>
      <c r="D29" s="26">
        <v>0</v>
      </c>
      <c r="E29" s="26">
        <v>0</v>
      </c>
      <c r="F29" s="26">
        <v>0</v>
      </c>
      <c r="G29" s="26">
        <v>0</v>
      </c>
      <c r="H29" s="26">
        <f t="shared" si="2"/>
        <v>0</v>
      </c>
      <c r="I29" s="26">
        <f t="shared" si="0"/>
        <v>0</v>
      </c>
      <c r="J29" s="159">
        <v>0</v>
      </c>
      <c r="K29" s="73"/>
    </row>
    <row r="30" spans="1:11" ht="15" x14ac:dyDescent="0.25">
      <c r="A30" s="82" t="s">
        <v>27</v>
      </c>
      <c r="B30" s="162">
        <f>SUM(B27:B29)</f>
        <v>31</v>
      </c>
      <c r="C30" s="162">
        <f t="shared" ref="C30:J30" si="3">SUM(C27:C29)</f>
        <v>0</v>
      </c>
      <c r="D30" s="162">
        <f t="shared" si="3"/>
        <v>33</v>
      </c>
      <c r="E30" s="162">
        <f t="shared" si="3"/>
        <v>0</v>
      </c>
      <c r="F30" s="162">
        <f t="shared" si="3"/>
        <v>0</v>
      </c>
      <c r="G30" s="162">
        <f t="shared" si="3"/>
        <v>0</v>
      </c>
      <c r="H30" s="162">
        <f t="shared" si="3"/>
        <v>0</v>
      </c>
      <c r="I30" s="162">
        <f t="shared" si="3"/>
        <v>33</v>
      </c>
      <c r="J30" s="163">
        <f t="shared" si="3"/>
        <v>0</v>
      </c>
      <c r="K30" s="73"/>
    </row>
    <row r="31" spans="1:11" x14ac:dyDescent="0.2">
      <c r="K31" s="73"/>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view="pageBreakPreview" zoomScaleNormal="100" zoomScaleSheetLayoutView="100" workbookViewId="0">
      <pane xSplit="1" ySplit="7" topLeftCell="B8" activePane="bottomRight" state="frozen"/>
      <selection pane="topRight" activeCell="B1" sqref="B1"/>
      <selection pane="bottomLeft" activeCell="A8" sqref="A8"/>
      <selection pane="bottomRight" activeCell="K7" sqref="K7"/>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12.7109375" style="9" customWidth="1"/>
    <col min="12" max="16384" width="9.140625" style="9"/>
  </cols>
  <sheetData>
    <row r="1" spans="1:11" ht="18" x14ac:dyDescent="0.25">
      <c r="A1" s="237" t="s">
        <v>104</v>
      </c>
      <c r="B1" s="237"/>
      <c r="C1" s="237"/>
      <c r="D1" s="237"/>
      <c r="E1" s="237"/>
      <c r="F1" s="237"/>
      <c r="G1" s="237"/>
      <c r="H1" s="237"/>
      <c r="I1" s="237"/>
      <c r="J1" s="73"/>
      <c r="K1" s="6"/>
    </row>
    <row r="2" spans="1:11" ht="15" x14ac:dyDescent="0.2">
      <c r="A2" s="238" t="s">
        <v>196</v>
      </c>
      <c r="B2" s="238"/>
      <c r="C2" s="238"/>
      <c r="D2" s="238"/>
      <c r="E2" s="238"/>
      <c r="F2" s="238"/>
      <c r="G2" s="238"/>
      <c r="H2" s="238"/>
      <c r="I2" s="238"/>
      <c r="J2" s="73"/>
      <c r="K2" s="7"/>
    </row>
    <row r="3" spans="1:11" x14ac:dyDescent="0.2">
      <c r="A3" s="247" t="s">
        <v>1</v>
      </c>
      <c r="B3" s="247"/>
      <c r="C3" s="247"/>
      <c r="D3" s="247"/>
      <c r="E3" s="247"/>
      <c r="F3" s="247"/>
      <c r="G3" s="247"/>
      <c r="H3" s="247"/>
      <c r="I3" s="247"/>
      <c r="J3" s="73"/>
      <c r="K3" s="10"/>
    </row>
    <row r="4" spans="1:11" x14ac:dyDescent="0.2">
      <c r="A4" s="244" t="s">
        <v>2</v>
      </c>
      <c r="B4" s="244"/>
      <c r="C4" s="244"/>
      <c r="D4" s="244"/>
      <c r="E4" s="244"/>
      <c r="F4" s="244"/>
      <c r="G4" s="244"/>
      <c r="H4" s="244"/>
      <c r="I4" s="244"/>
      <c r="J4" s="73"/>
      <c r="K4" s="8"/>
    </row>
    <row r="5" spans="1:11" ht="15" thickBot="1" x14ac:dyDescent="0.25">
      <c r="A5" s="244"/>
      <c r="B5" s="244"/>
      <c r="C5" s="244"/>
      <c r="D5" s="244"/>
      <c r="E5" s="244"/>
      <c r="F5" s="244"/>
      <c r="G5" s="244"/>
      <c r="H5" s="244"/>
      <c r="I5" s="244"/>
      <c r="J5" s="73"/>
      <c r="K5" s="8"/>
    </row>
    <row r="6" spans="1:11" ht="45" customHeight="1" x14ac:dyDescent="0.2">
      <c r="A6" s="245" t="s">
        <v>105</v>
      </c>
      <c r="B6" s="248" t="s">
        <v>206</v>
      </c>
      <c r="C6" s="248"/>
      <c r="D6" s="248" t="s">
        <v>187</v>
      </c>
      <c r="E6" s="248"/>
      <c r="F6" s="248" t="s">
        <v>182</v>
      </c>
      <c r="G6" s="248"/>
      <c r="H6" s="248" t="s">
        <v>77</v>
      </c>
      <c r="I6" s="249"/>
      <c r="J6" s="73"/>
    </row>
    <row r="7" spans="1:11" ht="28.5" x14ac:dyDescent="0.2">
      <c r="A7" s="246"/>
      <c r="B7" s="75" t="s">
        <v>32</v>
      </c>
      <c r="C7" s="11" t="s">
        <v>4</v>
      </c>
      <c r="D7" s="11" t="s">
        <v>32</v>
      </c>
      <c r="E7" s="11" t="s">
        <v>4</v>
      </c>
      <c r="F7" s="11" t="s">
        <v>32</v>
      </c>
      <c r="G7" s="11" t="s">
        <v>4</v>
      </c>
      <c r="H7" s="11" t="s">
        <v>32</v>
      </c>
      <c r="I7" s="12" t="s">
        <v>4</v>
      </c>
      <c r="J7" s="73"/>
    </row>
    <row r="8" spans="1:11" x14ac:dyDescent="0.2">
      <c r="A8" s="83" t="s">
        <v>106</v>
      </c>
      <c r="B8" s="157">
        <v>23</v>
      </c>
      <c r="C8" s="157">
        <v>3268</v>
      </c>
      <c r="D8" s="157">
        <v>25</v>
      </c>
      <c r="E8" s="157">
        <v>4010</v>
      </c>
      <c r="F8" s="157">
        <v>25</v>
      </c>
      <c r="G8" s="157">
        <v>4332</v>
      </c>
      <c r="H8" s="157">
        <f>F8-D8</f>
        <v>0</v>
      </c>
      <c r="I8" s="158">
        <f>G8-E8</f>
        <v>322</v>
      </c>
      <c r="J8" s="73"/>
    </row>
    <row r="9" spans="1:11" x14ac:dyDescent="0.2">
      <c r="A9" s="84" t="s">
        <v>107</v>
      </c>
      <c r="B9" s="26">
        <v>2</v>
      </c>
      <c r="C9" s="26">
        <v>271</v>
      </c>
      <c r="D9" s="26">
        <v>2</v>
      </c>
      <c r="E9" s="26">
        <v>323</v>
      </c>
      <c r="F9" s="26">
        <v>2</v>
      </c>
      <c r="G9" s="26">
        <v>274</v>
      </c>
      <c r="H9" s="26">
        <f t="shared" ref="H9:H13" si="0">F9-D9</f>
        <v>0</v>
      </c>
      <c r="I9" s="159">
        <f t="shared" ref="I9:I13" si="1">G9-E9</f>
        <v>-49</v>
      </c>
      <c r="J9" s="73"/>
    </row>
    <row r="10" spans="1:11" x14ac:dyDescent="0.2">
      <c r="A10" s="127" t="s">
        <v>153</v>
      </c>
      <c r="B10" s="26">
        <f>SUM(B11:B12)</f>
        <v>0</v>
      </c>
      <c r="C10" s="26">
        <v>68</v>
      </c>
      <c r="D10" s="26">
        <f t="shared" ref="D10:F10" si="2">SUM(D11:D12)</f>
        <v>0</v>
      </c>
      <c r="E10" s="26">
        <v>241</v>
      </c>
      <c r="F10" s="26">
        <f t="shared" si="2"/>
        <v>0</v>
      </c>
      <c r="G10" s="26">
        <v>218</v>
      </c>
      <c r="H10" s="26">
        <f t="shared" si="0"/>
        <v>0</v>
      </c>
      <c r="I10" s="159">
        <f t="shared" si="1"/>
        <v>-23</v>
      </c>
      <c r="J10" s="73"/>
    </row>
    <row r="11" spans="1:11" x14ac:dyDescent="0.2">
      <c r="A11" s="85" t="s">
        <v>31</v>
      </c>
      <c r="B11" s="178">
        <v>0</v>
      </c>
      <c r="C11" s="178">
        <v>0</v>
      </c>
      <c r="D11" s="178">
        <v>0</v>
      </c>
      <c r="E11" s="178">
        <v>0</v>
      </c>
      <c r="F11" s="178">
        <v>0</v>
      </c>
      <c r="G11" s="178">
        <v>0</v>
      </c>
      <c r="H11" s="178">
        <f t="shared" si="0"/>
        <v>0</v>
      </c>
      <c r="I11" s="179">
        <f t="shared" si="1"/>
        <v>0</v>
      </c>
      <c r="J11" s="73"/>
    </row>
    <row r="12" spans="1:11" x14ac:dyDescent="0.2">
      <c r="A12" s="85" t="s">
        <v>108</v>
      </c>
      <c r="B12" s="178">
        <v>0</v>
      </c>
      <c r="C12" s="178">
        <v>0</v>
      </c>
      <c r="D12" s="178">
        <v>0</v>
      </c>
      <c r="E12" s="178">
        <v>0</v>
      </c>
      <c r="F12" s="178">
        <v>0</v>
      </c>
      <c r="G12" s="178">
        <v>0</v>
      </c>
      <c r="H12" s="178">
        <f t="shared" si="0"/>
        <v>0</v>
      </c>
      <c r="I12" s="179">
        <f t="shared" si="1"/>
        <v>0</v>
      </c>
      <c r="J12" s="73"/>
    </row>
    <row r="13" spans="1:11" x14ac:dyDescent="0.2">
      <c r="A13" s="84" t="s">
        <v>109</v>
      </c>
      <c r="B13" s="175">
        <v>0</v>
      </c>
      <c r="C13" s="175">
        <v>0</v>
      </c>
      <c r="D13" s="175">
        <v>0</v>
      </c>
      <c r="E13" s="175">
        <v>0</v>
      </c>
      <c r="F13" s="175">
        <v>0</v>
      </c>
      <c r="G13" s="175">
        <v>0</v>
      </c>
      <c r="H13" s="175">
        <f t="shared" si="0"/>
        <v>0</v>
      </c>
      <c r="I13" s="176">
        <f t="shared" si="1"/>
        <v>0</v>
      </c>
      <c r="J13" s="73"/>
    </row>
    <row r="14" spans="1:11" ht="15" x14ac:dyDescent="0.25">
      <c r="A14" s="87" t="s">
        <v>27</v>
      </c>
      <c r="B14" s="144">
        <f>SUM(B8:B10,B13)</f>
        <v>25</v>
      </c>
      <c r="C14" s="144">
        <f t="shared" ref="C14:I14" si="3">SUM(C8:C10,C13)</f>
        <v>3607</v>
      </c>
      <c r="D14" s="144">
        <f t="shared" si="3"/>
        <v>27</v>
      </c>
      <c r="E14" s="144">
        <f t="shared" si="3"/>
        <v>4574</v>
      </c>
      <c r="F14" s="144">
        <f t="shared" si="3"/>
        <v>27</v>
      </c>
      <c r="G14" s="144">
        <f t="shared" si="3"/>
        <v>4824</v>
      </c>
      <c r="H14" s="144">
        <f t="shared" si="3"/>
        <v>0</v>
      </c>
      <c r="I14" s="148">
        <f t="shared" si="3"/>
        <v>250</v>
      </c>
      <c r="J14" s="73"/>
    </row>
    <row r="15" spans="1:11" ht="15" x14ac:dyDescent="0.25">
      <c r="A15" s="86" t="s">
        <v>110</v>
      </c>
      <c r="B15" s="26"/>
      <c r="C15" s="26"/>
      <c r="D15" s="26"/>
      <c r="E15" s="26"/>
      <c r="F15" s="26"/>
      <c r="G15" s="26"/>
      <c r="H15" s="26"/>
      <c r="I15" s="159"/>
      <c r="J15" s="73"/>
    </row>
    <row r="16" spans="1:11" x14ac:dyDescent="0.2">
      <c r="A16" s="84" t="s">
        <v>111</v>
      </c>
      <c r="B16" s="26"/>
      <c r="C16" s="26">
        <v>967</v>
      </c>
      <c r="D16" s="26"/>
      <c r="E16" s="26">
        <v>1072</v>
      </c>
      <c r="F16" s="26"/>
      <c r="G16" s="26">
        <v>1113</v>
      </c>
      <c r="H16" s="26"/>
      <c r="I16" s="159">
        <f t="shared" ref="I16:I36" si="4">G16-E16</f>
        <v>41</v>
      </c>
      <c r="J16" s="73"/>
    </row>
    <row r="17" spans="1:10" hidden="1" x14ac:dyDescent="0.2">
      <c r="A17" s="84" t="s">
        <v>112</v>
      </c>
      <c r="B17" s="26"/>
      <c r="C17" s="26">
        <v>0</v>
      </c>
      <c r="D17" s="26"/>
      <c r="E17" s="26">
        <v>0</v>
      </c>
      <c r="F17" s="26"/>
      <c r="G17" s="26">
        <v>0</v>
      </c>
      <c r="H17" s="26"/>
      <c r="I17" s="159">
        <f t="shared" si="4"/>
        <v>0</v>
      </c>
      <c r="J17" s="73"/>
    </row>
    <row r="18" spans="1:10" x14ac:dyDescent="0.2">
      <c r="A18" s="84" t="s">
        <v>113</v>
      </c>
      <c r="B18" s="26"/>
      <c r="C18" s="26">
        <v>1</v>
      </c>
      <c r="D18" s="26"/>
      <c r="E18" s="26">
        <v>1</v>
      </c>
      <c r="F18" s="26"/>
      <c r="G18" s="26">
        <v>5</v>
      </c>
      <c r="H18" s="26"/>
      <c r="I18" s="159">
        <f t="shared" si="4"/>
        <v>4</v>
      </c>
      <c r="J18" s="73"/>
    </row>
    <row r="19" spans="1:10" x14ac:dyDescent="0.2">
      <c r="A19" s="127" t="s">
        <v>154</v>
      </c>
      <c r="B19" s="26"/>
      <c r="C19" s="26">
        <v>29</v>
      </c>
      <c r="D19" s="26"/>
      <c r="E19" s="26">
        <v>33</v>
      </c>
      <c r="F19" s="26"/>
      <c r="G19" s="26">
        <v>34</v>
      </c>
      <c r="H19" s="26"/>
      <c r="I19" s="159">
        <f t="shared" si="4"/>
        <v>1</v>
      </c>
      <c r="J19" s="73"/>
    </row>
    <row r="20" spans="1:10" x14ac:dyDescent="0.2">
      <c r="A20" s="84" t="s">
        <v>114</v>
      </c>
      <c r="B20" s="26"/>
      <c r="C20" s="26">
        <v>1128</v>
      </c>
      <c r="D20" s="26"/>
      <c r="E20" s="26">
        <v>1130</v>
      </c>
      <c r="F20" s="26"/>
      <c r="G20" s="26">
        <v>1170</v>
      </c>
      <c r="H20" s="26"/>
      <c r="I20" s="159">
        <f t="shared" si="4"/>
        <v>40</v>
      </c>
      <c r="J20" s="73"/>
    </row>
    <row r="21" spans="1:10" x14ac:dyDescent="0.2">
      <c r="A21" s="84" t="s">
        <v>115</v>
      </c>
      <c r="B21" s="26"/>
      <c r="C21" s="26">
        <v>47</v>
      </c>
      <c r="D21" s="26"/>
      <c r="E21" s="26">
        <v>47</v>
      </c>
      <c r="F21" s="26"/>
      <c r="G21" s="26">
        <v>49</v>
      </c>
      <c r="H21" s="26"/>
      <c r="I21" s="159">
        <f t="shared" si="4"/>
        <v>2</v>
      </c>
      <c r="J21" s="73"/>
    </row>
    <row r="22" spans="1:10" x14ac:dyDescent="0.2">
      <c r="A22" s="84" t="s">
        <v>116</v>
      </c>
      <c r="B22" s="26"/>
      <c r="C22" s="26">
        <v>71</v>
      </c>
      <c r="D22" s="26"/>
      <c r="E22" s="26">
        <v>85</v>
      </c>
      <c r="F22" s="26"/>
      <c r="G22" s="26">
        <v>88</v>
      </c>
      <c r="H22" s="26"/>
      <c r="I22" s="159">
        <f t="shared" si="4"/>
        <v>3</v>
      </c>
      <c r="J22" s="73"/>
    </row>
    <row r="23" spans="1:10" x14ac:dyDescent="0.2">
      <c r="A23" s="84" t="s">
        <v>117</v>
      </c>
      <c r="B23" s="26"/>
      <c r="C23" s="26">
        <v>32</v>
      </c>
      <c r="D23" s="26"/>
      <c r="E23" s="26">
        <v>33</v>
      </c>
      <c r="F23" s="26"/>
      <c r="G23" s="26">
        <v>75</v>
      </c>
      <c r="H23" s="26"/>
      <c r="I23" s="159">
        <f t="shared" si="4"/>
        <v>42</v>
      </c>
      <c r="J23" s="73"/>
    </row>
    <row r="24" spans="1:10" hidden="1" x14ac:dyDescent="0.2">
      <c r="A24" s="84" t="s">
        <v>118</v>
      </c>
      <c r="B24" s="26"/>
      <c r="C24" s="26">
        <v>0</v>
      </c>
      <c r="D24" s="26"/>
      <c r="E24" s="26">
        <v>0</v>
      </c>
      <c r="F24" s="26"/>
      <c r="G24" s="26">
        <v>0</v>
      </c>
      <c r="H24" s="26"/>
      <c r="I24" s="159">
        <f t="shared" si="4"/>
        <v>0</v>
      </c>
      <c r="J24" s="73"/>
    </row>
    <row r="25" spans="1:10" x14ac:dyDescent="0.2">
      <c r="A25" s="84" t="s">
        <v>119</v>
      </c>
      <c r="B25" s="26"/>
      <c r="C25" s="26">
        <v>100</v>
      </c>
      <c r="D25" s="26"/>
      <c r="E25" s="26">
        <v>104</v>
      </c>
      <c r="F25" s="26"/>
      <c r="G25" s="26">
        <v>55</v>
      </c>
      <c r="H25" s="26"/>
      <c r="I25" s="159">
        <f t="shared" si="4"/>
        <v>-49</v>
      </c>
      <c r="J25" s="73"/>
    </row>
    <row r="26" spans="1:10" x14ac:dyDescent="0.2">
      <c r="A26" s="84" t="s">
        <v>120</v>
      </c>
      <c r="B26" s="26"/>
      <c r="C26" s="26">
        <v>139</v>
      </c>
      <c r="D26" s="26"/>
      <c r="E26" s="26">
        <v>161</v>
      </c>
      <c r="F26" s="26"/>
      <c r="G26" s="26">
        <v>167</v>
      </c>
      <c r="H26" s="26"/>
      <c r="I26" s="159">
        <f t="shared" si="4"/>
        <v>6</v>
      </c>
      <c r="J26" s="73"/>
    </row>
    <row r="27" spans="1:10" hidden="1" x14ac:dyDescent="0.2">
      <c r="A27" s="84" t="s">
        <v>121</v>
      </c>
      <c r="B27" s="26"/>
      <c r="C27" s="26">
        <v>0</v>
      </c>
      <c r="D27" s="26"/>
      <c r="E27" s="26">
        <v>0</v>
      </c>
      <c r="F27" s="26"/>
      <c r="G27" s="26">
        <v>0</v>
      </c>
      <c r="H27" s="26"/>
      <c r="I27" s="159">
        <f t="shared" si="4"/>
        <v>0</v>
      </c>
      <c r="J27" s="73"/>
    </row>
    <row r="28" spans="1:10" hidden="1" x14ac:dyDescent="0.2">
      <c r="A28" s="84" t="s">
        <v>122</v>
      </c>
      <c r="B28" s="26"/>
      <c r="C28" s="26">
        <v>0</v>
      </c>
      <c r="D28" s="26"/>
      <c r="E28" s="26">
        <v>0</v>
      </c>
      <c r="F28" s="26"/>
      <c r="G28" s="26">
        <v>0</v>
      </c>
      <c r="H28" s="26"/>
      <c r="I28" s="159">
        <f t="shared" si="4"/>
        <v>0</v>
      </c>
      <c r="J28" s="73"/>
    </row>
    <row r="29" spans="1:10" x14ac:dyDescent="0.2">
      <c r="A29" s="84" t="s">
        <v>65</v>
      </c>
      <c r="B29" s="26"/>
      <c r="C29" s="26">
        <v>4</v>
      </c>
      <c r="D29" s="26"/>
      <c r="E29" s="26">
        <v>4</v>
      </c>
      <c r="F29" s="26"/>
      <c r="G29" s="26">
        <v>4</v>
      </c>
      <c r="H29" s="26"/>
      <c r="I29" s="159">
        <f t="shared" si="4"/>
        <v>0</v>
      </c>
      <c r="J29" s="73"/>
    </row>
    <row r="30" spans="1:10" x14ac:dyDescent="0.2">
      <c r="A30" s="84" t="s">
        <v>123</v>
      </c>
      <c r="B30" s="26"/>
      <c r="C30" s="26">
        <v>10</v>
      </c>
      <c r="D30" s="26"/>
      <c r="E30" s="26">
        <v>10</v>
      </c>
      <c r="F30" s="26"/>
      <c r="G30" s="26">
        <v>12</v>
      </c>
      <c r="H30" s="26"/>
      <c r="I30" s="159">
        <f t="shared" si="4"/>
        <v>2</v>
      </c>
      <c r="J30" s="73"/>
    </row>
    <row r="31" spans="1:10" hidden="1" x14ac:dyDescent="0.2">
      <c r="A31" s="84" t="s">
        <v>124</v>
      </c>
      <c r="B31" s="26"/>
      <c r="C31" s="26">
        <v>0</v>
      </c>
      <c r="D31" s="26"/>
      <c r="E31" s="26">
        <v>0</v>
      </c>
      <c r="F31" s="26"/>
      <c r="G31" s="26">
        <v>0</v>
      </c>
      <c r="H31" s="26"/>
      <c r="I31" s="159">
        <f t="shared" si="4"/>
        <v>0</v>
      </c>
      <c r="J31" s="73"/>
    </row>
    <row r="32" spans="1:10" x14ac:dyDescent="0.2">
      <c r="A32" s="84" t="s">
        <v>125</v>
      </c>
      <c r="B32" s="26"/>
      <c r="C32" s="26">
        <v>78</v>
      </c>
      <c r="D32" s="26"/>
      <c r="E32" s="26">
        <v>120</v>
      </c>
      <c r="F32" s="26"/>
      <c r="G32" s="26">
        <v>120</v>
      </c>
      <c r="H32" s="26"/>
      <c r="I32" s="159">
        <f t="shared" si="4"/>
        <v>0</v>
      </c>
      <c r="J32" s="73"/>
    </row>
    <row r="33" spans="1:10" x14ac:dyDescent="0.2">
      <c r="A33" s="84" t="s">
        <v>126</v>
      </c>
      <c r="B33" s="26"/>
      <c r="C33" s="26">
        <v>26</v>
      </c>
      <c r="D33" s="26"/>
      <c r="E33" s="26">
        <v>26</v>
      </c>
      <c r="F33" s="26"/>
      <c r="G33" s="26">
        <v>26</v>
      </c>
      <c r="H33" s="26"/>
      <c r="I33" s="159">
        <f t="shared" si="4"/>
        <v>0</v>
      </c>
      <c r="J33" s="73"/>
    </row>
    <row r="34" spans="1:10" hidden="1" x14ac:dyDescent="0.2">
      <c r="A34" s="84" t="s">
        <v>127</v>
      </c>
      <c r="B34" s="26"/>
      <c r="C34" s="26">
        <v>0</v>
      </c>
      <c r="D34" s="26"/>
      <c r="E34" s="26">
        <v>0</v>
      </c>
      <c r="F34" s="26"/>
      <c r="G34" s="26">
        <v>0</v>
      </c>
      <c r="H34" s="26"/>
      <c r="I34" s="159">
        <f t="shared" si="4"/>
        <v>0</v>
      </c>
      <c r="J34" s="73"/>
    </row>
    <row r="35" spans="1:10" hidden="1" x14ac:dyDescent="0.2">
      <c r="A35" s="84" t="s">
        <v>128</v>
      </c>
      <c r="B35" s="26"/>
      <c r="C35" s="26">
        <v>0</v>
      </c>
      <c r="D35" s="26"/>
      <c r="E35" s="26">
        <v>0</v>
      </c>
      <c r="F35" s="26"/>
      <c r="G35" s="26">
        <v>0</v>
      </c>
      <c r="H35" s="26"/>
      <c r="I35" s="159">
        <f t="shared" si="4"/>
        <v>0</v>
      </c>
      <c r="J35" s="73"/>
    </row>
    <row r="36" spans="1:10" hidden="1" x14ac:dyDescent="0.2">
      <c r="A36" s="84" t="s">
        <v>129</v>
      </c>
      <c r="B36" s="26"/>
      <c r="C36" s="26">
        <v>0</v>
      </c>
      <c r="D36" s="26"/>
      <c r="E36" s="26">
        <v>0</v>
      </c>
      <c r="F36" s="26"/>
      <c r="G36" s="26">
        <v>0</v>
      </c>
      <c r="H36" s="26"/>
      <c r="I36" s="159">
        <f t="shared" si="4"/>
        <v>0</v>
      </c>
      <c r="J36" s="73"/>
    </row>
    <row r="37" spans="1:10" ht="15" x14ac:dyDescent="0.25">
      <c r="A37" s="87" t="s">
        <v>130</v>
      </c>
      <c r="B37" s="93"/>
      <c r="C37" s="93">
        <f>SUM(C14:C36)</f>
        <v>6239</v>
      </c>
      <c r="D37" s="93"/>
      <c r="E37" s="93">
        <f t="shared" ref="E37:I37" si="5">SUM(E14:E36)</f>
        <v>7400</v>
      </c>
      <c r="F37" s="93"/>
      <c r="G37" s="93">
        <f t="shared" si="5"/>
        <v>7742</v>
      </c>
      <c r="H37" s="93"/>
      <c r="I37" s="95">
        <f t="shared" si="5"/>
        <v>342</v>
      </c>
      <c r="J37" s="73"/>
    </row>
    <row r="38" spans="1:10" x14ac:dyDescent="0.2">
      <c r="A38" s="127" t="s">
        <v>155</v>
      </c>
      <c r="B38" s="26"/>
      <c r="C38" s="26">
        <v>0</v>
      </c>
      <c r="D38" s="26"/>
      <c r="E38" s="26">
        <v>0</v>
      </c>
      <c r="F38" s="26"/>
      <c r="G38" s="26">
        <v>0</v>
      </c>
      <c r="H38" s="26"/>
      <c r="I38" s="159">
        <f>G38-E38</f>
        <v>0</v>
      </c>
      <c r="J38" s="73"/>
    </row>
    <row r="39" spans="1:10" x14ac:dyDescent="0.2">
      <c r="A39" s="188" t="s">
        <v>165</v>
      </c>
      <c r="B39" s="26"/>
      <c r="C39" s="26">
        <v>0</v>
      </c>
      <c r="D39" s="26"/>
      <c r="E39" s="26">
        <v>0</v>
      </c>
      <c r="F39" s="26"/>
      <c r="G39" s="26">
        <v>0</v>
      </c>
      <c r="H39" s="26"/>
      <c r="I39" s="159">
        <f t="shared" ref="I39:I42" si="6">G39-E39</f>
        <v>0</v>
      </c>
      <c r="J39" s="73"/>
    </row>
    <row r="40" spans="1:10" x14ac:dyDescent="0.2">
      <c r="A40" s="188" t="s">
        <v>166</v>
      </c>
      <c r="B40" s="26"/>
      <c r="C40" s="26">
        <v>0</v>
      </c>
      <c r="D40" s="26"/>
      <c r="E40" s="26">
        <v>0</v>
      </c>
      <c r="F40" s="26"/>
      <c r="G40" s="26">
        <v>0</v>
      </c>
      <c r="H40" s="26"/>
      <c r="I40" s="159">
        <f t="shared" si="6"/>
        <v>0</v>
      </c>
      <c r="J40" s="73"/>
    </row>
    <row r="41" spans="1:10" x14ac:dyDescent="0.2">
      <c r="A41" s="84" t="s">
        <v>131</v>
      </c>
      <c r="B41" s="26"/>
      <c r="C41" s="26">
        <v>0</v>
      </c>
      <c r="D41" s="26"/>
      <c r="E41" s="26">
        <v>0</v>
      </c>
      <c r="F41" s="26"/>
      <c r="G41" s="26">
        <v>0</v>
      </c>
      <c r="H41" s="26"/>
      <c r="I41" s="159">
        <f t="shared" si="6"/>
        <v>0</v>
      </c>
      <c r="J41" s="73"/>
    </row>
    <row r="42" spans="1:10" x14ac:dyDescent="0.2">
      <c r="A42" s="142" t="s">
        <v>160</v>
      </c>
      <c r="B42" s="26"/>
      <c r="C42" s="26">
        <v>544</v>
      </c>
      <c r="D42" s="26"/>
      <c r="E42" s="26">
        <v>0</v>
      </c>
      <c r="F42" s="26"/>
      <c r="G42" s="26">
        <v>0</v>
      </c>
      <c r="H42" s="26"/>
      <c r="I42" s="159">
        <f t="shared" si="6"/>
        <v>0</v>
      </c>
      <c r="J42" s="73"/>
    </row>
    <row r="43" spans="1:10" ht="15.75" thickBot="1" x14ac:dyDescent="0.3">
      <c r="A43" s="88" t="s">
        <v>132</v>
      </c>
      <c r="B43" s="180">
        <f t="shared" ref="B43:I43" si="7">SUM(B37:B42)</f>
        <v>0</v>
      </c>
      <c r="C43" s="180">
        <f>SUM(C37:C42)</f>
        <v>6783</v>
      </c>
      <c r="D43" s="180">
        <f t="shared" si="7"/>
        <v>0</v>
      </c>
      <c r="E43" s="180">
        <f t="shared" si="7"/>
        <v>7400</v>
      </c>
      <c r="F43" s="180">
        <f t="shared" si="7"/>
        <v>0</v>
      </c>
      <c r="G43" s="180">
        <f t="shared" si="7"/>
        <v>7742</v>
      </c>
      <c r="H43" s="180">
        <f t="shared" si="7"/>
        <v>0</v>
      </c>
      <c r="I43" s="181">
        <f t="shared" si="7"/>
        <v>342</v>
      </c>
      <c r="J43" s="73"/>
    </row>
    <row r="44" spans="1:10" x14ac:dyDescent="0.2">
      <c r="A44" s="90" t="s">
        <v>28</v>
      </c>
      <c r="B44" s="182"/>
      <c r="C44" s="182"/>
      <c r="D44" s="182"/>
      <c r="E44" s="182"/>
      <c r="F44" s="182"/>
      <c r="G44" s="182"/>
      <c r="H44" s="182"/>
      <c r="I44" s="183"/>
      <c r="J44" s="73"/>
    </row>
    <row r="45" spans="1:10" x14ac:dyDescent="0.2">
      <c r="A45" s="84" t="s">
        <v>133</v>
      </c>
      <c r="B45" s="26">
        <v>0</v>
      </c>
      <c r="C45" s="26"/>
      <c r="D45" s="26">
        <v>0</v>
      </c>
      <c r="E45" s="26"/>
      <c r="F45" s="26">
        <v>0</v>
      </c>
      <c r="G45" s="26"/>
      <c r="H45" s="26">
        <f>F45-D45</f>
        <v>0</v>
      </c>
      <c r="I45" s="159"/>
      <c r="J45" s="73"/>
    </row>
    <row r="46" spans="1:10" x14ac:dyDescent="0.2">
      <c r="A46" s="84"/>
      <c r="B46" s="26"/>
      <c r="C46" s="26"/>
      <c r="D46" s="26"/>
      <c r="E46" s="26"/>
      <c r="F46" s="26"/>
      <c r="G46" s="26"/>
      <c r="H46" s="26"/>
      <c r="I46" s="159"/>
      <c r="J46" s="73"/>
    </row>
    <row r="47" spans="1:10" x14ac:dyDescent="0.2">
      <c r="A47" s="84" t="s">
        <v>134</v>
      </c>
      <c r="B47" s="26"/>
      <c r="C47" s="26">
        <v>0</v>
      </c>
      <c r="D47" s="26"/>
      <c r="E47" s="26">
        <v>0</v>
      </c>
      <c r="F47" s="26"/>
      <c r="G47" s="26">
        <v>0</v>
      </c>
      <c r="H47" s="26"/>
      <c r="I47" s="159">
        <f t="shared" ref="I47:I48" si="8">G47-E47</f>
        <v>0</v>
      </c>
      <c r="J47" s="73"/>
    </row>
    <row r="48" spans="1:10" ht="15" thickBot="1" x14ac:dyDescent="0.25">
      <c r="A48" s="89" t="s">
        <v>135</v>
      </c>
      <c r="B48" s="184"/>
      <c r="C48" s="184">
        <v>0</v>
      </c>
      <c r="D48" s="184"/>
      <c r="E48" s="184">
        <v>0</v>
      </c>
      <c r="F48" s="184"/>
      <c r="G48" s="184">
        <v>0</v>
      </c>
      <c r="H48" s="184"/>
      <c r="I48" s="185">
        <f t="shared" si="8"/>
        <v>0</v>
      </c>
      <c r="J48" s="73"/>
    </row>
    <row r="50" spans="1:1" x14ac:dyDescent="0.2">
      <c r="A50" s="209"/>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1" orientation="landscape" r:id="rId1"/>
  <headerFooter>
    <oddHeader>&amp;L&amp;"Arial,Bold"&amp;12K. Summary of Requirements by Object Class</oddHeader>
    <oddFooter>&amp;C&amp;"Arial,Regular"Exhibit K - Summary of Requirements by Object Class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A. Organization Chart</vt:lpstr>
      <vt:lpstr>B. Summ of Req.</vt:lpstr>
      <vt:lpstr>B. Summ of Req. by DU</vt:lpstr>
      <vt:lpstr>D. Strategic Goals &amp; Objectives</vt:lpstr>
      <vt:lpstr>E. ATB Justification</vt:lpstr>
      <vt:lpstr>F. 2013 Crosswalk</vt:lpstr>
      <vt:lpstr>G. 2014 Crosswalk</vt:lpstr>
      <vt:lpstr>I. Permanent Positions</vt:lpstr>
      <vt:lpstr>K. Summary by OC</vt:lpstr>
      <vt:lpstr>'A. Organization Chart'!Print_Area</vt:lpstr>
      <vt:lpstr>'B. Summ of Req.'!Print_Area</vt:lpstr>
      <vt:lpstr>'B. Summ of Req. by DU'!Print_Area</vt:lpstr>
      <vt:lpstr>'D. Strategic Goals &amp; Objectives'!Print_Area</vt:lpstr>
      <vt:lpstr>'E. ATB Justification'!Print_Area</vt:lpstr>
      <vt:lpstr>'F. 2013 Crosswalk'!Print_Area</vt:lpstr>
      <vt:lpstr>'G. 2014 Crosswalk'!Print_Area</vt:lpstr>
      <vt:lpstr>'I. Permanent Positions'!Print_Area</vt:lpstr>
      <vt:lpstr>'K. Summary by OC'!Print_Area</vt:lpstr>
      <vt:lpstr>'E. ATB Justification'!Print_Titles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2014-02-14T14:11:14Z</cp:lastPrinted>
  <dcterms:created xsi:type="dcterms:W3CDTF">2012-12-06T16:08:32Z</dcterms:created>
  <dcterms:modified xsi:type="dcterms:W3CDTF">2014-03-11T16:08:29Z</dcterms:modified>
</cp:coreProperties>
</file>