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19320" windowHeight="12060" tabRatio="841" firstSheet="3" activeTab="9"/>
  </bookViews>
  <sheets>
    <sheet name="A. Organization Chart" sheetId="22" r:id="rId1"/>
    <sheet name="B. Summ of Req." sheetId="29" r:id="rId2"/>
    <sheet name="B. Summ of Req. by DU" sheetId="4" r:id="rId3"/>
    <sheet name="C. Program Changes by DU" sheetId="19" r:id="rId4"/>
    <sheet name="D. Strategic Goals &amp; Objectives" sheetId="8" r:id="rId5"/>
    <sheet name="E. ATB Justification " sheetId="28" r:id="rId6"/>
    <sheet name="F. 2013 Crosswalk" sheetId="10" r:id="rId7"/>
    <sheet name="G. 2014 Crosswalk" sheetId="11" r:id="rId8"/>
    <sheet name="I. Permanent Positions" sheetId="13" r:id="rId9"/>
    <sheet name="K. Summary by OC" sheetId="14" r:id="rId10"/>
  </sheets>
  <definedNames>
    <definedName name="_11POS_BY_CAT" localSheetId="0">#REF!</definedName>
    <definedName name="_11POS_BY_CAT" localSheetId="1">#REF!</definedName>
    <definedName name="_11POS_BY_CAT" localSheetId="5">#REF!</definedName>
    <definedName name="_11POS_BY_CAT">#REF!</definedName>
    <definedName name="_1ATTORNEY_SUPP" localSheetId="0">#REF!</definedName>
    <definedName name="_1ATTORNEY_SUPP">#REF!</definedName>
    <definedName name="_2ATTORNEY_SUPP" localSheetId="0">#REF!</definedName>
    <definedName name="_2ATTORNEY_SUPP">#REF!</definedName>
    <definedName name="_2GA_ROLLUP">#REF!</definedName>
    <definedName name="_3POS_BY_CAT" localSheetId="0">#REF!</definedName>
    <definedName name="_3POS_BY_CAT">#REF!</definedName>
    <definedName name="_6GA_ROLLUP" localSheetId="0">#REF!</definedName>
    <definedName name="_6GA_ROLLUP">#REF!</definedName>
    <definedName name="_7GA_ROLLUP">#REF!</definedName>
    <definedName name="_9POS_BY_CAT" localSheetId="0">#REF!</definedName>
    <definedName name="_9POS_BY_CAT">#REF!</definedName>
    <definedName name="DL" localSheetId="0">#REF!</definedName>
    <definedName name="DL">#REF!</definedName>
    <definedName name="EXECSUPP" localSheetId="0">#REF!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 localSheetId="0">#REF!</definedName>
    <definedName name="INTEL">#REF!</definedName>
    <definedName name="JMD" localSheetId="0">#REF!</definedName>
    <definedName name="JMD">#REF!</definedName>
    <definedName name="PART">#REF!</definedName>
    <definedName name="_xlnm.Print_Area" localSheetId="0">'A. Organization Chart'!$A$1:$P$35</definedName>
    <definedName name="_xlnm.Print_Area" localSheetId="1">'B. Summ of Req.'!$A$1:$D$50</definedName>
    <definedName name="_xlnm.Print_Area" localSheetId="2">'B. Summ of Req. by DU'!$A$1:$M$40</definedName>
    <definedName name="_xlnm.Print_Area" localSheetId="3">'C. Program Changes by DU'!$A$1:$M$21</definedName>
    <definedName name="_xlnm.Print_Area" localSheetId="4">'D. Strategic Goals &amp; Objectives'!$A$1:$N$31</definedName>
    <definedName name="_xlnm.Print_Area" localSheetId="5">'E. ATB Justification '!$A$1:$G$78</definedName>
    <definedName name="_xlnm.Print_Area" localSheetId="6">'F. 2013 Crosswalk'!$A$1:$R$31</definedName>
    <definedName name="_xlnm.Print_Area" localSheetId="7">'G. 2014 Crosswalk'!$A$1:$M$29</definedName>
    <definedName name="_xlnm.Print_Area" localSheetId="8">'I. Permanent Positions'!$A$1:$J$30</definedName>
    <definedName name="_xlnm.Print_Area" localSheetId="9">'K. Summary by OC'!$A$1:$I$48</definedName>
    <definedName name="_xlnm.Print_Area">#REF!</definedName>
    <definedName name="_xlnm.Print_Titles" localSheetId="5">'E. ATB Justification '!$1:$6</definedName>
    <definedName name="REIMPRO" localSheetId="0">#REF!</definedName>
    <definedName name="REIMPRO" localSheetId="5">#REF!</definedName>
    <definedName name="REIMPRO">#REF!</definedName>
    <definedName name="REIMSOR" localSheetId="0">#REF!</definedName>
    <definedName name="REIMSOR">#REF!</definedName>
    <definedName name="Test" localSheetId="0">#REF!</definedName>
    <definedName name="Test">#REF!</definedName>
    <definedName name="Z_44316D61_1C0D_4B40_9B5A_24E5313E978C_.wvu.PrintArea" localSheetId="0" hidden="1">'A. Organization Chart'!$A$1:$M$29</definedName>
    <definedName name="Z_6BF0FA4D_68CA_453A_BF24_B3C53C829D19_.wvu.PrintArea" localSheetId="0" hidden="1">'A. Organization Chart'!$A$1:$M$29</definedName>
    <definedName name="Z_813CAA79_4F95_4F45_9A26_39BE18E37FFC_.wvu.PrintArea" localSheetId="0" hidden="1">'A. Organization Chart'!$A$1:$M$29</definedName>
    <definedName name="Z_BE8B1767_05BA_42F9_981E_5B8BF6005D89_.wvu.PrintArea" localSheetId="0" hidden="1">'A. Organization Chart'!$A$1:$M$29</definedName>
  </definedNames>
  <calcPr calcId="145621"/>
</workbook>
</file>

<file path=xl/calcChain.xml><?xml version="1.0" encoding="utf-8"?>
<calcChain xmlns="http://schemas.openxmlformats.org/spreadsheetml/2006/main">
  <c r="D15" i="29" l="1"/>
  <c r="R9" i="10" l="1"/>
  <c r="J17" i="19"/>
  <c r="I17" i="19"/>
  <c r="H17" i="19"/>
  <c r="G17" i="19"/>
  <c r="I15" i="13" l="1"/>
  <c r="D44" i="29" l="1"/>
  <c r="C44" i="29"/>
  <c r="B44" i="29"/>
  <c r="D39" i="29"/>
  <c r="C39" i="29"/>
  <c r="B39" i="29"/>
  <c r="D30" i="29"/>
  <c r="C30" i="29"/>
  <c r="B30" i="29"/>
  <c r="D19" i="29"/>
  <c r="C19" i="29"/>
  <c r="B19" i="29"/>
  <c r="D11" i="29"/>
  <c r="C11" i="29"/>
  <c r="C15" i="29" s="1"/>
  <c r="B11" i="29"/>
  <c r="B15" i="29" s="1"/>
  <c r="B45" i="29" l="1"/>
  <c r="C31" i="29"/>
  <c r="C32" i="29" s="1"/>
  <c r="C45" i="29"/>
  <c r="B31" i="29"/>
  <c r="B32" i="29" s="1"/>
  <c r="D45" i="29"/>
  <c r="D31" i="29"/>
  <c r="D32" i="29" s="1"/>
  <c r="B46" i="29" l="1"/>
  <c r="D46" i="29"/>
  <c r="C46" i="29"/>
  <c r="C48" i="29" s="1"/>
  <c r="C49" i="29"/>
  <c r="F75" i="28"/>
  <c r="E75" i="28"/>
  <c r="G48" i="28"/>
  <c r="G78" i="28"/>
  <c r="F78" i="28"/>
  <c r="E78" i="28"/>
  <c r="F72" i="28"/>
  <c r="E72" i="28"/>
  <c r="G68" i="28"/>
  <c r="F68" i="28"/>
  <c r="E68" i="28"/>
  <c r="G64" i="28"/>
  <c r="F64" i="28"/>
  <c r="E64" i="28"/>
  <c r="F57" i="28"/>
  <c r="E57" i="28"/>
  <c r="G53" i="28"/>
  <c r="F53" i="28"/>
  <c r="E53" i="28"/>
  <c r="F48" i="28"/>
  <c r="E48" i="28"/>
  <c r="D35" i="28"/>
  <c r="D42" i="28" s="1"/>
  <c r="G70" i="28" s="1"/>
  <c r="D28" i="28"/>
  <c r="D30" i="28" s="1"/>
  <c r="C28" i="28"/>
  <c r="C30" i="28" s="1"/>
  <c r="C43" i="28" s="1"/>
  <c r="G15" i="28"/>
  <c r="F15" i="28"/>
  <c r="E15" i="28"/>
  <c r="G11" i="28"/>
  <c r="F11" i="28"/>
  <c r="E11" i="28"/>
  <c r="D49" i="29" l="1"/>
  <c r="D48" i="29"/>
  <c r="B48" i="29"/>
  <c r="B49" i="29" s="1"/>
  <c r="E73" i="28"/>
  <c r="F73" i="28"/>
  <c r="D43" i="28"/>
  <c r="G71" i="28" l="1"/>
  <c r="G72" i="28" s="1"/>
  <c r="G73" i="28" l="1"/>
  <c r="H8" i="14" l="1"/>
  <c r="H43" i="14" l="1"/>
  <c r="N20" i="8" l="1"/>
  <c r="J13" i="10" l="1"/>
  <c r="I13" i="10"/>
  <c r="I15" i="10" s="1"/>
  <c r="I20" i="10" s="1"/>
  <c r="H13" i="10"/>
  <c r="Q19" i="10" l="1"/>
  <c r="Q18" i="10"/>
  <c r="Q14" i="10"/>
  <c r="R12" i="10"/>
  <c r="R11" i="10"/>
  <c r="R10" i="10"/>
  <c r="G13" i="10"/>
  <c r="F13" i="10"/>
  <c r="F15" i="10" s="1"/>
  <c r="F20" i="10" s="1"/>
  <c r="E13" i="10"/>
  <c r="L21" i="11" l="1"/>
  <c r="L20" i="11"/>
  <c r="L16" i="11"/>
  <c r="L12" i="11"/>
  <c r="L11" i="11"/>
  <c r="L10" i="11"/>
  <c r="K12" i="11"/>
  <c r="K11" i="11"/>
  <c r="K10" i="11"/>
  <c r="Q11" i="10" l="1"/>
  <c r="Q12" i="10"/>
  <c r="Q10" i="10"/>
  <c r="Q9" i="10"/>
  <c r="A29" i="4" l="1"/>
  <c r="A28" i="4"/>
  <c r="A27" i="4"/>
  <c r="A26" i="4"/>
  <c r="B10" i="14" l="1"/>
  <c r="B14" i="14" s="1"/>
  <c r="C27" i="8"/>
  <c r="C13" i="8"/>
  <c r="K9" i="19"/>
  <c r="K9" i="4"/>
  <c r="H26" i="4" s="1"/>
  <c r="B13" i="4"/>
  <c r="M14" i="11" l="1"/>
  <c r="P12" i="10"/>
  <c r="P11" i="10"/>
  <c r="P10" i="10"/>
  <c r="P9" i="10"/>
  <c r="M14" i="4" l="1"/>
  <c r="J31" i="4" s="1"/>
  <c r="I25" i="13" l="1"/>
  <c r="I24" i="13"/>
  <c r="I23" i="13"/>
  <c r="I22" i="13"/>
  <c r="I21" i="13"/>
  <c r="I20" i="13"/>
  <c r="I19" i="13"/>
  <c r="I18" i="13"/>
  <c r="I17" i="13"/>
  <c r="I16" i="13"/>
  <c r="I14" i="13"/>
  <c r="I13" i="13"/>
  <c r="I12" i="13"/>
  <c r="I11" i="13"/>
  <c r="I10" i="13"/>
  <c r="I9" i="13"/>
  <c r="J18" i="19"/>
  <c r="H18" i="19"/>
  <c r="M12" i="19"/>
  <c r="L12" i="19"/>
  <c r="K12" i="19"/>
  <c r="M11" i="19"/>
  <c r="L11" i="19"/>
  <c r="K11" i="19"/>
  <c r="M10" i="19"/>
  <c r="L10" i="19"/>
  <c r="K10" i="19"/>
  <c r="M9" i="19"/>
  <c r="M13" i="19" s="1"/>
  <c r="L9" i="19"/>
  <c r="F18" i="19"/>
  <c r="E18" i="19"/>
  <c r="D18" i="19"/>
  <c r="C18" i="19"/>
  <c r="G18" i="19"/>
  <c r="J13" i="19"/>
  <c r="I13" i="19"/>
  <c r="H13" i="19"/>
  <c r="G13" i="19"/>
  <c r="F13" i="19"/>
  <c r="E13" i="19"/>
  <c r="D13" i="19"/>
  <c r="C13" i="19"/>
  <c r="L13" i="19" l="1"/>
  <c r="K13" i="19"/>
  <c r="I18" i="19"/>
  <c r="I48" i="14" l="1"/>
  <c r="I47" i="14"/>
  <c r="H45" i="14"/>
  <c r="I39" i="14" l="1"/>
  <c r="I40" i="14"/>
  <c r="I41" i="14"/>
  <c r="I42" i="14"/>
  <c r="I38" i="14"/>
  <c r="I36" i="14" l="1"/>
  <c r="I35" i="14"/>
  <c r="I34" i="14"/>
  <c r="I33" i="14"/>
  <c r="I32" i="14"/>
  <c r="I31" i="14"/>
  <c r="I30" i="14"/>
  <c r="I29" i="14"/>
  <c r="I28" i="14"/>
  <c r="I27" i="14"/>
  <c r="I26" i="14"/>
  <c r="I25" i="14"/>
  <c r="I24" i="14"/>
  <c r="I23" i="14"/>
  <c r="I22" i="14"/>
  <c r="I21" i="14"/>
  <c r="I20" i="14"/>
  <c r="I19" i="14"/>
  <c r="I18" i="14"/>
  <c r="I17" i="14"/>
  <c r="I16" i="14"/>
  <c r="I13" i="14"/>
  <c r="H13" i="14"/>
  <c r="I12" i="14"/>
  <c r="H12" i="14"/>
  <c r="I11" i="14"/>
  <c r="H11" i="14"/>
  <c r="I9" i="14"/>
  <c r="H9" i="14"/>
  <c r="F10" i="14"/>
  <c r="D10" i="14"/>
  <c r="C14" i="14"/>
  <c r="C37" i="14" s="1"/>
  <c r="C43" i="14" s="1"/>
  <c r="B43" i="14"/>
  <c r="I8" i="14"/>
  <c r="G30" i="13"/>
  <c r="F30" i="13"/>
  <c r="E30" i="13"/>
  <c r="D30" i="13"/>
  <c r="C30" i="13"/>
  <c r="B30" i="13"/>
  <c r="J26" i="13"/>
  <c r="H26" i="13"/>
  <c r="G26" i="13"/>
  <c r="F26" i="13"/>
  <c r="E26" i="13"/>
  <c r="D26" i="13"/>
  <c r="C26" i="13"/>
  <c r="B26" i="13"/>
  <c r="F43" i="14" l="1"/>
  <c r="F14" i="14"/>
  <c r="G14" i="14"/>
  <c r="G37" i="14" s="1"/>
  <c r="G43" i="14" s="1"/>
  <c r="D43" i="14"/>
  <c r="D14" i="14"/>
  <c r="E14" i="14"/>
  <c r="E37" i="14" s="1"/>
  <c r="E43" i="14" s="1"/>
  <c r="I26" i="13"/>
  <c r="I10" i="14"/>
  <c r="I14" i="14" s="1"/>
  <c r="H10" i="14"/>
  <c r="I29" i="13" l="1"/>
  <c r="I28" i="13"/>
  <c r="I37" i="14"/>
  <c r="I43" i="14" s="1"/>
  <c r="H14" i="14"/>
  <c r="J30" i="13"/>
  <c r="H30" i="13" l="1"/>
  <c r="I30" i="13"/>
  <c r="J13" i="11"/>
  <c r="I13" i="11"/>
  <c r="I17" i="11" s="1"/>
  <c r="H13" i="11"/>
  <c r="G13" i="11"/>
  <c r="G17" i="11" s="1"/>
  <c r="G22" i="11" s="1"/>
  <c r="F13" i="11"/>
  <c r="E13" i="11"/>
  <c r="D13" i="11"/>
  <c r="D15" i="11" s="1"/>
  <c r="C13" i="11"/>
  <c r="C17" i="11" s="1"/>
  <c r="C22" i="11" s="1"/>
  <c r="B13" i="11"/>
  <c r="M12" i="11"/>
  <c r="M11" i="11"/>
  <c r="M10" i="11"/>
  <c r="M9" i="11"/>
  <c r="L9" i="11"/>
  <c r="K9" i="11"/>
  <c r="M13" i="10"/>
  <c r="L13" i="10"/>
  <c r="L15" i="10" s="1"/>
  <c r="K13" i="10"/>
  <c r="O13" i="10"/>
  <c r="N13" i="10"/>
  <c r="D13" i="10"/>
  <c r="C13" i="10"/>
  <c r="C15" i="10" s="1"/>
  <c r="C20" i="10" s="1"/>
  <c r="B13" i="10"/>
  <c r="L20" i="10" l="1"/>
  <c r="L13" i="11"/>
  <c r="L17" i="11" s="1"/>
  <c r="L22" i="11" s="1"/>
  <c r="M13" i="11"/>
  <c r="M15" i="11" s="1"/>
  <c r="K13" i="11"/>
  <c r="I22" i="11"/>
  <c r="Q13" i="10"/>
  <c r="P13" i="10"/>
  <c r="R13" i="10"/>
  <c r="Q15" i="10" l="1"/>
  <c r="Q20" i="10" s="1"/>
  <c r="L27" i="8"/>
  <c r="K27" i="8"/>
  <c r="J27" i="8"/>
  <c r="I27" i="8"/>
  <c r="H27" i="8"/>
  <c r="G27" i="8"/>
  <c r="F27" i="8"/>
  <c r="E27" i="8"/>
  <c r="D27" i="8"/>
  <c r="N26" i="8"/>
  <c r="M26" i="8"/>
  <c r="N25" i="8"/>
  <c r="M25" i="8"/>
  <c r="N24" i="8"/>
  <c r="M24" i="8"/>
  <c r="N23" i="8"/>
  <c r="M23" i="8"/>
  <c r="L21" i="8"/>
  <c r="K21" i="8"/>
  <c r="J21" i="8"/>
  <c r="I21" i="8"/>
  <c r="H21" i="8"/>
  <c r="G21" i="8"/>
  <c r="F21" i="8"/>
  <c r="E21" i="8"/>
  <c r="D21" i="8"/>
  <c r="C21" i="8"/>
  <c r="C28" i="8" s="1"/>
  <c r="M16" i="8"/>
  <c r="N16" i="8"/>
  <c r="M17" i="8"/>
  <c r="N17" i="8"/>
  <c r="M18" i="8"/>
  <c r="N18" i="8"/>
  <c r="M19" i="8"/>
  <c r="N19" i="8"/>
  <c r="M20" i="8"/>
  <c r="N15" i="8"/>
  <c r="M15" i="8"/>
  <c r="D13" i="8"/>
  <c r="E13" i="8"/>
  <c r="F13" i="8"/>
  <c r="G13" i="8"/>
  <c r="H13" i="8"/>
  <c r="I13" i="8"/>
  <c r="J13" i="8"/>
  <c r="K13" i="8"/>
  <c r="L13" i="8"/>
  <c r="N12" i="8"/>
  <c r="M12" i="8"/>
  <c r="N11" i="8"/>
  <c r="M11" i="8"/>
  <c r="N10" i="8"/>
  <c r="M10" i="8"/>
  <c r="N27" i="8" l="1"/>
  <c r="M21" i="8"/>
  <c r="M13" i="8"/>
  <c r="N13" i="8"/>
  <c r="M27" i="8"/>
  <c r="D28" i="8"/>
  <c r="H28" i="8"/>
  <c r="L28" i="8"/>
  <c r="E28" i="8"/>
  <c r="I28" i="8"/>
  <c r="F28" i="8"/>
  <c r="J28" i="8"/>
  <c r="N21" i="8"/>
  <c r="G28" i="8"/>
  <c r="K28" i="8"/>
  <c r="L21" i="4"/>
  <c r="I38" i="4" s="1"/>
  <c r="L20" i="4"/>
  <c r="I37" i="4" s="1"/>
  <c r="L16" i="4"/>
  <c r="I33" i="4" s="1"/>
  <c r="G30" i="4"/>
  <c r="G32" i="4" s="1"/>
  <c r="F30" i="4"/>
  <c r="F34" i="4" s="1"/>
  <c r="F39" i="4" s="1"/>
  <c r="E30" i="4"/>
  <c r="D30" i="4"/>
  <c r="D32" i="4" s="1"/>
  <c r="C30" i="4"/>
  <c r="C34" i="4" s="1"/>
  <c r="C39" i="4" s="1"/>
  <c r="B30" i="4"/>
  <c r="J13" i="4"/>
  <c r="J15" i="4" s="1"/>
  <c r="I13" i="4"/>
  <c r="I17" i="4" s="1"/>
  <c r="I22" i="4" s="1"/>
  <c r="H13" i="4"/>
  <c r="G13" i="4"/>
  <c r="G15" i="4" s="1"/>
  <c r="F13" i="4"/>
  <c r="F17" i="4" s="1"/>
  <c r="E13" i="4"/>
  <c r="D13" i="4"/>
  <c r="D15" i="4" s="1"/>
  <c r="C13" i="4"/>
  <c r="C17" i="4" s="1"/>
  <c r="C22" i="4" s="1"/>
  <c r="M12" i="4"/>
  <c r="J29" i="4" s="1"/>
  <c r="L12" i="4"/>
  <c r="I29" i="4" s="1"/>
  <c r="K12" i="4"/>
  <c r="H29" i="4" s="1"/>
  <c r="M11" i="4"/>
  <c r="J28" i="4" s="1"/>
  <c r="L11" i="4"/>
  <c r="I28" i="4" s="1"/>
  <c r="K11" i="4"/>
  <c r="H28" i="4" s="1"/>
  <c r="M10" i="4"/>
  <c r="J27" i="4" s="1"/>
  <c r="L10" i="4"/>
  <c r="K10" i="4"/>
  <c r="M9" i="4"/>
  <c r="J26" i="4" s="1"/>
  <c r="L9" i="4"/>
  <c r="I26" i="4" s="1"/>
  <c r="N28" i="8" l="1"/>
  <c r="M15" i="4"/>
  <c r="J32" i="4" s="1"/>
  <c r="M28" i="8"/>
  <c r="K13" i="4"/>
  <c r="L13" i="4"/>
  <c r="M13" i="4"/>
  <c r="J30" i="4"/>
  <c r="F22" i="4"/>
  <c r="L22" i="4" s="1"/>
  <c r="I39" i="4" s="1"/>
  <c r="L17" i="4"/>
  <c r="I34" i="4" s="1"/>
  <c r="I27" i="4"/>
  <c r="I30" i="4" s="1"/>
  <c r="H27" i="4"/>
  <c r="H30" i="4" s="1"/>
</calcChain>
</file>

<file path=xl/sharedStrings.xml><?xml version="1.0" encoding="utf-8"?>
<sst xmlns="http://schemas.openxmlformats.org/spreadsheetml/2006/main" count="802" uniqueCount="253">
  <si>
    <t>Summary of Requirements</t>
  </si>
  <si>
    <t>Salaries and Expenses</t>
  </si>
  <si>
    <t>(Dollars in Thousands)</t>
  </si>
  <si>
    <t>Direct Pos.</t>
  </si>
  <si>
    <t>Amount</t>
  </si>
  <si>
    <t>Technical Adjustments</t>
  </si>
  <si>
    <t>[List all - if applicable]</t>
  </si>
  <si>
    <t>Transfers:</t>
  </si>
  <si>
    <t>Pay and Benefits</t>
  </si>
  <si>
    <t>Domestic Rent and Facilities</t>
  </si>
  <si>
    <t>Other Adjustments</t>
  </si>
  <si>
    <t>Foreign Expenses</t>
  </si>
  <si>
    <t>Prison and Detention</t>
  </si>
  <si>
    <t>Program Changes</t>
  </si>
  <si>
    <t>Increases: [list all]</t>
  </si>
  <si>
    <t>Increase 1</t>
  </si>
  <si>
    <t>Increase 2</t>
  </si>
  <si>
    <t>Increase 3</t>
  </si>
  <si>
    <t>Subtotal, Increases</t>
  </si>
  <si>
    <t>Offset 2</t>
  </si>
  <si>
    <t>Offset 3</t>
  </si>
  <si>
    <t>Subtotal, Offsets</t>
  </si>
  <si>
    <t>Total Program Changes</t>
  </si>
  <si>
    <t>end of line</t>
  </si>
  <si>
    <t>end of sheet</t>
  </si>
  <si>
    <t>Decision Unit 1</t>
  </si>
  <si>
    <t>Decision Unit 2</t>
  </si>
  <si>
    <t>Decision Unit 3</t>
  </si>
  <si>
    <t>Decision Unit 4</t>
  </si>
  <si>
    <t>Total</t>
  </si>
  <si>
    <t>Reimbursable FTE</t>
  </si>
  <si>
    <t>Other FTE:</t>
  </si>
  <si>
    <t>LEAP</t>
  </si>
  <si>
    <t>Overtime</t>
  </si>
  <si>
    <t>Direct FTE</t>
  </si>
  <si>
    <t>Program Increases</t>
  </si>
  <si>
    <t>Increase 4</t>
  </si>
  <si>
    <t>Total Increases</t>
  </si>
  <si>
    <t>Total Offsets</t>
  </si>
  <si>
    <t>Program Offsets</t>
  </si>
  <si>
    <t>Total Program Increases</t>
  </si>
  <si>
    <t>Total Program Offsets</t>
  </si>
  <si>
    <t>Agt./
Atty.</t>
  </si>
  <si>
    <t>Resources by Department of Justice Strategic Goal/Objective</t>
  </si>
  <si>
    <t>Strategic Goal and Strategic Objective</t>
  </si>
  <si>
    <t>Direct Amount</t>
  </si>
  <si>
    <t>Direct/
Reimb FTE</t>
  </si>
  <si>
    <t>Goal 1</t>
  </si>
  <si>
    <t>Prevent, disrupt, and defeat terrorist operations before they occur.</t>
  </si>
  <si>
    <t>Prosecute those involved in terrorist acts.</t>
  </si>
  <si>
    <t>Combat espionage against the United States.</t>
  </si>
  <si>
    <t xml:space="preserve">Prevent Terrorism and Promote the Nation's Security Consistent with the Rule of Law
</t>
  </si>
  <si>
    <t>Goal 2</t>
  </si>
  <si>
    <t>Subtotal, Goal 2</t>
  </si>
  <si>
    <t>Subtotal, Goal 1</t>
  </si>
  <si>
    <t>Combat the threat, incidence, and prevalence of violent crime.</t>
  </si>
  <si>
    <t>Prevent and intervene in crimes against vulnerable of violent crime.</t>
  </si>
  <si>
    <t>Combat the threat, trafficking, and use of illegal drugs and the diversion of licit drugs.</t>
  </si>
  <si>
    <t>Combat corruption, economic crimes, and international organized crime.</t>
  </si>
  <si>
    <t>Promote and protect Americans' civil rights.</t>
  </si>
  <si>
    <t>Protect the federal fisc and defend the interests of the United States.</t>
  </si>
  <si>
    <t>Goal 3</t>
  </si>
  <si>
    <t>Ensure and Support the Fair, Impartial, Efficient, and Transparent Administration of Justice at the Federal, State, Local, Tribal and International Levels.</t>
  </si>
  <si>
    <t>Subtotal, Goal 3</t>
  </si>
  <si>
    <t>TOTAL</t>
  </si>
  <si>
    <t>Provide for the safe, secure, humane, and cost-effective confinement of detainees awaiting trial and/or sentencing, and those of the custody of the Federal Prison System.</t>
  </si>
  <si>
    <t>Adjudicate all immigration cases promptly and impartially in accordance with due process.</t>
  </si>
  <si>
    <t>Subtotal, Technical Adjustments</t>
  </si>
  <si>
    <t>Transfers</t>
  </si>
  <si>
    <t>List and justify each item separately.  Explanation should specifically explains the technical adjustment.</t>
  </si>
  <si>
    <t>List and justify each item separately.  Explanation should specifically explains reason, arithmetic calculations, and the current services to which each transfer applies.</t>
  </si>
  <si>
    <t>Subtotal, Transfers</t>
  </si>
  <si>
    <t>25.6 Medical Care</t>
  </si>
  <si>
    <t>Subtotal, Pay and Benefits</t>
  </si>
  <si>
    <t>Subtotal, Domestic Rent and Facilities</t>
  </si>
  <si>
    <t>Subtotal, Other Adjustments</t>
  </si>
  <si>
    <r>
      <t>Living Quarter Allowance</t>
    </r>
    <r>
      <rPr>
        <sz val="9"/>
        <color theme="1"/>
        <rFont val="Arial"/>
        <family val="2"/>
      </rPr>
      <t>:
The living quarter allowance (LQA) is an allowance granted an employee for the annual cost of adequate living quarters for the employee and the employee's family at a foreign post.  The rates are designed to cover the average cost of rent, heat, light, fuel, gas, electricity, water, local taxes, and insurance paid by the employee.  Employees who receive the GLQ do not receive LQA and vice versa.  $_______reflects the change in cost to support existing staffing levels.</t>
    </r>
  </si>
  <si>
    <r>
      <t>Education Allowance</t>
    </r>
    <r>
      <rPr>
        <sz val="9"/>
        <color theme="1"/>
        <rFont val="Arial"/>
        <family val="2"/>
      </rPr>
      <t>:
For employees stationed abroad, components are obligated to meet the educational expenses incurred by an employee in providing adequate elementary (grades K-8) and secondary (grades 9-12) education for dependent children at post.  $_______reflects the increase in cost to support existing staffing levels.</t>
    </r>
  </si>
  <si>
    <t>Subtotal, Foreign Expenses</t>
  </si>
  <si>
    <t>Subtotal, Prison and Detention</t>
  </si>
  <si>
    <t>Subtotal, Non-Recur Non-Personnel</t>
  </si>
  <si>
    <t>Reprogramming/Transfers</t>
  </si>
  <si>
    <t xml:space="preserve">Carryover </t>
  </si>
  <si>
    <t>Crosswalk of 2013 Availability</t>
  </si>
  <si>
    <t>Increase/Decrease</t>
  </si>
  <si>
    <t>Reimb. Pos.</t>
  </si>
  <si>
    <t>Detail of Permanent Positions by Category</t>
  </si>
  <si>
    <t>ATBs</t>
  </si>
  <si>
    <t>Category</t>
  </si>
  <si>
    <t>Intelligence Series (132)</t>
  </si>
  <si>
    <t>Personnel Management (200-299)</t>
  </si>
  <si>
    <t>Clerical and Office Services (300-399)</t>
  </si>
  <si>
    <t>Accounting and Budget (500-599)</t>
  </si>
  <si>
    <t>Attorneys (905)</t>
  </si>
  <si>
    <t>Paralegals / Other Law (900-998)</t>
  </si>
  <si>
    <t>Information &amp; Arts (1000-1099)</t>
  </si>
  <si>
    <t>Business &amp; Industry (1100-1199)</t>
  </si>
  <si>
    <t>Library (1400-1499)</t>
  </si>
  <si>
    <t>Equipment/Facilities Services (1600-1699)</t>
  </si>
  <si>
    <t>Miscellaneous Inspectors Series (1802)</t>
  </si>
  <si>
    <t>Criminal Investigative Series (1811)</t>
  </si>
  <si>
    <t>Supply Services (2000-2099)</t>
  </si>
  <si>
    <t>Motor Vehicle Operations (5703)</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</si>
  <si>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</si>
  <si>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</si>
  <si>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</si>
  <si>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</si>
  <si>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</si>
  <si>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</si>
  <si>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</si>
  <si>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</si>
  <si>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</si>
  <si>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</si>
  <si>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</si>
  <si>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</si>
  <si>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</si>
  <si>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</si>
  <si>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</si>
  <si>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</si>
  <si>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</si>
  <si>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</si>
  <si>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</si>
  <si>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</si>
  <si>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</si>
  <si>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</si>
  <si>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</si>
  <si>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</si>
  <si>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</si>
  <si>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</si>
  <si>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</si>
  <si>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</si>
  <si>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</si>
  <si>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</si>
  <si>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</si>
  <si>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</si>
  <si>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</si>
  <si>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</si>
  <si>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</si>
  <si>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</si>
  <si>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</si>
  <si>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</si>
  <si>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</si>
  <si>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</si>
  <si>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Base Adjustments</t>
  </si>
  <si>
    <t>Total Base Adjustments</t>
  </si>
  <si>
    <t>Total Technical and Base Adjustments</t>
  </si>
  <si>
    <t>Estimate FTE</t>
  </si>
  <si>
    <t>Estim. FTE</t>
  </si>
  <si>
    <t>Balance Rescission</t>
  </si>
  <si>
    <t>Total Direct</t>
  </si>
  <si>
    <t>Total Direct and Reimb. FTE</t>
  </si>
  <si>
    <t>Grand Total, FTE</t>
  </si>
  <si>
    <t>Program Activity</t>
  </si>
  <si>
    <t>Location of Description by 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</si>
  <si>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</si>
  <si>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</si>
  <si>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</si>
  <si>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ATB Reimbursable FTE Adjustments</t>
  </si>
  <si>
    <t>Subtotal, Reimbursable FTE Changes</t>
  </si>
  <si>
    <t>ATB Reimbursable FTE Changes</t>
  </si>
  <si>
    <r>
      <t>Government Leased Quarter (GLQ) Requirements</t>
    </r>
    <r>
      <rPr>
        <sz val="9"/>
        <color theme="1"/>
        <rFont val="Arial"/>
        <family val="2"/>
      </rPr>
      <t>:
GLQ is a program managed by the Department of State (DOS) and provides government employees stationed overseas with housing and utilities.  DOS exercises authority for leases and control of the GLQs and negotiates the lease for components.  $_______reflects the change in cost to support existing staffing levels.</t>
    </r>
  </si>
  <si>
    <t>Recoveries/Refunds</t>
  </si>
  <si>
    <t>11.5 Other Personnel Compensation</t>
  </si>
  <si>
    <t>22.0 Transportation of Things</t>
  </si>
  <si>
    <t>Subtract - Unobligated Balance, Start-of-Year</t>
  </si>
  <si>
    <t>Promote and Strengthen relationship and strategies for the administration of justice with state, local, tribal and international law enforcement.</t>
  </si>
  <si>
    <t>Protect judges, witnesses, and other participants in federal proceedings; apprehend fugitives; and ensure the appearance of criminal defendants for judicial proceedings or confinement.</t>
  </si>
  <si>
    <t>Est. FTE</t>
  </si>
  <si>
    <t>Total Direct with Rescission</t>
  </si>
  <si>
    <t>Add - Unobligated End-of-Year, Expiring</t>
  </si>
  <si>
    <t>Carryover:</t>
  </si>
  <si>
    <t>Recoveries/Refunds:</t>
  </si>
  <si>
    <t>Non-Personnel Related Decreases</t>
  </si>
  <si>
    <t>Total Technical Adjustments</t>
  </si>
  <si>
    <t>Subtract - Transfers/Reprogramming</t>
  </si>
  <si>
    <t>Subtract - Recoveries/Refunds</t>
  </si>
  <si>
    <t>FY 2011 CJ Submission</t>
  </si>
  <si>
    <t>2012 template</t>
  </si>
  <si>
    <t>2013 Spring call template</t>
  </si>
  <si>
    <t>A: Organizational Chart</t>
  </si>
  <si>
    <t>FY 2015 Request</t>
  </si>
  <si>
    <t>2013 Enacted</t>
  </si>
  <si>
    <t>2013 Sequester Cut</t>
  </si>
  <si>
    <t>2015 Current Services</t>
  </si>
  <si>
    <t>2015 Total Request</t>
  </si>
  <si>
    <t>2015 Balance Rescission [if applicable]</t>
  </si>
  <si>
    <t>2015 Total Request (with Balance Rescission)</t>
  </si>
  <si>
    <t>2014 - 2015 Total Change</t>
  </si>
  <si>
    <t>2015 Technical and Base Adjustments</t>
  </si>
  <si>
    <t>2015 Increases</t>
  </si>
  <si>
    <t>2015 Offsets</t>
  </si>
  <si>
    <t>2015 Request</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</si>
  <si>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</si>
  <si>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t>Crosswalk of 2014 Availability</t>
  </si>
  <si>
    <t>2014 Availability</t>
  </si>
  <si>
    <t>Total 2013 Enacted (Rescissions and Sequester)</t>
  </si>
  <si>
    <t>2013 Enacted with Rescissions and Sequester</t>
  </si>
  <si>
    <t>Sequester</t>
  </si>
  <si>
    <t>2013 Rescissions (1.877% &amp; 0.2%)</t>
  </si>
  <si>
    <t>FY 2015 Program Changes by Decision Unit</t>
  </si>
  <si>
    <t>Office of the Solicitor General</t>
  </si>
  <si>
    <t>Federal Appellat Activity</t>
  </si>
  <si>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$202,000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</si>
  <si>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t>Federal Appellate Activity</t>
  </si>
  <si>
    <t xml:space="preserve"> </t>
  </si>
  <si>
    <r>
      <t>Health Insurance:</t>
    </r>
    <r>
      <rPr>
        <sz val="9"/>
        <color theme="1"/>
        <rFont val="Arial"/>
        <family val="2"/>
      </rPr>
      <t xml:space="preserve">
Effective January 2015, the component's contribution to Federal employees' health insurance increases by 3.5 percent.  Applied against the 2014 estimate of $361,000, the additional amount required is $48,000.</t>
    </r>
  </si>
  <si>
    <r>
      <rPr>
        <u/>
        <sz val="9"/>
        <color theme="1"/>
        <rFont val="Arial"/>
        <family val="2"/>
      </rPr>
      <t>Base Pay Adjustment:</t>
    </r>
    <r>
      <rPr>
        <sz val="9"/>
        <color theme="1"/>
        <rFont val="Arial"/>
        <family val="2"/>
      </rPr>
      <t xml:space="preserve">
The request provides a base pay adjustment for the Office of the Solicitor General for the cost of one attorney position permanently on detail ($155,500 for pay and $44,000 for benefits, totaling $200,000).</t>
    </r>
  </si>
  <si>
    <t xml:space="preserve">2014 Balance Rescission </t>
  </si>
  <si>
    <t>Offsets:</t>
  </si>
  <si>
    <t>Administrative Function Consolidation</t>
  </si>
  <si>
    <t>2013 Actual</t>
  </si>
  <si>
    <t xml:space="preserve">2014 Availability </t>
  </si>
  <si>
    <t>2014 Enacted</t>
  </si>
  <si>
    <t>Total 2014 Enacted (with Balance Recissions)</t>
  </si>
  <si>
    <r>
      <t>Annualization of New Positions Approved in 2013</t>
    </r>
    <r>
      <rPr>
        <sz val="9"/>
        <color theme="1"/>
        <rFont val="Arial"/>
        <family val="2"/>
      </rPr>
      <t xml:space="preserve">:
</t>
    </r>
    <r>
      <rPr>
        <b/>
        <sz val="9"/>
        <color theme="1"/>
        <rFont val="Arial"/>
        <family val="2"/>
      </rPr>
      <t>Personnel:</t>
    </r>
    <r>
      <rPr>
        <sz val="9"/>
        <color theme="1"/>
        <rFont val="Arial"/>
        <family val="2"/>
      </rPr>
      <t xml:space="preserve">
This provides for the annualization of XXX new positions appropriated in 2013.  Annualization of new positions extends up to 3 years to provide entry level funding in the first year, with a 1 or 2-year progression to a journeyman level.  For 2013 increases, this request includes an increase of $_____for full-year payroll costs associated with these additional positions.
</t>
    </r>
    <r>
      <rPr>
        <b/>
        <sz val="9"/>
        <color theme="1"/>
        <rFont val="Arial"/>
        <family val="2"/>
      </rPr>
      <t>Non-Personnel:</t>
    </r>
    <r>
      <rPr>
        <sz val="9"/>
        <color theme="1"/>
        <rFont val="Arial"/>
        <family val="2"/>
      </rPr>
      <t xml:space="preserve">
This request includes a decrease of $______for one-time items associated with the new positions, for a net of +/-$____.</t>
    </r>
  </si>
  <si>
    <t>2013 New Positions</t>
  </si>
  <si>
    <t>Annualization Required for 2015</t>
  </si>
  <si>
    <t>Annual Salary Rate of XXX new Positions</t>
  </si>
  <si>
    <t>Less Lapse (50%)</t>
  </si>
  <si>
    <t>Net compensation</t>
  </si>
  <si>
    <t>Associated Employee Benefits</t>
  </si>
  <si>
    <t>Total Personnel Cost</t>
  </si>
  <si>
    <t>Travel</t>
  </si>
  <si>
    <t>Transportation of Things</t>
  </si>
  <si>
    <t>Communications/Utilities</t>
  </si>
  <si>
    <t>Printing/Reproduction</t>
  </si>
  <si>
    <t>Other Contractual Services</t>
  </si>
  <si>
    <t>25.2 Other Services</t>
  </si>
  <si>
    <t>25.3 Purchase of Goods and Services from Government Accounts</t>
  </si>
  <si>
    <t>25.4 Operations and Maintenance of Facilities</t>
  </si>
  <si>
    <t>Supplies and Materials</t>
  </si>
  <si>
    <t>Equipment</t>
  </si>
  <si>
    <t>Total Non-Personnel Cost</t>
  </si>
  <si>
    <t>Total New Position Costs Subject to Annualization</t>
  </si>
  <si>
    <r>
      <t>Administrative Salary Increase:</t>
    </r>
    <r>
      <rPr>
        <sz val="9"/>
        <color theme="1"/>
        <rFont val="Arial"/>
        <family val="2"/>
      </rPr>
      <t xml:space="preserve">
This request provides for an expected annual pay adjustment of administratively determined salaries for the Assistant United States Attorneys occupying ungraded positions in the United States Attorneys offices ($_____for pay and $_____for benefits, totaling $______.)</t>
    </r>
  </si>
  <si>
    <r>
      <rPr>
        <u/>
        <sz val="9"/>
        <color theme="1"/>
        <rFont val="Arial"/>
        <family val="2"/>
      </rPr>
      <t>Employee Compensation Fund:</t>
    </r>
    <r>
      <rPr>
        <sz val="9"/>
        <color theme="1"/>
        <rFont val="Arial"/>
        <family val="2"/>
      </rPr>
      <t xml:space="preserve">
The $________request reflects anticipated changes in payments to the Department of Labor for injury benefits under the Federal Employee Compensation Act.</t>
    </r>
  </si>
  <si>
    <r>
      <t xml:space="preserve">International Cooperative Administrative Support Services (ICASS):
</t>
    </r>
    <r>
      <rPr>
        <sz val="9"/>
        <color theme="1"/>
        <rFont val="Arial"/>
        <family val="2"/>
      </rPr>
      <t>The Department of State charges agencies for administrative support provided to staff based overseas.  Charges are determined by a cost distribution system.  The FY 2015 request is based on the projected FY 2014 bill for post invoices and other ICASS costs. [CRM, USMS, FBI, DEA, ATF, CIV only]</t>
    </r>
    <r>
      <rPr>
        <u/>
        <sz val="9"/>
        <color theme="1"/>
        <rFont val="Arial"/>
        <family val="2"/>
      </rPr>
      <t xml:space="preserve">
</t>
    </r>
  </si>
  <si>
    <r>
      <t xml:space="preserve">Capital Security Cost Sharing (CSCS):
</t>
    </r>
    <r>
      <rPr>
        <sz val="9"/>
        <color theme="1"/>
        <rFont val="Arial"/>
        <family val="2"/>
      </rPr>
      <t>Per P.L. 108-447 and subsequent acts, “all agencies with personnel overseas subject to chief of mission authority…shall participate and provide funding in advance for their share of costs of providing new, safe, secure U.S. diplomatic facilities, without offsets, on the basis of the total overseas presence of each agency as determined by the Secretary of State.”  Originally authorized for FY 2000-2004, the program has been extended annually by OMB and Congress and has also been expanded beyond new embassy construction to include maintenance and renovation costs of the new facilities.  For the purpose of this program, State’s personnel totals for DOJ include current and projected staffing.  The estimated cost to the Department, as provided by State, for FY 2015 is $_______.  The XXX currently has XXX positions overseas, and funding of $_______is requested for this account. 
[CRM, USMS, FBI, DEA, ATF, CIV only]</t>
    </r>
    <r>
      <rPr>
        <u/>
        <sz val="9"/>
        <color theme="1"/>
        <rFont val="Arial"/>
        <family val="2"/>
      </rPr>
      <t xml:space="preserve">
</t>
    </r>
  </si>
  <si>
    <t xml:space="preserve">List and justify each item separately.  Explanation should specifically explains reason and arithmetic calculations for Prison and Detention amounts </t>
  </si>
  <si>
    <t>List and justify each item separately.  Explanation should specifically explains reason and arithmetic calculations to which each Decrease applies.</t>
  </si>
  <si>
    <r>
      <t xml:space="preserve">2015 Pay Raise:
</t>
    </r>
    <r>
      <rPr>
        <sz val="9"/>
        <color theme="1"/>
        <rFont val="Arial"/>
        <family val="2"/>
      </rPr>
      <t>This request provides for a proposed 1 percent pay raise to be effective in January of 2015.  The amount request, $53,000, represents the pay amounts for 3/4 of the fiscal year plus appropriate benefits ($38,000 for pay and $15,000 for benefits.)</t>
    </r>
  </si>
  <si>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$18,000, represents the pay amounts for 1/4 of the fiscal year plus appropriate benefits ($13,000 for pay and $5,000 for benefits).</t>
    </r>
  </si>
  <si>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$65,000, represents the funds needed to cover this increase. </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</si>
  <si>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$10,000 is necessary to meet our increased retirement obligations as a result of this conversion.</t>
    </r>
  </si>
  <si>
    <r>
      <t xml:space="preserve">2013 Appropriation Enacted w/o Balance Rescission </t>
    </r>
    <r>
      <rPr>
        <b/>
        <vertAlign val="superscript"/>
        <sz val="11"/>
        <color theme="1"/>
        <rFont val="Arial"/>
        <family val="2"/>
      </rPr>
      <t>1</t>
    </r>
  </si>
  <si>
    <t>Footnotes:</t>
  </si>
  <si>
    <t>1) The 2013 Enacted appropriation includes the 2 across-the-board rescissions of 1.877% and 0.2%</t>
  </si>
  <si>
    <t xml:space="preserve">FY 2014 Enacted
 </t>
  </si>
  <si>
    <r>
      <t xml:space="preserve">Miscellaneous Program and Administrative Reductions:
</t>
    </r>
    <r>
      <rPr>
        <sz val="9"/>
        <color theme="1"/>
        <rFont val="Arial"/>
        <family val="2"/>
      </rPr>
      <t>Reductions to existing operations and services necessary to pay for mandatory increases in existing costs, including pay raises, FERS contributions, and GSA rent, among others. Program and administrative reductions to be identified once funds are appropriated.</t>
    </r>
  </si>
  <si>
    <t>Administrative Functions Consolidation</t>
  </si>
  <si>
    <t>Page 12</t>
  </si>
  <si>
    <t>Prevent Crime, Protect the Rights of the American People, and Enforce Federal Law</t>
  </si>
  <si>
    <t>2013 Enacted with Rescissions &amp; Sequestration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</si>
</sst>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46" x14ac:knownFonts="1">
    <font>
      <sz val="11"/>
      <color theme="1"/>
      <name val="Calibri"/>
      <family val="2"/>
      <scheme val="minor"/>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u/>
      <sz val="9"/>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b/>
      <u/>
      <sz val="14"/>
      <color theme="0"/>
      <name val="Arial"/>
      <family val="2"/>
    </font>
    <font>
      <sz val="12"/>
      <color theme="0"/>
      <name val="Arial"/>
      <family val="2"/>
    </font>
    <font>
      <u/>
      <sz val="11"/>
      <color theme="1"/>
      <name val="Arial"/>
      <family val="2"/>
    </font>
    <font>
      <sz val="10"/>
      <name val="Arial"/>
      <family val="2"/>
    </font>
    <font>
      <sz val="12"/>
      <name val="Arial"/>
      <family val="2"/>
    </font>
    <font>
      <sz val="9"/>
      <color rgb="FF1F497D"/>
      <name val="Arial"/>
      <family val="2"/>
    </font>
    <font>
      <b/>
      <sz val="16"/>
      <color theme="1"/>
      <name val="Arial"/>
      <family val="2"/>
    </font>
    <font>
      <b/>
      <sz val="16"/>
      <color theme="1"/>
      <name val="Calibri"/>
      <family val="2"/>
      <scheme val="minor"/>
    </font>
    <font>
      <b/>
      <sz val="12"/>
      <color indexed="9"/>
      <name val="Arial"/>
      <family val="2"/>
    </font>
    <font>
      <sz val="10"/>
      <color indexed="9"/>
      <name val="Times New Roman"/>
      <family val="1"/>
    </font>
    <font>
      <b/>
      <sz val="12"/>
      <name val="Arial"/>
      <family val="2"/>
    </font>
    <font>
      <b/>
      <sz val="16"/>
      <name val="Arial"/>
      <family val="2"/>
    </font>
    <font>
      <sz val="12"/>
      <name val="Arial"/>
      <family val="2"/>
    </font>
    <font>
      <b/>
      <sz val="10"/>
      <color theme="1"/>
      <name val="Arial"/>
      <family val="2"/>
    </font>
    <font>
      <sz val="9"/>
      <color theme="0"/>
      <name val="Arial"/>
      <family val="2"/>
    </font>
    <font>
      <b/>
      <vertAlign val="superscript"/>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right style="thin">
        <color auto="1"/>
      </right>
      <top style="medium">
        <color auto="1"/>
      </top>
      <bottom style="dashed">
        <color theme="0" tint="-0.14996795556505021"/>
      </bottom>
      <diagonal/>
    </border>
    <border>
      <left/>
      <right/>
      <top style="dashed">
        <color theme="0" tint="-0.14996795556505021"/>
      </top>
      <bottom style="medium">
        <color auto="1"/>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style="medium">
        <color auto="1"/>
      </right>
      <top style="thin">
        <color auto="1"/>
      </top>
      <bottom style="dashed">
        <color theme="0" tint="-0.14996795556505021"/>
      </bottom>
      <diagonal/>
    </border>
    <border>
      <left/>
      <right/>
      <top style="dashed">
        <color theme="0" tint="-0.14996795556505021"/>
      </top>
      <bottom/>
      <diagonal/>
    </border>
    <border>
      <left/>
      <right style="thin">
        <color auto="1"/>
      </right>
      <top style="dashed">
        <color theme="0" tint="-0.14996795556505021"/>
      </top>
      <bottom/>
      <diagonal/>
    </border>
    <border>
      <left/>
      <right style="thin">
        <color auto="1"/>
      </right>
      <top/>
      <bottom/>
      <diagonal/>
    </border>
    <border>
      <left/>
      <right style="thin">
        <color auto="1"/>
      </right>
      <top style="dashed">
        <color theme="0" tint="-0.14996795556505021"/>
      </top>
      <bottom style="medium">
        <color auto="1"/>
      </bottom>
      <diagonal/>
    </border>
    <border>
      <left/>
      <right/>
      <top/>
      <bottom style="thin">
        <color auto="1"/>
      </bottom>
      <diagonal/>
    </border>
  </borders>
  <cellStyleXfs count="21">
    <xf numFmtId="0" fontId="0" fillId="0" borderId="0"/>
    <xf numFmtId="43" fontId="13" fillId="0" borderId="0" applyFont="0" applyFill="0" applyBorder="0" applyAlignment="0" applyProtection="0"/>
    <xf numFmtId="0" fontId="33"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0" fontId="34" fillId="0" borderId="0"/>
    <xf numFmtId="0" fontId="34" fillId="0" borderId="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42" fillId="0" borderId="0"/>
    <xf numFmtId="0" fontId="34" fillId="0" borderId="0"/>
  </cellStyleXfs>
  <cellXfs count="359">
    <xf numFmtId="0" fontId="0" fillId="0" borderId="0" xfId="0"/>
    <xf numFmtId="3" fontId="17" fillId="0" borderId="6" xfId="0" applyNumberFormat="1" applyFont="1" applyBorder="1" applyAlignment="1">
      <alignment horizontal="center" vertical="top" wrapText="1"/>
    </xf>
    <xf numFmtId="3" fontId="17" fillId="0" borderId="7" xfId="0" applyNumberFormat="1" applyFont="1" applyBorder="1" applyAlignment="1">
      <alignment horizontal="center" vertical="top" wrapText="1"/>
    </xf>
    <xf numFmtId="164" fontId="17" fillId="0" borderId="8" xfId="1" applyNumberFormat="1" applyFont="1" applyBorder="1" applyAlignment="1">
      <alignment horizontal="center" vertical="top" wrapText="1"/>
    </xf>
    <xf numFmtId="0" fontId="18" fillId="0" borderId="0" xfId="0" applyFont="1"/>
    <xf numFmtId="0" fontId="17" fillId="0" borderId="0" xfId="0" applyFont="1"/>
    <xf numFmtId="0" fontId="15" fillId="0" borderId="0" xfId="0" applyFont="1" applyAlignment="1"/>
    <xf numFmtId="0" fontId="16" fillId="0" borderId="0" xfId="0" applyFont="1" applyAlignment="1"/>
    <xf numFmtId="0" fontId="14" fillId="0" borderId="0" xfId="0" applyFont="1" applyAlignment="1"/>
    <xf numFmtId="0" fontId="12" fillId="0" borderId="0" xfId="0" applyFont="1"/>
    <xf numFmtId="0" fontId="12" fillId="0" borderId="0" xfId="0" applyFont="1" applyAlignment="1"/>
    <xf numFmtId="0" fontId="12" fillId="0" borderId="1" xfId="0" applyFont="1" applyBorder="1" applyAlignment="1">
      <alignment horizontal="center" vertical="top" wrapText="1"/>
    </xf>
    <xf numFmtId="0" fontId="12" fillId="0" borderId="13" xfId="0" applyFont="1" applyBorder="1" applyAlignment="1">
      <alignment horizontal="center" vertical="top" wrapText="1"/>
    </xf>
    <xf numFmtId="0" fontId="12" fillId="0" borderId="10" xfId="0" applyFont="1" applyBorder="1" applyAlignment="1">
      <alignment horizontal="left" indent="3"/>
    </xf>
    <xf numFmtId="0" fontId="17" fillId="0" borderId="15" xfId="0" applyFont="1" applyBorder="1" applyAlignment="1">
      <alignment horizontal="right"/>
    </xf>
    <xf numFmtId="0" fontId="12" fillId="0" borderId="16" xfId="0" applyFont="1" applyBorder="1" applyAlignment="1">
      <alignment horizontal="left" indent="3"/>
    </xf>
    <xf numFmtId="0" fontId="12" fillId="0" borderId="17" xfId="0" applyFont="1" applyBorder="1"/>
    <xf numFmtId="0" fontId="12" fillId="0" borderId="18" xfId="0" applyFont="1" applyBorder="1"/>
    <xf numFmtId="0" fontId="12" fillId="0" borderId="19" xfId="0" applyFont="1" applyBorder="1" applyAlignment="1">
      <alignment horizontal="left" indent="3"/>
    </xf>
    <xf numFmtId="0" fontId="12" fillId="0" borderId="19" xfId="0" applyFont="1" applyBorder="1" applyAlignment="1">
      <alignment horizontal="left" indent="5"/>
    </xf>
    <xf numFmtId="0" fontId="12" fillId="0" borderId="22" xfId="0" applyFont="1" applyBorder="1" applyAlignment="1">
      <alignment horizontal="left" indent="5"/>
    </xf>
    <xf numFmtId="0" fontId="12" fillId="0" borderId="6" xfId="0" applyFont="1" applyBorder="1" applyAlignment="1">
      <alignment horizontal="left" indent="3"/>
    </xf>
    <xf numFmtId="0" fontId="11" fillId="0" borderId="1" xfId="0" applyFont="1" applyBorder="1" applyAlignment="1">
      <alignment horizontal="center" vertical="top" wrapText="1"/>
    </xf>
    <xf numFmtId="0" fontId="17" fillId="0" borderId="0" xfId="0" applyFont="1" applyAlignment="1"/>
    <xf numFmtId="0" fontId="11" fillId="0" borderId="0" xfId="0" applyFont="1"/>
    <xf numFmtId="0" fontId="17" fillId="0" borderId="6" xfId="0" applyFont="1" applyBorder="1" applyAlignment="1">
      <alignment horizontal="right"/>
    </xf>
    <xf numFmtId="0" fontId="17" fillId="0" borderId="31" xfId="0" applyFont="1" applyBorder="1" applyAlignment="1">
      <alignment horizontal="right"/>
    </xf>
    <xf numFmtId="0" fontId="11" fillId="0" borderId="16" xfId="0" applyFont="1" applyBorder="1" applyAlignment="1">
      <alignment horizontal="left" indent="3"/>
    </xf>
    <xf numFmtId="0" fontId="11" fillId="0" borderId="19" xfId="0" applyFont="1" applyBorder="1" applyAlignment="1">
      <alignment horizontal="left" indent="3"/>
    </xf>
    <xf numFmtId="0" fontId="11" fillId="0" borderId="35" xfId="0" applyFont="1" applyBorder="1" applyAlignment="1">
      <alignment horizontal="left" indent="3"/>
    </xf>
    <xf numFmtId="0" fontId="11" fillId="0" borderId="0" xfId="0" applyFont="1" applyAlignment="1">
      <alignment vertical="top" wrapText="1"/>
    </xf>
    <xf numFmtId="0" fontId="11" fillId="0" borderId="13" xfId="0" applyFont="1" applyBorder="1" applyAlignment="1">
      <alignment horizontal="center" vertical="top" wrapText="1"/>
    </xf>
    <xf numFmtId="3" fontId="12" fillId="0" borderId="20" xfId="0" applyNumberFormat="1" applyFont="1" applyBorder="1"/>
    <xf numFmtId="3" fontId="12" fillId="0" borderId="20" xfId="1" applyNumberFormat="1" applyFont="1" applyBorder="1"/>
    <xf numFmtId="3" fontId="11" fillId="0" borderId="20" xfId="0" applyNumberFormat="1" applyFont="1" applyBorder="1"/>
    <xf numFmtId="3" fontId="11" fillId="0" borderId="21" xfId="0" applyNumberFormat="1" applyFont="1" applyBorder="1"/>
    <xf numFmtId="3" fontId="17" fillId="0" borderId="37" xfId="0" applyNumberFormat="1" applyFont="1" applyBorder="1"/>
    <xf numFmtId="3" fontId="17" fillId="0" borderId="38" xfId="0" applyNumberFormat="1" applyFont="1" applyBorder="1"/>
    <xf numFmtId="0" fontId="17" fillId="0" borderId="36" xfId="0" applyFont="1" applyBorder="1" applyAlignment="1">
      <alignment horizontal="right"/>
    </xf>
    <xf numFmtId="0" fontId="17" fillId="0" borderId="43" xfId="0" applyFont="1" applyBorder="1" applyAlignment="1">
      <alignment vertical="top"/>
    </xf>
    <xf numFmtId="0" fontId="12" fillId="0" borderId="44" xfId="0" applyFont="1" applyBorder="1" applyAlignment="1">
      <alignment vertical="top"/>
    </xf>
    <xf numFmtId="0" fontId="12" fillId="0" borderId="45" xfId="0" applyFont="1" applyBorder="1"/>
    <xf numFmtId="0" fontId="12" fillId="0" borderId="46" xfId="0" applyFont="1" applyBorder="1"/>
    <xf numFmtId="0" fontId="17" fillId="0" borderId="31" xfId="0" applyFont="1" applyBorder="1" applyAlignment="1">
      <alignment horizontal="center"/>
    </xf>
    <xf numFmtId="3" fontId="17" fillId="0" borderId="7" xfId="0" applyNumberFormat="1" applyFont="1" applyBorder="1"/>
    <xf numFmtId="0" fontId="17" fillId="0" borderId="29" xfId="0" applyFont="1" applyBorder="1" applyAlignment="1">
      <alignment vertical="top" wrapText="1"/>
    </xf>
    <xf numFmtId="0" fontId="11" fillId="0" borderId="30" xfId="0" applyFont="1" applyBorder="1" applyAlignment="1">
      <alignment vertical="top" wrapText="1"/>
    </xf>
    <xf numFmtId="0" fontId="11" fillId="0" borderId="30" xfId="0" applyFont="1" applyBorder="1" applyAlignment="1">
      <alignment vertical="top"/>
    </xf>
    <xf numFmtId="0" fontId="17" fillId="0" borderId="36" xfId="0" applyFont="1" applyBorder="1" applyAlignment="1">
      <alignment horizontal="right" vertical="top"/>
    </xf>
    <xf numFmtId="0" fontId="21" fillId="0" borderId="34" xfId="0" applyFont="1" applyBorder="1" applyAlignment="1">
      <alignment vertical="center" wrapText="1"/>
    </xf>
    <xf numFmtId="0" fontId="22" fillId="0" borderId="0" xfId="0" applyFont="1"/>
    <xf numFmtId="0" fontId="21" fillId="0" borderId="48" xfId="0" applyFont="1" applyBorder="1" applyAlignment="1">
      <alignment vertical="top"/>
    </xf>
    <xf numFmtId="0" fontId="22" fillId="0" borderId="44" xfId="0" applyFont="1" applyBorder="1" applyAlignment="1">
      <alignment vertical="top"/>
    </xf>
    <xf numFmtId="0" fontId="22" fillId="0" borderId="45" xfId="0" applyFont="1" applyBorder="1"/>
    <xf numFmtId="0" fontId="21" fillId="0" borderId="43" xfId="0" applyFont="1" applyBorder="1" applyAlignment="1">
      <alignment vertical="top"/>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7" xfId="0" applyFont="1" applyBorder="1"/>
    <xf numFmtId="3" fontId="22" fillId="0" borderId="20" xfId="0" applyNumberFormat="1" applyFont="1" applyBorder="1"/>
    <xf numFmtId="3" fontId="21" fillId="0" borderId="37" xfId="0" applyNumberFormat="1" applyFont="1" applyBorder="1"/>
    <xf numFmtId="3" fontId="21" fillId="0" borderId="20" xfId="0" applyNumberFormat="1" applyFont="1" applyBorder="1"/>
    <xf numFmtId="3" fontId="21" fillId="0" borderId="51" xfId="0" applyNumberFormat="1" applyFont="1" applyBorder="1"/>
    <xf numFmtId="0" fontId="22" fillId="0" borderId="48" xfId="0" applyFont="1" applyBorder="1" applyAlignment="1">
      <alignment vertical="top"/>
    </xf>
    <xf numFmtId="0" fontId="22" fillId="0" borderId="47" xfId="0" applyFont="1" applyBorder="1" applyAlignment="1">
      <alignment vertical="top"/>
    </xf>
    <xf numFmtId="3" fontId="21" fillId="0" borderId="55" xfId="0" applyNumberFormat="1" applyFont="1" applyBorder="1"/>
    <xf numFmtId="0" fontId="21" fillId="0" borderId="3" xfId="0" applyFont="1" applyBorder="1" applyAlignment="1">
      <alignment horizontal="center" vertical="center" wrapText="1"/>
    </xf>
    <xf numFmtId="0" fontId="22" fillId="0" borderId="18" xfId="0" applyFont="1" applyBorder="1"/>
    <xf numFmtId="3" fontId="22" fillId="0" borderId="21" xfId="0" applyNumberFormat="1" applyFont="1" applyBorder="1"/>
    <xf numFmtId="3" fontId="21" fillId="0" borderId="38" xfId="0" applyNumberFormat="1" applyFont="1" applyBorder="1"/>
    <xf numFmtId="3" fontId="21" fillId="0" borderId="56" xfId="0" applyNumberFormat="1" applyFont="1" applyBorder="1"/>
    <xf numFmtId="3" fontId="21" fillId="0" borderId="57" xfId="0" applyNumberFormat="1" applyFont="1" applyBorder="1"/>
    <xf numFmtId="0" fontId="14" fillId="0" borderId="34" xfId="0" applyFont="1" applyBorder="1" applyAlignment="1"/>
    <xf numFmtId="0" fontId="18" fillId="0" borderId="0" xfId="0" applyFont="1" applyAlignment="1"/>
    <xf numFmtId="0" fontId="11" fillId="0" borderId="0" xfId="0" applyFont="1" applyAlignment="1">
      <alignment horizontal="left" indent="2"/>
    </xf>
    <xf numFmtId="0" fontId="10" fillId="0" borderId="1" xfId="0" applyFont="1" applyBorder="1" applyAlignment="1">
      <alignment horizontal="center" vertical="top" wrapText="1"/>
    </xf>
    <xf numFmtId="0" fontId="10" fillId="0" borderId="13" xfId="0" applyFont="1" applyBorder="1" applyAlignment="1">
      <alignment horizontal="center" vertical="top" wrapText="1"/>
    </xf>
    <xf numFmtId="0" fontId="12" fillId="0" borderId="43" xfId="0" applyFont="1" applyBorder="1"/>
    <xf numFmtId="0" fontId="12" fillId="0" borderId="48" xfId="0" applyFont="1" applyBorder="1"/>
    <xf numFmtId="0" fontId="12" fillId="0" borderId="44" xfId="0" applyFont="1" applyBorder="1"/>
    <xf numFmtId="0" fontId="12" fillId="0" borderId="48" xfId="0" applyFont="1" applyBorder="1" applyAlignment="1">
      <alignment horizontal="left" indent="1"/>
    </xf>
    <xf numFmtId="0" fontId="12" fillId="0" borderId="44" xfId="0" applyFont="1" applyBorder="1" applyAlignment="1">
      <alignment horizontal="left" indent="1"/>
    </xf>
    <xf numFmtId="0" fontId="17" fillId="0" borderId="9" xfId="0" applyFont="1" applyBorder="1" applyAlignment="1">
      <alignment horizontal="center"/>
    </xf>
    <xf numFmtId="0" fontId="10" fillId="0" borderId="16" xfId="0" applyFont="1" applyBorder="1" applyAlignment="1">
      <alignment horizontal="left" indent="2"/>
    </xf>
    <xf numFmtId="0" fontId="10" fillId="0" borderId="19" xfId="0" applyFont="1" applyBorder="1" applyAlignment="1">
      <alignment horizontal="left" indent="2"/>
    </xf>
    <xf numFmtId="0" fontId="25" fillId="0" borderId="19" xfId="0" applyFont="1" applyBorder="1" applyAlignment="1">
      <alignment horizontal="left" indent="8"/>
    </xf>
    <xf numFmtId="0" fontId="17" fillId="0" borderId="19" xfId="0" applyFont="1" applyBorder="1"/>
    <xf numFmtId="0" fontId="17" fillId="0" borderId="19" xfId="0" applyFont="1" applyBorder="1" applyAlignment="1">
      <alignment horizontal="center"/>
    </xf>
    <xf numFmtId="0" fontId="17" fillId="0" borderId="62" xfId="0" applyFont="1" applyBorder="1" applyAlignment="1">
      <alignment horizontal="center"/>
    </xf>
    <xf numFmtId="0" fontId="10" fillId="0" borderId="62" xfId="0" applyFont="1" applyBorder="1" applyAlignment="1">
      <alignment horizontal="left" wrapText="1" indent="2"/>
    </xf>
    <xf numFmtId="0" fontId="10" fillId="0" borderId="65" xfId="0" applyFont="1" applyBorder="1"/>
    <xf numFmtId="0" fontId="17" fillId="0" borderId="68" xfId="0" applyFont="1" applyBorder="1"/>
    <xf numFmtId="3" fontId="17" fillId="0" borderId="19" xfId="0" applyNumberFormat="1" applyFont="1" applyBorder="1"/>
    <xf numFmtId="3" fontId="17" fillId="0" borderId="20" xfId="0" applyNumberFormat="1" applyFont="1" applyBorder="1"/>
    <xf numFmtId="0" fontId="17" fillId="0" borderId="69" xfId="0" applyFont="1" applyBorder="1" applyAlignment="1">
      <alignment horizontal="left" indent="1"/>
    </xf>
    <xf numFmtId="3" fontId="17" fillId="0" borderId="21" xfId="0" applyNumberFormat="1" applyFont="1" applyBorder="1"/>
    <xf numFmtId="0" fontId="17" fillId="0" borderId="69" xfId="0" applyFont="1" applyBorder="1"/>
    <xf numFmtId="0" fontId="17" fillId="0" borderId="69" xfId="0" applyFont="1" applyBorder="1" applyAlignment="1">
      <alignment horizontal="left" indent="3"/>
    </xf>
    <xf numFmtId="0" fontId="17" fillId="0" borderId="67" xfId="0" applyFont="1" applyBorder="1" applyAlignment="1">
      <alignment horizontal="left"/>
    </xf>
    <xf numFmtId="3" fontId="17" fillId="0" borderId="44" xfId="0" applyNumberFormat="1" applyFont="1" applyBorder="1"/>
    <xf numFmtId="3" fontId="17" fillId="0" borderId="70" xfId="0" applyNumberFormat="1" applyFont="1" applyBorder="1"/>
    <xf numFmtId="0" fontId="17" fillId="0" borderId="69" xfId="0" applyFont="1" applyBorder="1" applyAlignment="1">
      <alignment horizontal="left"/>
    </xf>
    <xf numFmtId="0" fontId="17" fillId="0" borderId="68" xfId="0" applyFont="1" applyBorder="1" applyAlignment="1">
      <alignment horizontal="left" indent="1"/>
    </xf>
    <xf numFmtId="0" fontId="17" fillId="0" borderId="73" xfId="0" applyFont="1" applyBorder="1"/>
    <xf numFmtId="3" fontId="17" fillId="0" borderId="74" xfId="0" applyNumberFormat="1" applyFont="1" applyBorder="1"/>
    <xf numFmtId="3" fontId="17" fillId="0" borderId="64" xfId="0" applyNumberFormat="1" applyFont="1" applyBorder="1"/>
    <xf numFmtId="3" fontId="17" fillId="0" borderId="75" xfId="0" applyNumberFormat="1" applyFont="1" applyBorder="1"/>
    <xf numFmtId="0" fontId="12" fillId="0" borderId="35" xfId="0" applyFont="1" applyBorder="1" applyAlignment="1">
      <alignment horizontal="left" indent="3"/>
    </xf>
    <xf numFmtId="0" fontId="17" fillId="0" borderId="4" xfId="0" applyFont="1" applyBorder="1" applyAlignment="1">
      <alignment horizontal="center" vertical="center" wrapText="1"/>
    </xf>
    <xf numFmtId="0" fontId="12" fillId="0" borderId="66" xfId="0" applyFont="1" applyBorder="1" applyAlignment="1">
      <alignment horizontal="left" indent="3"/>
    </xf>
    <xf numFmtId="0" fontId="9" fillId="0" borderId="16" xfId="0" applyFont="1" applyBorder="1" applyAlignment="1">
      <alignment horizontal="left" indent="2"/>
    </xf>
    <xf numFmtId="3" fontId="17" fillId="0" borderId="32" xfId="0" applyNumberFormat="1" applyFont="1" applyBorder="1"/>
    <xf numFmtId="3" fontId="17" fillId="0" borderId="14" xfId="0" applyNumberFormat="1" applyFont="1" applyBorder="1"/>
    <xf numFmtId="3" fontId="17" fillId="0" borderId="76" xfId="0" applyNumberFormat="1" applyFont="1" applyBorder="1"/>
    <xf numFmtId="0" fontId="17" fillId="0" borderId="25" xfId="0" applyFont="1" applyBorder="1" applyAlignment="1">
      <alignment horizontal="left"/>
    </xf>
    <xf numFmtId="0" fontId="9" fillId="0" borderId="1" xfId="0" applyFont="1" applyBorder="1" applyAlignment="1">
      <alignment horizontal="center" vertical="top" wrapText="1"/>
    </xf>
    <xf numFmtId="0" fontId="9" fillId="0" borderId="66" xfId="0" applyFont="1" applyBorder="1" applyAlignment="1">
      <alignment horizontal="left" indent="3"/>
    </xf>
    <xf numFmtId="0" fontId="9" fillId="0" borderId="19" xfId="0" applyFont="1" applyBorder="1" applyAlignment="1">
      <alignment horizontal="left" indent="3"/>
    </xf>
    <xf numFmtId="0" fontId="9" fillId="0" borderId="6" xfId="0" applyFont="1" applyBorder="1" applyAlignment="1">
      <alignment horizontal="left" indent="3"/>
    </xf>
    <xf numFmtId="0" fontId="22" fillId="0" borderId="74" xfId="0" applyFont="1" applyBorder="1" applyAlignment="1">
      <alignment vertical="top"/>
    </xf>
    <xf numFmtId="3" fontId="21" fillId="0" borderId="64" xfId="0" applyNumberFormat="1" applyFont="1" applyBorder="1"/>
    <xf numFmtId="3" fontId="22" fillId="0" borderId="63" xfId="0" applyNumberFormat="1" applyFont="1" applyBorder="1"/>
    <xf numFmtId="0" fontId="22" fillId="0" borderId="47" xfId="0" applyFont="1" applyBorder="1"/>
    <xf numFmtId="0" fontId="8" fillId="0" borderId="1" xfId="0" applyFont="1" applyBorder="1" applyAlignment="1">
      <alignment horizontal="center" vertical="top" wrapText="1"/>
    </xf>
    <xf numFmtId="0" fontId="8" fillId="0" borderId="19" xfId="0" applyFont="1" applyBorder="1" applyAlignment="1">
      <alignment horizontal="left" indent="3"/>
    </xf>
    <xf numFmtId="0" fontId="8" fillId="0" borderId="6" xfId="0" applyFont="1" applyBorder="1" applyAlignment="1">
      <alignment horizontal="left" indent="3"/>
    </xf>
    <xf numFmtId="0" fontId="8" fillId="0" borderId="52" xfId="0" applyFont="1" applyBorder="1"/>
    <xf numFmtId="0" fontId="8" fillId="0" borderId="19" xfId="0" applyFont="1" applyBorder="1" applyAlignment="1">
      <alignment horizontal="left" indent="2"/>
    </xf>
    <xf numFmtId="0" fontId="17" fillId="0" borderId="4" xfId="0" applyFont="1" applyBorder="1" applyAlignment="1">
      <alignment horizontal="center" vertical="center" wrapText="1"/>
    </xf>
    <xf numFmtId="0" fontId="7" fillId="0" borderId="0" xfId="0" applyFont="1"/>
    <xf numFmtId="0" fontId="27" fillId="0" borderId="0" xfId="0" applyFont="1" applyBorder="1" applyAlignment="1">
      <alignment horizontal="left" vertical="top"/>
    </xf>
    <xf numFmtId="0" fontId="27" fillId="0" borderId="0" xfId="0" applyFont="1"/>
    <xf numFmtId="0" fontId="28" fillId="0" borderId="0" xfId="0" applyFont="1"/>
    <xf numFmtId="0" fontId="6" fillId="0" borderId="30" xfId="0" applyFont="1" applyBorder="1" applyAlignment="1">
      <alignment vertical="top" wrapText="1"/>
    </xf>
    <xf numFmtId="0" fontId="5" fillId="0" borderId="35" xfId="0" applyFont="1" applyBorder="1" applyAlignment="1">
      <alignment horizontal="left" indent="2"/>
    </xf>
    <xf numFmtId="0" fontId="8" fillId="0" borderId="79" xfId="0" applyFont="1" applyBorder="1" applyAlignment="1">
      <alignment horizontal="left" indent="1"/>
    </xf>
    <xf numFmtId="0" fontId="8" fillId="0" borderId="10" xfId="0" applyFont="1" applyBorder="1" applyAlignment="1">
      <alignment horizontal="left" indent="1"/>
    </xf>
    <xf numFmtId="0" fontId="5" fillId="0" borderId="19" xfId="0" applyFont="1" applyBorder="1" applyAlignment="1">
      <alignment horizontal="left" indent="2"/>
    </xf>
    <xf numFmtId="3" fontId="17" fillId="0" borderId="48" xfId="0" applyNumberFormat="1" applyFont="1" applyBorder="1"/>
    <xf numFmtId="3" fontId="17" fillId="0" borderId="51" xfId="0" applyNumberFormat="1" applyFont="1" applyBorder="1"/>
    <xf numFmtId="3" fontId="17" fillId="0" borderId="80" xfId="0" applyNumberFormat="1" applyFont="1" applyBorder="1"/>
    <xf numFmtId="3" fontId="17" fillId="0" borderId="45" xfId="0" applyNumberFormat="1" applyFont="1" applyBorder="1"/>
    <xf numFmtId="3" fontId="17" fillId="0" borderId="66" xfId="0" applyNumberFormat="1" applyFont="1" applyBorder="1"/>
    <xf numFmtId="3" fontId="17" fillId="0" borderId="56" xfId="0" applyNumberFormat="1" applyFont="1" applyBorder="1"/>
    <xf numFmtId="3" fontId="17" fillId="0" borderId="35" xfId="0" applyNumberFormat="1" applyFont="1" applyBorder="1"/>
    <xf numFmtId="3" fontId="17" fillId="0" borderId="81" xfId="0" applyNumberFormat="1" applyFont="1" applyBorder="1"/>
    <xf numFmtId="3" fontId="32" fillId="0" borderId="19" xfId="0" applyNumberFormat="1" applyFont="1" applyBorder="1"/>
    <xf numFmtId="3" fontId="32" fillId="0" borderId="20" xfId="0" applyNumberFormat="1" applyFont="1" applyBorder="1"/>
    <xf numFmtId="3" fontId="32" fillId="0" borderId="21" xfId="0" applyNumberFormat="1" applyFont="1" applyBorder="1"/>
    <xf numFmtId="3" fontId="32" fillId="0" borderId="44" xfId="0" applyNumberFormat="1" applyFont="1" applyBorder="1"/>
    <xf numFmtId="3" fontId="32" fillId="0" borderId="70" xfId="0" applyNumberFormat="1" applyFont="1" applyBorder="1"/>
    <xf numFmtId="0" fontId="4" fillId="0" borderId="1" xfId="0" applyFont="1" applyBorder="1" applyAlignment="1">
      <alignment horizontal="center" vertical="top" wrapText="1"/>
    </xf>
    <xf numFmtId="3" fontId="12" fillId="0" borderId="17" xfId="0" applyNumberFormat="1" applyFont="1" applyBorder="1"/>
    <xf numFmtId="3" fontId="12" fillId="0" borderId="18" xfId="0" applyNumberFormat="1" applyFont="1" applyBorder="1"/>
    <xf numFmtId="3" fontId="12" fillId="0" borderId="21" xfId="0" applyNumberFormat="1" applyFont="1" applyBorder="1"/>
    <xf numFmtId="3" fontId="12" fillId="0" borderId="2" xfId="0" applyNumberFormat="1" applyFont="1" applyBorder="1"/>
    <xf numFmtId="3" fontId="12" fillId="0" borderId="11" xfId="0" applyNumberFormat="1" applyFont="1" applyBorder="1"/>
    <xf numFmtId="3" fontId="17" fillId="0" borderId="1" xfId="0" applyNumberFormat="1" applyFont="1" applyBorder="1"/>
    <xf numFmtId="3" fontId="17" fillId="0" borderId="13" xfId="0" applyNumberFormat="1" applyFont="1" applyBorder="1"/>
    <xf numFmtId="3" fontId="17" fillId="0" borderId="17" xfId="0" applyNumberFormat="1" applyFont="1" applyBorder="1"/>
    <xf numFmtId="3" fontId="9" fillId="0" borderId="17" xfId="0" applyNumberFormat="1" applyFont="1" applyBorder="1"/>
    <xf numFmtId="3" fontId="9" fillId="0" borderId="18" xfId="0" applyNumberFormat="1" applyFont="1" applyBorder="1"/>
    <xf numFmtId="3" fontId="9" fillId="0" borderId="37" xfId="0" applyNumberFormat="1" applyFont="1" applyBorder="1"/>
    <xf numFmtId="3" fontId="9" fillId="0" borderId="38" xfId="0" applyNumberFormat="1" applyFont="1" applyBorder="1"/>
    <xf numFmtId="3" fontId="12" fillId="0" borderId="51" xfId="0" applyNumberFormat="1" applyFont="1" applyBorder="1"/>
    <xf numFmtId="3" fontId="12" fillId="0" borderId="56" xfId="0" applyNumberFormat="1" applyFont="1" applyBorder="1"/>
    <xf numFmtId="3" fontId="12" fillId="0" borderId="23" xfId="0" applyNumberFormat="1" applyFont="1" applyBorder="1"/>
    <xf numFmtId="3" fontId="12" fillId="0" borderId="24" xfId="0" applyNumberFormat="1" applyFont="1" applyBorder="1"/>
    <xf numFmtId="3" fontId="12" fillId="0" borderId="7" xfId="0" applyNumberFormat="1" applyFont="1" applyBorder="1"/>
    <xf numFmtId="3" fontId="12" fillId="0" borderId="8" xfId="0" applyNumberFormat="1" applyFont="1" applyBorder="1"/>
    <xf numFmtId="3" fontId="12" fillId="0" borderId="37" xfId="0" applyNumberFormat="1" applyFont="1" applyBorder="1"/>
    <xf numFmtId="3" fontId="12" fillId="0" borderId="38" xfId="0" applyNumberFormat="1" applyFont="1" applyBorder="1"/>
    <xf numFmtId="3" fontId="11" fillId="0" borderId="17" xfId="0" applyNumberFormat="1" applyFont="1" applyBorder="1"/>
    <xf numFmtId="3" fontId="11" fillId="0" borderId="37" xfId="0" applyNumberFormat="1" applyFont="1" applyBorder="1"/>
    <xf numFmtId="3" fontId="17" fillId="0" borderId="8" xfId="0" applyNumberFormat="1" applyFont="1" applyBorder="1"/>
    <xf numFmtId="0" fontId="11" fillId="0" borderId="29" xfId="0" applyFont="1" applyBorder="1" applyAlignment="1">
      <alignment horizontal="center"/>
    </xf>
    <xf numFmtId="0" fontId="11" fillId="0" borderId="30" xfId="0" applyFont="1" applyBorder="1" applyAlignment="1">
      <alignment horizontal="center"/>
    </xf>
    <xf numFmtId="0" fontId="11" fillId="0" borderId="36" xfId="0" applyFont="1" applyBorder="1" applyAlignment="1">
      <alignment horizontal="center"/>
    </xf>
    <xf numFmtId="3" fontId="25" fillId="0" borderId="20" xfId="0" applyNumberFormat="1" applyFont="1" applyBorder="1"/>
    <xf numFmtId="3" fontId="25" fillId="0" borderId="21" xfId="0" applyNumberFormat="1" applyFont="1" applyBorder="1"/>
    <xf numFmtId="3" fontId="17" fillId="0" borderId="55" xfId="0" applyNumberFormat="1" applyFont="1" applyBorder="1"/>
    <xf numFmtId="3" fontId="17" fillId="0" borderId="57" xfId="0" applyNumberFormat="1" applyFont="1" applyBorder="1"/>
    <xf numFmtId="3" fontId="12" fillId="0" borderId="64" xfId="0" applyNumberFormat="1" applyFont="1" applyBorder="1"/>
    <xf numFmtId="3" fontId="12" fillId="0" borderId="63" xfId="0" applyNumberFormat="1" applyFont="1" applyBorder="1"/>
    <xf numFmtId="3" fontId="12" fillId="0" borderId="55" xfId="0" applyNumberFormat="1" applyFont="1" applyBorder="1"/>
    <xf numFmtId="3" fontId="12" fillId="0" borderId="57" xfId="0" applyNumberFormat="1" applyFont="1" applyBorder="1"/>
    <xf numFmtId="3" fontId="17" fillId="0" borderId="52" xfId="0" applyNumberFormat="1" applyFont="1" applyBorder="1"/>
    <xf numFmtId="3" fontId="17" fillId="0" borderId="23" xfId="0" applyNumberFormat="1" applyFont="1" applyBorder="1"/>
    <xf numFmtId="0" fontId="3" fillId="0" borderId="19" xfId="0" applyFont="1" applyBorder="1" applyAlignment="1">
      <alignment horizontal="left" indent="2"/>
    </xf>
    <xf numFmtId="0" fontId="3" fillId="0" borderId="0" xfId="0" applyFont="1"/>
    <xf numFmtId="3" fontId="3" fillId="0" borderId="0" xfId="0" applyNumberFormat="1" applyFont="1"/>
    <xf numFmtId="164" fontId="3" fillId="0" borderId="0" xfId="1" applyNumberFormat="1" applyFont="1"/>
    <xf numFmtId="0" fontId="3" fillId="0" borderId="69" xfId="0" applyFont="1" applyBorder="1" applyAlignment="1">
      <alignment horizontal="left" indent="1"/>
    </xf>
    <xf numFmtId="3" fontId="3" fillId="0" borderId="81" xfId="0" applyNumberFormat="1" applyFont="1" applyBorder="1"/>
    <xf numFmtId="3" fontId="3" fillId="0" borderId="21" xfId="0" applyNumberFormat="1" applyFont="1" applyBorder="1"/>
    <xf numFmtId="3" fontId="3" fillId="0" borderId="82" xfId="0" applyNumberFormat="1" applyFont="1" applyBorder="1"/>
    <xf numFmtId="0" fontId="3" fillId="0" borderId="69" xfId="0" applyFont="1" applyBorder="1" applyAlignment="1">
      <alignment horizontal="left" indent="6"/>
    </xf>
    <xf numFmtId="3" fontId="3" fillId="0" borderId="19" xfId="0" applyNumberFormat="1" applyFont="1" applyBorder="1"/>
    <xf numFmtId="3" fontId="3" fillId="0" borderId="20" xfId="0" applyNumberFormat="1" applyFont="1" applyBorder="1"/>
    <xf numFmtId="0" fontId="3" fillId="0" borderId="69" xfId="0" applyFont="1" applyBorder="1" applyAlignment="1">
      <alignment horizontal="left" indent="3"/>
    </xf>
    <xf numFmtId="0" fontId="3" fillId="0" borderId="69" xfId="0" applyFont="1" applyBorder="1" applyAlignment="1">
      <alignment horizontal="left" indent="4"/>
    </xf>
    <xf numFmtId="3" fontId="3" fillId="0" borderId="44" xfId="0" applyNumberFormat="1" applyFont="1" applyBorder="1"/>
    <xf numFmtId="3" fontId="3" fillId="0" borderId="70" xfId="0" applyNumberFormat="1" applyFont="1" applyBorder="1"/>
    <xf numFmtId="0" fontId="3" fillId="0" borderId="26" xfId="0" applyFont="1" applyBorder="1" applyAlignment="1">
      <alignment horizontal="left"/>
    </xf>
    <xf numFmtId="3" fontId="3" fillId="0" borderId="71" xfId="0" applyNumberFormat="1" applyFont="1" applyBorder="1"/>
    <xf numFmtId="3" fontId="3" fillId="0" borderId="61" xfId="0" applyNumberFormat="1" applyFont="1" applyBorder="1"/>
    <xf numFmtId="3" fontId="3" fillId="0" borderId="72" xfId="0" applyNumberFormat="1" applyFont="1" applyBorder="1"/>
    <xf numFmtId="0" fontId="35" fillId="0" borderId="0" xfId="0" applyFont="1" applyAlignment="1">
      <alignment vertical="center"/>
    </xf>
    <xf numFmtId="0" fontId="2" fillId="0" borderId="0" xfId="0" applyFont="1" applyAlignment="1">
      <alignment horizontal="left"/>
    </xf>
    <xf numFmtId="0" fontId="1" fillId="0" borderId="0" xfId="0" applyFont="1" applyAlignment="1"/>
    <xf numFmtId="0" fontId="3" fillId="0" borderId="0" xfId="0" applyFont="1" applyAlignment="1"/>
    <xf numFmtId="0" fontId="34" fillId="0" borderId="0" xfId="13"/>
    <xf numFmtId="0" fontId="38" fillId="2" borderId="0" xfId="13" applyFont="1" applyFill="1" applyProtection="1">
      <protection hidden="1"/>
    </xf>
    <xf numFmtId="0" fontId="31" fillId="0" borderId="0" xfId="13" applyFont="1"/>
    <xf numFmtId="0" fontId="40" fillId="0" borderId="0" xfId="13" applyFont="1"/>
    <xf numFmtId="0" fontId="41" fillId="0" borderId="0" xfId="13" applyFont="1"/>
    <xf numFmtId="0" fontId="3" fillId="0" borderId="68" xfId="0" applyFont="1" applyBorder="1" applyAlignment="1">
      <alignment horizontal="left" indent="1"/>
    </xf>
    <xf numFmtId="3" fontId="3" fillId="0" borderId="32" xfId="0" applyNumberFormat="1" applyFont="1" applyBorder="1"/>
    <xf numFmtId="3" fontId="3" fillId="0" borderId="14" xfId="0" applyNumberFormat="1" applyFont="1" applyBorder="1"/>
    <xf numFmtId="3" fontId="3" fillId="0" borderId="76" xfId="0" applyNumberFormat="1" applyFont="1" applyBorder="1"/>
    <xf numFmtId="0" fontId="3" fillId="0" borderId="1" xfId="0" applyFont="1" applyBorder="1" applyAlignment="1">
      <alignment horizontal="center" vertical="top" wrapText="1"/>
    </xf>
    <xf numFmtId="0" fontId="3" fillId="0" borderId="16" xfId="0" applyFont="1" applyBorder="1" applyAlignment="1">
      <alignment horizontal="left" indent="3"/>
    </xf>
    <xf numFmtId="0" fontId="3" fillId="3" borderId="69" xfId="0" applyFont="1" applyFill="1" applyBorder="1" applyAlignment="1">
      <alignment horizontal="left" indent="3"/>
    </xf>
    <xf numFmtId="3" fontId="3" fillId="3" borderId="19" xfId="0" applyNumberFormat="1" applyFont="1" applyFill="1" applyBorder="1"/>
    <xf numFmtId="3" fontId="3" fillId="3" borderId="20" xfId="0" applyNumberFormat="1" applyFont="1" applyFill="1" applyBorder="1"/>
    <xf numFmtId="3" fontId="3" fillId="3" borderId="21" xfId="0" applyNumberFormat="1" applyFont="1" applyFill="1" applyBorder="1"/>
    <xf numFmtId="3" fontId="17" fillId="0" borderId="16" xfId="0" applyNumberFormat="1" applyFont="1" applyBorder="1"/>
    <xf numFmtId="3" fontId="17" fillId="0" borderId="84" xfId="0" applyNumberFormat="1" applyFont="1" applyBorder="1"/>
    <xf numFmtId="0" fontId="44" fillId="0" borderId="0" xfId="0" applyFont="1" applyAlignment="1"/>
    <xf numFmtId="0" fontId="43" fillId="0" borderId="0" xfId="0" applyFont="1"/>
    <xf numFmtId="0" fontId="1" fillId="0" borderId="0" xfId="0" applyFont="1"/>
    <xf numFmtId="0" fontId="22" fillId="0" borderId="32" xfId="0" applyFont="1" applyBorder="1" applyAlignment="1">
      <alignment vertical="top"/>
    </xf>
    <xf numFmtId="3" fontId="22" fillId="0" borderId="51" xfId="0" applyNumberFormat="1" applyFont="1" applyBorder="1"/>
    <xf numFmtId="3" fontId="22" fillId="0" borderId="56" xfId="0" applyNumberFormat="1" applyFont="1" applyBorder="1"/>
    <xf numFmtId="0" fontId="22" fillId="0" borderId="52" xfId="0" applyFont="1" applyBorder="1" applyAlignment="1">
      <alignment vertical="top"/>
    </xf>
    <xf numFmtId="0" fontId="21" fillId="0" borderId="32" xfId="0" applyFont="1" applyBorder="1" applyAlignment="1">
      <alignment vertical="top"/>
    </xf>
    <xf numFmtId="0" fontId="21" fillId="0" borderId="40" xfId="0" applyFont="1" applyBorder="1" applyAlignment="1">
      <alignment vertical="top" wrapText="1"/>
    </xf>
    <xf numFmtId="0" fontId="22" fillId="0" borderId="41" xfId="0" applyFont="1" applyBorder="1" applyAlignment="1">
      <alignment horizontal="center" vertical="top" wrapText="1"/>
    </xf>
    <xf numFmtId="0" fontId="22" fillId="0" borderId="36" xfId="0" applyFont="1" applyBorder="1" applyAlignment="1">
      <alignment horizontal="center" vertical="top" wrapText="1"/>
    </xf>
    <xf numFmtId="0" fontId="22" fillId="0" borderId="20" xfId="0" applyFont="1" applyBorder="1"/>
    <xf numFmtId="0" fontId="22" fillId="0" borderId="21" xfId="0" applyFont="1" applyBorder="1"/>
    <xf numFmtId="0" fontId="22" fillId="0" borderId="40" xfId="0" applyFont="1" applyBorder="1" applyAlignment="1">
      <alignment horizontal="left" vertical="top" wrapText="1" indent="2"/>
    </xf>
    <xf numFmtId="3" fontId="22" fillId="0" borderId="50" xfId="0" applyNumberFormat="1" applyFont="1" applyBorder="1"/>
    <xf numFmtId="3" fontId="24" fillId="0" borderId="40" xfId="0" applyNumberFormat="1" applyFont="1" applyBorder="1"/>
    <xf numFmtId="3" fontId="22" fillId="0" borderId="40" xfId="0" applyNumberFormat="1" applyFont="1" applyBorder="1"/>
    <xf numFmtId="0" fontId="21" fillId="0" borderId="40" xfId="0" applyFont="1" applyBorder="1" applyAlignment="1">
      <alignment horizontal="right" vertical="top" wrapText="1" indent="2"/>
    </xf>
    <xf numFmtId="3" fontId="21" fillId="0" borderId="40" xfId="0" applyNumberFormat="1" applyFont="1" applyBorder="1"/>
    <xf numFmtId="3" fontId="21" fillId="0" borderId="21" xfId="0" applyNumberFormat="1" applyFont="1" applyBorder="1"/>
    <xf numFmtId="0" fontId="3" fillId="0" borderId="20" xfId="0" applyFont="1" applyBorder="1"/>
    <xf numFmtId="0" fontId="3" fillId="0" borderId="21" xfId="0" applyFont="1" applyBorder="1"/>
    <xf numFmtId="0" fontId="3" fillId="0" borderId="32" xfId="0" applyFont="1" applyBorder="1"/>
    <xf numFmtId="0" fontId="3" fillId="0" borderId="40" xfId="0" applyFont="1" applyBorder="1"/>
    <xf numFmtId="0" fontId="22" fillId="0" borderId="40" xfId="0" applyFont="1" applyBorder="1" applyAlignment="1">
      <alignment horizontal="left" vertical="top" wrapText="1" indent="4"/>
    </xf>
    <xf numFmtId="0" fontId="21" fillId="0" borderId="40" xfId="0" applyFont="1" applyBorder="1" applyAlignment="1">
      <alignment horizontal="center" vertical="top" wrapText="1"/>
    </xf>
    <xf numFmtId="0" fontId="44" fillId="0" borderId="0" xfId="0" applyFont="1"/>
    <xf numFmtId="3" fontId="21" fillId="0" borderId="23" xfId="0" applyNumberFormat="1" applyFont="1" applyBorder="1"/>
    <xf numFmtId="3" fontId="22" fillId="0" borderId="24" xfId="0" applyNumberFormat="1" applyFont="1" applyBorder="1"/>
    <xf numFmtId="0" fontId="19" fillId="0" borderId="0" xfId="0" applyFont="1" applyBorder="1" applyAlignment="1">
      <alignment horizontal="left" indent="3"/>
    </xf>
    <xf numFmtId="3" fontId="3" fillId="0" borderId="0" xfId="0" applyNumberFormat="1" applyFont="1" applyBorder="1"/>
    <xf numFmtId="3" fontId="21" fillId="0" borderId="88" xfId="0" applyNumberFormat="1" applyFont="1" applyBorder="1"/>
    <xf numFmtId="3" fontId="21" fillId="0" borderId="30" xfId="0" applyNumberFormat="1" applyFont="1" applyBorder="1"/>
    <xf numFmtId="0" fontId="22" fillId="0" borderId="52" xfId="0" applyFont="1" applyBorder="1"/>
    <xf numFmtId="3" fontId="21" fillId="0" borderId="24" xfId="0" applyNumberFormat="1" applyFont="1" applyBorder="1"/>
    <xf numFmtId="3" fontId="22" fillId="0" borderId="64" xfId="0" applyNumberFormat="1" applyFont="1" applyBorder="1"/>
    <xf numFmtId="0" fontId="22" fillId="0" borderId="0" xfId="0" applyFont="1" applyBorder="1"/>
    <xf numFmtId="0" fontId="3" fillId="0" borderId="29" xfId="0" applyFont="1" applyBorder="1" applyAlignment="1">
      <alignment horizontal="center"/>
    </xf>
    <xf numFmtId="0" fontId="3" fillId="0" borderId="0" xfId="0" applyFont="1" applyBorder="1"/>
    <xf numFmtId="0" fontId="29" fillId="0" borderId="0" xfId="0" applyFont="1" applyBorder="1" applyAlignment="1">
      <alignment horizontal="center"/>
    </xf>
    <xf numFmtId="0" fontId="18" fillId="0" borderId="0" xfId="0" applyFont="1" applyBorder="1"/>
    <xf numFmtId="0" fontId="26" fillId="0" borderId="0" xfId="0" applyFont="1" applyBorder="1"/>
    <xf numFmtId="0" fontId="14" fillId="0" borderId="0" xfId="0" applyFont="1" applyBorder="1" applyAlignment="1"/>
    <xf numFmtId="0" fontId="30" fillId="0" borderId="0" xfId="0" applyFont="1" applyBorder="1" applyAlignment="1">
      <alignment horizontal="center"/>
    </xf>
    <xf numFmtId="0" fontId="31" fillId="0" borderId="0" xfId="0" applyFont="1" applyBorder="1" applyAlignment="1"/>
    <xf numFmtId="0" fontId="18" fillId="0" borderId="0" xfId="0" applyFont="1" applyBorder="1" applyAlignment="1"/>
    <xf numFmtId="0" fontId="39" fillId="0" borderId="0" xfId="13" applyFont="1" applyBorder="1" applyAlignment="1"/>
    <xf numFmtId="0" fontId="34" fillId="0" borderId="0" xfId="13" applyFont="1" applyBorder="1" applyAlignment="1"/>
    <xf numFmtId="0" fontId="15" fillId="0" borderId="0" xfId="0" applyFont="1" applyAlignment="1">
      <alignment horizontal="center"/>
    </xf>
    <xf numFmtId="0" fontId="16" fillId="0" borderId="0" xfId="0" applyFont="1" applyAlignment="1">
      <alignment horizontal="center"/>
    </xf>
    <xf numFmtId="0" fontId="3" fillId="0" borderId="0" xfId="0" applyFont="1" applyAlignment="1">
      <alignment horizontal="center"/>
    </xf>
    <xf numFmtId="0" fontId="1" fillId="0" borderId="0" xfId="0" applyFont="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4" fillId="0" borderId="0" xfId="0" applyFont="1" applyAlignment="1">
      <alignment horizont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2" fillId="0" borderId="0" xfId="0" applyFont="1" applyAlignment="1">
      <alignment horizont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1" fillId="0" borderId="0" xfId="0" applyFont="1" applyAlignment="1">
      <alignment horizontal="center"/>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83" xfId="0" applyFont="1" applyBorder="1" applyAlignment="1">
      <alignment horizontal="center" vertical="center" wrapText="1"/>
    </xf>
    <xf numFmtId="0" fontId="36" fillId="0" borderId="0" xfId="0" applyFont="1" applyAlignment="1">
      <alignment wrapText="1"/>
    </xf>
    <xf numFmtId="0" fontId="37" fillId="0" borderId="0" xfId="0" applyFont="1" applyAlignment="1">
      <alignment wrapText="1"/>
    </xf>
    <xf numFmtId="0" fontId="19" fillId="0" borderId="0" xfId="0" applyFont="1" applyAlignment="1">
      <alignment horizontal="left" vertical="top"/>
    </xf>
    <xf numFmtId="0" fontId="17" fillId="0" borderId="12"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2" fillId="0" borderId="34" xfId="0" applyFont="1" applyBorder="1" applyAlignment="1">
      <alignment horizontal="center"/>
    </xf>
    <xf numFmtId="0" fontId="21" fillId="0" borderId="49" xfId="0" applyFont="1" applyBorder="1" applyAlignment="1">
      <alignment horizontal="left" vertical="top" wrapText="1"/>
    </xf>
    <xf numFmtId="0" fontId="20"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3" fillId="0" borderId="0" xfId="0" applyFont="1" applyBorder="1" applyAlignment="1">
      <alignment horizontal="center"/>
    </xf>
    <xf numFmtId="0" fontId="3" fillId="0" borderId="34" xfId="0" applyFont="1" applyBorder="1" applyAlignment="1">
      <alignment horizontal="center"/>
    </xf>
    <xf numFmtId="0" fontId="24" fillId="0" borderId="40" xfId="0" applyFont="1" applyBorder="1" applyAlignment="1">
      <alignment horizontal="left" vertical="top" wrapText="1"/>
    </xf>
    <xf numFmtId="0" fontId="24" fillId="0" borderId="40" xfId="0" applyFont="1" applyBorder="1" applyAlignment="1">
      <alignment horizontal="left" vertical="top"/>
    </xf>
    <xf numFmtId="0" fontId="24" fillId="0" borderId="30" xfId="0" applyFont="1" applyBorder="1" applyAlignment="1">
      <alignment horizontal="left" vertical="top"/>
    </xf>
    <xf numFmtId="0" fontId="24" fillId="0" borderId="85" xfId="0" applyFont="1" applyBorder="1" applyAlignment="1">
      <alignment horizontal="left" vertical="top" wrapText="1"/>
    </xf>
    <xf numFmtId="0" fontId="24" fillId="0" borderId="86" xfId="0" applyFont="1" applyBorder="1" applyAlignment="1">
      <alignment horizontal="left" vertical="top" wrapText="1"/>
    </xf>
    <xf numFmtId="0" fontId="0" fillId="0" borderId="50" xfId="0" applyBorder="1" applyAlignment="1">
      <alignment horizontal="left" vertical="top" wrapText="1"/>
    </xf>
    <xf numFmtId="0" fontId="0" fillId="0" borderId="53" xfId="0" applyBorder="1" applyAlignment="1">
      <alignment horizontal="left" vertical="top" wrapText="1"/>
    </xf>
    <xf numFmtId="0" fontId="22" fillId="0" borderId="40" xfId="0" applyFont="1" applyBorder="1" applyAlignment="1">
      <alignment horizontal="left" vertical="top" wrapText="1"/>
    </xf>
    <xf numFmtId="0" fontId="21" fillId="0" borderId="41" xfId="0" applyFont="1" applyBorder="1" applyAlignment="1">
      <alignment horizontal="right" vertical="top"/>
    </xf>
    <xf numFmtId="0" fontId="21" fillId="0" borderId="39" xfId="0" applyFont="1" applyBorder="1" applyAlignment="1">
      <alignment horizontal="left" vertical="top" wrapText="1"/>
    </xf>
    <xf numFmtId="0" fontId="22" fillId="0" borderId="40" xfId="0" applyFont="1" applyBorder="1" applyAlignment="1">
      <alignment horizontal="center" vertical="top" wrapText="1"/>
    </xf>
    <xf numFmtId="0" fontId="21" fillId="0" borderId="85" xfId="0" applyFont="1" applyBorder="1" applyAlignment="1">
      <alignment horizontal="right" vertical="top"/>
    </xf>
    <xf numFmtId="0" fontId="21" fillId="0" borderId="86" xfId="0" applyFont="1" applyBorder="1" applyAlignment="1">
      <alignment horizontal="right" vertical="top"/>
    </xf>
    <xf numFmtId="0" fontId="0" fillId="0" borderId="85" xfId="0" applyBorder="1" applyAlignment="1">
      <alignment horizontal="left" vertical="top" wrapText="1"/>
    </xf>
    <xf numFmtId="0" fontId="0" fillId="0" borderId="86" xfId="0" applyBorder="1" applyAlignment="1">
      <alignment horizontal="left" vertical="top" wrapText="1"/>
    </xf>
    <xf numFmtId="0" fontId="22" fillId="0" borderId="85" xfId="0" applyFont="1" applyBorder="1" applyAlignment="1">
      <alignment horizontal="left" vertical="top" wrapText="1"/>
    </xf>
    <xf numFmtId="0" fontId="22" fillId="0" borderId="86" xfId="0" applyFont="1" applyBorder="1" applyAlignment="1">
      <alignment horizontal="left" vertical="top" wrapText="1"/>
    </xf>
    <xf numFmtId="0" fontId="22" fillId="0" borderId="50" xfId="0" applyFont="1" applyBorder="1" applyAlignment="1">
      <alignment horizontal="left" vertical="top" wrapText="1"/>
    </xf>
    <xf numFmtId="0" fontId="22" fillId="0" borderId="53" xfId="0" applyFont="1" applyBorder="1" applyAlignment="1">
      <alignment horizontal="left" vertical="top" wrapText="1"/>
    </xf>
    <xf numFmtId="0" fontId="22" fillId="0" borderId="30" xfId="0" applyFont="1" applyBorder="1" applyAlignment="1">
      <alignment horizontal="left" vertical="top" wrapText="1"/>
    </xf>
    <xf numFmtId="0" fontId="24" fillId="0" borderId="41" xfId="0" applyFont="1" applyBorder="1" applyAlignment="1">
      <alignment horizontal="left" vertical="top" wrapText="1"/>
    </xf>
    <xf numFmtId="0" fontId="24" fillId="0" borderId="36" xfId="0" applyFont="1" applyBorder="1" applyAlignment="1">
      <alignment horizontal="left" vertical="top" wrapText="1"/>
    </xf>
    <xf numFmtId="0" fontId="24" fillId="0" borderId="30" xfId="0" applyFont="1" applyBorder="1" applyAlignment="1">
      <alignment horizontal="left" vertical="top" wrapText="1"/>
    </xf>
    <xf numFmtId="0" fontId="22" fillId="0" borderId="40" xfId="0" applyFont="1" applyBorder="1" applyAlignment="1">
      <alignment horizontal="left" vertical="top"/>
    </xf>
    <xf numFmtId="0" fontId="22" fillId="0" borderId="30" xfId="0" applyFont="1" applyBorder="1" applyAlignment="1">
      <alignment horizontal="left" vertical="top"/>
    </xf>
    <xf numFmtId="0" fontId="21" fillId="0" borderId="41" xfId="0" applyFont="1" applyBorder="1" applyAlignment="1">
      <alignment horizontal="right"/>
    </xf>
    <xf numFmtId="0" fontId="21" fillId="0" borderId="36" xfId="0" applyFont="1" applyBorder="1" applyAlignment="1">
      <alignment horizontal="right"/>
    </xf>
    <xf numFmtId="0" fontId="21" fillId="0" borderId="50" xfId="0" applyFont="1" applyBorder="1" applyAlignment="1">
      <alignment horizontal="left" vertical="top"/>
    </xf>
    <xf numFmtId="0" fontId="21" fillId="0" borderId="53" xfId="0" applyFont="1" applyBorder="1" applyAlignment="1">
      <alignment horizontal="left" vertical="top"/>
    </xf>
    <xf numFmtId="0" fontId="21" fillId="0" borderId="36" xfId="0" applyFont="1" applyBorder="1" applyAlignment="1">
      <alignment horizontal="right" vertical="top"/>
    </xf>
    <xf numFmtId="0" fontId="24" fillId="0" borderId="39" xfId="0" applyFont="1" applyBorder="1" applyAlignment="1">
      <alignment horizontal="left" vertical="top" wrapText="1"/>
    </xf>
    <xf numFmtId="0" fontId="24" fillId="0" borderId="29" xfId="0" applyFont="1" applyBorder="1" applyAlignment="1">
      <alignment horizontal="left" vertical="top" wrapText="1"/>
    </xf>
    <xf numFmtId="0" fontId="21" fillId="0" borderId="39" xfId="0" applyFont="1" applyBorder="1" applyAlignment="1">
      <alignment horizontal="left" vertical="top"/>
    </xf>
    <xf numFmtId="0" fontId="21" fillId="0" borderId="29" xfId="0" applyFont="1" applyBorder="1" applyAlignment="1">
      <alignment horizontal="left" vertical="top"/>
    </xf>
    <xf numFmtId="0" fontId="22" fillId="0" borderId="0" xfId="0" applyFont="1" applyBorder="1" applyAlignment="1">
      <alignment horizontal="left" vertical="top" wrapText="1"/>
    </xf>
    <xf numFmtId="0" fontId="22" fillId="0" borderId="87" xfId="0" applyFont="1" applyBorder="1" applyAlignment="1">
      <alignment horizontal="left" vertical="top" wrapText="1"/>
    </xf>
    <xf numFmtId="0" fontId="21" fillId="0" borderId="0" xfId="0" applyFont="1" applyBorder="1" applyAlignment="1">
      <alignment horizontal="right" vertical="top"/>
    </xf>
    <xf numFmtId="0" fontId="21" fillId="0" borderId="49" xfId="0" applyFont="1" applyBorder="1" applyAlignment="1">
      <alignment horizontal="left" vertical="top"/>
    </xf>
    <xf numFmtId="0" fontId="21" fillId="0" borderId="77" xfId="0" applyFont="1" applyBorder="1" applyAlignment="1">
      <alignment horizontal="left" vertical="top"/>
    </xf>
    <xf numFmtId="0" fontId="21" fillId="0" borderId="78" xfId="0" applyFont="1" applyBorder="1" applyAlignment="1">
      <alignment horizontal="right" vertical="top"/>
    </xf>
    <xf numFmtId="0" fontId="21" fillId="0" borderId="34" xfId="0" applyFont="1" applyBorder="1" applyAlignment="1">
      <alignment horizontal="center" vertical="top"/>
    </xf>
    <xf numFmtId="0" fontId="21" fillId="0" borderId="89" xfId="0" applyFont="1" applyBorder="1" applyAlignment="1">
      <alignment horizontal="right" vertical="top"/>
    </xf>
    <xf numFmtId="0" fontId="21" fillId="0" borderId="54" xfId="0" applyFont="1" applyBorder="1" applyAlignment="1">
      <alignment horizontal="center" vertical="top"/>
    </xf>
    <xf numFmtId="0" fontId="21" fillId="0" borderId="31" xfId="0" applyFont="1" applyBorder="1" applyAlignment="1">
      <alignment horizontal="center" vertical="top"/>
    </xf>
    <xf numFmtId="0" fontId="3" fillId="0" borderId="0" xfId="0" applyFont="1" applyAlignment="1">
      <alignment horizontal="left"/>
    </xf>
    <xf numFmtId="0" fontId="12" fillId="0" borderId="0" xfId="0" applyFont="1" applyAlignment="1">
      <alignment horizontal="center" wrapText="1"/>
    </xf>
    <xf numFmtId="0" fontId="43" fillId="0" borderId="33"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83"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58" xfId="0" applyFont="1" applyBorder="1" applyAlignment="1">
      <alignment horizontal="center" vertical="center" wrapText="1"/>
    </xf>
  </cellXfs>
  <cellStyles count="21">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19"/>
    <cellStyle name="Normal 6" xfId="20"/>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1</xdr:row>
      <xdr:rowOff>57150</xdr:rowOff>
    </xdr:from>
    <xdr:to>
      <xdr:col>15</xdr:col>
      <xdr:colOff>142679</xdr:colOff>
      <xdr:row>34</xdr:row>
      <xdr:rowOff>18165</xdr:rowOff>
    </xdr:to>
    <xdr:pic>
      <xdr:nvPicPr>
        <xdr:cNvPr id="2" name="Picture 1"/>
        <xdr:cNvPicPr>
          <a:picLocks noChangeAspect="1"/>
        </xdr:cNvPicPr>
      </xdr:nvPicPr>
      <xdr:blipFill>
        <a:blip xmlns:r="http://schemas.openxmlformats.org/officeDocument/2006/relationships" r:embed="rId1"/>
        <a:stretch>
          <a:fillRect/>
        </a:stretch>
      </xdr:blipFill>
      <xdr:spPr>
        <a:xfrm>
          <a:off x="304800" y="314325"/>
          <a:ext cx="8981879" cy="625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1057275</xdr:colOff>
      <xdr:row>9</xdr:row>
      <xdr:rowOff>27402</xdr:rowOff>
    </xdr:from>
    <xdr:ext cx="8874311" cy="1382430"/>
    <xdr:sp macro="" textlink="">
      <xdr:nvSpPr>
        <xdr:cNvPr id="2" name="Rectangle 1"/>
        <xdr:cNvSpPr/>
      </xdr:nvSpPr>
      <xdr:spPr>
        <a:xfrm rot="20552943">
          <a:off x="1057275" y="2132427"/>
          <a:ext cx="8874311" cy="1382430"/>
        </a:xfrm>
        <a:prstGeom prst="rect">
          <a:avLst/>
        </a:prstGeom>
        <a:noFill/>
      </xdr:spPr>
      <xdr:txBody>
        <a:bodyPr wrap="none" lIns="91440" tIns="45720" rIns="91440" bIns="45720">
          <a:noAutofit/>
        </a:bodyPr>
        <a:lstStyle/>
        <a:p>
          <a:pPr algn="ctr"/>
          <a:endParaRPr lang="en-US" sz="36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0"/>
  <sheetViews>
    <sheetView showWhiteSpace="0" zoomScaleNormal="100" zoomScaleSheetLayoutView="115" workbookViewId="0">
      <selection activeCell="T9" sqref="T9"/>
    </sheetView>
  </sheetViews>
  <sheetFormatPr defaultRowHeight="15" x14ac:dyDescent="0.2"/>
  <cols>
    <col min="1" max="16384" width="9.140625" style="210"/>
  </cols>
  <sheetData>
    <row r="1" spans="1:2" ht="20.25" x14ac:dyDescent="0.3">
      <c r="A1" s="214" t="s">
        <v>179</v>
      </c>
    </row>
    <row r="5" spans="1:2" ht="15.75" x14ac:dyDescent="0.25">
      <c r="B5" s="213"/>
    </row>
    <row r="29" spans="1:13" x14ac:dyDescent="0.2">
      <c r="A29" s="273"/>
      <c r="B29" s="274"/>
      <c r="C29" s="274"/>
      <c r="D29" s="274"/>
      <c r="E29" s="274"/>
      <c r="F29" s="274"/>
      <c r="G29" s="274"/>
      <c r="H29" s="274"/>
      <c r="I29" s="274"/>
      <c r="J29" s="274"/>
      <c r="K29" s="274"/>
      <c r="L29" s="274"/>
      <c r="M29" s="274"/>
    </row>
    <row r="84" spans="1:1" x14ac:dyDescent="0.2">
      <c r="A84" s="212" t="s">
        <v>178</v>
      </c>
    </row>
    <row r="184" spans="1:1" x14ac:dyDescent="0.2">
      <c r="A184" s="210" t="s">
        <v>177</v>
      </c>
    </row>
    <row r="240" spans="1:1" ht="15.75" x14ac:dyDescent="0.25">
      <c r="A240" s="211" t="s">
        <v>176</v>
      </c>
    </row>
  </sheetData>
  <mergeCells count="1">
    <mergeCell ref="A29:M29"/>
  </mergeCells>
  <printOptions horizontalCentered="1"/>
  <pageMargins left="0.75" right="0.75" top="1" bottom="1" header="0.5" footer="0.5"/>
  <pageSetup scale="82" orientation="landscape" r:id="rId1"/>
  <headerFooter alignWithMargins="0">
    <oddFooter>&amp;C&amp;"Arial,Regular"Exhibit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tabSelected="1" zoomScaleNormal="100" zoomScaleSheetLayoutView="100" workbookViewId="0">
      <pane xSplit="1" ySplit="7" topLeftCell="B8" activePane="bottomRight" state="frozen"/>
      <selection pane="topRight" activeCell="B1" sqref="B1"/>
      <selection pane="bottomLeft" activeCell="A8" sqref="A8"/>
      <selection pane="bottomRight" activeCell="E47" sqref="E47"/>
    </sheetView>
  </sheetViews>
  <sheetFormatPr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1" width="8.28515625" style="9" customWidth="1"/>
    <col min="12" max="12" width="12.7109375" style="9" customWidth="1"/>
    <col min="13" max="14" width="8.28515625" style="9" customWidth="1"/>
    <col min="15" max="15" width="12.7109375" style="9" customWidth="1"/>
    <col min="16" max="16384" width="9.140625" style="9"/>
  </cols>
  <sheetData>
    <row r="1" spans="1:15" ht="18" x14ac:dyDescent="0.25">
      <c r="A1" s="275" t="s">
        <v>111</v>
      </c>
      <c r="B1" s="275"/>
      <c r="C1" s="275"/>
      <c r="D1" s="275"/>
      <c r="E1" s="275"/>
      <c r="F1" s="275"/>
      <c r="G1" s="275"/>
      <c r="H1" s="275"/>
      <c r="I1" s="275"/>
      <c r="J1" s="227" t="s">
        <v>23</v>
      </c>
      <c r="K1" s="6"/>
      <c r="L1" s="6"/>
      <c r="M1" s="6"/>
      <c r="N1" s="6"/>
      <c r="O1" s="6"/>
    </row>
    <row r="2" spans="1:15" ht="15" x14ac:dyDescent="0.2">
      <c r="A2" s="276" t="s">
        <v>200</v>
      </c>
      <c r="B2" s="276"/>
      <c r="C2" s="276"/>
      <c r="D2" s="276"/>
      <c r="E2" s="276"/>
      <c r="F2" s="276"/>
      <c r="G2" s="276"/>
      <c r="H2" s="276"/>
      <c r="I2" s="276"/>
      <c r="J2" s="227" t="s">
        <v>23</v>
      </c>
      <c r="K2" s="7"/>
      <c r="L2" s="7"/>
      <c r="M2" s="7"/>
      <c r="N2" s="7"/>
      <c r="O2" s="7"/>
    </row>
    <row r="3" spans="1:15" x14ac:dyDescent="0.2">
      <c r="A3" s="285" t="s">
        <v>1</v>
      </c>
      <c r="B3" s="285"/>
      <c r="C3" s="285"/>
      <c r="D3" s="285"/>
      <c r="E3" s="285"/>
      <c r="F3" s="285"/>
      <c r="G3" s="285"/>
      <c r="H3" s="285"/>
      <c r="I3" s="285"/>
      <c r="J3" s="227" t="s">
        <v>23</v>
      </c>
      <c r="K3" s="10"/>
      <c r="L3" s="10"/>
      <c r="M3" s="10"/>
      <c r="N3" s="10"/>
      <c r="O3" s="10"/>
    </row>
    <row r="4" spans="1:15" x14ac:dyDescent="0.2">
      <c r="A4" s="282" t="s">
        <v>2</v>
      </c>
      <c r="B4" s="282"/>
      <c r="C4" s="282"/>
      <c r="D4" s="282"/>
      <c r="E4" s="282"/>
      <c r="F4" s="282"/>
      <c r="G4" s="282"/>
      <c r="H4" s="282"/>
      <c r="I4" s="282"/>
      <c r="J4" s="227" t="s">
        <v>23</v>
      </c>
      <c r="K4" s="8"/>
      <c r="L4" s="8"/>
      <c r="M4" s="8"/>
      <c r="N4" s="8"/>
      <c r="O4" s="8"/>
    </row>
    <row r="5" spans="1:15" ht="15" thickBot="1" x14ac:dyDescent="0.25">
      <c r="A5" s="282"/>
      <c r="B5" s="282"/>
      <c r="C5" s="282"/>
      <c r="D5" s="282"/>
      <c r="E5" s="282"/>
      <c r="F5" s="282"/>
      <c r="G5" s="282"/>
      <c r="H5" s="282"/>
      <c r="I5" s="282"/>
      <c r="J5" s="227" t="s">
        <v>23</v>
      </c>
      <c r="K5" s="8"/>
      <c r="L5" s="8"/>
      <c r="M5" s="8"/>
      <c r="N5" s="8"/>
      <c r="O5" s="8"/>
    </row>
    <row r="6" spans="1:15" ht="45" customHeight="1" x14ac:dyDescent="0.2">
      <c r="A6" s="283" t="s">
        <v>112</v>
      </c>
      <c r="B6" s="286" t="s">
        <v>210</v>
      </c>
      <c r="C6" s="286"/>
      <c r="D6" s="286" t="s">
        <v>211</v>
      </c>
      <c r="E6" s="286"/>
      <c r="F6" s="286" t="s">
        <v>191</v>
      </c>
      <c r="G6" s="286"/>
      <c r="H6" s="286" t="s">
        <v>84</v>
      </c>
      <c r="I6" s="287"/>
      <c r="J6" s="227" t="s">
        <v>23</v>
      </c>
    </row>
    <row r="7" spans="1:15" ht="28.5" x14ac:dyDescent="0.2">
      <c r="A7" s="284"/>
      <c r="B7" s="74" t="s">
        <v>34</v>
      </c>
      <c r="C7" s="11" t="s">
        <v>4</v>
      </c>
      <c r="D7" s="11" t="s">
        <v>34</v>
      </c>
      <c r="E7" s="11" t="s">
        <v>4</v>
      </c>
      <c r="F7" s="11" t="s">
        <v>34</v>
      </c>
      <c r="G7" s="11" t="s">
        <v>4</v>
      </c>
      <c r="H7" s="11" t="s">
        <v>34</v>
      </c>
      <c r="I7" s="12" t="s">
        <v>4</v>
      </c>
      <c r="J7" s="227" t="s">
        <v>23</v>
      </c>
    </row>
    <row r="8" spans="1:15" x14ac:dyDescent="0.2">
      <c r="A8" s="82" t="s">
        <v>113</v>
      </c>
      <c r="B8" s="151">
        <v>41</v>
      </c>
      <c r="C8" s="151">
        <v>4898</v>
      </c>
      <c r="D8" s="151">
        <v>48</v>
      </c>
      <c r="E8" s="151">
        <v>5324</v>
      </c>
      <c r="F8" s="151">
        <v>51</v>
      </c>
      <c r="G8" s="151">
        <v>5727</v>
      </c>
      <c r="H8" s="152">
        <f>F8-D8</f>
        <v>3</v>
      </c>
      <c r="I8" s="152">
        <f>G8-E8</f>
        <v>403</v>
      </c>
      <c r="J8" s="227" t="s">
        <v>23</v>
      </c>
    </row>
    <row r="9" spans="1:15" x14ac:dyDescent="0.2">
      <c r="A9" s="83" t="s">
        <v>114</v>
      </c>
      <c r="B9" s="32">
        <v>7</v>
      </c>
      <c r="C9" s="32">
        <v>800</v>
      </c>
      <c r="D9" s="32">
        <v>7</v>
      </c>
      <c r="E9" s="32">
        <v>981</v>
      </c>
      <c r="F9" s="32">
        <v>5</v>
      </c>
      <c r="G9" s="32">
        <v>492</v>
      </c>
      <c r="H9" s="32">
        <f t="shared" ref="H9:H13" si="0">F9-D9</f>
        <v>-2</v>
      </c>
      <c r="I9" s="153">
        <f t="shared" ref="I9:I13" si="1">G9-E9</f>
        <v>-489</v>
      </c>
      <c r="J9" s="227" t="s">
        <v>23</v>
      </c>
    </row>
    <row r="10" spans="1:15" x14ac:dyDescent="0.2">
      <c r="A10" s="126" t="s">
        <v>162</v>
      </c>
      <c r="B10" s="32">
        <f>SUM(B11:B12)</f>
        <v>0</v>
      </c>
      <c r="C10" s="32">
        <v>44</v>
      </c>
      <c r="D10" s="32">
        <f t="shared" ref="D10:F10" si="2">SUM(D11:D12)</f>
        <v>0</v>
      </c>
      <c r="E10" s="32">
        <v>77</v>
      </c>
      <c r="F10" s="32">
        <f t="shared" si="2"/>
        <v>0</v>
      </c>
      <c r="G10" s="32">
        <v>305</v>
      </c>
      <c r="H10" s="32">
        <f t="shared" si="0"/>
        <v>0</v>
      </c>
      <c r="I10" s="153">
        <f t="shared" si="1"/>
        <v>228</v>
      </c>
      <c r="J10" s="227" t="s">
        <v>23</v>
      </c>
    </row>
    <row r="11" spans="1:15" x14ac:dyDescent="0.2">
      <c r="A11" s="84" t="s">
        <v>33</v>
      </c>
      <c r="B11" s="177">
        <v>0</v>
      </c>
      <c r="C11" s="177">
        <v>0</v>
      </c>
      <c r="D11" s="177">
        <v>0</v>
      </c>
      <c r="E11" s="177">
        <v>0</v>
      </c>
      <c r="F11" s="177">
        <v>0</v>
      </c>
      <c r="G11" s="177">
        <v>0</v>
      </c>
      <c r="H11" s="177">
        <f t="shared" si="0"/>
        <v>0</v>
      </c>
      <c r="I11" s="178">
        <f t="shared" si="1"/>
        <v>0</v>
      </c>
      <c r="J11" s="227" t="s">
        <v>23</v>
      </c>
    </row>
    <row r="12" spans="1:15" x14ac:dyDescent="0.2">
      <c r="A12" s="84" t="s">
        <v>115</v>
      </c>
      <c r="B12" s="177">
        <v>0</v>
      </c>
      <c r="C12" s="177">
        <v>0</v>
      </c>
      <c r="D12" s="177">
        <v>0</v>
      </c>
      <c r="E12" s="177">
        <v>0</v>
      </c>
      <c r="F12" s="177">
        <v>0</v>
      </c>
      <c r="G12" s="177">
        <v>0</v>
      </c>
      <c r="H12" s="177">
        <f t="shared" si="0"/>
        <v>0</v>
      </c>
      <c r="I12" s="178">
        <f t="shared" si="1"/>
        <v>0</v>
      </c>
      <c r="J12" s="227" t="s">
        <v>23</v>
      </c>
    </row>
    <row r="13" spans="1:15" x14ac:dyDescent="0.2">
      <c r="A13" s="83" t="s">
        <v>116</v>
      </c>
      <c r="B13" s="169">
        <v>0</v>
      </c>
      <c r="C13" s="169">
        <v>4</v>
      </c>
      <c r="D13" s="169">
        <v>0</v>
      </c>
      <c r="E13" s="169">
        <v>0</v>
      </c>
      <c r="F13" s="169">
        <v>0</v>
      </c>
      <c r="G13" s="169">
        <v>0</v>
      </c>
      <c r="H13" s="169">
        <f t="shared" si="0"/>
        <v>0</v>
      </c>
      <c r="I13" s="170">
        <f t="shared" si="1"/>
        <v>0</v>
      </c>
      <c r="J13" s="227" t="s">
        <v>23</v>
      </c>
    </row>
    <row r="14" spans="1:15" ht="15" x14ac:dyDescent="0.25">
      <c r="A14" s="86" t="s">
        <v>29</v>
      </c>
      <c r="B14" s="138">
        <f>SUM(B8:B10,B13)</f>
        <v>48</v>
      </c>
      <c r="C14" s="138">
        <f t="shared" ref="C14:I14" si="3">SUM(C8:C10,C13)</f>
        <v>5746</v>
      </c>
      <c r="D14" s="138">
        <f t="shared" si="3"/>
        <v>55</v>
      </c>
      <c r="E14" s="138">
        <f t="shared" si="3"/>
        <v>6382</v>
      </c>
      <c r="F14" s="138">
        <f t="shared" si="3"/>
        <v>56</v>
      </c>
      <c r="G14" s="138">
        <f t="shared" si="3"/>
        <v>6524</v>
      </c>
      <c r="H14" s="138">
        <f t="shared" si="3"/>
        <v>1</v>
      </c>
      <c r="I14" s="142">
        <f t="shared" si="3"/>
        <v>142</v>
      </c>
      <c r="J14" s="227" t="s">
        <v>23</v>
      </c>
    </row>
    <row r="15" spans="1:15" ht="15" x14ac:dyDescent="0.25">
      <c r="A15" s="85" t="s">
        <v>117</v>
      </c>
      <c r="B15" s="32"/>
      <c r="C15" s="32"/>
      <c r="D15" s="32"/>
      <c r="E15" s="32"/>
      <c r="F15" s="32"/>
      <c r="G15" s="32"/>
      <c r="H15" s="32"/>
      <c r="I15" s="153"/>
      <c r="J15" s="227" t="s">
        <v>23</v>
      </c>
    </row>
    <row r="16" spans="1:15" x14ac:dyDescent="0.2">
      <c r="A16" s="83" t="s">
        <v>118</v>
      </c>
      <c r="B16" s="32"/>
      <c r="C16" s="32">
        <v>1613</v>
      </c>
      <c r="D16" s="32"/>
      <c r="E16" s="32">
        <v>1700</v>
      </c>
      <c r="F16" s="32"/>
      <c r="G16" s="32">
        <v>1649</v>
      </c>
      <c r="H16" s="32"/>
      <c r="I16" s="153">
        <f t="shared" ref="I16:I36" si="4">G16-E16</f>
        <v>-51</v>
      </c>
      <c r="J16" s="227" t="s">
        <v>23</v>
      </c>
    </row>
    <row r="17" spans="1:10" hidden="1" x14ac:dyDescent="0.2">
      <c r="A17" s="83" t="s">
        <v>119</v>
      </c>
      <c r="B17" s="32"/>
      <c r="C17" s="32">
        <v>0</v>
      </c>
      <c r="D17" s="32"/>
      <c r="E17" s="32">
        <v>0</v>
      </c>
      <c r="F17" s="32"/>
      <c r="G17" s="32">
        <v>0</v>
      </c>
      <c r="H17" s="32"/>
      <c r="I17" s="153">
        <f t="shared" si="4"/>
        <v>0</v>
      </c>
      <c r="J17" s="227" t="s">
        <v>23</v>
      </c>
    </row>
    <row r="18" spans="1:10" x14ac:dyDescent="0.2">
      <c r="A18" s="83" t="s">
        <v>120</v>
      </c>
      <c r="B18" s="32"/>
      <c r="C18" s="32">
        <v>16</v>
      </c>
      <c r="D18" s="32"/>
      <c r="E18" s="32">
        <v>25</v>
      </c>
      <c r="F18" s="32"/>
      <c r="G18" s="32">
        <v>25</v>
      </c>
      <c r="H18" s="32"/>
      <c r="I18" s="153">
        <f t="shared" si="4"/>
        <v>0</v>
      </c>
      <c r="J18" s="227" t="s">
        <v>23</v>
      </c>
    </row>
    <row r="19" spans="1:10" x14ac:dyDescent="0.2">
      <c r="A19" s="126" t="s">
        <v>163</v>
      </c>
      <c r="B19" s="32"/>
      <c r="C19" s="32">
        <v>315</v>
      </c>
      <c r="D19" s="32"/>
      <c r="E19" s="32">
        <v>66</v>
      </c>
      <c r="F19" s="32"/>
      <c r="G19" s="32">
        <v>68</v>
      </c>
      <c r="H19" s="32"/>
      <c r="I19" s="153">
        <f t="shared" si="4"/>
        <v>2</v>
      </c>
      <c r="J19" s="227" t="s">
        <v>23</v>
      </c>
    </row>
    <row r="20" spans="1:10" x14ac:dyDescent="0.2">
      <c r="A20" s="83" t="s">
        <v>121</v>
      </c>
      <c r="B20" s="32"/>
      <c r="C20" s="32">
        <v>1383</v>
      </c>
      <c r="D20" s="32"/>
      <c r="E20" s="32">
        <v>1342</v>
      </c>
      <c r="F20" s="32"/>
      <c r="G20" s="32">
        <v>1646</v>
      </c>
      <c r="H20" s="32"/>
      <c r="I20" s="153">
        <f t="shared" si="4"/>
        <v>304</v>
      </c>
      <c r="J20" s="227" t="s">
        <v>23</v>
      </c>
    </row>
    <row r="21" spans="1:10" x14ac:dyDescent="0.2">
      <c r="A21" s="83" t="s">
        <v>122</v>
      </c>
      <c r="B21" s="32"/>
      <c r="C21" s="32">
        <v>93</v>
      </c>
      <c r="D21" s="32"/>
      <c r="E21" s="32">
        <v>98</v>
      </c>
      <c r="F21" s="32"/>
      <c r="G21" s="32">
        <v>94</v>
      </c>
      <c r="H21" s="32"/>
      <c r="I21" s="153">
        <f t="shared" si="4"/>
        <v>-4</v>
      </c>
      <c r="J21" s="227" t="s">
        <v>23</v>
      </c>
    </row>
    <row r="22" spans="1:10" x14ac:dyDescent="0.2">
      <c r="A22" s="83" t="s">
        <v>123</v>
      </c>
      <c r="B22" s="32"/>
      <c r="C22" s="32">
        <v>76</v>
      </c>
      <c r="D22" s="32"/>
      <c r="E22" s="32">
        <v>80</v>
      </c>
      <c r="F22" s="32"/>
      <c r="G22" s="32">
        <v>83</v>
      </c>
      <c r="H22" s="32"/>
      <c r="I22" s="153">
        <f t="shared" si="4"/>
        <v>3</v>
      </c>
      <c r="J22" s="227" t="s">
        <v>23</v>
      </c>
    </row>
    <row r="23" spans="1:10" x14ac:dyDescent="0.2">
      <c r="A23" s="83" t="s">
        <v>124</v>
      </c>
      <c r="B23" s="32"/>
      <c r="C23" s="32">
        <v>274</v>
      </c>
      <c r="D23" s="32"/>
      <c r="E23" s="32">
        <v>284</v>
      </c>
      <c r="F23" s="32"/>
      <c r="G23" s="32">
        <v>294</v>
      </c>
      <c r="H23" s="32"/>
      <c r="I23" s="153">
        <f t="shared" si="4"/>
        <v>10</v>
      </c>
      <c r="J23" s="227" t="s">
        <v>23</v>
      </c>
    </row>
    <row r="24" spans="1:10" ht="12.75" customHeight="1" x14ac:dyDescent="0.2">
      <c r="A24" s="83" t="s">
        <v>125</v>
      </c>
      <c r="B24" s="32"/>
      <c r="C24" s="32">
        <v>0</v>
      </c>
      <c r="D24" s="32"/>
      <c r="E24" s="32">
        <v>207</v>
      </c>
      <c r="F24" s="32"/>
      <c r="G24" s="32">
        <v>214</v>
      </c>
      <c r="H24" s="32"/>
      <c r="I24" s="153">
        <f t="shared" si="4"/>
        <v>7</v>
      </c>
      <c r="J24" s="227" t="s">
        <v>23</v>
      </c>
    </row>
    <row r="25" spans="1:10" x14ac:dyDescent="0.2">
      <c r="A25" s="83" t="s">
        <v>126</v>
      </c>
      <c r="B25" s="32"/>
      <c r="C25" s="32">
        <v>800</v>
      </c>
      <c r="D25" s="32"/>
      <c r="E25" s="32">
        <v>544</v>
      </c>
      <c r="F25" s="32"/>
      <c r="G25" s="32">
        <v>594</v>
      </c>
      <c r="H25" s="32"/>
      <c r="I25" s="153">
        <f t="shared" si="4"/>
        <v>50</v>
      </c>
      <c r="J25" s="227" t="s">
        <v>23</v>
      </c>
    </row>
    <row r="26" spans="1:10" x14ac:dyDescent="0.2">
      <c r="A26" s="83" t="s">
        <v>127</v>
      </c>
      <c r="B26" s="32"/>
      <c r="C26" s="32">
        <v>269</v>
      </c>
      <c r="D26" s="32"/>
      <c r="E26" s="32">
        <v>280</v>
      </c>
      <c r="F26" s="32"/>
      <c r="G26" s="32">
        <v>290</v>
      </c>
      <c r="H26" s="32"/>
      <c r="I26" s="153">
        <f t="shared" si="4"/>
        <v>10</v>
      </c>
      <c r="J26" s="227" t="s">
        <v>23</v>
      </c>
    </row>
    <row r="27" spans="1:10" x14ac:dyDescent="0.2">
      <c r="A27" s="83" t="s">
        <v>128</v>
      </c>
      <c r="B27" s="32"/>
      <c r="C27" s="32">
        <v>3</v>
      </c>
      <c r="D27" s="32"/>
      <c r="E27" s="32">
        <v>0</v>
      </c>
      <c r="F27" s="32"/>
      <c r="G27" s="32">
        <v>0</v>
      </c>
      <c r="H27" s="32"/>
      <c r="I27" s="153">
        <f t="shared" si="4"/>
        <v>0</v>
      </c>
      <c r="J27" s="227" t="s">
        <v>23</v>
      </c>
    </row>
    <row r="28" spans="1:10" hidden="1" x14ac:dyDescent="0.2">
      <c r="A28" s="83" t="s">
        <v>129</v>
      </c>
      <c r="B28" s="32"/>
      <c r="C28" s="32">
        <v>0</v>
      </c>
      <c r="D28" s="32"/>
      <c r="E28" s="32">
        <v>0</v>
      </c>
      <c r="F28" s="32"/>
      <c r="G28" s="32">
        <v>0</v>
      </c>
      <c r="H28" s="32"/>
      <c r="I28" s="153">
        <f t="shared" si="4"/>
        <v>0</v>
      </c>
      <c r="J28" s="227" t="s">
        <v>23</v>
      </c>
    </row>
    <row r="29" spans="1:10" x14ac:dyDescent="0.2">
      <c r="A29" s="83" t="s">
        <v>72</v>
      </c>
      <c r="B29" s="32"/>
      <c r="C29" s="32">
        <v>5</v>
      </c>
      <c r="D29" s="32"/>
      <c r="E29" s="32">
        <v>5</v>
      </c>
      <c r="F29" s="32"/>
      <c r="G29" s="32">
        <v>5</v>
      </c>
      <c r="H29" s="32"/>
      <c r="I29" s="153">
        <f t="shared" si="4"/>
        <v>0</v>
      </c>
      <c r="J29" s="227" t="s">
        <v>23</v>
      </c>
    </row>
    <row r="30" spans="1:10" x14ac:dyDescent="0.2">
      <c r="A30" s="83" t="s">
        <v>130</v>
      </c>
      <c r="B30" s="32"/>
      <c r="C30" s="32">
        <v>29</v>
      </c>
      <c r="D30" s="32"/>
      <c r="E30" s="32">
        <v>30</v>
      </c>
      <c r="F30" s="32"/>
      <c r="G30" s="32">
        <v>31</v>
      </c>
      <c r="H30" s="32"/>
      <c r="I30" s="153">
        <f t="shared" si="4"/>
        <v>1</v>
      </c>
      <c r="J30" s="227" t="s">
        <v>23</v>
      </c>
    </row>
    <row r="31" spans="1:10" hidden="1" x14ac:dyDescent="0.2">
      <c r="A31" s="83" t="s">
        <v>131</v>
      </c>
      <c r="B31" s="32"/>
      <c r="C31" s="32">
        <v>0</v>
      </c>
      <c r="D31" s="32"/>
      <c r="E31" s="32">
        <v>0</v>
      </c>
      <c r="F31" s="32"/>
      <c r="G31" s="32">
        <v>0</v>
      </c>
      <c r="H31" s="32"/>
      <c r="I31" s="153">
        <f t="shared" si="4"/>
        <v>0</v>
      </c>
      <c r="J31" s="227" t="s">
        <v>23</v>
      </c>
    </row>
    <row r="32" spans="1:10" x14ac:dyDescent="0.2">
      <c r="A32" s="83" t="s">
        <v>132</v>
      </c>
      <c r="B32" s="32"/>
      <c r="C32" s="32">
        <v>124</v>
      </c>
      <c r="D32" s="32"/>
      <c r="E32" s="32">
        <v>125</v>
      </c>
      <c r="F32" s="32"/>
      <c r="G32" s="32">
        <v>130</v>
      </c>
      <c r="H32" s="32"/>
      <c r="I32" s="153">
        <f t="shared" si="4"/>
        <v>5</v>
      </c>
      <c r="J32" s="227" t="s">
        <v>23</v>
      </c>
    </row>
    <row r="33" spans="1:10" x14ac:dyDescent="0.2">
      <c r="A33" s="83" t="s">
        <v>133</v>
      </c>
      <c r="B33" s="32"/>
      <c r="C33" s="32">
        <v>30</v>
      </c>
      <c r="D33" s="32"/>
      <c r="E33" s="32">
        <v>30</v>
      </c>
      <c r="F33" s="32"/>
      <c r="G33" s="32">
        <v>45</v>
      </c>
      <c r="H33" s="32"/>
      <c r="I33" s="153">
        <f t="shared" si="4"/>
        <v>15</v>
      </c>
      <c r="J33" s="227" t="s">
        <v>23</v>
      </c>
    </row>
    <row r="34" spans="1:10" hidden="1" x14ac:dyDescent="0.2">
      <c r="A34" s="83" t="s">
        <v>134</v>
      </c>
      <c r="B34" s="32"/>
      <c r="C34" s="32">
        <v>0</v>
      </c>
      <c r="D34" s="32"/>
      <c r="E34" s="32">
        <v>0</v>
      </c>
      <c r="F34" s="32"/>
      <c r="G34" s="32">
        <v>0</v>
      </c>
      <c r="H34" s="32"/>
      <c r="I34" s="153">
        <f t="shared" si="4"/>
        <v>0</v>
      </c>
      <c r="J34" s="227" t="s">
        <v>23</v>
      </c>
    </row>
    <row r="35" spans="1:10" hidden="1" x14ac:dyDescent="0.2">
      <c r="A35" s="83" t="s">
        <v>135</v>
      </c>
      <c r="B35" s="32"/>
      <c r="C35" s="32">
        <v>0</v>
      </c>
      <c r="D35" s="32"/>
      <c r="E35" s="32">
        <v>0</v>
      </c>
      <c r="F35" s="32"/>
      <c r="G35" s="32">
        <v>0</v>
      </c>
      <c r="H35" s="32"/>
      <c r="I35" s="153">
        <f t="shared" si="4"/>
        <v>0</v>
      </c>
      <c r="J35" s="227" t="s">
        <v>23</v>
      </c>
    </row>
    <row r="36" spans="1:10" hidden="1" x14ac:dyDescent="0.2">
      <c r="A36" s="83" t="s">
        <v>136</v>
      </c>
      <c r="B36" s="32"/>
      <c r="C36" s="32">
        <v>0</v>
      </c>
      <c r="D36" s="32"/>
      <c r="E36" s="32">
        <v>0</v>
      </c>
      <c r="F36" s="32"/>
      <c r="G36" s="32">
        <v>0</v>
      </c>
      <c r="H36" s="32"/>
      <c r="I36" s="153">
        <f t="shared" si="4"/>
        <v>0</v>
      </c>
      <c r="J36" s="227" t="s">
        <v>23</v>
      </c>
    </row>
    <row r="37" spans="1:10" ht="15" x14ac:dyDescent="0.25">
      <c r="A37" s="86" t="s">
        <v>137</v>
      </c>
      <c r="B37" s="92"/>
      <c r="C37" s="92">
        <f>SUM(C14:C36)</f>
        <v>10776</v>
      </c>
      <c r="D37" s="92"/>
      <c r="E37" s="92">
        <f t="shared" ref="E37:I37" si="5">SUM(E14:E36)</f>
        <v>11198</v>
      </c>
      <c r="F37" s="92"/>
      <c r="G37" s="92">
        <f t="shared" si="5"/>
        <v>11692</v>
      </c>
      <c r="H37" s="92" t="s">
        <v>204</v>
      </c>
      <c r="I37" s="94">
        <f t="shared" si="5"/>
        <v>494</v>
      </c>
      <c r="J37" s="227" t="s">
        <v>23</v>
      </c>
    </row>
    <row r="38" spans="1:10" hidden="1" x14ac:dyDescent="0.2">
      <c r="A38" s="126" t="s">
        <v>164</v>
      </c>
      <c r="B38" s="32"/>
      <c r="C38" s="32">
        <v>0</v>
      </c>
      <c r="D38" s="32"/>
      <c r="E38" s="32">
        <v>0</v>
      </c>
      <c r="F38" s="32"/>
      <c r="G38" s="32">
        <v>0</v>
      </c>
      <c r="H38" s="32"/>
      <c r="I38" s="153">
        <f>G38-E38</f>
        <v>0</v>
      </c>
      <c r="J38" s="227" t="s">
        <v>23</v>
      </c>
    </row>
    <row r="39" spans="1:10" hidden="1" x14ac:dyDescent="0.2">
      <c r="A39" s="187" t="s">
        <v>174</v>
      </c>
      <c r="B39" s="32"/>
      <c r="C39" s="32">
        <v>0</v>
      </c>
      <c r="D39" s="32"/>
      <c r="E39" s="32">
        <v>0</v>
      </c>
      <c r="F39" s="32"/>
      <c r="G39" s="32">
        <v>0</v>
      </c>
      <c r="H39" s="32"/>
      <c r="I39" s="153">
        <f t="shared" ref="I39:I42" si="6">G39-E39</f>
        <v>0</v>
      </c>
      <c r="J39" s="227" t="s">
        <v>23</v>
      </c>
    </row>
    <row r="40" spans="1:10" hidden="1" x14ac:dyDescent="0.2">
      <c r="A40" s="187" t="s">
        <v>175</v>
      </c>
      <c r="B40" s="32"/>
      <c r="C40" s="32">
        <v>0</v>
      </c>
      <c r="D40" s="32"/>
      <c r="E40" s="32">
        <v>0</v>
      </c>
      <c r="F40" s="32"/>
      <c r="G40" s="32">
        <v>0</v>
      </c>
      <c r="H40" s="32"/>
      <c r="I40" s="153">
        <f t="shared" si="6"/>
        <v>0</v>
      </c>
      <c r="J40" s="227" t="s">
        <v>23</v>
      </c>
    </row>
    <row r="41" spans="1:10" hidden="1" x14ac:dyDescent="0.2">
      <c r="A41" s="83" t="s">
        <v>138</v>
      </c>
      <c r="B41" s="32"/>
      <c r="C41" s="32">
        <v>0</v>
      </c>
      <c r="D41" s="32"/>
      <c r="E41" s="32">
        <v>0</v>
      </c>
      <c r="F41" s="32"/>
      <c r="G41" s="32">
        <v>0</v>
      </c>
      <c r="H41" s="32"/>
      <c r="I41" s="153">
        <f t="shared" si="6"/>
        <v>0</v>
      </c>
      <c r="J41" s="227" t="s">
        <v>23</v>
      </c>
    </row>
    <row r="42" spans="1:10" x14ac:dyDescent="0.2">
      <c r="A42" s="136" t="s">
        <v>169</v>
      </c>
      <c r="B42" s="32"/>
      <c r="C42" s="32">
        <v>36</v>
      </c>
      <c r="D42" s="32"/>
      <c r="E42" s="32">
        <v>0</v>
      </c>
      <c r="F42" s="32"/>
      <c r="G42" s="32">
        <v>0</v>
      </c>
      <c r="H42" s="32"/>
      <c r="I42" s="153">
        <f t="shared" si="6"/>
        <v>0</v>
      </c>
      <c r="J42" s="227" t="s">
        <v>23</v>
      </c>
    </row>
    <row r="43" spans="1:10" ht="15.75" thickBot="1" x14ac:dyDescent="0.3">
      <c r="A43" s="87" t="s">
        <v>139</v>
      </c>
      <c r="B43" s="179">
        <f t="shared" ref="B43:I43" si="7">SUM(B37:B42)</f>
        <v>0</v>
      </c>
      <c r="C43" s="179">
        <f>SUM(C37:C42)</f>
        <v>10812</v>
      </c>
      <c r="D43" s="179">
        <f t="shared" si="7"/>
        <v>0</v>
      </c>
      <c r="E43" s="179">
        <f t="shared" si="7"/>
        <v>11198</v>
      </c>
      <c r="F43" s="179">
        <f t="shared" si="7"/>
        <v>0</v>
      </c>
      <c r="G43" s="179">
        <f t="shared" si="7"/>
        <v>11692</v>
      </c>
      <c r="H43" s="179">
        <f>SUM(H37:H42)</f>
        <v>0</v>
      </c>
      <c r="I43" s="180">
        <f t="shared" si="7"/>
        <v>494</v>
      </c>
      <c r="J43" s="227" t="s">
        <v>23</v>
      </c>
    </row>
    <row r="44" spans="1:10" x14ac:dyDescent="0.2">
      <c r="A44" s="89" t="s">
        <v>30</v>
      </c>
      <c r="B44" s="181"/>
      <c r="C44" s="181"/>
      <c r="D44" s="181"/>
      <c r="E44" s="181"/>
      <c r="F44" s="181"/>
      <c r="G44" s="181"/>
      <c r="H44" s="181"/>
      <c r="I44" s="182"/>
      <c r="J44" s="227" t="s">
        <v>23</v>
      </c>
    </row>
    <row r="45" spans="1:10" x14ac:dyDescent="0.2">
      <c r="A45" s="83" t="s">
        <v>140</v>
      </c>
      <c r="B45" s="32">
        <v>0</v>
      </c>
      <c r="C45" s="32"/>
      <c r="D45" s="32">
        <v>0</v>
      </c>
      <c r="E45" s="32"/>
      <c r="F45" s="32">
        <v>0</v>
      </c>
      <c r="G45" s="32"/>
      <c r="H45" s="32">
        <f>F45-D45</f>
        <v>0</v>
      </c>
      <c r="I45" s="153"/>
      <c r="J45" s="227" t="s">
        <v>23</v>
      </c>
    </row>
    <row r="46" spans="1:10" x14ac:dyDescent="0.2">
      <c r="A46" s="83"/>
      <c r="B46" s="32"/>
      <c r="C46" s="32"/>
      <c r="D46" s="32"/>
      <c r="E46" s="32"/>
      <c r="F46" s="32"/>
      <c r="G46" s="32"/>
      <c r="H46" s="32"/>
      <c r="I46" s="153"/>
      <c r="J46" s="227" t="s">
        <v>23</v>
      </c>
    </row>
    <row r="47" spans="1:10" x14ac:dyDescent="0.2">
      <c r="A47" s="83" t="s">
        <v>141</v>
      </c>
      <c r="B47" s="32"/>
      <c r="C47" s="32">
        <v>0</v>
      </c>
      <c r="D47" s="32"/>
      <c r="E47" s="32">
        <v>0</v>
      </c>
      <c r="F47" s="32"/>
      <c r="G47" s="32">
        <v>0</v>
      </c>
      <c r="H47" s="32"/>
      <c r="I47" s="153">
        <f t="shared" ref="I47:I48" si="8">G47-E47</f>
        <v>0</v>
      </c>
      <c r="J47" s="227" t="s">
        <v>23</v>
      </c>
    </row>
    <row r="48" spans="1:10" ht="15" thickBot="1" x14ac:dyDescent="0.25">
      <c r="A48" s="88" t="s">
        <v>142</v>
      </c>
      <c r="B48" s="183"/>
      <c r="C48" s="183">
        <v>0</v>
      </c>
      <c r="D48" s="183"/>
      <c r="E48" s="183">
        <v>0</v>
      </c>
      <c r="F48" s="183"/>
      <c r="G48" s="183">
        <v>0</v>
      </c>
      <c r="H48" s="183"/>
      <c r="I48" s="184">
        <f t="shared" si="8"/>
        <v>0</v>
      </c>
      <c r="J48" s="227" t="s">
        <v>23</v>
      </c>
    </row>
    <row r="50" spans="1:1" x14ac:dyDescent="0.2">
      <c r="A50" s="207"/>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1" orientation="landscape" r:id="rId1"/>
  <headerFooter>
    <oddHeader>&amp;L&amp;"Arial,Bold"&amp;12K. Summary of Requirements by Object Class</oddHeader>
    <oddFooter>&amp;C&amp;"Arial,Regular"Exhibit K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topLeftCell="A2" zoomScaleNormal="100" zoomScaleSheetLayoutView="100" workbookViewId="0">
      <selection activeCell="A56" sqref="A56"/>
    </sheetView>
  </sheetViews>
  <sheetFormatPr defaultRowHeight="14.25" x14ac:dyDescent="0.2"/>
  <cols>
    <col min="1" max="1" width="113.5703125" style="188" customWidth="1"/>
    <col min="2" max="3" width="14.5703125" style="189" customWidth="1"/>
    <col min="4" max="4" width="14.5703125" style="190" customWidth="1"/>
    <col min="5" max="5" width="11.5703125" style="4" bestFit="1" customWidth="1"/>
    <col min="6" max="6" width="4.85546875" style="188" customWidth="1"/>
    <col min="7" max="7" width="140.28515625" style="188" customWidth="1"/>
    <col min="8" max="16384" width="9.140625" style="188"/>
  </cols>
  <sheetData>
    <row r="1" spans="1:7" ht="18" x14ac:dyDescent="0.25">
      <c r="A1" s="275" t="s">
        <v>0</v>
      </c>
      <c r="B1" s="275"/>
      <c r="C1" s="275"/>
      <c r="D1" s="275"/>
      <c r="E1" s="227" t="s">
        <v>23</v>
      </c>
      <c r="G1" s="266"/>
    </row>
    <row r="2" spans="1:7" ht="15" x14ac:dyDescent="0.2">
      <c r="A2" s="276" t="s">
        <v>200</v>
      </c>
      <c r="B2" s="276"/>
      <c r="C2" s="276"/>
      <c r="D2" s="276"/>
      <c r="E2" s="227" t="s">
        <v>23</v>
      </c>
      <c r="G2" s="267"/>
    </row>
    <row r="3" spans="1:7" x14ac:dyDescent="0.2">
      <c r="A3" s="277" t="s">
        <v>1</v>
      </c>
      <c r="B3" s="277"/>
      <c r="C3" s="277"/>
      <c r="D3" s="277"/>
      <c r="E3" s="227" t="s">
        <v>23</v>
      </c>
      <c r="G3" s="267"/>
    </row>
    <row r="4" spans="1:7" x14ac:dyDescent="0.2">
      <c r="A4" s="278" t="s">
        <v>2</v>
      </c>
      <c r="B4" s="278"/>
      <c r="C4" s="278"/>
      <c r="D4" s="278"/>
      <c r="E4" s="227" t="s">
        <v>23</v>
      </c>
      <c r="G4" s="267"/>
    </row>
    <row r="5" spans="1:7" ht="15" thickBot="1" x14ac:dyDescent="0.25">
      <c r="E5" s="227" t="s">
        <v>23</v>
      </c>
      <c r="G5" s="267"/>
    </row>
    <row r="6" spans="1:7" ht="15" x14ac:dyDescent="0.25">
      <c r="A6" s="265"/>
      <c r="B6" s="279" t="s">
        <v>180</v>
      </c>
      <c r="C6" s="280"/>
      <c r="D6" s="281"/>
      <c r="E6" s="227" t="s">
        <v>23</v>
      </c>
    </row>
    <row r="7" spans="1:7" ht="15.75" thickBot="1" x14ac:dyDescent="0.25">
      <c r="B7" s="1" t="s">
        <v>3</v>
      </c>
      <c r="C7" s="2" t="s">
        <v>146</v>
      </c>
      <c r="D7" s="3" t="s">
        <v>4</v>
      </c>
      <c r="E7" s="227" t="s">
        <v>23</v>
      </c>
      <c r="G7" s="129"/>
    </row>
    <row r="8" spans="1:7" ht="15" x14ac:dyDescent="0.25">
      <c r="A8" s="102" t="s">
        <v>181</v>
      </c>
      <c r="B8" s="103">
        <v>54</v>
      </c>
      <c r="C8" s="104">
        <v>48</v>
      </c>
      <c r="D8" s="105">
        <v>11584</v>
      </c>
      <c r="E8" s="227" t="s">
        <v>23</v>
      </c>
      <c r="G8" s="130"/>
    </row>
    <row r="9" spans="1:7" x14ac:dyDescent="0.2">
      <c r="A9" s="215" t="s">
        <v>198</v>
      </c>
      <c r="B9" s="216"/>
      <c r="C9" s="217"/>
      <c r="D9" s="218">
        <v>-229</v>
      </c>
      <c r="E9" s="227" t="s">
        <v>23</v>
      </c>
      <c r="G9" s="130"/>
    </row>
    <row r="10" spans="1:7" ht="15" x14ac:dyDescent="0.25">
      <c r="A10" s="215" t="s">
        <v>182</v>
      </c>
      <c r="B10" s="110"/>
      <c r="C10" s="111"/>
      <c r="D10" s="218">
        <v>-543</v>
      </c>
      <c r="E10" s="227" t="s">
        <v>23</v>
      </c>
      <c r="G10" s="130"/>
    </row>
    <row r="11" spans="1:7" ht="15" x14ac:dyDescent="0.25">
      <c r="A11" s="101" t="s">
        <v>195</v>
      </c>
      <c r="B11" s="137">
        <f>SUM(B8:B10)</f>
        <v>54</v>
      </c>
      <c r="C11" s="138">
        <f>SUM(C8:C10)</f>
        <v>48</v>
      </c>
      <c r="D11" s="139">
        <f>SUM(D8:D10)</f>
        <v>10812</v>
      </c>
      <c r="E11" s="227" t="s">
        <v>23</v>
      </c>
      <c r="G11" s="131"/>
    </row>
    <row r="12" spans="1:7" ht="15" x14ac:dyDescent="0.25">
      <c r="A12" s="101"/>
      <c r="B12" s="137"/>
      <c r="C12" s="138"/>
      <c r="D12" s="139"/>
      <c r="E12" s="227" t="s">
        <v>23</v>
      </c>
      <c r="G12" s="131"/>
    </row>
    <row r="13" spans="1:7" ht="15" x14ac:dyDescent="0.25">
      <c r="A13" s="90" t="s">
        <v>212</v>
      </c>
      <c r="B13" s="137">
        <v>-4</v>
      </c>
      <c r="C13" s="138">
        <v>7</v>
      </c>
      <c r="D13" s="139">
        <v>11198</v>
      </c>
      <c r="E13" s="227" t="s">
        <v>23</v>
      </c>
      <c r="G13" s="130"/>
    </row>
    <row r="14" spans="1:7" ht="15" hidden="1" x14ac:dyDescent="0.25">
      <c r="A14" s="191" t="s">
        <v>207</v>
      </c>
      <c r="B14" s="185"/>
      <c r="C14" s="186"/>
      <c r="D14" s="194">
        <v>0</v>
      </c>
      <c r="E14" s="227" t="s">
        <v>23</v>
      </c>
      <c r="G14" s="130"/>
    </row>
    <row r="15" spans="1:7" ht="15" hidden="1" customHeight="1" x14ac:dyDescent="0.25">
      <c r="A15" s="93" t="s">
        <v>213</v>
      </c>
      <c r="B15" s="225">
        <f>SUM(B13:B14)+B11</f>
        <v>50</v>
      </c>
      <c r="C15" s="158">
        <f>SUM(C13:C14)+C11</f>
        <v>55</v>
      </c>
      <c r="D15" s="226">
        <f>SUM(D13:D14)</f>
        <v>11198</v>
      </c>
      <c r="E15" s="227" t="s">
        <v>23</v>
      </c>
      <c r="G15" s="131"/>
    </row>
    <row r="16" spans="1:7" ht="15" x14ac:dyDescent="0.25">
      <c r="A16" s="93"/>
      <c r="B16" s="91"/>
      <c r="C16" s="92"/>
      <c r="D16" s="94"/>
      <c r="E16" s="227" t="s">
        <v>23</v>
      </c>
      <c r="G16" s="130"/>
    </row>
    <row r="17" spans="1:7" ht="15" hidden="1" x14ac:dyDescent="0.25">
      <c r="A17" s="95" t="s">
        <v>5</v>
      </c>
      <c r="B17" s="91"/>
      <c r="C17" s="92"/>
      <c r="D17" s="94"/>
      <c r="E17" s="227" t="s">
        <v>23</v>
      </c>
      <c r="G17" s="130"/>
    </row>
    <row r="18" spans="1:7" hidden="1" x14ac:dyDescent="0.2">
      <c r="A18" s="195" t="s">
        <v>6</v>
      </c>
      <c r="B18" s="145">
        <v>0</v>
      </c>
      <c r="C18" s="146">
        <v>0</v>
      </c>
      <c r="D18" s="147">
        <v>0</v>
      </c>
      <c r="E18" s="227" t="s">
        <v>23</v>
      </c>
      <c r="G18" s="130"/>
    </row>
    <row r="19" spans="1:7" ht="15" hidden="1" x14ac:dyDescent="0.25">
      <c r="A19" s="96" t="s">
        <v>173</v>
      </c>
      <c r="B19" s="91">
        <f>SUM(B18:B18)</f>
        <v>0</v>
      </c>
      <c r="C19" s="92">
        <f>SUM(C18:C18)</f>
        <v>0</v>
      </c>
      <c r="D19" s="94">
        <f>SUM(D18:D18)</f>
        <v>0</v>
      </c>
      <c r="E19" s="227" t="s">
        <v>23</v>
      </c>
      <c r="G19" s="130"/>
    </row>
    <row r="20" spans="1:7" ht="15" x14ac:dyDescent="0.25">
      <c r="A20" s="95" t="s">
        <v>143</v>
      </c>
      <c r="B20" s="91"/>
      <c r="C20" s="92"/>
      <c r="D20" s="94"/>
      <c r="E20" s="227" t="s">
        <v>23</v>
      </c>
      <c r="G20" s="131"/>
    </row>
    <row r="21" spans="1:7" ht="15" hidden="1" x14ac:dyDescent="0.25">
      <c r="A21" s="198" t="s">
        <v>7</v>
      </c>
      <c r="B21" s="91"/>
      <c r="C21" s="92"/>
      <c r="D21" s="94"/>
      <c r="E21" s="227" t="s">
        <v>23</v>
      </c>
      <c r="G21" s="130"/>
    </row>
    <row r="22" spans="1:7" hidden="1" x14ac:dyDescent="0.2">
      <c r="A22" s="195" t="s">
        <v>6</v>
      </c>
      <c r="B22" s="196">
        <v>0</v>
      </c>
      <c r="C22" s="197">
        <v>0</v>
      </c>
      <c r="D22" s="193">
        <v>0</v>
      </c>
      <c r="E22" s="227" t="s">
        <v>23</v>
      </c>
      <c r="G22" s="130"/>
    </row>
    <row r="23" spans="1:7" ht="15" x14ac:dyDescent="0.25">
      <c r="A23" s="198" t="s">
        <v>8</v>
      </c>
      <c r="B23" s="196">
        <v>1</v>
      </c>
      <c r="C23" s="197">
        <v>1</v>
      </c>
      <c r="D23" s="193">
        <v>394</v>
      </c>
      <c r="E23" s="227" t="s">
        <v>23</v>
      </c>
      <c r="G23" s="131"/>
    </row>
    <row r="24" spans="1:7" ht="15" x14ac:dyDescent="0.25">
      <c r="A24" s="198" t="s">
        <v>9</v>
      </c>
      <c r="B24" s="196">
        <v>0</v>
      </c>
      <c r="C24" s="197">
        <v>0</v>
      </c>
      <c r="D24" s="193">
        <v>202</v>
      </c>
      <c r="E24" s="227" t="s">
        <v>23</v>
      </c>
      <c r="G24" s="131"/>
    </row>
    <row r="25" spans="1:7" ht="15" x14ac:dyDescent="0.25">
      <c r="A25" s="221" t="s">
        <v>10</v>
      </c>
      <c r="B25" s="222">
        <v>0</v>
      </c>
      <c r="C25" s="223">
        <v>0</v>
      </c>
      <c r="D25" s="224">
        <v>0</v>
      </c>
      <c r="E25" s="227" t="s">
        <v>23</v>
      </c>
      <c r="G25" s="131"/>
    </row>
    <row r="26" spans="1:7" ht="15" hidden="1" x14ac:dyDescent="0.25">
      <c r="A26" s="198" t="s">
        <v>11</v>
      </c>
      <c r="B26" s="196">
        <v>0</v>
      </c>
      <c r="C26" s="197">
        <v>0</v>
      </c>
      <c r="D26" s="193">
        <v>0</v>
      </c>
      <c r="E26" s="227" t="s">
        <v>23</v>
      </c>
      <c r="G26" s="131"/>
    </row>
    <row r="27" spans="1:7" ht="15" hidden="1" x14ac:dyDescent="0.25">
      <c r="A27" s="198" t="s">
        <v>12</v>
      </c>
      <c r="B27" s="196">
        <v>0</v>
      </c>
      <c r="C27" s="197">
        <v>0</v>
      </c>
      <c r="D27" s="193">
        <v>0</v>
      </c>
      <c r="E27" s="227" t="s">
        <v>23</v>
      </c>
      <c r="G27" s="131"/>
    </row>
    <row r="28" spans="1:7" ht="15" hidden="1" x14ac:dyDescent="0.25">
      <c r="A28" s="198" t="s">
        <v>172</v>
      </c>
      <c r="B28" s="91"/>
      <c r="C28" s="92"/>
      <c r="D28" s="94"/>
      <c r="E28" s="227" t="s">
        <v>23</v>
      </c>
      <c r="G28" s="130"/>
    </row>
    <row r="29" spans="1:7" hidden="1" x14ac:dyDescent="0.2">
      <c r="A29" s="195" t="s">
        <v>6</v>
      </c>
      <c r="B29" s="145">
        <v>0</v>
      </c>
      <c r="C29" s="146">
        <v>0</v>
      </c>
      <c r="D29" s="147">
        <v>0</v>
      </c>
      <c r="E29" s="227" t="s">
        <v>23</v>
      </c>
      <c r="G29" s="130"/>
    </row>
    <row r="30" spans="1:7" ht="15" x14ac:dyDescent="0.25">
      <c r="A30" s="96" t="s">
        <v>144</v>
      </c>
      <c r="B30" s="92">
        <f t="shared" ref="B30:C30" si="0">SUM(B22:B29)</f>
        <v>1</v>
      </c>
      <c r="C30" s="92">
        <f t="shared" si="0"/>
        <v>1</v>
      </c>
      <c r="D30" s="94">
        <f>SUM(D22:D29)</f>
        <v>596</v>
      </c>
      <c r="E30" s="227" t="s">
        <v>23</v>
      </c>
      <c r="G30" s="131"/>
    </row>
    <row r="31" spans="1:7" ht="15" hidden="1" x14ac:dyDescent="0.25">
      <c r="A31" s="93" t="s">
        <v>145</v>
      </c>
      <c r="B31" s="143">
        <f t="shared" ref="B31:C31" si="1">B30+B19</f>
        <v>1</v>
      </c>
      <c r="C31" s="36">
        <f t="shared" si="1"/>
        <v>1</v>
      </c>
      <c r="D31" s="37">
        <f>D30+D19</f>
        <v>596</v>
      </c>
      <c r="E31" s="227" t="s">
        <v>23</v>
      </c>
      <c r="G31" s="131"/>
    </row>
    <row r="32" spans="1:7" ht="15" x14ac:dyDescent="0.25">
      <c r="A32" s="97" t="s">
        <v>183</v>
      </c>
      <c r="B32" s="141">
        <f>B15+B31</f>
        <v>51</v>
      </c>
      <c r="C32" s="138">
        <f>C15+C31</f>
        <v>56</v>
      </c>
      <c r="D32" s="142">
        <f>D15+D31</f>
        <v>11794</v>
      </c>
      <c r="E32" s="227" t="s">
        <v>23</v>
      </c>
      <c r="G32" s="131"/>
    </row>
    <row r="33" spans="1:7" ht="15" x14ac:dyDescent="0.25">
      <c r="A33" s="97"/>
      <c r="B33" s="141"/>
      <c r="C33" s="138"/>
      <c r="D33" s="142"/>
      <c r="E33" s="227" t="s">
        <v>23</v>
      </c>
      <c r="G33" s="131"/>
    </row>
    <row r="34" spans="1:7" ht="15" x14ac:dyDescent="0.25">
      <c r="A34" s="97" t="s">
        <v>13</v>
      </c>
      <c r="B34" s="141"/>
      <c r="C34" s="138"/>
      <c r="D34" s="142"/>
      <c r="E34" s="227" t="s">
        <v>23</v>
      </c>
      <c r="G34" s="130"/>
    </row>
    <row r="35" spans="1:7" ht="15" hidden="1" x14ac:dyDescent="0.25">
      <c r="A35" s="198" t="s">
        <v>14</v>
      </c>
      <c r="B35" s="98"/>
      <c r="C35" s="92"/>
      <c r="D35" s="99"/>
      <c r="E35" s="227" t="s">
        <v>23</v>
      </c>
      <c r="G35" s="130"/>
    </row>
    <row r="36" spans="1:7" hidden="1" x14ac:dyDescent="0.2">
      <c r="A36" s="199" t="s">
        <v>15</v>
      </c>
      <c r="B36" s="200">
        <v>0</v>
      </c>
      <c r="C36" s="197">
        <v>0</v>
      </c>
      <c r="D36" s="201">
        <v>0</v>
      </c>
      <c r="E36" s="227" t="s">
        <v>23</v>
      </c>
      <c r="G36" s="130"/>
    </row>
    <row r="37" spans="1:7" hidden="1" x14ac:dyDescent="0.2">
      <c r="A37" s="199" t="s">
        <v>16</v>
      </c>
      <c r="B37" s="200">
        <v>0</v>
      </c>
      <c r="C37" s="197">
        <v>0</v>
      </c>
      <c r="D37" s="201">
        <v>0</v>
      </c>
      <c r="E37" s="227" t="s">
        <v>23</v>
      </c>
      <c r="G37" s="130"/>
    </row>
    <row r="38" spans="1:7" hidden="1" x14ac:dyDescent="0.2">
      <c r="A38" s="199" t="s">
        <v>17</v>
      </c>
      <c r="B38" s="148">
        <v>0</v>
      </c>
      <c r="C38" s="146">
        <v>0</v>
      </c>
      <c r="D38" s="149">
        <v>0</v>
      </c>
      <c r="E38" s="227" t="s">
        <v>23</v>
      </c>
      <c r="G38" s="130"/>
    </row>
    <row r="39" spans="1:7" hidden="1" x14ac:dyDescent="0.2">
      <c r="A39" s="199" t="s">
        <v>18</v>
      </c>
      <c r="B39" s="200">
        <f>SUM(B36:B38)</f>
        <v>0</v>
      </c>
      <c r="C39" s="197">
        <f t="shared" ref="C39:D39" si="2">SUM(C36:C38)</f>
        <v>0</v>
      </c>
      <c r="D39" s="201">
        <f t="shared" si="2"/>
        <v>0</v>
      </c>
      <c r="E39" s="227" t="s">
        <v>23</v>
      </c>
      <c r="G39" s="130"/>
    </row>
    <row r="40" spans="1:7" ht="14.25" customHeight="1" x14ac:dyDescent="0.25">
      <c r="A40" s="198" t="s">
        <v>208</v>
      </c>
      <c r="B40" s="98"/>
      <c r="C40" s="92"/>
      <c r="D40" s="99"/>
      <c r="E40" s="227" t="s">
        <v>23</v>
      </c>
      <c r="G40" s="130"/>
    </row>
    <row r="41" spans="1:7" ht="12.75" customHeight="1" x14ac:dyDescent="0.2">
      <c r="A41" s="199" t="s">
        <v>209</v>
      </c>
      <c r="B41" s="200">
        <v>0</v>
      </c>
      <c r="C41" s="197">
        <v>0</v>
      </c>
      <c r="D41" s="201">
        <v>-102</v>
      </c>
      <c r="E41" s="227" t="s">
        <v>23</v>
      </c>
      <c r="G41" s="130"/>
    </row>
    <row r="42" spans="1:7" ht="12.75" hidden="1" customHeight="1" x14ac:dyDescent="0.2">
      <c r="A42" s="199" t="s">
        <v>19</v>
      </c>
      <c r="B42" s="200">
        <v>0</v>
      </c>
      <c r="C42" s="197">
        <v>0</v>
      </c>
      <c r="D42" s="201">
        <v>0</v>
      </c>
      <c r="E42" s="227" t="s">
        <v>23</v>
      </c>
      <c r="G42" s="130"/>
    </row>
    <row r="43" spans="1:7" ht="14.25" hidden="1" customHeight="1" x14ac:dyDescent="0.2">
      <c r="A43" s="199" t="s">
        <v>20</v>
      </c>
      <c r="B43" s="148">
        <v>0</v>
      </c>
      <c r="C43" s="146">
        <v>0</v>
      </c>
      <c r="D43" s="149">
        <v>0</v>
      </c>
      <c r="E43" s="227" t="s">
        <v>23</v>
      </c>
      <c r="G43" s="130"/>
    </row>
    <row r="44" spans="1:7" ht="12.75" customHeight="1" x14ac:dyDescent="0.2">
      <c r="A44" s="199" t="s">
        <v>21</v>
      </c>
      <c r="B44" s="200">
        <f>SUM(B41:B43)</f>
        <v>0</v>
      </c>
      <c r="C44" s="197">
        <f t="shared" ref="C44:D44" si="3">SUM(C41:C43)</f>
        <v>0</v>
      </c>
      <c r="D44" s="201">
        <f t="shared" si="3"/>
        <v>-102</v>
      </c>
      <c r="E44" s="227" t="s">
        <v>23</v>
      </c>
      <c r="G44" s="130"/>
    </row>
    <row r="45" spans="1:7" ht="15" x14ac:dyDescent="0.25">
      <c r="A45" s="93" t="s">
        <v>22</v>
      </c>
      <c r="B45" s="140">
        <f>B39+B44</f>
        <v>0</v>
      </c>
      <c r="C45" s="36">
        <f>C39+C44</f>
        <v>0</v>
      </c>
      <c r="D45" s="144">
        <f t="shared" ref="D45" si="4">D39+D44</f>
        <v>-102</v>
      </c>
      <c r="E45" s="227" t="s">
        <v>23</v>
      </c>
      <c r="G45" s="131"/>
    </row>
    <row r="46" spans="1:7" ht="15" x14ac:dyDescent="0.25">
      <c r="A46" s="100" t="s">
        <v>184</v>
      </c>
      <c r="B46" s="137">
        <f>B32+B45</f>
        <v>51</v>
      </c>
      <c r="C46" s="138">
        <f t="shared" ref="C46" si="5">C32+C45</f>
        <v>56</v>
      </c>
      <c r="D46" s="139">
        <f>D32+D45</f>
        <v>11692</v>
      </c>
      <c r="E46" s="227" t="s">
        <v>23</v>
      </c>
      <c r="G46" s="131"/>
    </row>
    <row r="47" spans="1:7" ht="15" hidden="1" x14ac:dyDescent="0.25">
      <c r="A47" s="191" t="s">
        <v>185</v>
      </c>
      <c r="B47" s="140"/>
      <c r="C47" s="36"/>
      <c r="D47" s="192">
        <v>0</v>
      </c>
      <c r="E47" s="227" t="s">
        <v>23</v>
      </c>
      <c r="G47" s="130"/>
    </row>
    <row r="48" spans="1:7" s="5" customFormat="1" ht="15" hidden="1" x14ac:dyDescent="0.25">
      <c r="A48" s="113" t="s">
        <v>186</v>
      </c>
      <c r="B48" s="110">
        <f t="shared" ref="B48:C48" si="6">SUM(B46:B47)</f>
        <v>51</v>
      </c>
      <c r="C48" s="111">
        <f t="shared" si="6"/>
        <v>56</v>
      </c>
      <c r="D48" s="112">
        <f>SUM(D46:D47)</f>
        <v>11692</v>
      </c>
      <c r="E48" s="227" t="s">
        <v>23</v>
      </c>
      <c r="G48" s="131"/>
    </row>
    <row r="49" spans="1:7" ht="15.75" thickBot="1" x14ac:dyDescent="0.3">
      <c r="A49" s="202" t="s">
        <v>187</v>
      </c>
      <c r="B49" s="203">
        <f>B48-B15</f>
        <v>1</v>
      </c>
      <c r="C49" s="204">
        <f>C46-C15</f>
        <v>1</v>
      </c>
      <c r="D49" s="205">
        <f>D46-D15</f>
        <v>494</v>
      </c>
      <c r="E49" s="227" t="s">
        <v>23</v>
      </c>
      <c r="G49" s="131"/>
    </row>
    <row r="50" spans="1:7" x14ac:dyDescent="0.2">
      <c r="A50" s="4"/>
      <c r="E50" s="227" t="s">
        <v>23</v>
      </c>
    </row>
    <row r="51" spans="1:7" x14ac:dyDescent="0.2">
      <c r="E51" s="188"/>
    </row>
  </sheetData>
  <mergeCells count="5">
    <mergeCell ref="A1:D1"/>
    <mergeCell ref="A2:D2"/>
    <mergeCell ref="A3:D3"/>
    <mergeCell ref="A4:D4"/>
    <mergeCell ref="B6:D6"/>
  </mergeCells>
  <printOptions horizontalCentered="1"/>
  <pageMargins left="0.7" right="0.7" top="0.63" bottom="0.63" header="0.3" footer="0.3"/>
  <pageSetup scale="77" fitToHeight="0"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zoomScaleNormal="100" zoomScaleSheetLayoutView="90" workbookViewId="0">
      <selection activeCell="P37" sqref="P37"/>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75" t="s">
        <v>0</v>
      </c>
      <c r="B1" s="275"/>
      <c r="C1" s="275"/>
      <c r="D1" s="275"/>
      <c r="E1" s="275"/>
      <c r="F1" s="275"/>
      <c r="G1" s="275"/>
      <c r="H1" s="275"/>
      <c r="I1" s="275"/>
      <c r="J1" s="275"/>
      <c r="K1" s="275"/>
      <c r="L1" s="275"/>
      <c r="M1" s="275"/>
      <c r="N1" s="227" t="s">
        <v>23</v>
      </c>
      <c r="O1" s="6"/>
      <c r="P1" s="266"/>
      <c r="Q1" s="6"/>
      <c r="R1" s="6"/>
      <c r="S1" s="6"/>
      <c r="T1" s="6"/>
      <c r="U1" s="6"/>
      <c r="V1" s="6"/>
    </row>
    <row r="2" spans="1:22" ht="15" x14ac:dyDescent="0.2">
      <c r="A2" s="276" t="s">
        <v>200</v>
      </c>
      <c r="B2" s="276"/>
      <c r="C2" s="276"/>
      <c r="D2" s="276"/>
      <c r="E2" s="276"/>
      <c r="F2" s="276"/>
      <c r="G2" s="276"/>
      <c r="H2" s="276"/>
      <c r="I2" s="276"/>
      <c r="J2" s="276"/>
      <c r="K2" s="276"/>
      <c r="L2" s="276"/>
      <c r="M2" s="276"/>
      <c r="N2" s="227" t="s">
        <v>23</v>
      </c>
      <c r="O2" s="7"/>
      <c r="P2" s="267"/>
      <c r="Q2" s="7"/>
      <c r="R2" s="7"/>
      <c r="S2" s="7"/>
      <c r="T2" s="7"/>
      <c r="U2" s="7"/>
      <c r="V2" s="7"/>
    </row>
    <row r="3" spans="1:22" x14ac:dyDescent="0.2">
      <c r="A3" s="285" t="s">
        <v>1</v>
      </c>
      <c r="B3" s="285"/>
      <c r="C3" s="285"/>
      <c r="D3" s="285"/>
      <c r="E3" s="285"/>
      <c r="F3" s="285"/>
      <c r="G3" s="285"/>
      <c r="H3" s="285"/>
      <c r="I3" s="285"/>
      <c r="J3" s="285"/>
      <c r="K3" s="285"/>
      <c r="L3" s="285"/>
      <c r="M3" s="285"/>
      <c r="N3" s="227" t="s">
        <v>23</v>
      </c>
      <c r="O3" s="10"/>
      <c r="P3" s="267"/>
      <c r="Q3" s="10"/>
      <c r="R3" s="10"/>
      <c r="S3" s="10"/>
      <c r="T3" s="10"/>
      <c r="U3" s="10"/>
      <c r="V3" s="10"/>
    </row>
    <row r="4" spans="1:22" x14ac:dyDescent="0.2">
      <c r="A4" s="282" t="s">
        <v>2</v>
      </c>
      <c r="B4" s="282"/>
      <c r="C4" s="282"/>
      <c r="D4" s="282"/>
      <c r="E4" s="282"/>
      <c r="F4" s="282"/>
      <c r="G4" s="282"/>
      <c r="H4" s="282"/>
      <c r="I4" s="282"/>
      <c r="J4" s="282"/>
      <c r="K4" s="282"/>
      <c r="L4" s="282"/>
      <c r="M4" s="282"/>
      <c r="N4" s="227" t="s">
        <v>23</v>
      </c>
      <c r="O4" s="8"/>
      <c r="P4" s="267"/>
      <c r="Q4" s="8"/>
      <c r="R4" s="8"/>
      <c r="S4" s="8"/>
      <c r="T4" s="8"/>
      <c r="U4" s="8"/>
      <c r="V4" s="8"/>
    </row>
    <row r="5" spans="1:22" ht="15" x14ac:dyDescent="0.25">
      <c r="A5" s="282"/>
      <c r="B5" s="282"/>
      <c r="C5" s="282"/>
      <c r="D5" s="282"/>
      <c r="E5" s="282"/>
      <c r="F5" s="282"/>
      <c r="G5" s="282"/>
      <c r="H5" s="282"/>
      <c r="I5" s="282"/>
      <c r="J5" s="282"/>
      <c r="K5" s="282"/>
      <c r="L5" s="282"/>
      <c r="M5" s="282"/>
      <c r="N5" s="227" t="s">
        <v>23</v>
      </c>
      <c r="O5" s="8"/>
      <c r="P5" s="268"/>
      <c r="Q5" s="8"/>
      <c r="R5" s="8"/>
      <c r="S5" s="8"/>
      <c r="T5" s="8"/>
      <c r="U5" s="8"/>
      <c r="V5" s="8"/>
    </row>
    <row r="6" spans="1:22" ht="15" thickBot="1" x14ac:dyDescent="0.25">
      <c r="A6" s="282"/>
      <c r="B6" s="282"/>
      <c r="C6" s="282"/>
      <c r="D6" s="282"/>
      <c r="E6" s="282"/>
      <c r="F6" s="282"/>
      <c r="G6" s="282"/>
      <c r="H6" s="282"/>
      <c r="I6" s="282"/>
      <c r="J6" s="282"/>
      <c r="K6" s="282"/>
      <c r="L6" s="282"/>
      <c r="M6" s="282"/>
      <c r="N6" s="227" t="s">
        <v>23</v>
      </c>
      <c r="O6" s="8"/>
      <c r="P6" s="8"/>
      <c r="Q6" s="8"/>
      <c r="R6" s="8"/>
      <c r="S6" s="8"/>
      <c r="T6" s="8"/>
      <c r="U6" s="8"/>
      <c r="V6" s="8"/>
    </row>
    <row r="7" spans="1:22" ht="63.75" customHeight="1" x14ac:dyDescent="0.2">
      <c r="A7" s="283" t="s">
        <v>152</v>
      </c>
      <c r="B7" s="286" t="s">
        <v>196</v>
      </c>
      <c r="C7" s="286"/>
      <c r="D7" s="286"/>
      <c r="E7" s="286" t="s">
        <v>212</v>
      </c>
      <c r="F7" s="286"/>
      <c r="G7" s="286"/>
      <c r="H7" s="286" t="s">
        <v>188</v>
      </c>
      <c r="I7" s="286"/>
      <c r="J7" s="286"/>
      <c r="K7" s="286" t="s">
        <v>183</v>
      </c>
      <c r="L7" s="286"/>
      <c r="M7" s="287"/>
      <c r="N7" s="227" t="s">
        <v>23</v>
      </c>
      <c r="P7" s="128"/>
    </row>
    <row r="8" spans="1:22" ht="28.5" x14ac:dyDescent="0.25">
      <c r="A8" s="284"/>
      <c r="B8" s="11" t="s">
        <v>3</v>
      </c>
      <c r="C8" s="219" t="s">
        <v>167</v>
      </c>
      <c r="D8" s="11" t="s">
        <v>4</v>
      </c>
      <c r="E8" s="11" t="s">
        <v>3</v>
      </c>
      <c r="F8" s="114" t="s">
        <v>167</v>
      </c>
      <c r="G8" s="11" t="s">
        <v>4</v>
      </c>
      <c r="H8" s="11" t="s">
        <v>3</v>
      </c>
      <c r="I8" s="11" t="s">
        <v>167</v>
      </c>
      <c r="J8" s="11" t="s">
        <v>4</v>
      </c>
      <c r="K8" s="11" t="s">
        <v>3</v>
      </c>
      <c r="L8" s="11" t="s">
        <v>167</v>
      </c>
      <c r="M8" s="12" t="s">
        <v>4</v>
      </c>
      <c r="N8" s="227" t="s">
        <v>23</v>
      </c>
      <c r="P8" s="23"/>
    </row>
    <row r="9" spans="1:22" x14ac:dyDescent="0.2">
      <c r="A9" s="220" t="s">
        <v>201</v>
      </c>
      <c r="B9" s="151">
        <v>54</v>
      </c>
      <c r="C9" s="151">
        <v>48</v>
      </c>
      <c r="D9" s="151">
        <v>10812</v>
      </c>
      <c r="E9" s="151">
        <v>50</v>
      </c>
      <c r="F9" s="151">
        <v>55</v>
      </c>
      <c r="G9" s="151">
        <v>11198</v>
      </c>
      <c r="H9" s="151">
        <v>1</v>
      </c>
      <c r="I9" s="151">
        <v>1</v>
      </c>
      <c r="J9" s="151">
        <v>596</v>
      </c>
      <c r="K9" s="151">
        <f>E9+H9</f>
        <v>51</v>
      </c>
      <c r="L9" s="151">
        <f t="shared" ref="L9:M15" si="0">F9+I9</f>
        <v>56</v>
      </c>
      <c r="M9" s="152">
        <f t="shared" si="0"/>
        <v>11794</v>
      </c>
      <c r="N9" s="227" t="s">
        <v>23</v>
      </c>
      <c r="P9" s="24"/>
    </row>
    <row r="10" spans="1:22" hidden="1" x14ac:dyDescent="0.2">
      <c r="A10" s="18" t="s">
        <v>26</v>
      </c>
      <c r="B10" s="32">
        <v>0</v>
      </c>
      <c r="C10" s="32">
        <v>0</v>
      </c>
      <c r="D10" s="32">
        <v>0</v>
      </c>
      <c r="E10" s="32">
        <v>0</v>
      </c>
      <c r="F10" s="32">
        <v>0</v>
      </c>
      <c r="G10" s="32">
        <v>0</v>
      </c>
      <c r="H10" s="32">
        <v>0</v>
      </c>
      <c r="I10" s="32">
        <v>0</v>
      </c>
      <c r="J10" s="32">
        <v>0</v>
      </c>
      <c r="K10" s="32">
        <f t="shared" ref="K10:K12" si="1">E10+H10</f>
        <v>0</v>
      </c>
      <c r="L10" s="32">
        <f t="shared" si="0"/>
        <v>0</v>
      </c>
      <c r="M10" s="153">
        <f t="shared" si="0"/>
        <v>0</v>
      </c>
      <c r="N10" s="227" t="s">
        <v>23</v>
      </c>
      <c r="P10" s="24"/>
    </row>
    <row r="11" spans="1:22" hidden="1" x14ac:dyDescent="0.2">
      <c r="A11" s="18" t="s">
        <v>27</v>
      </c>
      <c r="B11" s="32">
        <v>0</v>
      </c>
      <c r="C11" s="32">
        <v>0</v>
      </c>
      <c r="D11" s="32">
        <v>0</v>
      </c>
      <c r="E11" s="32">
        <v>0</v>
      </c>
      <c r="F11" s="32">
        <v>0</v>
      </c>
      <c r="G11" s="32">
        <v>0</v>
      </c>
      <c r="H11" s="32">
        <v>0</v>
      </c>
      <c r="I11" s="32">
        <v>0</v>
      </c>
      <c r="J11" s="32">
        <v>0</v>
      </c>
      <c r="K11" s="32">
        <f t="shared" si="1"/>
        <v>0</v>
      </c>
      <c r="L11" s="32">
        <f t="shared" si="0"/>
        <v>0</v>
      </c>
      <c r="M11" s="153">
        <f t="shared" si="0"/>
        <v>0</v>
      </c>
      <c r="N11" s="227" t="s">
        <v>23</v>
      </c>
      <c r="P11" s="24"/>
    </row>
    <row r="12" spans="1:22" hidden="1" x14ac:dyDescent="0.2">
      <c r="A12" s="13" t="s">
        <v>28</v>
      </c>
      <c r="B12" s="154">
        <v>0</v>
      </c>
      <c r="C12" s="154">
        <v>0</v>
      </c>
      <c r="D12" s="154">
        <v>0</v>
      </c>
      <c r="E12" s="154">
        <v>0</v>
      </c>
      <c r="F12" s="154">
        <v>0</v>
      </c>
      <c r="G12" s="154">
        <v>0</v>
      </c>
      <c r="H12" s="154">
        <v>0</v>
      </c>
      <c r="I12" s="154">
        <v>0</v>
      </c>
      <c r="J12" s="154">
        <v>0</v>
      </c>
      <c r="K12" s="154">
        <f t="shared" si="1"/>
        <v>0</v>
      </c>
      <c r="L12" s="154">
        <f t="shared" si="0"/>
        <v>0</v>
      </c>
      <c r="M12" s="155">
        <f t="shared" si="0"/>
        <v>0</v>
      </c>
      <c r="N12" s="227" t="s">
        <v>23</v>
      </c>
    </row>
    <row r="13" spans="1:22" ht="15" x14ac:dyDescent="0.25">
      <c r="A13" s="14" t="s">
        <v>149</v>
      </c>
      <c r="B13" s="156">
        <f>SUM(B9:B12)</f>
        <v>54</v>
      </c>
      <c r="C13" s="156">
        <f t="shared" ref="C13:M13" si="2">SUM(C9:C12)</f>
        <v>48</v>
      </c>
      <c r="D13" s="156">
        <f t="shared" si="2"/>
        <v>10812</v>
      </c>
      <c r="E13" s="156">
        <f t="shared" si="2"/>
        <v>50</v>
      </c>
      <c r="F13" s="156">
        <f t="shared" si="2"/>
        <v>55</v>
      </c>
      <c r="G13" s="156">
        <f t="shared" si="2"/>
        <v>11198</v>
      </c>
      <c r="H13" s="156">
        <f t="shared" si="2"/>
        <v>1</v>
      </c>
      <c r="I13" s="156">
        <f t="shared" si="2"/>
        <v>1</v>
      </c>
      <c r="J13" s="156">
        <f t="shared" si="2"/>
        <v>596</v>
      </c>
      <c r="K13" s="156">
        <f t="shared" si="2"/>
        <v>51</v>
      </c>
      <c r="L13" s="156">
        <f t="shared" si="2"/>
        <v>56</v>
      </c>
      <c r="M13" s="157">
        <f t="shared" si="2"/>
        <v>11794</v>
      </c>
      <c r="N13" s="227" t="s">
        <v>23</v>
      </c>
      <c r="P13" s="5"/>
    </row>
    <row r="14" spans="1:22" ht="15" x14ac:dyDescent="0.25">
      <c r="A14" s="109" t="s">
        <v>148</v>
      </c>
      <c r="B14" s="158"/>
      <c r="C14" s="158"/>
      <c r="D14" s="159">
        <v>0</v>
      </c>
      <c r="E14" s="158"/>
      <c r="F14" s="158"/>
      <c r="G14" s="159">
        <v>0</v>
      </c>
      <c r="H14" s="158"/>
      <c r="I14" s="158"/>
      <c r="J14" s="159">
        <v>0</v>
      </c>
      <c r="K14" s="158"/>
      <c r="L14" s="158"/>
      <c r="M14" s="160">
        <f t="shared" si="0"/>
        <v>0</v>
      </c>
      <c r="N14" s="227" t="s">
        <v>23</v>
      </c>
      <c r="P14" s="5"/>
    </row>
    <row r="15" spans="1:22" ht="15" x14ac:dyDescent="0.25">
      <c r="A15" s="133" t="s">
        <v>168</v>
      </c>
      <c r="B15" s="36"/>
      <c r="C15" s="36"/>
      <c r="D15" s="161">
        <f>SUM(D13:D14)</f>
        <v>10812</v>
      </c>
      <c r="E15" s="36"/>
      <c r="F15" s="36"/>
      <c r="G15" s="161">
        <f>SUM(G13:G14)</f>
        <v>11198</v>
      </c>
      <c r="H15" s="36"/>
      <c r="I15" s="36"/>
      <c r="J15" s="161">
        <f>SUM(J13:J14)</f>
        <v>596</v>
      </c>
      <c r="K15" s="36"/>
      <c r="L15" s="36"/>
      <c r="M15" s="162">
        <f t="shared" si="0"/>
        <v>11794</v>
      </c>
      <c r="N15" s="227" t="s">
        <v>23</v>
      </c>
      <c r="P15" s="5"/>
    </row>
    <row r="16" spans="1:22" x14ac:dyDescent="0.2">
      <c r="A16" s="115" t="s">
        <v>30</v>
      </c>
      <c r="B16" s="163"/>
      <c r="C16" s="163">
        <v>0</v>
      </c>
      <c r="D16" s="163"/>
      <c r="E16" s="163"/>
      <c r="F16" s="163">
        <v>0</v>
      </c>
      <c r="G16" s="163"/>
      <c r="H16" s="163"/>
      <c r="I16" s="163">
        <v>0</v>
      </c>
      <c r="J16" s="163"/>
      <c r="K16" s="163"/>
      <c r="L16" s="163">
        <f t="shared" ref="L16:L17" si="3">F16+I16</f>
        <v>0</v>
      </c>
      <c r="M16" s="164"/>
      <c r="N16" s="227" t="s">
        <v>23</v>
      </c>
      <c r="P16" s="128"/>
    </row>
    <row r="17" spans="1:16" x14ac:dyDescent="0.2">
      <c r="A17" s="116" t="s">
        <v>150</v>
      </c>
      <c r="B17" s="32"/>
      <c r="C17" s="32">
        <f>C13+C16</f>
        <v>48</v>
      </c>
      <c r="D17" s="32"/>
      <c r="E17" s="32"/>
      <c r="F17" s="32">
        <f>F13+F16</f>
        <v>55</v>
      </c>
      <c r="G17" s="32"/>
      <c r="H17" s="32"/>
      <c r="I17" s="32">
        <f>I13+I16</f>
        <v>1</v>
      </c>
      <c r="J17" s="32"/>
      <c r="K17" s="32"/>
      <c r="L17" s="32">
        <f t="shared" si="3"/>
        <v>56</v>
      </c>
      <c r="M17" s="153"/>
      <c r="N17" s="227" t="s">
        <v>23</v>
      </c>
      <c r="P17" s="128"/>
    </row>
    <row r="18" spans="1:16" x14ac:dyDescent="0.2">
      <c r="A18" s="18"/>
      <c r="B18" s="32"/>
      <c r="C18" s="32"/>
      <c r="D18" s="32"/>
      <c r="E18" s="32"/>
      <c r="F18" s="32"/>
      <c r="G18" s="32"/>
      <c r="H18" s="32"/>
      <c r="I18" s="32"/>
      <c r="J18" s="32"/>
      <c r="K18" s="32"/>
      <c r="L18" s="32"/>
      <c r="M18" s="153"/>
      <c r="N18" s="227" t="s">
        <v>23</v>
      </c>
      <c r="P18" s="24"/>
    </row>
    <row r="19" spans="1:16" x14ac:dyDescent="0.2">
      <c r="A19" s="18" t="s">
        <v>31</v>
      </c>
      <c r="B19" s="32"/>
      <c r="C19" s="32"/>
      <c r="D19" s="32"/>
      <c r="E19" s="32"/>
      <c r="F19" s="32"/>
      <c r="G19" s="32"/>
      <c r="H19" s="32"/>
      <c r="I19" s="32"/>
      <c r="J19" s="32"/>
      <c r="K19" s="32"/>
      <c r="L19" s="32"/>
      <c r="M19" s="153"/>
      <c r="N19" s="227" t="s">
        <v>23</v>
      </c>
      <c r="P19" s="24"/>
    </row>
    <row r="20" spans="1:16" x14ac:dyDescent="0.2">
      <c r="A20" s="19" t="s">
        <v>32</v>
      </c>
      <c r="B20" s="32"/>
      <c r="C20" s="32">
        <v>0</v>
      </c>
      <c r="D20" s="32"/>
      <c r="E20" s="32"/>
      <c r="F20" s="32">
        <v>0</v>
      </c>
      <c r="G20" s="32"/>
      <c r="H20" s="32"/>
      <c r="I20" s="32">
        <v>0</v>
      </c>
      <c r="J20" s="32"/>
      <c r="K20" s="32"/>
      <c r="L20" s="32">
        <f t="shared" ref="L20:L22" si="4">F20+I20</f>
        <v>0</v>
      </c>
      <c r="M20" s="153"/>
      <c r="N20" s="227" t="s">
        <v>23</v>
      </c>
      <c r="P20" s="24"/>
    </row>
    <row r="21" spans="1:16" x14ac:dyDescent="0.2">
      <c r="A21" s="20" t="s">
        <v>33</v>
      </c>
      <c r="B21" s="165"/>
      <c r="C21" s="165">
        <v>0</v>
      </c>
      <c r="D21" s="165"/>
      <c r="E21" s="165"/>
      <c r="F21" s="165">
        <v>0</v>
      </c>
      <c r="G21" s="165"/>
      <c r="H21" s="165"/>
      <c r="I21" s="165">
        <v>0</v>
      </c>
      <c r="J21" s="165"/>
      <c r="K21" s="165"/>
      <c r="L21" s="165">
        <f t="shared" si="4"/>
        <v>0</v>
      </c>
      <c r="M21" s="166"/>
      <c r="N21" s="227" t="s">
        <v>23</v>
      </c>
      <c r="P21" s="24"/>
    </row>
    <row r="22" spans="1:16" ht="15" thickBot="1" x14ac:dyDescent="0.25">
      <c r="A22" s="117" t="s">
        <v>151</v>
      </c>
      <c r="B22" s="167"/>
      <c r="C22" s="167">
        <f>C17+C20+C21</f>
        <v>48</v>
      </c>
      <c r="D22" s="167"/>
      <c r="E22" s="167"/>
      <c r="F22" s="167">
        <f>F17+F20+F21</f>
        <v>55</v>
      </c>
      <c r="G22" s="167"/>
      <c r="H22" s="167"/>
      <c r="I22" s="167">
        <f>I17+I20+I21</f>
        <v>1</v>
      </c>
      <c r="J22" s="167"/>
      <c r="K22" s="167"/>
      <c r="L22" s="167">
        <f t="shared" si="4"/>
        <v>56</v>
      </c>
      <c r="M22" s="168"/>
      <c r="N22" s="227" t="s">
        <v>23</v>
      </c>
      <c r="P22" s="24"/>
    </row>
    <row r="23" spans="1:16" ht="15" thickBot="1" x14ac:dyDescent="0.25">
      <c r="N23" s="227" t="s">
        <v>23</v>
      </c>
      <c r="P23" s="24"/>
    </row>
    <row r="24" spans="1:16" ht="15" x14ac:dyDescent="0.2">
      <c r="A24" s="283" t="s">
        <v>152</v>
      </c>
      <c r="B24" s="286" t="s">
        <v>189</v>
      </c>
      <c r="C24" s="286"/>
      <c r="D24" s="286"/>
      <c r="E24" s="286" t="s">
        <v>190</v>
      </c>
      <c r="F24" s="286"/>
      <c r="G24" s="286"/>
      <c r="H24" s="286" t="s">
        <v>191</v>
      </c>
      <c r="I24" s="286"/>
      <c r="J24" s="287"/>
      <c r="N24" s="227" t="s">
        <v>23</v>
      </c>
    </row>
    <row r="25" spans="1:16" ht="28.5" x14ac:dyDescent="0.2">
      <c r="A25" s="284"/>
      <c r="B25" s="11" t="s">
        <v>3</v>
      </c>
      <c r="C25" s="11" t="s">
        <v>167</v>
      </c>
      <c r="D25" s="11" t="s">
        <v>4</v>
      </c>
      <c r="E25" s="11" t="s">
        <v>3</v>
      </c>
      <c r="F25" s="11" t="s">
        <v>167</v>
      </c>
      <c r="G25" s="11" t="s">
        <v>4</v>
      </c>
      <c r="H25" s="11" t="s">
        <v>3</v>
      </c>
      <c r="I25" s="11" t="s">
        <v>167</v>
      </c>
      <c r="J25" s="12" t="s">
        <v>4</v>
      </c>
      <c r="N25" s="227" t="s">
        <v>23</v>
      </c>
    </row>
    <row r="26" spans="1:16" x14ac:dyDescent="0.2">
      <c r="A26" s="15" t="str">
        <f>A9</f>
        <v>Federal Appellat Activity</v>
      </c>
      <c r="B26" s="151">
        <v>0</v>
      </c>
      <c r="C26" s="151">
        <v>0</v>
      </c>
      <c r="D26" s="151">
        <v>0</v>
      </c>
      <c r="E26" s="151">
        <v>0</v>
      </c>
      <c r="F26" s="151">
        <v>0</v>
      </c>
      <c r="G26" s="151">
        <v>-102</v>
      </c>
      <c r="H26" s="151">
        <f>K9+B26+E26</f>
        <v>51</v>
      </c>
      <c r="I26" s="151">
        <f t="shared" ref="H26:J29" si="5">L9+C26+F26</f>
        <v>56</v>
      </c>
      <c r="J26" s="152">
        <f>M9+D26+G26</f>
        <v>11692</v>
      </c>
      <c r="N26" s="227" t="s">
        <v>23</v>
      </c>
    </row>
    <row r="27" spans="1:16" hidden="1" x14ac:dyDescent="0.2">
      <c r="A27" s="18" t="str">
        <f>A10</f>
        <v>Decision Unit 2</v>
      </c>
      <c r="B27" s="32">
        <v>0</v>
      </c>
      <c r="C27" s="32">
        <v>0</v>
      </c>
      <c r="D27" s="32">
        <v>0</v>
      </c>
      <c r="E27" s="32">
        <v>0</v>
      </c>
      <c r="F27" s="32">
        <v>0</v>
      </c>
      <c r="G27" s="32">
        <v>0</v>
      </c>
      <c r="H27" s="32">
        <f t="shared" si="5"/>
        <v>0</v>
      </c>
      <c r="I27" s="32">
        <f t="shared" si="5"/>
        <v>0</v>
      </c>
      <c r="J27" s="153">
        <f>M10+D27+G27</f>
        <v>0</v>
      </c>
      <c r="N27" s="227" t="s">
        <v>23</v>
      </c>
    </row>
    <row r="28" spans="1:16" hidden="1" x14ac:dyDescent="0.2">
      <c r="A28" s="18" t="str">
        <f>A11</f>
        <v>Decision Unit 3</v>
      </c>
      <c r="B28" s="32">
        <v>0</v>
      </c>
      <c r="C28" s="32">
        <v>0</v>
      </c>
      <c r="D28" s="32">
        <v>0</v>
      </c>
      <c r="E28" s="32">
        <v>0</v>
      </c>
      <c r="F28" s="32">
        <v>0</v>
      </c>
      <c r="G28" s="32">
        <v>0</v>
      </c>
      <c r="H28" s="32">
        <f t="shared" si="5"/>
        <v>0</v>
      </c>
      <c r="I28" s="32">
        <f t="shared" si="5"/>
        <v>0</v>
      </c>
      <c r="J28" s="153">
        <f t="shared" si="5"/>
        <v>0</v>
      </c>
      <c r="N28" s="227" t="s">
        <v>23</v>
      </c>
    </row>
    <row r="29" spans="1:16" hidden="1" x14ac:dyDescent="0.2">
      <c r="A29" s="106" t="str">
        <f>A12</f>
        <v>Decision Unit 4</v>
      </c>
      <c r="B29" s="169">
        <v>0</v>
      </c>
      <c r="C29" s="169">
        <v>0</v>
      </c>
      <c r="D29" s="169">
        <v>0</v>
      </c>
      <c r="E29" s="169">
        <v>0</v>
      </c>
      <c r="F29" s="169">
        <v>0</v>
      </c>
      <c r="G29" s="169">
        <v>0</v>
      </c>
      <c r="H29" s="169">
        <f t="shared" si="5"/>
        <v>0</v>
      </c>
      <c r="I29" s="169">
        <f>L12+C29+F29</f>
        <v>0</v>
      </c>
      <c r="J29" s="170">
        <f t="shared" si="5"/>
        <v>0</v>
      </c>
      <c r="N29" s="227" t="s">
        <v>23</v>
      </c>
    </row>
    <row r="30" spans="1:16" ht="15" x14ac:dyDescent="0.25">
      <c r="A30" s="14" t="s">
        <v>149</v>
      </c>
      <c r="B30" s="156">
        <f t="shared" ref="B30:J30" si="6">SUM(B26:B29)</f>
        <v>0</v>
      </c>
      <c r="C30" s="156">
        <f t="shared" si="6"/>
        <v>0</v>
      </c>
      <c r="D30" s="156">
        <f t="shared" si="6"/>
        <v>0</v>
      </c>
      <c r="E30" s="156">
        <f t="shared" si="6"/>
        <v>0</v>
      </c>
      <c r="F30" s="156">
        <f t="shared" si="6"/>
        <v>0</v>
      </c>
      <c r="G30" s="156">
        <f t="shared" si="6"/>
        <v>-102</v>
      </c>
      <c r="H30" s="156">
        <f t="shared" si="6"/>
        <v>51</v>
      </c>
      <c r="I30" s="156">
        <f>SUM(I26:I29)</f>
        <v>56</v>
      </c>
      <c r="J30" s="157">
        <f t="shared" si="6"/>
        <v>11692</v>
      </c>
      <c r="N30" s="227" t="s">
        <v>23</v>
      </c>
    </row>
    <row r="31" spans="1:16" ht="15" x14ac:dyDescent="0.25">
      <c r="A31" s="109" t="s">
        <v>148</v>
      </c>
      <c r="B31" s="158"/>
      <c r="C31" s="158"/>
      <c r="D31" s="159">
        <v>0</v>
      </c>
      <c r="E31" s="158"/>
      <c r="F31" s="158"/>
      <c r="G31" s="159">
        <v>0</v>
      </c>
      <c r="H31" s="158"/>
      <c r="I31" s="158"/>
      <c r="J31" s="160">
        <f>M14+D31+G31</f>
        <v>0</v>
      </c>
      <c r="N31" s="227" t="s">
        <v>23</v>
      </c>
    </row>
    <row r="32" spans="1:16" ht="15" x14ac:dyDescent="0.25">
      <c r="A32" s="133" t="s">
        <v>168</v>
      </c>
      <c r="B32" s="36"/>
      <c r="C32" s="36"/>
      <c r="D32" s="161">
        <f>SUM(D30:D31)</f>
        <v>0</v>
      </c>
      <c r="E32" s="36"/>
      <c r="F32" s="36"/>
      <c r="G32" s="161">
        <f>SUM(G30:G31)</f>
        <v>-102</v>
      </c>
      <c r="H32" s="36"/>
      <c r="I32" s="36"/>
      <c r="J32" s="162">
        <f>M15+D32+G32</f>
        <v>11692</v>
      </c>
      <c r="N32" s="227" t="s">
        <v>23</v>
      </c>
    </row>
    <row r="33" spans="1:14" x14ac:dyDescent="0.2">
      <c r="A33" s="108" t="s">
        <v>30</v>
      </c>
      <c r="B33" s="163"/>
      <c r="C33" s="163">
        <v>0</v>
      </c>
      <c r="D33" s="163"/>
      <c r="E33" s="163"/>
      <c r="F33" s="163">
        <v>0</v>
      </c>
      <c r="G33" s="163"/>
      <c r="H33" s="163"/>
      <c r="I33" s="163">
        <f>L16+C33+F33</f>
        <v>0</v>
      </c>
      <c r="J33" s="164"/>
      <c r="N33" s="227" t="s">
        <v>23</v>
      </c>
    </row>
    <row r="34" spans="1:14" x14ac:dyDescent="0.2">
      <c r="A34" s="18" t="s">
        <v>150</v>
      </c>
      <c r="B34" s="32"/>
      <c r="C34" s="32">
        <f>C30+C33</f>
        <v>0</v>
      </c>
      <c r="D34" s="32"/>
      <c r="E34" s="32"/>
      <c r="F34" s="32">
        <f>F30+F33</f>
        <v>0</v>
      </c>
      <c r="G34" s="32"/>
      <c r="H34" s="32"/>
      <c r="I34" s="32">
        <f>L17+C34+F34</f>
        <v>56</v>
      </c>
      <c r="J34" s="153"/>
      <c r="N34" s="227" t="s">
        <v>23</v>
      </c>
    </row>
    <row r="35" spans="1:14" x14ac:dyDescent="0.2">
      <c r="A35" s="18"/>
      <c r="B35" s="32"/>
      <c r="C35" s="32"/>
      <c r="D35" s="32"/>
      <c r="E35" s="32"/>
      <c r="F35" s="32"/>
      <c r="G35" s="32"/>
      <c r="H35" s="32"/>
      <c r="I35" s="32"/>
      <c r="J35" s="153"/>
      <c r="N35" s="227" t="s">
        <v>23</v>
      </c>
    </row>
    <row r="36" spans="1:14" x14ac:dyDescent="0.2">
      <c r="A36" s="18" t="s">
        <v>31</v>
      </c>
      <c r="B36" s="32"/>
      <c r="C36" s="32"/>
      <c r="D36" s="32"/>
      <c r="E36" s="32"/>
      <c r="F36" s="32"/>
      <c r="G36" s="32"/>
      <c r="H36" s="32"/>
      <c r="I36" s="32"/>
      <c r="J36" s="153"/>
      <c r="N36" s="227" t="s">
        <v>23</v>
      </c>
    </row>
    <row r="37" spans="1:14" x14ac:dyDescent="0.2">
      <c r="A37" s="19" t="s">
        <v>32</v>
      </c>
      <c r="B37" s="32"/>
      <c r="C37" s="32">
        <v>0</v>
      </c>
      <c r="D37" s="32"/>
      <c r="E37" s="32"/>
      <c r="F37" s="32">
        <v>0</v>
      </c>
      <c r="G37" s="32"/>
      <c r="H37" s="32"/>
      <c r="I37" s="32">
        <f>L20+C37+F37</f>
        <v>0</v>
      </c>
      <c r="J37" s="153"/>
      <c r="N37" s="227" t="s">
        <v>23</v>
      </c>
    </row>
    <row r="38" spans="1:14" x14ac:dyDescent="0.2">
      <c r="A38" s="20" t="s">
        <v>33</v>
      </c>
      <c r="B38" s="165"/>
      <c r="C38" s="165">
        <v>0</v>
      </c>
      <c r="D38" s="165"/>
      <c r="E38" s="165"/>
      <c r="F38" s="165">
        <v>0</v>
      </c>
      <c r="G38" s="165"/>
      <c r="H38" s="165"/>
      <c r="I38" s="165">
        <f>L21+C38+F38</f>
        <v>0</v>
      </c>
      <c r="J38" s="166"/>
      <c r="N38" s="227" t="s">
        <v>23</v>
      </c>
    </row>
    <row r="39" spans="1:14" ht="15" thickBot="1" x14ac:dyDescent="0.25">
      <c r="A39" s="21" t="s">
        <v>151</v>
      </c>
      <c r="B39" s="167"/>
      <c r="C39" s="167">
        <f>C34+C37+C38</f>
        <v>0</v>
      </c>
      <c r="D39" s="167"/>
      <c r="E39" s="167"/>
      <c r="F39" s="167">
        <f>F34+F37+F38</f>
        <v>0</v>
      </c>
      <c r="G39" s="167"/>
      <c r="H39" s="167"/>
      <c r="I39" s="167">
        <f>L22+C39+F39</f>
        <v>56</v>
      </c>
      <c r="J39" s="168"/>
      <c r="N39" s="227" t="s">
        <v>23</v>
      </c>
    </row>
    <row r="40" spans="1:14" x14ac:dyDescent="0.2">
      <c r="N40" s="227" t="s">
        <v>23</v>
      </c>
    </row>
    <row r="41" spans="1:14" x14ac:dyDescent="0.2">
      <c r="A41" s="206"/>
    </row>
  </sheetData>
  <mergeCells count="15">
    <mergeCell ref="A5:M5"/>
    <mergeCell ref="A6:M6"/>
    <mergeCell ref="A24:A25"/>
    <mergeCell ref="A1:M1"/>
    <mergeCell ref="A2:M2"/>
    <mergeCell ref="A3:M3"/>
    <mergeCell ref="A4:M4"/>
    <mergeCell ref="A7:A8"/>
    <mergeCell ref="B7:D7"/>
    <mergeCell ref="E7:G7"/>
    <mergeCell ref="H7:J7"/>
    <mergeCell ref="K7:M7"/>
    <mergeCell ref="B24:D24"/>
    <mergeCell ref="E24:G24"/>
    <mergeCell ref="H24:J24"/>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zoomScaleNormal="100" zoomScaleSheetLayoutView="90" workbookViewId="0">
      <selection activeCell="F42" sqref="F42"/>
    </sheetView>
  </sheetViews>
  <sheetFormatPr defaultRowHeight="14.25" x14ac:dyDescent="0.2"/>
  <cols>
    <col min="1" max="1" width="44.85546875" style="9" customWidth="1"/>
    <col min="2" max="2" width="17" style="9" customWidth="1"/>
    <col min="3" max="5" width="8.7109375" style="9" customWidth="1"/>
    <col min="6" max="6" width="12.7109375" style="9" customWidth="1"/>
    <col min="7" max="9" width="8.7109375" style="9" customWidth="1"/>
    <col min="10" max="10" width="12.7109375" style="9" customWidth="1"/>
    <col min="11" max="13" width="8.7109375" style="9" customWidth="1"/>
    <col min="14" max="14" width="14" style="4" bestFit="1" customWidth="1"/>
    <col min="15" max="15" width="4.5703125" style="9" customWidth="1"/>
    <col min="16" max="16" width="122.855468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75" t="s">
        <v>199</v>
      </c>
      <c r="B1" s="275"/>
      <c r="C1" s="275"/>
      <c r="D1" s="275"/>
      <c r="E1" s="275"/>
      <c r="F1" s="275"/>
      <c r="G1" s="275"/>
      <c r="H1" s="275"/>
      <c r="I1" s="275"/>
      <c r="J1" s="275"/>
      <c r="K1" s="275"/>
      <c r="L1" s="275"/>
      <c r="M1" s="275"/>
      <c r="N1" s="227" t="s">
        <v>23</v>
      </c>
      <c r="O1" s="6"/>
      <c r="P1" s="270"/>
      <c r="Q1" s="6"/>
      <c r="R1" s="6"/>
      <c r="S1" s="6"/>
      <c r="T1" s="6"/>
      <c r="U1" s="6"/>
      <c r="V1" s="6"/>
    </row>
    <row r="2" spans="1:22" ht="15" x14ac:dyDescent="0.2">
      <c r="A2" s="276" t="s">
        <v>200</v>
      </c>
      <c r="B2" s="276"/>
      <c r="C2" s="276"/>
      <c r="D2" s="276"/>
      <c r="E2" s="276"/>
      <c r="F2" s="276"/>
      <c r="G2" s="276"/>
      <c r="H2" s="276"/>
      <c r="I2" s="276"/>
      <c r="J2" s="276"/>
      <c r="K2" s="276"/>
      <c r="L2" s="276"/>
      <c r="M2" s="276"/>
      <c r="N2" s="227" t="s">
        <v>23</v>
      </c>
      <c r="O2" s="7"/>
      <c r="P2" s="271"/>
      <c r="Q2" s="7"/>
      <c r="R2" s="7"/>
      <c r="S2" s="7"/>
      <c r="T2" s="7"/>
      <c r="U2" s="7"/>
      <c r="V2" s="7"/>
    </row>
    <row r="3" spans="1:22" x14ac:dyDescent="0.2">
      <c r="A3" s="288" t="s">
        <v>1</v>
      </c>
      <c r="B3" s="288"/>
      <c r="C3" s="288"/>
      <c r="D3" s="288"/>
      <c r="E3" s="288"/>
      <c r="F3" s="288"/>
      <c r="G3" s="288"/>
      <c r="H3" s="288"/>
      <c r="I3" s="288"/>
      <c r="J3" s="288"/>
      <c r="K3" s="288"/>
      <c r="L3" s="288"/>
      <c r="M3" s="288"/>
      <c r="N3" s="227" t="s">
        <v>23</v>
      </c>
      <c r="O3" s="10"/>
      <c r="P3" s="272"/>
      <c r="Q3" s="10"/>
      <c r="R3" s="10"/>
      <c r="S3" s="10"/>
      <c r="T3" s="10"/>
      <c r="U3" s="10"/>
      <c r="V3" s="10"/>
    </row>
    <row r="4" spans="1:22" x14ac:dyDescent="0.2">
      <c r="A4" s="282" t="s">
        <v>2</v>
      </c>
      <c r="B4" s="282"/>
      <c r="C4" s="282"/>
      <c r="D4" s="282"/>
      <c r="E4" s="282"/>
      <c r="F4" s="282"/>
      <c r="G4" s="282"/>
      <c r="H4" s="282"/>
      <c r="I4" s="282"/>
      <c r="J4" s="282"/>
      <c r="K4" s="282"/>
      <c r="L4" s="282"/>
      <c r="M4" s="282"/>
      <c r="N4" s="227" t="s">
        <v>23</v>
      </c>
      <c r="O4" s="8"/>
      <c r="P4" s="272"/>
      <c r="Q4" s="8"/>
      <c r="R4" s="8"/>
      <c r="S4" s="8"/>
      <c r="T4" s="8"/>
      <c r="U4" s="8"/>
      <c r="V4" s="8"/>
    </row>
    <row r="5" spans="1:22" x14ac:dyDescent="0.2">
      <c r="A5" s="282"/>
      <c r="B5" s="282"/>
      <c r="C5" s="282"/>
      <c r="D5" s="282"/>
      <c r="E5" s="282"/>
      <c r="F5" s="282"/>
      <c r="G5" s="282"/>
      <c r="H5" s="282"/>
      <c r="I5" s="282"/>
      <c r="J5" s="282"/>
      <c r="K5" s="282"/>
      <c r="L5" s="282"/>
      <c r="M5" s="282"/>
      <c r="N5" s="227" t="s">
        <v>23</v>
      </c>
      <c r="O5" s="8"/>
      <c r="P5" s="269"/>
      <c r="Q5" s="8"/>
      <c r="R5" s="8"/>
      <c r="S5" s="8"/>
      <c r="T5" s="8"/>
      <c r="U5" s="8"/>
      <c r="V5" s="8"/>
    </row>
    <row r="6" spans="1:22" s="24" customFormat="1" ht="15" thickBot="1" x14ac:dyDescent="0.25">
      <c r="N6" s="227" t="s">
        <v>23</v>
      </c>
    </row>
    <row r="7" spans="1:22" s="24" customFormat="1" ht="33.75" hidden="1" customHeight="1" x14ac:dyDescent="0.2">
      <c r="A7" s="283" t="s">
        <v>35</v>
      </c>
      <c r="B7" s="289" t="s">
        <v>153</v>
      </c>
      <c r="C7" s="286" t="s">
        <v>25</v>
      </c>
      <c r="D7" s="286"/>
      <c r="E7" s="286"/>
      <c r="F7" s="286"/>
      <c r="G7" s="286" t="s">
        <v>26</v>
      </c>
      <c r="H7" s="286"/>
      <c r="I7" s="286"/>
      <c r="J7" s="286"/>
      <c r="K7" s="286" t="s">
        <v>37</v>
      </c>
      <c r="L7" s="286"/>
      <c r="M7" s="286"/>
      <c r="N7" s="227" t="s">
        <v>23</v>
      </c>
    </row>
    <row r="8" spans="1:22" s="24" customFormat="1" ht="29.25" hidden="1" thickBot="1" x14ac:dyDescent="0.25">
      <c r="A8" s="284"/>
      <c r="B8" s="290"/>
      <c r="C8" s="22" t="s">
        <v>3</v>
      </c>
      <c r="D8" s="22" t="s">
        <v>42</v>
      </c>
      <c r="E8" s="22" t="s">
        <v>167</v>
      </c>
      <c r="F8" s="22" t="s">
        <v>4</v>
      </c>
      <c r="G8" s="22" t="s">
        <v>3</v>
      </c>
      <c r="H8" s="22" t="s">
        <v>42</v>
      </c>
      <c r="I8" s="22" t="s">
        <v>167</v>
      </c>
      <c r="J8" s="22" t="s">
        <v>4</v>
      </c>
      <c r="K8" s="22" t="s">
        <v>3</v>
      </c>
      <c r="L8" s="22" t="s">
        <v>42</v>
      </c>
      <c r="M8" s="22" t="s">
        <v>167</v>
      </c>
      <c r="N8" s="227" t="s">
        <v>23</v>
      </c>
    </row>
    <row r="9" spans="1:22" s="24" customFormat="1" ht="15.75" hidden="1" thickBot="1" x14ac:dyDescent="0.3">
      <c r="A9" s="27" t="s">
        <v>15</v>
      </c>
      <c r="B9" s="174"/>
      <c r="C9" s="171">
        <v>0</v>
      </c>
      <c r="D9" s="171">
        <v>0</v>
      </c>
      <c r="E9" s="171">
        <v>0</v>
      </c>
      <c r="F9" s="171">
        <v>0</v>
      </c>
      <c r="G9" s="171">
        <v>0</v>
      </c>
      <c r="H9" s="171">
        <v>0</v>
      </c>
      <c r="I9" s="171">
        <v>0</v>
      </c>
      <c r="J9" s="171">
        <v>0</v>
      </c>
      <c r="K9" s="171">
        <f>C9+G9</f>
        <v>0</v>
      </c>
      <c r="L9" s="171">
        <f t="shared" ref="L9:M9" si="0">D9+H9</f>
        <v>0</v>
      </c>
      <c r="M9" s="171">
        <f t="shared" si="0"/>
        <v>0</v>
      </c>
      <c r="N9" s="227" t="s">
        <v>23</v>
      </c>
      <c r="P9" s="5"/>
    </row>
    <row r="10" spans="1:22" s="24" customFormat="1" ht="15.75" hidden="1" thickBot="1" x14ac:dyDescent="0.3">
      <c r="A10" s="28" t="s">
        <v>16</v>
      </c>
      <c r="B10" s="175"/>
      <c r="C10" s="34">
        <v>0</v>
      </c>
      <c r="D10" s="34">
        <v>0</v>
      </c>
      <c r="E10" s="34">
        <v>0</v>
      </c>
      <c r="F10" s="34">
        <v>0</v>
      </c>
      <c r="G10" s="34">
        <v>0</v>
      </c>
      <c r="H10" s="34">
        <v>0</v>
      </c>
      <c r="I10" s="34">
        <v>0</v>
      </c>
      <c r="J10" s="34">
        <v>0</v>
      </c>
      <c r="K10" s="34">
        <f t="shared" ref="K10:K12" si="1">C10+G10</f>
        <v>0</v>
      </c>
      <c r="L10" s="34">
        <f t="shared" ref="L10:L12" si="2">D10+H10</f>
        <v>0</v>
      </c>
      <c r="M10" s="34">
        <f t="shared" ref="M10:M12" si="3">E10+I10</f>
        <v>0</v>
      </c>
      <c r="N10" s="227" t="s">
        <v>23</v>
      </c>
      <c r="P10" s="5"/>
    </row>
    <row r="11" spans="1:22" s="24" customFormat="1" ht="15" hidden="1" thickBot="1" x14ac:dyDescent="0.25">
      <c r="A11" s="28" t="s">
        <v>17</v>
      </c>
      <c r="B11" s="175"/>
      <c r="C11" s="34">
        <v>0</v>
      </c>
      <c r="D11" s="34">
        <v>0</v>
      </c>
      <c r="E11" s="34">
        <v>0</v>
      </c>
      <c r="F11" s="34">
        <v>0</v>
      </c>
      <c r="G11" s="34">
        <v>0</v>
      </c>
      <c r="H11" s="34">
        <v>0</v>
      </c>
      <c r="I11" s="34">
        <v>0</v>
      </c>
      <c r="J11" s="34">
        <v>0</v>
      </c>
      <c r="K11" s="34">
        <f t="shared" si="1"/>
        <v>0</v>
      </c>
      <c r="L11" s="34">
        <f t="shared" si="2"/>
        <v>0</v>
      </c>
      <c r="M11" s="34">
        <f t="shared" si="3"/>
        <v>0</v>
      </c>
      <c r="N11" s="227" t="s">
        <v>23</v>
      </c>
    </row>
    <row r="12" spans="1:22" s="24" customFormat="1" ht="15" hidden="1" thickBot="1" x14ac:dyDescent="0.25">
      <c r="A12" s="29" t="s">
        <v>36</v>
      </c>
      <c r="B12" s="176"/>
      <c r="C12" s="172">
        <v>0</v>
      </c>
      <c r="D12" s="172">
        <v>0</v>
      </c>
      <c r="E12" s="172">
        <v>0</v>
      </c>
      <c r="F12" s="172">
        <v>0</v>
      </c>
      <c r="G12" s="172">
        <v>0</v>
      </c>
      <c r="H12" s="172">
        <v>0</v>
      </c>
      <c r="I12" s="172">
        <v>0</v>
      </c>
      <c r="J12" s="172">
        <v>0</v>
      </c>
      <c r="K12" s="172">
        <f t="shared" si="1"/>
        <v>0</v>
      </c>
      <c r="L12" s="172">
        <f t="shared" si="2"/>
        <v>0</v>
      </c>
      <c r="M12" s="172">
        <f t="shared" si="3"/>
        <v>0</v>
      </c>
      <c r="N12" s="227" t="s">
        <v>23</v>
      </c>
    </row>
    <row r="13" spans="1:22" s="24" customFormat="1" ht="15.75" hidden="1" thickBot="1" x14ac:dyDescent="0.3">
      <c r="A13" s="25" t="s">
        <v>40</v>
      </c>
      <c r="B13" s="26"/>
      <c r="C13" s="44">
        <f>SUM(C9:C12)</f>
        <v>0</v>
      </c>
      <c r="D13" s="44">
        <f>SUM(D9:D12)</f>
        <v>0</v>
      </c>
      <c r="E13" s="44">
        <f t="shared" ref="E13:F13" si="4">SUM(E9:E12)</f>
        <v>0</v>
      </c>
      <c r="F13" s="44">
        <f t="shared" si="4"/>
        <v>0</v>
      </c>
      <c r="G13" s="44">
        <f>SUM(G9:G12)</f>
        <v>0</v>
      </c>
      <c r="H13" s="44">
        <f>SUM(H9:H12)</f>
        <v>0</v>
      </c>
      <c r="I13" s="44">
        <f t="shared" ref="I13:J13" si="5">SUM(I9:I12)</f>
        <v>0</v>
      </c>
      <c r="J13" s="44">
        <f t="shared" si="5"/>
        <v>0</v>
      </c>
      <c r="K13" s="44">
        <f>SUM(K9:K12)</f>
        <v>0</v>
      </c>
      <c r="L13" s="44">
        <f t="shared" ref="L13:M13" si="6">SUM(L9:L12)</f>
        <v>0</v>
      </c>
      <c r="M13" s="44">
        <f t="shared" si="6"/>
        <v>0</v>
      </c>
      <c r="N13" s="227" t="s">
        <v>23</v>
      </c>
      <c r="P13" s="5"/>
    </row>
    <row r="14" spans="1:22" s="24" customFormat="1" ht="15" hidden="1" thickBot="1" x14ac:dyDescent="0.25">
      <c r="N14" s="227" t="s">
        <v>23</v>
      </c>
    </row>
    <row r="15" spans="1:22" s="24" customFormat="1" ht="33.75" customHeight="1" x14ac:dyDescent="0.2">
      <c r="A15" s="283" t="s">
        <v>39</v>
      </c>
      <c r="B15" s="289" t="s">
        <v>153</v>
      </c>
      <c r="C15" s="291" t="s">
        <v>203</v>
      </c>
      <c r="D15" s="292"/>
      <c r="E15" s="292"/>
      <c r="F15" s="293"/>
      <c r="G15" s="286" t="s">
        <v>38</v>
      </c>
      <c r="H15" s="286"/>
      <c r="I15" s="286"/>
      <c r="J15" s="286"/>
      <c r="K15" s="272"/>
      <c r="N15" s="227" t="s">
        <v>23</v>
      </c>
    </row>
    <row r="16" spans="1:22" s="24" customFormat="1" ht="28.5" x14ac:dyDescent="0.2">
      <c r="A16" s="284"/>
      <c r="B16" s="290"/>
      <c r="C16" s="22" t="s">
        <v>3</v>
      </c>
      <c r="D16" s="22" t="s">
        <v>42</v>
      </c>
      <c r="E16" s="22" t="s">
        <v>167</v>
      </c>
      <c r="F16" s="22" t="s">
        <v>4</v>
      </c>
      <c r="G16" s="22" t="s">
        <v>3</v>
      </c>
      <c r="H16" s="22" t="s">
        <v>42</v>
      </c>
      <c r="I16" s="22" t="s">
        <v>167</v>
      </c>
      <c r="J16" s="22" t="s">
        <v>4</v>
      </c>
      <c r="K16" s="272"/>
      <c r="N16" s="227" t="s">
        <v>23</v>
      </c>
    </row>
    <row r="17" spans="1:14" s="24" customFormat="1" ht="15" x14ac:dyDescent="0.25">
      <c r="A17" s="220" t="s">
        <v>249</v>
      </c>
      <c r="B17" s="264" t="s">
        <v>250</v>
      </c>
      <c r="C17" s="171">
        <v>0</v>
      </c>
      <c r="D17" s="171">
        <v>0</v>
      </c>
      <c r="E17" s="171">
        <v>0</v>
      </c>
      <c r="F17" s="171">
        <v>-120</v>
      </c>
      <c r="G17" s="171">
        <f>C17</f>
        <v>0</v>
      </c>
      <c r="H17" s="171">
        <f>D17</f>
        <v>0</v>
      </c>
      <c r="I17" s="171">
        <f>E17</f>
        <v>0</v>
      </c>
      <c r="J17" s="171">
        <f>F17</f>
        <v>-120</v>
      </c>
      <c r="K17" s="272"/>
      <c r="M17" s="5"/>
      <c r="N17" s="227" t="s">
        <v>23</v>
      </c>
    </row>
    <row r="18" spans="1:14" s="24" customFormat="1" ht="15.75" thickBot="1" x14ac:dyDescent="0.3">
      <c r="A18" s="25" t="s">
        <v>41</v>
      </c>
      <c r="B18" s="26"/>
      <c r="C18" s="44">
        <f t="shared" ref="C18:J18" si="7">SUM(C17:C17)</f>
        <v>0</v>
      </c>
      <c r="D18" s="44">
        <f t="shared" si="7"/>
        <v>0</v>
      </c>
      <c r="E18" s="44">
        <f t="shared" si="7"/>
        <v>0</v>
      </c>
      <c r="F18" s="44">
        <f t="shared" si="7"/>
        <v>-120</v>
      </c>
      <c r="G18" s="44">
        <f t="shared" si="7"/>
        <v>0</v>
      </c>
      <c r="H18" s="44">
        <f t="shared" si="7"/>
        <v>0</v>
      </c>
      <c r="I18" s="44">
        <f t="shared" si="7"/>
        <v>0</v>
      </c>
      <c r="J18" s="44">
        <f t="shared" si="7"/>
        <v>-120</v>
      </c>
      <c r="K18" s="272"/>
      <c r="M18" s="5"/>
      <c r="N18" s="227" t="s">
        <v>23</v>
      </c>
    </row>
    <row r="19" spans="1:14" s="24" customFormat="1" x14ac:dyDescent="0.2">
      <c r="A19" s="9"/>
      <c r="B19" s="9"/>
      <c r="C19" s="9"/>
      <c r="D19" s="9"/>
      <c r="E19" s="9"/>
      <c r="F19" s="9"/>
      <c r="G19" s="9"/>
      <c r="H19" s="9"/>
      <c r="I19" s="9"/>
      <c r="J19" s="9"/>
      <c r="K19" s="72"/>
      <c r="N19" s="227" t="s">
        <v>23</v>
      </c>
    </row>
    <row r="20" spans="1:14" s="24" customFormat="1" x14ac:dyDescent="0.2">
      <c r="A20" s="9"/>
      <c r="B20" s="30"/>
      <c r="C20" s="9"/>
      <c r="D20" s="9"/>
      <c r="E20" s="9"/>
      <c r="F20" s="9"/>
      <c r="G20" s="9"/>
      <c r="H20" s="9"/>
      <c r="I20" s="9"/>
      <c r="J20" s="9"/>
      <c r="K20" s="72"/>
      <c r="N20" s="227" t="s">
        <v>23</v>
      </c>
    </row>
    <row r="21" spans="1:14" s="24" customFormat="1" ht="15" x14ac:dyDescent="0.25">
      <c r="A21" s="9"/>
      <c r="B21" s="9"/>
      <c r="C21" s="9"/>
      <c r="D21" s="9"/>
      <c r="E21" s="9"/>
      <c r="F21" s="9"/>
      <c r="G21" s="9"/>
      <c r="H21" s="9"/>
      <c r="I21" s="9"/>
      <c r="J21" s="9"/>
      <c r="K21" s="72"/>
      <c r="M21" s="5"/>
      <c r="N21" s="227" t="s">
        <v>23</v>
      </c>
    </row>
  </sheetData>
  <mergeCells count="14">
    <mergeCell ref="K7:M7"/>
    <mergeCell ref="A15:A16"/>
    <mergeCell ref="B15:B16"/>
    <mergeCell ref="C15:F15"/>
    <mergeCell ref="G15:J15"/>
    <mergeCell ref="A7:A8"/>
    <mergeCell ref="B7:B8"/>
    <mergeCell ref="C7:F7"/>
    <mergeCell ref="G7:J7"/>
    <mergeCell ref="A1:M1"/>
    <mergeCell ref="A2:M2"/>
    <mergeCell ref="A3:M3"/>
    <mergeCell ref="A4:M4"/>
    <mergeCell ref="A5:M5"/>
  </mergeCells>
  <printOptions horizontalCentered="1"/>
  <pageMargins left="0.7" right="0.7" top="0.75" bottom="0.75" header="0.3" footer="0.3"/>
  <pageSetup scale="73" fitToHeight="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zoomScaleNormal="100" zoomScaleSheetLayoutView="85" workbookViewId="0">
      <selection activeCell="O1" sqref="O1"/>
    </sheetView>
  </sheetViews>
  <sheetFormatPr defaultRowHeight="14.25" x14ac:dyDescent="0.2"/>
  <cols>
    <col min="1" max="1" width="7.42578125" style="9" bestFit="1" customWidth="1"/>
    <col min="2" max="2" width="59.425781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6" width="8.28515625" style="9" customWidth="1"/>
    <col min="17" max="17" width="12.7109375" style="9" customWidth="1"/>
    <col min="18" max="19" width="8.28515625" style="9" customWidth="1"/>
    <col min="20" max="20" width="12.7109375" style="9" customWidth="1"/>
    <col min="21" max="16384" width="9.140625" style="9"/>
  </cols>
  <sheetData>
    <row r="1" spans="1:20" ht="18" x14ac:dyDescent="0.25">
      <c r="A1" s="275" t="s">
        <v>43</v>
      </c>
      <c r="B1" s="275"/>
      <c r="C1" s="275"/>
      <c r="D1" s="275"/>
      <c r="E1" s="275"/>
      <c r="F1" s="275"/>
      <c r="G1" s="275"/>
      <c r="H1" s="275"/>
      <c r="I1" s="275"/>
      <c r="J1" s="275"/>
      <c r="K1" s="275"/>
      <c r="L1" s="275"/>
      <c r="M1" s="275"/>
      <c r="N1" s="275"/>
      <c r="O1" s="227" t="s">
        <v>23</v>
      </c>
      <c r="P1" s="6"/>
      <c r="Q1" s="6"/>
      <c r="R1" s="6"/>
      <c r="S1" s="6"/>
      <c r="T1" s="6"/>
    </row>
    <row r="2" spans="1:20" ht="15" x14ac:dyDescent="0.2">
      <c r="A2" s="276" t="s">
        <v>200</v>
      </c>
      <c r="B2" s="276"/>
      <c r="C2" s="276"/>
      <c r="D2" s="276"/>
      <c r="E2" s="276"/>
      <c r="F2" s="276"/>
      <c r="G2" s="276"/>
      <c r="H2" s="276"/>
      <c r="I2" s="276"/>
      <c r="J2" s="276"/>
      <c r="K2" s="276"/>
      <c r="L2" s="276"/>
      <c r="M2" s="276"/>
      <c r="N2" s="276"/>
      <c r="O2" s="227" t="s">
        <v>23</v>
      </c>
      <c r="P2" s="7"/>
      <c r="Q2" s="7"/>
      <c r="R2" s="7"/>
      <c r="S2" s="7"/>
      <c r="T2" s="7"/>
    </row>
    <row r="3" spans="1:20" x14ac:dyDescent="0.2">
      <c r="A3" s="288" t="s">
        <v>1</v>
      </c>
      <c r="B3" s="288"/>
      <c r="C3" s="288"/>
      <c r="D3" s="288"/>
      <c r="E3" s="288"/>
      <c r="F3" s="288"/>
      <c r="G3" s="288"/>
      <c r="H3" s="288"/>
      <c r="I3" s="288"/>
      <c r="J3" s="288"/>
      <c r="K3" s="288"/>
      <c r="L3" s="288"/>
      <c r="M3" s="288"/>
      <c r="N3" s="288"/>
      <c r="O3" s="227" t="s">
        <v>23</v>
      </c>
      <c r="P3" s="10"/>
      <c r="Q3" s="10"/>
      <c r="R3" s="10"/>
      <c r="S3" s="10"/>
      <c r="T3" s="10"/>
    </row>
    <row r="4" spans="1:20" x14ac:dyDescent="0.2">
      <c r="A4" s="282" t="s">
        <v>2</v>
      </c>
      <c r="B4" s="282"/>
      <c r="C4" s="282"/>
      <c r="D4" s="282"/>
      <c r="E4" s="282"/>
      <c r="F4" s="282"/>
      <c r="G4" s="282"/>
      <c r="H4" s="282"/>
      <c r="I4" s="282"/>
      <c r="J4" s="282"/>
      <c r="K4" s="282"/>
      <c r="L4" s="282"/>
      <c r="M4" s="282"/>
      <c r="N4" s="282"/>
      <c r="O4" s="227" t="s">
        <v>23</v>
      </c>
      <c r="P4" s="8"/>
      <c r="Q4" s="8"/>
      <c r="R4" s="8"/>
      <c r="S4" s="8"/>
      <c r="T4" s="8"/>
    </row>
    <row r="5" spans="1:20" x14ac:dyDescent="0.2">
      <c r="A5" s="285"/>
      <c r="B5" s="285"/>
      <c r="C5" s="285"/>
      <c r="D5" s="285"/>
      <c r="E5" s="285"/>
      <c r="F5" s="285"/>
      <c r="G5" s="285"/>
      <c r="H5" s="285"/>
      <c r="I5" s="285"/>
      <c r="J5" s="285"/>
      <c r="K5" s="285"/>
      <c r="L5" s="285"/>
      <c r="M5" s="285"/>
      <c r="N5" s="285"/>
      <c r="O5" s="227" t="s">
        <v>23</v>
      </c>
      <c r="P5" s="8"/>
      <c r="Q5" s="8"/>
      <c r="R5" s="8"/>
      <c r="S5" s="8"/>
      <c r="T5" s="8"/>
    </row>
    <row r="6" spans="1:20" ht="15" thickBot="1" x14ac:dyDescent="0.25">
      <c r="A6" s="301"/>
      <c r="B6" s="301"/>
      <c r="C6" s="301"/>
      <c r="D6" s="301"/>
      <c r="E6" s="301"/>
      <c r="F6" s="301"/>
      <c r="G6" s="301"/>
      <c r="H6" s="301"/>
      <c r="I6" s="301"/>
      <c r="J6" s="301"/>
      <c r="K6" s="301"/>
      <c r="L6" s="301"/>
      <c r="M6" s="301"/>
      <c r="N6" s="301"/>
      <c r="O6" s="227" t="s">
        <v>23</v>
      </c>
      <c r="P6" s="8"/>
      <c r="Q6" s="8"/>
      <c r="R6" s="8"/>
      <c r="S6" s="8"/>
      <c r="T6" s="8"/>
    </row>
    <row r="7" spans="1:20" s="24" customFormat="1" ht="63.75" customHeight="1" x14ac:dyDescent="0.2">
      <c r="A7" s="297" t="s">
        <v>44</v>
      </c>
      <c r="B7" s="298"/>
      <c r="C7" s="286" t="s">
        <v>196</v>
      </c>
      <c r="D7" s="286"/>
      <c r="E7" s="286" t="s">
        <v>212</v>
      </c>
      <c r="F7" s="286"/>
      <c r="G7" s="286" t="s">
        <v>183</v>
      </c>
      <c r="H7" s="286"/>
      <c r="I7" s="286" t="s">
        <v>189</v>
      </c>
      <c r="J7" s="286"/>
      <c r="K7" s="286" t="s">
        <v>190</v>
      </c>
      <c r="L7" s="286"/>
      <c r="M7" s="286" t="s">
        <v>184</v>
      </c>
      <c r="N7" s="287"/>
      <c r="O7" s="227" t="s">
        <v>23</v>
      </c>
    </row>
    <row r="8" spans="1:20" s="24" customFormat="1" ht="42.75" x14ac:dyDescent="0.2">
      <c r="A8" s="299"/>
      <c r="B8" s="300"/>
      <c r="C8" s="22" t="s">
        <v>46</v>
      </c>
      <c r="D8" s="122" t="s">
        <v>45</v>
      </c>
      <c r="E8" s="22" t="s">
        <v>46</v>
      </c>
      <c r="F8" s="122" t="s">
        <v>45</v>
      </c>
      <c r="G8" s="22" t="s">
        <v>46</v>
      </c>
      <c r="H8" s="22" t="s">
        <v>45</v>
      </c>
      <c r="I8" s="22" t="s">
        <v>46</v>
      </c>
      <c r="J8" s="22" t="s">
        <v>45</v>
      </c>
      <c r="K8" s="22" t="s">
        <v>46</v>
      </c>
      <c r="L8" s="22" t="s">
        <v>45</v>
      </c>
      <c r="M8" s="22" t="s">
        <v>46</v>
      </c>
      <c r="N8" s="31" t="s">
        <v>45</v>
      </c>
      <c r="O8" s="227" t="s">
        <v>23</v>
      </c>
    </row>
    <row r="9" spans="1:20" ht="45" hidden="1" x14ac:dyDescent="0.2">
      <c r="A9" s="39" t="s">
        <v>47</v>
      </c>
      <c r="B9" s="45" t="s">
        <v>51</v>
      </c>
      <c r="C9" s="16"/>
      <c r="D9" s="16"/>
      <c r="E9" s="16"/>
      <c r="F9" s="16"/>
      <c r="G9" s="16"/>
      <c r="H9" s="16"/>
      <c r="I9" s="16"/>
      <c r="J9" s="16"/>
      <c r="K9" s="16"/>
      <c r="L9" s="16"/>
      <c r="M9" s="16"/>
      <c r="N9" s="17"/>
      <c r="O9" s="227" t="s">
        <v>23</v>
      </c>
    </row>
    <row r="10" spans="1:20" ht="28.5" hidden="1" x14ac:dyDescent="0.2">
      <c r="A10" s="40">
        <v>1.1000000000000001</v>
      </c>
      <c r="B10" s="46" t="s">
        <v>48</v>
      </c>
      <c r="C10" s="32">
        <v>0</v>
      </c>
      <c r="D10" s="33">
        <v>0</v>
      </c>
      <c r="E10" s="32">
        <v>0</v>
      </c>
      <c r="F10" s="32">
        <v>0</v>
      </c>
      <c r="G10" s="32">
        <v>0</v>
      </c>
      <c r="H10" s="32">
        <v>0</v>
      </c>
      <c r="I10" s="32">
        <v>0</v>
      </c>
      <c r="J10" s="32">
        <v>0</v>
      </c>
      <c r="K10" s="32">
        <v>0</v>
      </c>
      <c r="L10" s="32">
        <v>0</v>
      </c>
      <c r="M10" s="34">
        <f>G10+I10+K10</f>
        <v>0</v>
      </c>
      <c r="N10" s="35">
        <f t="shared" ref="N10:N12" si="0">H10+J10+L10</f>
        <v>0</v>
      </c>
      <c r="O10" s="227" t="s">
        <v>23</v>
      </c>
    </row>
    <row r="11" spans="1:20" hidden="1" x14ac:dyDescent="0.2">
      <c r="A11" s="40">
        <v>1.2</v>
      </c>
      <c r="B11" s="47" t="s">
        <v>49</v>
      </c>
      <c r="C11" s="32">
        <v>0</v>
      </c>
      <c r="D11" s="32">
        <v>0</v>
      </c>
      <c r="E11" s="32">
        <v>0</v>
      </c>
      <c r="F11" s="32">
        <v>0</v>
      </c>
      <c r="G11" s="32">
        <v>0</v>
      </c>
      <c r="H11" s="32">
        <v>0</v>
      </c>
      <c r="I11" s="32">
        <v>0</v>
      </c>
      <c r="J11" s="32">
        <v>0</v>
      </c>
      <c r="K11" s="32">
        <v>0</v>
      </c>
      <c r="L11" s="32">
        <v>0</v>
      </c>
      <c r="M11" s="34">
        <f t="shared" ref="M11:M12" si="1">G11+I11+K11</f>
        <v>0</v>
      </c>
      <c r="N11" s="35">
        <f t="shared" si="0"/>
        <v>0</v>
      </c>
      <c r="O11" s="227" t="s">
        <v>23</v>
      </c>
    </row>
    <row r="12" spans="1:20" hidden="1" x14ac:dyDescent="0.2">
      <c r="A12" s="40">
        <v>1.3</v>
      </c>
      <c r="B12" s="47" t="s">
        <v>50</v>
      </c>
      <c r="C12" s="32">
        <v>0</v>
      </c>
      <c r="D12" s="32">
        <v>0</v>
      </c>
      <c r="E12" s="32">
        <v>0</v>
      </c>
      <c r="F12" s="32">
        <v>0</v>
      </c>
      <c r="G12" s="32">
        <v>0</v>
      </c>
      <c r="H12" s="32">
        <v>0</v>
      </c>
      <c r="I12" s="32">
        <v>0</v>
      </c>
      <c r="J12" s="32">
        <v>0</v>
      </c>
      <c r="K12" s="32">
        <v>0</v>
      </c>
      <c r="L12" s="32">
        <v>0</v>
      </c>
      <c r="M12" s="34">
        <f t="shared" si="1"/>
        <v>0</v>
      </c>
      <c r="N12" s="35">
        <f t="shared" si="0"/>
        <v>0</v>
      </c>
      <c r="O12" s="227" t="s">
        <v>23</v>
      </c>
    </row>
    <row r="13" spans="1:20" ht="15" hidden="1" x14ac:dyDescent="0.25">
      <c r="A13" s="41"/>
      <c r="B13" s="48" t="s">
        <v>54</v>
      </c>
      <c r="C13" s="36">
        <f>SUM(C10:C12)</f>
        <v>0</v>
      </c>
      <c r="D13" s="36">
        <f t="shared" ref="D13:N13" si="2">SUM(D10:D12)</f>
        <v>0</v>
      </c>
      <c r="E13" s="36">
        <f t="shared" si="2"/>
        <v>0</v>
      </c>
      <c r="F13" s="36">
        <f t="shared" si="2"/>
        <v>0</v>
      </c>
      <c r="G13" s="36">
        <f t="shared" si="2"/>
        <v>0</v>
      </c>
      <c r="H13" s="36">
        <f t="shared" si="2"/>
        <v>0</v>
      </c>
      <c r="I13" s="36">
        <f t="shared" si="2"/>
        <v>0</v>
      </c>
      <c r="J13" s="36">
        <f t="shared" si="2"/>
        <v>0</v>
      </c>
      <c r="K13" s="36">
        <f t="shared" si="2"/>
        <v>0</v>
      </c>
      <c r="L13" s="36">
        <f t="shared" si="2"/>
        <v>0</v>
      </c>
      <c r="M13" s="36">
        <f t="shared" si="2"/>
        <v>0</v>
      </c>
      <c r="N13" s="37">
        <f t="shared" si="2"/>
        <v>0</v>
      </c>
      <c r="O13" s="227" t="s">
        <v>23</v>
      </c>
    </row>
    <row r="14" spans="1:20" ht="30" x14ac:dyDescent="0.2">
      <c r="A14" s="39" t="s">
        <v>52</v>
      </c>
      <c r="B14" s="45" t="s">
        <v>251</v>
      </c>
      <c r="C14" s="16"/>
      <c r="D14" s="16"/>
      <c r="E14" s="16"/>
      <c r="F14" s="16"/>
      <c r="G14" s="16"/>
      <c r="H14" s="16"/>
      <c r="I14" s="16"/>
      <c r="J14" s="16"/>
      <c r="K14" s="16"/>
      <c r="L14" s="16"/>
      <c r="M14" s="16"/>
      <c r="N14" s="17"/>
      <c r="O14" s="227" t="s">
        <v>23</v>
      </c>
    </row>
    <row r="15" spans="1:20" ht="28.5" hidden="1" x14ac:dyDescent="0.2">
      <c r="A15" s="40">
        <v>2.1</v>
      </c>
      <c r="B15" s="46" t="s">
        <v>55</v>
      </c>
      <c r="C15" s="32">
        <v>0</v>
      </c>
      <c r="D15" s="32">
        <v>0</v>
      </c>
      <c r="E15" s="32">
        <v>0</v>
      </c>
      <c r="F15" s="32">
        <v>0</v>
      </c>
      <c r="G15" s="32">
        <v>0</v>
      </c>
      <c r="H15" s="32">
        <v>0</v>
      </c>
      <c r="I15" s="32">
        <v>0</v>
      </c>
      <c r="J15" s="32">
        <v>0</v>
      </c>
      <c r="K15" s="32">
        <v>0</v>
      </c>
      <c r="L15" s="32">
        <v>0</v>
      </c>
      <c r="M15" s="34">
        <f>G15+I15+K15</f>
        <v>0</v>
      </c>
      <c r="N15" s="35">
        <f t="shared" ref="N15" si="3">H15+J15+L15</f>
        <v>0</v>
      </c>
      <c r="O15" s="227" t="s">
        <v>23</v>
      </c>
    </row>
    <row r="16" spans="1:20" ht="28.5" hidden="1" x14ac:dyDescent="0.2">
      <c r="A16" s="40">
        <v>2.2000000000000002</v>
      </c>
      <c r="B16" s="46" t="s">
        <v>56</v>
      </c>
      <c r="C16" s="32">
        <v>0</v>
      </c>
      <c r="D16" s="32">
        <v>0</v>
      </c>
      <c r="E16" s="32">
        <v>0</v>
      </c>
      <c r="F16" s="32">
        <v>0</v>
      </c>
      <c r="G16" s="32">
        <v>0</v>
      </c>
      <c r="H16" s="32">
        <v>0</v>
      </c>
      <c r="I16" s="32">
        <v>0</v>
      </c>
      <c r="J16" s="32">
        <v>0</v>
      </c>
      <c r="K16" s="32">
        <v>0</v>
      </c>
      <c r="L16" s="32">
        <v>0</v>
      </c>
      <c r="M16" s="34">
        <f t="shared" ref="M16:M20" si="4">G16+I16+K16</f>
        <v>0</v>
      </c>
      <c r="N16" s="35">
        <f t="shared" ref="N16:N19" si="5">H16+J16+L16</f>
        <v>0</v>
      </c>
      <c r="O16" s="227" t="s">
        <v>23</v>
      </c>
    </row>
    <row r="17" spans="1:15" ht="28.5" hidden="1" x14ac:dyDescent="0.2">
      <c r="A17" s="40">
        <v>2.2999999999999998</v>
      </c>
      <c r="B17" s="46" t="s">
        <v>57</v>
      </c>
      <c r="C17" s="32">
        <v>0</v>
      </c>
      <c r="D17" s="32">
        <v>0</v>
      </c>
      <c r="E17" s="32">
        <v>0</v>
      </c>
      <c r="F17" s="32">
        <v>0</v>
      </c>
      <c r="G17" s="32">
        <v>0</v>
      </c>
      <c r="H17" s="32">
        <v>0</v>
      </c>
      <c r="I17" s="32">
        <v>0</v>
      </c>
      <c r="J17" s="32">
        <v>0</v>
      </c>
      <c r="K17" s="32">
        <v>0</v>
      </c>
      <c r="L17" s="32">
        <v>0</v>
      </c>
      <c r="M17" s="34">
        <f t="shared" si="4"/>
        <v>0</v>
      </c>
      <c r="N17" s="35">
        <f t="shared" si="5"/>
        <v>0</v>
      </c>
      <c r="O17" s="227" t="s">
        <v>23</v>
      </c>
    </row>
    <row r="18" spans="1:15" ht="28.5" hidden="1" x14ac:dyDescent="0.2">
      <c r="A18" s="40">
        <v>2.4</v>
      </c>
      <c r="B18" s="46" t="s">
        <v>58</v>
      </c>
      <c r="C18" s="32">
        <v>0</v>
      </c>
      <c r="D18" s="32">
        <v>0</v>
      </c>
      <c r="E18" s="32">
        <v>0</v>
      </c>
      <c r="F18" s="32">
        <v>0</v>
      </c>
      <c r="G18" s="32">
        <v>0</v>
      </c>
      <c r="H18" s="32">
        <v>0</v>
      </c>
      <c r="I18" s="32">
        <v>0</v>
      </c>
      <c r="J18" s="32">
        <v>0</v>
      </c>
      <c r="K18" s="32">
        <v>0</v>
      </c>
      <c r="L18" s="32">
        <v>0</v>
      </c>
      <c r="M18" s="34">
        <f t="shared" si="4"/>
        <v>0</v>
      </c>
      <c r="N18" s="35">
        <f t="shared" si="5"/>
        <v>0</v>
      </c>
      <c r="O18" s="227" t="s">
        <v>23</v>
      </c>
    </row>
    <row r="19" spans="1:15" hidden="1" x14ac:dyDescent="0.2">
      <c r="A19" s="40">
        <v>2.5</v>
      </c>
      <c r="B19" s="47" t="s">
        <v>59</v>
      </c>
      <c r="C19" s="32">
        <v>0</v>
      </c>
      <c r="D19" s="32">
        <v>0</v>
      </c>
      <c r="E19" s="32">
        <v>0</v>
      </c>
      <c r="F19" s="32">
        <v>0</v>
      </c>
      <c r="G19" s="32">
        <v>0</v>
      </c>
      <c r="H19" s="32">
        <v>0</v>
      </c>
      <c r="I19" s="32">
        <v>0</v>
      </c>
      <c r="J19" s="32">
        <v>0</v>
      </c>
      <c r="K19" s="32">
        <v>0</v>
      </c>
      <c r="L19" s="32">
        <v>0</v>
      </c>
      <c r="M19" s="34">
        <f t="shared" si="4"/>
        <v>0</v>
      </c>
      <c r="N19" s="35">
        <f t="shared" si="5"/>
        <v>0</v>
      </c>
      <c r="O19" s="227" t="s">
        <v>23</v>
      </c>
    </row>
    <row r="20" spans="1:15" ht="28.5" x14ac:dyDescent="0.2">
      <c r="A20" s="40">
        <v>2.6</v>
      </c>
      <c r="B20" s="46" t="s">
        <v>60</v>
      </c>
      <c r="C20" s="32">
        <v>48</v>
      </c>
      <c r="D20" s="32">
        <v>10812</v>
      </c>
      <c r="E20" s="32">
        <v>55</v>
      </c>
      <c r="F20" s="32">
        <v>11198</v>
      </c>
      <c r="G20" s="32">
        <v>56</v>
      </c>
      <c r="H20" s="32">
        <v>11794</v>
      </c>
      <c r="I20" s="32">
        <v>0</v>
      </c>
      <c r="J20" s="32">
        <v>0</v>
      </c>
      <c r="K20" s="197">
        <v>0</v>
      </c>
      <c r="L20" s="32">
        <v>-102</v>
      </c>
      <c r="M20" s="34">
        <f t="shared" si="4"/>
        <v>56</v>
      </c>
      <c r="N20" s="35">
        <f>H20+J20+L20</f>
        <v>11692</v>
      </c>
      <c r="O20" s="227" t="s">
        <v>23</v>
      </c>
    </row>
    <row r="21" spans="1:15" ht="15" x14ac:dyDescent="0.25">
      <c r="A21" s="41"/>
      <c r="B21" s="48" t="s">
        <v>53</v>
      </c>
      <c r="C21" s="36">
        <f t="shared" ref="C21:M21" si="6">SUM(C15:C20)</f>
        <v>48</v>
      </c>
      <c r="D21" s="36">
        <f t="shared" si="6"/>
        <v>10812</v>
      </c>
      <c r="E21" s="36">
        <f t="shared" si="6"/>
        <v>55</v>
      </c>
      <c r="F21" s="36">
        <f t="shared" si="6"/>
        <v>11198</v>
      </c>
      <c r="G21" s="36">
        <f t="shared" si="6"/>
        <v>56</v>
      </c>
      <c r="H21" s="36">
        <f t="shared" si="6"/>
        <v>11794</v>
      </c>
      <c r="I21" s="36">
        <f t="shared" si="6"/>
        <v>0</v>
      </c>
      <c r="J21" s="36">
        <f t="shared" si="6"/>
        <v>0</v>
      </c>
      <c r="K21" s="36">
        <f t="shared" si="6"/>
        <v>0</v>
      </c>
      <c r="L21" s="36">
        <f t="shared" si="6"/>
        <v>-102</v>
      </c>
      <c r="M21" s="36">
        <f t="shared" si="6"/>
        <v>56</v>
      </c>
      <c r="N21" s="37">
        <f>SUM(N15:N20)</f>
        <v>11692</v>
      </c>
      <c r="O21" s="227" t="s">
        <v>23</v>
      </c>
    </row>
    <row r="22" spans="1:15" ht="45" hidden="1" x14ac:dyDescent="0.2">
      <c r="A22" s="39" t="s">
        <v>61</v>
      </c>
      <c r="B22" s="45" t="s">
        <v>62</v>
      </c>
      <c r="C22" s="16"/>
      <c r="D22" s="16"/>
      <c r="E22" s="16"/>
      <c r="F22" s="16"/>
      <c r="G22" s="16"/>
      <c r="H22" s="16"/>
      <c r="I22" s="16"/>
      <c r="J22" s="16"/>
      <c r="K22" s="16"/>
      <c r="L22" s="16"/>
      <c r="M22" s="16"/>
      <c r="N22" s="17"/>
      <c r="O22" s="227" t="s">
        <v>23</v>
      </c>
    </row>
    <row r="23" spans="1:15" ht="42.75" hidden="1" x14ac:dyDescent="0.2">
      <c r="A23" s="40">
        <v>3.1</v>
      </c>
      <c r="B23" s="132" t="s">
        <v>165</v>
      </c>
      <c r="C23" s="32">
        <v>0</v>
      </c>
      <c r="D23" s="32">
        <v>0</v>
      </c>
      <c r="E23" s="32">
        <v>0</v>
      </c>
      <c r="F23" s="32">
        <v>0</v>
      </c>
      <c r="G23" s="32">
        <v>0</v>
      </c>
      <c r="H23" s="32">
        <v>0</v>
      </c>
      <c r="I23" s="32">
        <v>0</v>
      </c>
      <c r="J23" s="32">
        <v>0</v>
      </c>
      <c r="K23" s="32">
        <v>0</v>
      </c>
      <c r="L23" s="32">
        <v>0</v>
      </c>
      <c r="M23" s="34">
        <f t="shared" ref="M23:M26" si="7">G23+I23+K23</f>
        <v>0</v>
      </c>
      <c r="N23" s="35">
        <f t="shared" ref="N23:N26" si="8">H23+J23+L23</f>
        <v>0</v>
      </c>
      <c r="O23" s="227" t="s">
        <v>23</v>
      </c>
    </row>
    <row r="24" spans="1:15" ht="57" hidden="1" x14ac:dyDescent="0.2">
      <c r="A24" s="40">
        <v>3.2</v>
      </c>
      <c r="B24" s="132" t="s">
        <v>166</v>
      </c>
      <c r="C24" s="32">
        <v>0</v>
      </c>
      <c r="D24" s="32">
        <v>0</v>
      </c>
      <c r="E24" s="32">
        <v>0</v>
      </c>
      <c r="F24" s="32">
        <v>0</v>
      </c>
      <c r="G24" s="32">
        <v>0</v>
      </c>
      <c r="H24" s="32">
        <v>0</v>
      </c>
      <c r="I24" s="32">
        <v>0</v>
      </c>
      <c r="J24" s="32">
        <v>0</v>
      </c>
      <c r="K24" s="32">
        <v>0</v>
      </c>
      <c r="L24" s="32">
        <v>0</v>
      </c>
      <c r="M24" s="34">
        <f t="shared" si="7"/>
        <v>0</v>
      </c>
      <c r="N24" s="35">
        <f t="shared" si="8"/>
        <v>0</v>
      </c>
      <c r="O24" s="227" t="s">
        <v>23</v>
      </c>
    </row>
    <row r="25" spans="1:15" ht="42.75" hidden="1" x14ac:dyDescent="0.2">
      <c r="A25" s="40">
        <v>3.3</v>
      </c>
      <c r="B25" s="46" t="s">
        <v>65</v>
      </c>
      <c r="C25" s="32">
        <v>0</v>
      </c>
      <c r="D25" s="32">
        <v>0</v>
      </c>
      <c r="E25" s="32">
        <v>0</v>
      </c>
      <c r="F25" s="32">
        <v>0</v>
      </c>
      <c r="G25" s="32">
        <v>0</v>
      </c>
      <c r="H25" s="32">
        <v>0</v>
      </c>
      <c r="I25" s="32">
        <v>0</v>
      </c>
      <c r="J25" s="32">
        <v>0</v>
      </c>
      <c r="K25" s="32">
        <v>0</v>
      </c>
      <c r="L25" s="32">
        <v>0</v>
      </c>
      <c r="M25" s="34">
        <f t="shared" si="7"/>
        <v>0</v>
      </c>
      <c r="N25" s="35">
        <f t="shared" si="8"/>
        <v>0</v>
      </c>
      <c r="O25" s="227" t="s">
        <v>23</v>
      </c>
    </row>
    <row r="26" spans="1:15" ht="28.5" hidden="1" x14ac:dyDescent="0.2">
      <c r="A26" s="40">
        <v>3.4</v>
      </c>
      <c r="B26" s="46" t="s">
        <v>66</v>
      </c>
      <c r="C26" s="32">
        <v>0</v>
      </c>
      <c r="D26" s="32">
        <v>0</v>
      </c>
      <c r="E26" s="32">
        <v>0</v>
      </c>
      <c r="F26" s="32">
        <v>0</v>
      </c>
      <c r="G26" s="32">
        <v>0</v>
      </c>
      <c r="H26" s="32">
        <v>0</v>
      </c>
      <c r="I26" s="32">
        <v>0</v>
      </c>
      <c r="J26" s="32">
        <v>0</v>
      </c>
      <c r="K26" s="32">
        <v>0</v>
      </c>
      <c r="L26" s="32">
        <v>0</v>
      </c>
      <c r="M26" s="34">
        <f t="shared" si="7"/>
        <v>0</v>
      </c>
      <c r="N26" s="35">
        <f t="shared" si="8"/>
        <v>0</v>
      </c>
      <c r="O26" s="227" t="s">
        <v>23</v>
      </c>
    </row>
    <row r="27" spans="1:15" ht="15" hidden="1" x14ac:dyDescent="0.25">
      <c r="A27" s="41"/>
      <c r="B27" s="38" t="s">
        <v>63</v>
      </c>
      <c r="C27" s="36">
        <f>SUM(C23:C26)</f>
        <v>0</v>
      </c>
      <c r="D27" s="36">
        <f t="shared" ref="D27:N27" si="9">SUM(D23:D26)</f>
        <v>0</v>
      </c>
      <c r="E27" s="36">
        <f t="shared" si="9"/>
        <v>0</v>
      </c>
      <c r="F27" s="36">
        <f t="shared" si="9"/>
        <v>0</v>
      </c>
      <c r="G27" s="36">
        <f t="shared" si="9"/>
        <v>0</v>
      </c>
      <c r="H27" s="36">
        <f t="shared" si="9"/>
        <v>0</v>
      </c>
      <c r="I27" s="36">
        <f t="shared" si="9"/>
        <v>0</v>
      </c>
      <c r="J27" s="36">
        <f t="shared" si="9"/>
        <v>0</v>
      </c>
      <c r="K27" s="36">
        <f t="shared" si="9"/>
        <v>0</v>
      </c>
      <c r="L27" s="36">
        <f t="shared" si="9"/>
        <v>0</v>
      </c>
      <c r="M27" s="36">
        <f t="shared" si="9"/>
        <v>0</v>
      </c>
      <c r="N27" s="37">
        <f t="shared" si="9"/>
        <v>0</v>
      </c>
      <c r="O27" s="227" t="s">
        <v>23</v>
      </c>
    </row>
    <row r="28" spans="1:15" ht="15.75" thickBot="1" x14ac:dyDescent="0.3">
      <c r="A28" s="42"/>
      <c r="B28" s="43" t="s">
        <v>64</v>
      </c>
      <c r="C28" s="44">
        <f>C27+C21+C13</f>
        <v>48</v>
      </c>
      <c r="D28" s="44">
        <f t="shared" ref="D28:N28" si="10">D27+D21+D13</f>
        <v>10812</v>
      </c>
      <c r="E28" s="44">
        <f t="shared" si="10"/>
        <v>55</v>
      </c>
      <c r="F28" s="44">
        <f t="shared" si="10"/>
        <v>11198</v>
      </c>
      <c r="G28" s="44">
        <f t="shared" si="10"/>
        <v>56</v>
      </c>
      <c r="H28" s="44">
        <f t="shared" si="10"/>
        <v>11794</v>
      </c>
      <c r="I28" s="44">
        <f t="shared" si="10"/>
        <v>0</v>
      </c>
      <c r="J28" s="44">
        <f t="shared" si="10"/>
        <v>0</v>
      </c>
      <c r="K28" s="44">
        <f t="shared" si="10"/>
        <v>0</v>
      </c>
      <c r="L28" s="44">
        <f t="shared" si="10"/>
        <v>-102</v>
      </c>
      <c r="M28" s="44">
        <f t="shared" si="10"/>
        <v>56</v>
      </c>
      <c r="N28" s="173">
        <f t="shared" si="10"/>
        <v>11692</v>
      </c>
      <c r="O28" s="227" t="s">
        <v>23</v>
      </c>
    </row>
    <row r="29" spans="1:15" x14ac:dyDescent="0.2">
      <c r="O29" s="227" t="s">
        <v>23</v>
      </c>
    </row>
    <row r="30" spans="1:15" ht="15" x14ac:dyDescent="0.2">
      <c r="A30" s="296" t="s">
        <v>154</v>
      </c>
      <c r="B30" s="296"/>
      <c r="C30" s="296"/>
      <c r="D30" s="296"/>
      <c r="E30" s="296"/>
      <c r="F30" s="296"/>
      <c r="G30" s="296"/>
      <c r="H30" s="296"/>
      <c r="I30" s="296"/>
      <c r="J30" s="296"/>
      <c r="K30" s="296"/>
      <c r="L30" s="296"/>
      <c r="M30" s="296"/>
      <c r="N30" s="296"/>
      <c r="O30" s="227" t="s">
        <v>23</v>
      </c>
    </row>
    <row r="31" spans="1:15" x14ac:dyDescent="0.2">
      <c r="O31" s="227" t="s">
        <v>23</v>
      </c>
    </row>
    <row r="33" spans="1:3" x14ac:dyDescent="0.2">
      <c r="A33" s="294"/>
      <c r="B33" s="295"/>
      <c r="C33" s="295"/>
    </row>
    <row r="34" spans="1:3" x14ac:dyDescent="0.2">
      <c r="A34" s="295"/>
      <c r="B34" s="295"/>
      <c r="C34" s="295"/>
    </row>
    <row r="35" spans="1:3" x14ac:dyDescent="0.2">
      <c r="A35" s="295"/>
      <c r="B35" s="295"/>
      <c r="C35" s="295"/>
    </row>
  </sheetData>
  <mergeCells count="15">
    <mergeCell ref="A33:C35"/>
    <mergeCell ref="A30:N30"/>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2"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2"/>
  <sheetViews>
    <sheetView zoomScaleNormal="100" zoomScaleSheetLayoutView="100" workbookViewId="0">
      <pane xSplit="4" ySplit="6" topLeftCell="E46" activePane="bottomRight" state="frozen"/>
      <selection pane="topRight" activeCell="E1" sqref="E1"/>
      <selection pane="bottomLeft" activeCell="A7" sqref="A7"/>
      <selection pane="bottomRight" activeCell="J96" sqref="J96"/>
    </sheetView>
  </sheetViews>
  <sheetFormatPr defaultRowHeight="14.25" x14ac:dyDescent="0.2"/>
  <cols>
    <col min="1" max="1" width="3.7109375" style="188" customWidth="1"/>
    <col min="2" max="2" width="71.140625" style="188" customWidth="1"/>
    <col min="3" max="4" width="14.7109375" style="188" customWidth="1"/>
    <col min="5" max="6" width="8.7109375" style="188" customWidth="1"/>
    <col min="7" max="7" width="12.7109375" style="188" customWidth="1"/>
    <col min="8" max="8" width="14" style="253" bestFit="1" customWidth="1"/>
    <col min="9" max="9" width="4.5703125" style="188" customWidth="1"/>
    <col min="10" max="10" width="122.85546875" style="229" customWidth="1"/>
    <col min="11" max="12" width="8.28515625" style="188" customWidth="1"/>
    <col min="13" max="13" width="12.7109375" style="188" customWidth="1"/>
    <col min="14" max="15" width="8.28515625" style="188" customWidth="1"/>
    <col min="16" max="16" width="12.7109375" style="188" customWidth="1"/>
    <col min="17" max="16384" width="9.140625" style="188"/>
  </cols>
  <sheetData>
    <row r="1" spans="1:16" ht="18" x14ac:dyDescent="0.25">
      <c r="A1" s="303" t="s">
        <v>155</v>
      </c>
      <c r="B1" s="303"/>
      <c r="C1" s="303"/>
      <c r="D1" s="303"/>
      <c r="E1" s="303"/>
      <c r="F1" s="303"/>
      <c r="G1" s="303"/>
      <c r="H1" s="227" t="s">
        <v>23</v>
      </c>
      <c r="I1" s="6"/>
      <c r="J1" s="266"/>
      <c r="K1" s="6"/>
      <c r="L1" s="6"/>
      <c r="M1" s="6"/>
      <c r="N1" s="6"/>
      <c r="O1" s="6"/>
      <c r="P1" s="6"/>
    </row>
    <row r="2" spans="1:16" ht="15" x14ac:dyDescent="0.2">
      <c r="A2" s="278" t="s">
        <v>200</v>
      </c>
      <c r="B2" s="278"/>
      <c r="C2" s="278"/>
      <c r="D2" s="278"/>
      <c r="E2" s="278"/>
      <c r="F2" s="278"/>
      <c r="G2" s="278"/>
      <c r="H2" s="227" t="s">
        <v>23</v>
      </c>
      <c r="I2" s="7"/>
      <c r="J2" s="267"/>
      <c r="K2" s="7"/>
      <c r="L2" s="7"/>
      <c r="M2" s="7"/>
      <c r="N2" s="7"/>
      <c r="O2" s="7"/>
      <c r="P2" s="7"/>
    </row>
    <row r="3" spans="1:16" x14ac:dyDescent="0.2">
      <c r="A3" s="304" t="s">
        <v>1</v>
      </c>
      <c r="B3" s="304"/>
      <c r="C3" s="304"/>
      <c r="D3" s="304"/>
      <c r="E3" s="304"/>
      <c r="F3" s="304"/>
      <c r="G3" s="304"/>
      <c r="H3" s="227" t="s">
        <v>23</v>
      </c>
      <c r="I3" s="209"/>
      <c r="J3" s="267"/>
      <c r="K3" s="209"/>
      <c r="L3" s="209"/>
      <c r="M3" s="209"/>
      <c r="N3" s="209"/>
      <c r="O3" s="209"/>
      <c r="P3" s="209"/>
    </row>
    <row r="4" spans="1:16" x14ac:dyDescent="0.2">
      <c r="A4" s="305" t="s">
        <v>2</v>
      </c>
      <c r="B4" s="305"/>
      <c r="C4" s="305"/>
      <c r="D4" s="305"/>
      <c r="E4" s="305"/>
      <c r="F4" s="305"/>
      <c r="G4" s="305"/>
      <c r="H4" s="227" t="s">
        <v>23</v>
      </c>
      <c r="I4" s="208"/>
      <c r="J4" s="267"/>
      <c r="K4" s="208"/>
      <c r="L4" s="208"/>
      <c r="M4" s="208"/>
      <c r="N4" s="208"/>
      <c r="O4" s="208"/>
      <c r="P4" s="208"/>
    </row>
    <row r="5" spans="1:16" ht="15" thickBot="1" x14ac:dyDescent="0.25">
      <c r="A5" s="306"/>
      <c r="B5" s="306"/>
      <c r="C5" s="306"/>
      <c r="D5" s="306"/>
      <c r="E5" s="307"/>
      <c r="F5" s="307"/>
      <c r="G5" s="307"/>
      <c r="H5" s="227" t="s">
        <v>23</v>
      </c>
      <c r="I5" s="208"/>
      <c r="J5" s="267"/>
      <c r="K5" s="208"/>
      <c r="L5" s="208"/>
      <c r="M5" s="208"/>
      <c r="N5" s="208"/>
      <c r="O5" s="208"/>
      <c r="P5" s="208"/>
    </row>
    <row r="6" spans="1:16" s="50" customFormat="1" ht="29.25" customHeight="1" thickBot="1" x14ac:dyDescent="0.25">
      <c r="A6" s="49"/>
      <c r="B6" s="49"/>
      <c r="C6" s="49"/>
      <c r="D6" s="49"/>
      <c r="E6" s="65" t="s">
        <v>3</v>
      </c>
      <c r="F6" s="56" t="s">
        <v>146</v>
      </c>
      <c r="G6" s="55" t="s">
        <v>4</v>
      </c>
      <c r="H6" s="227" t="s">
        <v>23</v>
      </c>
      <c r="J6" s="228"/>
    </row>
    <row r="7" spans="1:16" s="50" customFormat="1" ht="12.75" hidden="1" x14ac:dyDescent="0.2">
      <c r="A7" s="51"/>
      <c r="B7" s="302" t="s">
        <v>5</v>
      </c>
      <c r="C7" s="302"/>
      <c r="D7" s="302"/>
      <c r="E7" s="57"/>
      <c r="F7" s="57"/>
      <c r="G7" s="66"/>
      <c r="H7" s="227" t="s">
        <v>23</v>
      </c>
      <c r="J7" s="229"/>
    </row>
    <row r="8" spans="1:16" s="50" customFormat="1" ht="12.75" hidden="1" x14ac:dyDescent="0.2">
      <c r="A8" s="52">
        <v>1</v>
      </c>
      <c r="B8" s="311" t="s">
        <v>69</v>
      </c>
      <c r="C8" s="311"/>
      <c r="D8" s="312"/>
      <c r="E8" s="58">
        <v>0</v>
      </c>
      <c r="F8" s="58">
        <v>0</v>
      </c>
      <c r="G8" s="67">
        <v>0</v>
      </c>
      <c r="H8" s="227" t="s">
        <v>23</v>
      </c>
      <c r="J8" s="229"/>
    </row>
    <row r="9" spans="1:16" s="50" customFormat="1" ht="12.75" hidden="1" x14ac:dyDescent="0.2">
      <c r="A9" s="52"/>
      <c r="B9" s="313"/>
      <c r="C9" s="313"/>
      <c r="D9" s="314"/>
      <c r="E9" s="58"/>
      <c r="F9" s="58"/>
      <c r="G9" s="67"/>
      <c r="H9" s="227"/>
      <c r="J9" s="229"/>
    </row>
    <row r="10" spans="1:16" s="50" customFormat="1" ht="12.75" hidden="1" x14ac:dyDescent="0.2">
      <c r="A10" s="52">
        <v>2</v>
      </c>
      <c r="B10" s="315"/>
      <c r="C10" s="315"/>
      <c r="D10" s="315"/>
      <c r="E10" s="58">
        <v>0</v>
      </c>
      <c r="F10" s="58">
        <v>0</v>
      </c>
      <c r="G10" s="67">
        <v>0</v>
      </c>
      <c r="H10" s="227" t="s">
        <v>23</v>
      </c>
      <c r="J10" s="229"/>
    </row>
    <row r="11" spans="1:16" s="50" customFormat="1" ht="12.75" hidden="1" x14ac:dyDescent="0.2">
      <c r="A11" s="53"/>
      <c r="B11" s="316" t="s">
        <v>67</v>
      </c>
      <c r="C11" s="316"/>
      <c r="D11" s="316"/>
      <c r="E11" s="59">
        <f>SUM(E8:E10)</f>
        <v>0</v>
      </c>
      <c r="F11" s="59">
        <f>SUM(F8:F10)</f>
        <v>0</v>
      </c>
      <c r="G11" s="68">
        <f>SUM(G8:G10)</f>
        <v>0</v>
      </c>
      <c r="H11" s="227" t="s">
        <v>23</v>
      </c>
      <c r="J11" s="228"/>
    </row>
    <row r="12" spans="1:16" s="50" customFormat="1" ht="12.75" hidden="1" x14ac:dyDescent="0.2">
      <c r="A12" s="54"/>
      <c r="B12" s="317" t="s">
        <v>68</v>
      </c>
      <c r="C12" s="317"/>
      <c r="D12" s="317"/>
      <c r="E12" s="58">
        <v>0</v>
      </c>
      <c r="F12" s="58">
        <v>0</v>
      </c>
      <c r="G12" s="67">
        <v>0</v>
      </c>
      <c r="H12" s="227" t="s">
        <v>23</v>
      </c>
      <c r="J12" s="229"/>
    </row>
    <row r="13" spans="1:16" s="50" customFormat="1" ht="26.25" hidden="1" customHeight="1" x14ac:dyDescent="0.2">
      <c r="A13" s="52">
        <v>1</v>
      </c>
      <c r="B13" s="308" t="s">
        <v>70</v>
      </c>
      <c r="C13" s="308"/>
      <c r="D13" s="308"/>
      <c r="E13" s="58">
        <v>0</v>
      </c>
      <c r="F13" s="58">
        <v>0</v>
      </c>
      <c r="G13" s="67">
        <v>0</v>
      </c>
      <c r="H13" s="227" t="s">
        <v>23</v>
      </c>
      <c r="J13" s="229"/>
    </row>
    <row r="14" spans="1:16" s="50" customFormat="1" ht="12.75" hidden="1" x14ac:dyDescent="0.2">
      <c r="A14" s="52">
        <v>2</v>
      </c>
      <c r="B14" s="318"/>
      <c r="C14" s="318"/>
      <c r="D14" s="318"/>
      <c r="E14" s="58">
        <v>0</v>
      </c>
      <c r="F14" s="58">
        <v>0</v>
      </c>
      <c r="G14" s="67">
        <v>0</v>
      </c>
      <c r="H14" s="227" t="s">
        <v>23</v>
      </c>
      <c r="J14" s="229"/>
    </row>
    <row r="15" spans="1:16" s="50" customFormat="1" ht="12.75" hidden="1" x14ac:dyDescent="0.2">
      <c r="A15" s="260"/>
      <c r="B15" s="319" t="s">
        <v>71</v>
      </c>
      <c r="C15" s="319"/>
      <c r="D15" s="320"/>
      <c r="E15" s="254">
        <f>SUM(E13:E14)</f>
        <v>0</v>
      </c>
      <c r="F15" s="254">
        <f>SUM(F13:F14)</f>
        <v>0</v>
      </c>
      <c r="G15" s="261">
        <f>SUM(G13:G14)</f>
        <v>0</v>
      </c>
      <c r="H15" s="227" t="s">
        <v>23</v>
      </c>
      <c r="J15" s="228"/>
    </row>
    <row r="16" spans="1:16" s="50" customFormat="1" ht="12.75" x14ac:dyDescent="0.2">
      <c r="A16" s="118"/>
      <c r="B16" s="302" t="s">
        <v>8</v>
      </c>
      <c r="C16" s="302"/>
      <c r="D16" s="302"/>
      <c r="E16" s="262"/>
      <c r="F16" s="262"/>
      <c r="G16" s="120"/>
      <c r="H16" s="227" t="s">
        <v>23</v>
      </c>
      <c r="J16" s="229"/>
    </row>
    <row r="17" spans="1:10" s="50" customFormat="1" ht="12.75" x14ac:dyDescent="0.2">
      <c r="A17" s="230">
        <v>1</v>
      </c>
      <c r="B17" s="311" t="s">
        <v>240</v>
      </c>
      <c r="C17" s="321"/>
      <c r="D17" s="322"/>
      <c r="E17" s="231"/>
      <c r="F17" s="231"/>
      <c r="G17" s="232"/>
      <c r="H17" s="227" t="s">
        <v>23</v>
      </c>
      <c r="J17" s="229"/>
    </row>
    <row r="18" spans="1:10" s="50" customFormat="1" ht="39.75" customHeight="1" x14ac:dyDescent="0.2">
      <c r="A18" s="230"/>
      <c r="B18" s="313"/>
      <c r="C18" s="313"/>
      <c r="D18" s="314"/>
      <c r="E18" s="231">
        <v>0</v>
      </c>
      <c r="F18" s="231">
        <v>0</v>
      </c>
      <c r="G18" s="232">
        <v>53</v>
      </c>
      <c r="H18" s="227" t="s">
        <v>23</v>
      </c>
      <c r="J18" s="229"/>
    </row>
    <row r="19" spans="1:10" s="50" customFormat="1" ht="12.75" x14ac:dyDescent="0.2">
      <c r="A19" s="230">
        <v>2</v>
      </c>
      <c r="B19" s="311" t="s">
        <v>241</v>
      </c>
      <c r="C19" s="323"/>
      <c r="D19" s="324"/>
      <c r="E19" s="231"/>
      <c r="F19" s="231"/>
      <c r="G19" s="232"/>
      <c r="H19" s="227" t="s">
        <v>23</v>
      </c>
      <c r="J19" s="229"/>
    </row>
    <row r="20" spans="1:10" s="50" customFormat="1" ht="39" customHeight="1" x14ac:dyDescent="0.2">
      <c r="A20" s="230"/>
      <c r="B20" s="325"/>
      <c r="C20" s="325"/>
      <c r="D20" s="326"/>
      <c r="E20" s="231">
        <v>0</v>
      </c>
      <c r="F20" s="231">
        <v>0</v>
      </c>
      <c r="G20" s="232">
        <v>18</v>
      </c>
      <c r="H20" s="227" t="s">
        <v>23</v>
      </c>
      <c r="J20" s="229"/>
    </row>
    <row r="21" spans="1:10" s="50" customFormat="1" ht="52.5" customHeight="1" x14ac:dyDescent="0.2">
      <c r="A21" s="230">
        <v>3</v>
      </c>
      <c r="B21" s="315" t="s">
        <v>242</v>
      </c>
      <c r="C21" s="315"/>
      <c r="D21" s="327"/>
      <c r="E21" s="231">
        <v>0</v>
      </c>
      <c r="F21" s="231">
        <v>0</v>
      </c>
      <c r="G21" s="232">
        <v>65</v>
      </c>
      <c r="H21" s="227" t="s">
        <v>23</v>
      </c>
      <c r="J21" s="229"/>
    </row>
    <row r="22" spans="1:10" s="50" customFormat="1" ht="47.25" customHeight="1" x14ac:dyDescent="0.2">
      <c r="A22" s="233">
        <v>4</v>
      </c>
      <c r="B22" s="315" t="s">
        <v>206</v>
      </c>
      <c r="C22" s="331"/>
      <c r="D22" s="332"/>
      <c r="E22" s="58">
        <v>1</v>
      </c>
      <c r="F22" s="58">
        <v>1</v>
      </c>
      <c r="G22" s="67">
        <v>200</v>
      </c>
      <c r="H22" s="227" t="s">
        <v>23</v>
      </c>
      <c r="J22" s="229"/>
    </row>
    <row r="23" spans="1:10" s="50" customFormat="1" ht="13.5" hidden="1" customHeight="1" x14ac:dyDescent="0.2">
      <c r="A23" s="234"/>
      <c r="B23" s="308" t="s">
        <v>214</v>
      </c>
      <c r="C23" s="309"/>
      <c r="D23" s="310"/>
      <c r="E23" s="238"/>
      <c r="F23" s="238"/>
      <c r="G23" s="239"/>
      <c r="H23" s="227" t="s">
        <v>23</v>
      </c>
      <c r="J23" s="229"/>
    </row>
    <row r="24" spans="1:10" s="50" customFormat="1" ht="12.75" hidden="1" x14ac:dyDescent="0.2">
      <c r="A24" s="234"/>
      <c r="B24" s="309"/>
      <c r="C24" s="309"/>
      <c r="D24" s="310"/>
      <c r="E24" s="58"/>
      <c r="F24" s="58"/>
      <c r="G24" s="67"/>
      <c r="H24" s="227" t="s">
        <v>23</v>
      </c>
      <c r="J24" s="229"/>
    </row>
    <row r="25" spans="1:10" s="50" customFormat="1" ht="36" hidden="1" x14ac:dyDescent="0.2">
      <c r="A25" s="234"/>
      <c r="B25" s="235"/>
      <c r="C25" s="236" t="s">
        <v>215</v>
      </c>
      <c r="D25" s="237" t="s">
        <v>216</v>
      </c>
      <c r="E25" s="58"/>
      <c r="F25" s="58"/>
      <c r="G25" s="67"/>
      <c r="H25" s="227" t="s">
        <v>23</v>
      </c>
      <c r="J25" s="229"/>
    </row>
    <row r="26" spans="1:10" s="50" customFormat="1" ht="12.75" hidden="1" x14ac:dyDescent="0.2">
      <c r="A26" s="234"/>
      <c r="B26" s="240" t="s">
        <v>217</v>
      </c>
      <c r="C26" s="241">
        <v>0</v>
      </c>
      <c r="D26" s="241">
        <v>0</v>
      </c>
      <c r="E26" s="58"/>
      <c r="F26" s="58"/>
      <c r="G26" s="67"/>
      <c r="H26" s="227" t="s">
        <v>23</v>
      </c>
      <c r="J26" s="229"/>
    </row>
    <row r="27" spans="1:10" s="50" customFormat="1" ht="12.75" hidden="1" x14ac:dyDescent="0.2">
      <c r="A27" s="234"/>
      <c r="B27" s="240" t="s">
        <v>218</v>
      </c>
      <c r="C27" s="242">
        <v>0</v>
      </c>
      <c r="D27" s="242">
        <v>0</v>
      </c>
      <c r="E27" s="58"/>
      <c r="F27" s="58"/>
      <c r="G27" s="67"/>
      <c r="H27" s="227" t="s">
        <v>23</v>
      </c>
      <c r="J27" s="229"/>
    </row>
    <row r="28" spans="1:10" s="50" customFormat="1" ht="12.75" hidden="1" x14ac:dyDescent="0.2">
      <c r="A28" s="234"/>
      <c r="B28" s="240" t="s">
        <v>219</v>
      </c>
      <c r="C28" s="243">
        <f>SUM(C26:C27)</f>
        <v>0</v>
      </c>
      <c r="D28" s="243">
        <f>SUM(D26:D27)</f>
        <v>0</v>
      </c>
      <c r="E28" s="60"/>
      <c r="F28" s="60"/>
      <c r="G28" s="246"/>
      <c r="H28" s="227" t="s">
        <v>23</v>
      </c>
      <c r="J28" s="228"/>
    </row>
    <row r="29" spans="1:10" hidden="1" x14ac:dyDescent="0.2">
      <c r="A29" s="234"/>
      <c r="B29" s="240" t="s">
        <v>220</v>
      </c>
      <c r="C29" s="242"/>
      <c r="D29" s="242">
        <v>0</v>
      </c>
      <c r="E29" s="247"/>
      <c r="F29" s="247"/>
      <c r="G29" s="248"/>
      <c r="H29" s="227" t="s">
        <v>23</v>
      </c>
    </row>
    <row r="30" spans="1:10" hidden="1" x14ac:dyDescent="0.2">
      <c r="A30" s="249"/>
      <c r="B30" s="244" t="s">
        <v>221</v>
      </c>
      <c r="C30" s="245">
        <f>SUM(C28:C29)</f>
        <v>0</v>
      </c>
      <c r="D30" s="245">
        <f>SUM(D28:D29)</f>
        <v>0</v>
      </c>
      <c r="E30" s="247"/>
      <c r="F30" s="247"/>
      <c r="G30" s="248"/>
      <c r="H30" s="227" t="s">
        <v>23</v>
      </c>
    </row>
    <row r="31" spans="1:10" hidden="1" x14ac:dyDescent="0.2">
      <c r="A31" s="249"/>
      <c r="B31" s="240" t="s">
        <v>222</v>
      </c>
      <c r="C31" s="243"/>
      <c r="D31" s="243">
        <v>0</v>
      </c>
      <c r="E31" s="247"/>
      <c r="F31" s="247"/>
      <c r="G31" s="248"/>
      <c r="H31" s="227" t="s">
        <v>23</v>
      </c>
    </row>
    <row r="32" spans="1:10" hidden="1" x14ac:dyDescent="0.2">
      <c r="A32" s="249"/>
      <c r="B32" s="240" t="s">
        <v>223</v>
      </c>
      <c r="C32" s="243"/>
      <c r="D32" s="243">
        <v>0</v>
      </c>
      <c r="E32" s="247"/>
      <c r="F32" s="247"/>
      <c r="G32" s="248"/>
      <c r="H32" s="227" t="s">
        <v>23</v>
      </c>
    </row>
    <row r="33" spans="1:10" hidden="1" x14ac:dyDescent="0.2">
      <c r="A33" s="249"/>
      <c r="B33" s="240" t="s">
        <v>224</v>
      </c>
      <c r="C33" s="243"/>
      <c r="D33" s="243">
        <v>0</v>
      </c>
      <c r="E33" s="247"/>
      <c r="F33" s="247"/>
      <c r="G33" s="248"/>
      <c r="H33" s="227" t="s">
        <v>23</v>
      </c>
    </row>
    <row r="34" spans="1:10" hidden="1" x14ac:dyDescent="0.2">
      <c r="A34" s="249"/>
      <c r="B34" s="240" t="s">
        <v>225</v>
      </c>
      <c r="C34" s="243"/>
      <c r="D34" s="243">
        <v>0</v>
      </c>
      <c r="E34" s="247"/>
      <c r="F34" s="247"/>
      <c r="G34" s="248"/>
      <c r="H34" s="227" t="s">
        <v>23</v>
      </c>
    </row>
    <row r="35" spans="1:10" hidden="1" x14ac:dyDescent="0.2">
      <c r="A35" s="249"/>
      <c r="B35" s="240" t="s">
        <v>226</v>
      </c>
      <c r="C35" s="250"/>
      <c r="D35" s="245">
        <f>SUM(D36:D39)</f>
        <v>0</v>
      </c>
      <c r="E35" s="247"/>
      <c r="F35" s="247"/>
      <c r="G35" s="248"/>
      <c r="H35" s="227" t="s">
        <v>23</v>
      </c>
    </row>
    <row r="36" spans="1:10" hidden="1" x14ac:dyDescent="0.2">
      <c r="A36" s="249"/>
      <c r="B36" s="251" t="s">
        <v>227</v>
      </c>
      <c r="C36" s="243"/>
      <c r="D36" s="243">
        <v>0</v>
      </c>
      <c r="E36" s="247"/>
      <c r="F36" s="247"/>
      <c r="G36" s="248"/>
      <c r="H36" s="227" t="s">
        <v>23</v>
      </c>
    </row>
    <row r="37" spans="1:10" hidden="1" x14ac:dyDescent="0.2">
      <c r="A37" s="249"/>
      <c r="B37" s="251" t="s">
        <v>228</v>
      </c>
      <c r="C37" s="243"/>
      <c r="D37" s="243">
        <v>0</v>
      </c>
      <c r="E37" s="247"/>
      <c r="F37" s="247"/>
      <c r="G37" s="248"/>
      <c r="H37" s="227" t="s">
        <v>23</v>
      </c>
    </row>
    <row r="38" spans="1:10" hidden="1" x14ac:dyDescent="0.2">
      <c r="A38" s="249"/>
      <c r="B38" s="251" t="s">
        <v>229</v>
      </c>
      <c r="C38" s="243"/>
      <c r="D38" s="243">
        <v>0</v>
      </c>
      <c r="E38" s="247"/>
      <c r="F38" s="247"/>
      <c r="G38" s="248"/>
      <c r="H38" s="227" t="s">
        <v>23</v>
      </c>
    </row>
    <row r="39" spans="1:10" hidden="1" x14ac:dyDescent="0.2">
      <c r="A39" s="249"/>
      <c r="B39" s="251" t="s">
        <v>72</v>
      </c>
      <c r="C39" s="243"/>
      <c r="D39" s="243">
        <v>0</v>
      </c>
      <c r="E39" s="247"/>
      <c r="F39" s="247"/>
      <c r="G39" s="248"/>
      <c r="H39" s="227" t="s">
        <v>23</v>
      </c>
    </row>
    <row r="40" spans="1:10" s="50" customFormat="1" ht="12.75" hidden="1" x14ac:dyDescent="0.2">
      <c r="A40" s="51"/>
      <c r="B40" s="240" t="s">
        <v>230</v>
      </c>
      <c r="C40" s="243"/>
      <c r="D40" s="243">
        <v>0</v>
      </c>
      <c r="E40" s="60"/>
      <c r="F40" s="60"/>
      <c r="G40" s="246"/>
      <c r="H40" s="227" t="s">
        <v>23</v>
      </c>
      <c r="J40" s="228"/>
    </row>
    <row r="41" spans="1:10" s="50" customFormat="1" ht="12.75" hidden="1" x14ac:dyDescent="0.2">
      <c r="A41" s="51"/>
      <c r="B41" s="240" t="s">
        <v>231</v>
      </c>
      <c r="C41" s="243"/>
      <c r="D41" s="243">
        <v>0</v>
      </c>
      <c r="E41" s="60"/>
      <c r="F41" s="60"/>
      <c r="G41" s="246"/>
      <c r="H41" s="227" t="s">
        <v>23</v>
      </c>
      <c r="J41" s="228"/>
    </row>
    <row r="42" spans="1:10" s="50" customFormat="1" ht="48.75" hidden="1" customHeight="1" x14ac:dyDescent="0.2">
      <c r="A42" s="52">
        <v>4</v>
      </c>
      <c r="B42" s="244" t="s">
        <v>232</v>
      </c>
      <c r="C42" s="245"/>
      <c r="D42" s="245">
        <f>SUM(D31:D35,D40:D41)</f>
        <v>0</v>
      </c>
      <c r="E42" s="60"/>
      <c r="F42" s="60"/>
      <c r="G42" s="67">
        <v>0</v>
      </c>
      <c r="H42" s="227" t="s">
        <v>23</v>
      </c>
      <c r="J42" s="229"/>
    </row>
    <row r="43" spans="1:10" s="50" customFormat="1" ht="36.75" hidden="1" customHeight="1" x14ac:dyDescent="0.2">
      <c r="A43" s="52">
        <v>5</v>
      </c>
      <c r="B43" s="252" t="s">
        <v>233</v>
      </c>
      <c r="C43" s="245">
        <f>C30</f>
        <v>0</v>
      </c>
      <c r="D43" s="245">
        <f>D42+D30</f>
        <v>0</v>
      </c>
      <c r="E43" s="60"/>
      <c r="F43" s="60"/>
      <c r="G43" s="67">
        <v>0</v>
      </c>
      <c r="H43" s="227" t="s">
        <v>23</v>
      </c>
      <c r="J43" s="229"/>
    </row>
    <row r="44" spans="1:10" s="50" customFormat="1" ht="38.25" hidden="1" customHeight="1" x14ac:dyDescent="0.2">
      <c r="A44" s="52">
        <v>6</v>
      </c>
      <c r="B44" s="308" t="s">
        <v>234</v>
      </c>
      <c r="C44" s="308"/>
      <c r="D44" s="330"/>
      <c r="E44" s="60"/>
      <c r="F44" s="60"/>
      <c r="G44" s="67">
        <v>0</v>
      </c>
      <c r="H44" s="227" t="s">
        <v>23</v>
      </c>
      <c r="J44" s="229"/>
    </row>
    <row r="45" spans="1:10" s="50" customFormat="1" ht="63" hidden="1" customHeight="1" x14ac:dyDescent="0.2">
      <c r="A45" s="52">
        <v>7</v>
      </c>
      <c r="B45" s="315" t="s">
        <v>235</v>
      </c>
      <c r="C45" s="331"/>
      <c r="D45" s="332"/>
      <c r="E45" s="60" t="s">
        <v>204</v>
      </c>
      <c r="F45" s="60"/>
      <c r="G45" s="67">
        <v>0</v>
      </c>
      <c r="H45" s="227" t="s">
        <v>23</v>
      </c>
      <c r="J45" s="229"/>
    </row>
    <row r="46" spans="1:10" s="50" customFormat="1" ht="42" customHeight="1" x14ac:dyDescent="0.2">
      <c r="A46" s="233">
        <v>5</v>
      </c>
      <c r="B46" s="308" t="s">
        <v>205</v>
      </c>
      <c r="C46" s="309"/>
      <c r="D46" s="310"/>
      <c r="E46" s="254">
        <v>0</v>
      </c>
      <c r="F46" s="254">
        <v>0</v>
      </c>
      <c r="G46" s="255">
        <v>48</v>
      </c>
      <c r="H46" s="227" t="s">
        <v>23</v>
      </c>
      <c r="J46" s="229"/>
    </row>
    <row r="47" spans="1:10" s="50" customFormat="1" ht="63" customHeight="1" x14ac:dyDescent="0.2">
      <c r="A47" s="233">
        <v>6</v>
      </c>
      <c r="B47" s="308" t="s">
        <v>243</v>
      </c>
      <c r="C47" s="309"/>
      <c r="D47" s="310"/>
      <c r="E47" s="254">
        <v>0</v>
      </c>
      <c r="F47" s="254">
        <v>0</v>
      </c>
      <c r="G47" s="255">
        <v>10</v>
      </c>
      <c r="H47" s="227" t="s">
        <v>23</v>
      </c>
      <c r="J47" s="229"/>
    </row>
    <row r="48" spans="1:10" s="50" customFormat="1" ht="14.25" customHeight="1" x14ac:dyDescent="0.2">
      <c r="A48" s="53"/>
      <c r="B48" s="333" t="s">
        <v>73</v>
      </c>
      <c r="C48" s="333"/>
      <c r="D48" s="334"/>
      <c r="E48" s="59">
        <f>SUM(E18:E45)</f>
        <v>1</v>
      </c>
      <c r="F48" s="59">
        <f>SUM(F18:F45)</f>
        <v>1</v>
      </c>
      <c r="G48" s="68">
        <f>SUM(G18:G47)</f>
        <v>394</v>
      </c>
      <c r="H48" s="227" t="s">
        <v>23</v>
      </c>
      <c r="J48" s="228"/>
    </row>
    <row r="49" spans="1:10" s="50" customFormat="1" ht="18" hidden="1" customHeight="1" x14ac:dyDescent="0.2">
      <c r="A49" s="62"/>
      <c r="B49" s="263"/>
      <c r="C49" s="263"/>
      <c r="D49" s="263"/>
      <c r="E49" s="61"/>
      <c r="F49" s="61"/>
      <c r="G49" s="69"/>
      <c r="H49" s="227" t="s">
        <v>23</v>
      </c>
      <c r="J49" s="229"/>
    </row>
    <row r="50" spans="1:10" s="50" customFormat="1" ht="12" hidden="1" customHeight="1" x14ac:dyDescent="0.2">
      <c r="A50" s="52">
        <v>1</v>
      </c>
      <c r="B50" s="263"/>
      <c r="C50" s="263"/>
      <c r="D50" s="263"/>
      <c r="E50" s="60"/>
      <c r="F50" s="60"/>
      <c r="G50" s="67">
        <v>0</v>
      </c>
      <c r="H50" s="227" t="s">
        <v>23</v>
      </c>
      <c r="J50" s="229"/>
    </row>
    <row r="51" spans="1:10" s="50" customFormat="1" ht="14.25" customHeight="1" x14ac:dyDescent="0.2">
      <c r="A51" s="52" t="s">
        <v>204</v>
      </c>
      <c r="B51" s="335" t="s">
        <v>9</v>
      </c>
      <c r="C51" s="335"/>
      <c r="D51" s="336"/>
      <c r="E51" s="60"/>
      <c r="F51" s="60"/>
      <c r="G51" s="67" t="s">
        <v>204</v>
      </c>
      <c r="H51" s="227" t="s">
        <v>23</v>
      </c>
      <c r="J51" s="229"/>
    </row>
    <row r="52" spans="1:10" s="50" customFormat="1" ht="74.25" customHeight="1" x14ac:dyDescent="0.2">
      <c r="A52" s="52">
        <v>1</v>
      </c>
      <c r="B52" s="308" t="s">
        <v>202</v>
      </c>
      <c r="C52" s="309"/>
      <c r="D52" s="310"/>
      <c r="E52" s="60"/>
      <c r="F52" s="60"/>
      <c r="G52" s="67">
        <v>202</v>
      </c>
      <c r="H52" s="227" t="s">
        <v>23</v>
      </c>
      <c r="J52" s="229"/>
    </row>
    <row r="53" spans="1:10" s="50" customFormat="1" ht="14.25" customHeight="1" x14ac:dyDescent="0.2">
      <c r="A53" s="53"/>
      <c r="B53" s="316" t="s">
        <v>74</v>
      </c>
      <c r="C53" s="316"/>
      <c r="D53" s="337"/>
      <c r="E53" s="59">
        <f>SUM(E50:E52)</f>
        <v>0</v>
      </c>
      <c r="F53" s="59">
        <f>SUM(F50:F52)</f>
        <v>0</v>
      </c>
      <c r="G53" s="68">
        <f>SUM(G50:G52)</f>
        <v>202</v>
      </c>
      <c r="H53" s="227" t="s">
        <v>23</v>
      </c>
      <c r="J53" s="228"/>
    </row>
    <row r="54" spans="1:10" s="50" customFormat="1" ht="21.75" hidden="1" customHeight="1" x14ac:dyDescent="0.2">
      <c r="A54" s="52"/>
      <c r="B54" s="338" t="s">
        <v>192</v>
      </c>
      <c r="C54" s="338"/>
      <c r="D54" s="339"/>
      <c r="E54" s="60"/>
      <c r="F54" s="60"/>
      <c r="G54" s="67">
        <v>0</v>
      </c>
      <c r="H54" s="227" t="s">
        <v>23</v>
      </c>
      <c r="J54" s="229"/>
    </row>
    <row r="55" spans="1:10" s="50" customFormat="1" ht="23.25" hidden="1" customHeight="1" x14ac:dyDescent="0.2">
      <c r="A55" s="52" t="s">
        <v>204</v>
      </c>
      <c r="B55" s="316" t="s">
        <v>74</v>
      </c>
      <c r="C55" s="316"/>
      <c r="D55" s="337"/>
      <c r="E55" s="60"/>
      <c r="F55" s="60"/>
      <c r="G55" s="67">
        <v>0</v>
      </c>
      <c r="H55" s="227" t="s">
        <v>23</v>
      </c>
      <c r="J55" s="229"/>
    </row>
    <row r="56" spans="1:10" s="50" customFormat="1" ht="14.25" hidden="1" customHeight="1" x14ac:dyDescent="0.2">
      <c r="A56" s="52"/>
      <c r="B56" s="340" t="s">
        <v>10</v>
      </c>
      <c r="C56" s="340"/>
      <c r="D56" s="341"/>
      <c r="E56" s="60"/>
      <c r="F56" s="60"/>
      <c r="G56" s="67" t="s">
        <v>204</v>
      </c>
      <c r="H56" s="227" t="s">
        <v>23</v>
      </c>
      <c r="J56" s="229"/>
    </row>
    <row r="57" spans="1:10" s="50" customFormat="1" ht="51.75" hidden="1" customHeight="1" x14ac:dyDescent="0.2">
      <c r="A57" s="53"/>
      <c r="B57" s="328" t="s">
        <v>248</v>
      </c>
      <c r="C57" s="328"/>
      <c r="D57" s="329"/>
      <c r="E57" s="59">
        <f>SUM(E54:E56)</f>
        <v>0</v>
      </c>
      <c r="F57" s="59">
        <f>SUM(F54:F56)</f>
        <v>0</v>
      </c>
      <c r="G57" s="68">
        <v>0</v>
      </c>
      <c r="H57" s="227" t="s">
        <v>23</v>
      </c>
      <c r="J57" s="228"/>
    </row>
    <row r="58" spans="1:10" s="50" customFormat="1" ht="24" hidden="1" customHeight="1" x14ac:dyDescent="0.2">
      <c r="A58" s="62"/>
      <c r="B58" s="342"/>
      <c r="C58" s="342"/>
      <c r="D58" s="343"/>
      <c r="E58" s="60"/>
      <c r="F58" s="60"/>
      <c r="G58" s="67"/>
      <c r="H58" s="227" t="s">
        <v>23</v>
      </c>
      <c r="J58" s="229"/>
    </row>
    <row r="59" spans="1:10" s="50" customFormat="1" ht="24" customHeight="1" x14ac:dyDescent="0.2">
      <c r="A59" s="52" t="s">
        <v>204</v>
      </c>
      <c r="B59" s="344" t="s">
        <v>75</v>
      </c>
      <c r="C59" s="344"/>
      <c r="D59" s="344"/>
      <c r="E59" s="259"/>
      <c r="F59" s="60"/>
      <c r="G59" s="67">
        <v>0</v>
      </c>
      <c r="H59" s="227" t="s">
        <v>23</v>
      </c>
      <c r="J59" s="229"/>
    </row>
    <row r="60" spans="1:10" s="50" customFormat="1" ht="27" hidden="1" customHeight="1" x14ac:dyDescent="0.2">
      <c r="A60" s="52">
        <v>2</v>
      </c>
      <c r="B60" s="335" t="s">
        <v>11</v>
      </c>
      <c r="C60" s="335"/>
      <c r="D60" s="336"/>
      <c r="E60" s="60"/>
      <c r="F60" s="60"/>
      <c r="G60" s="67">
        <v>0</v>
      </c>
      <c r="H60" s="227" t="s">
        <v>23</v>
      </c>
      <c r="J60" s="229"/>
    </row>
    <row r="61" spans="1:10" s="50" customFormat="1" ht="27" hidden="1" customHeight="1" x14ac:dyDescent="0.2">
      <c r="A61" s="52">
        <v>3</v>
      </c>
      <c r="B61" s="308" t="s">
        <v>77</v>
      </c>
      <c r="C61" s="308"/>
      <c r="D61" s="330"/>
      <c r="E61" s="60"/>
      <c r="F61" s="60"/>
      <c r="G61" s="67">
        <v>0</v>
      </c>
      <c r="H61" s="227" t="s">
        <v>23</v>
      </c>
      <c r="J61" s="229"/>
    </row>
    <row r="62" spans="1:10" s="50" customFormat="1" ht="27" hidden="1" customHeight="1" x14ac:dyDescent="0.2">
      <c r="A62" s="52">
        <v>4</v>
      </c>
      <c r="B62" s="308" t="s">
        <v>160</v>
      </c>
      <c r="C62" s="308"/>
      <c r="D62" s="330"/>
      <c r="E62" s="60"/>
      <c r="F62" s="60"/>
      <c r="G62" s="67">
        <v>0</v>
      </c>
      <c r="H62" s="227" t="s">
        <v>23</v>
      </c>
      <c r="J62" s="229"/>
    </row>
    <row r="63" spans="1:10" s="50" customFormat="1" ht="27" hidden="1" customHeight="1" x14ac:dyDescent="0.2">
      <c r="A63" s="52">
        <v>5</v>
      </c>
      <c r="B63" s="308" t="s">
        <v>236</v>
      </c>
      <c r="C63" s="308"/>
      <c r="D63" s="330"/>
      <c r="E63" s="60"/>
      <c r="F63" s="60"/>
      <c r="G63" s="67">
        <v>0</v>
      </c>
      <c r="H63" s="227" t="s">
        <v>23</v>
      </c>
      <c r="J63" s="229"/>
    </row>
    <row r="64" spans="1:10" s="50" customFormat="1" ht="27" hidden="1" customHeight="1" x14ac:dyDescent="0.2">
      <c r="A64" s="53"/>
      <c r="B64" s="308" t="s">
        <v>76</v>
      </c>
      <c r="C64" s="308"/>
      <c r="D64" s="330"/>
      <c r="E64" s="59">
        <f>SUM(E59:E63)</f>
        <v>0</v>
      </c>
      <c r="F64" s="59">
        <f>SUM(F59:F63)</f>
        <v>0</v>
      </c>
      <c r="G64" s="68">
        <f>SUM(G59:G63)</f>
        <v>0</v>
      </c>
      <c r="H64" s="227" t="s">
        <v>23</v>
      </c>
      <c r="J64" s="228"/>
    </row>
    <row r="65" spans="1:10" s="50" customFormat="1" ht="27" hidden="1" customHeight="1" x14ac:dyDescent="0.2">
      <c r="A65" s="52"/>
      <c r="B65" s="308" t="s">
        <v>237</v>
      </c>
      <c r="C65" s="308"/>
      <c r="D65" s="330"/>
      <c r="E65" s="60"/>
      <c r="F65" s="60"/>
      <c r="G65" s="67"/>
      <c r="H65" s="227" t="s">
        <v>23</v>
      </c>
      <c r="J65" s="229"/>
    </row>
    <row r="66" spans="1:10" s="50" customFormat="1" ht="27" hidden="1" customHeight="1" x14ac:dyDescent="0.2">
      <c r="A66" s="52">
        <v>1</v>
      </c>
      <c r="B66" s="316" t="s">
        <v>78</v>
      </c>
      <c r="C66" s="316"/>
      <c r="D66" s="337"/>
      <c r="E66" s="58">
        <v>0</v>
      </c>
      <c r="F66" s="58">
        <v>0</v>
      </c>
      <c r="G66" s="67">
        <v>0</v>
      </c>
      <c r="H66" s="227" t="s">
        <v>23</v>
      </c>
      <c r="J66" s="229"/>
    </row>
    <row r="67" spans="1:10" s="50" customFormat="1" ht="27" hidden="1" customHeight="1" x14ac:dyDescent="0.2">
      <c r="A67" s="52">
        <v>2</v>
      </c>
      <c r="B67" s="340" t="s">
        <v>12</v>
      </c>
      <c r="C67" s="340"/>
      <c r="D67" s="341"/>
      <c r="E67" s="58">
        <v>0</v>
      </c>
      <c r="F67" s="58">
        <v>0</v>
      </c>
      <c r="G67" s="67">
        <v>0</v>
      </c>
      <c r="H67" s="227" t="s">
        <v>23</v>
      </c>
      <c r="J67" s="229"/>
    </row>
    <row r="68" spans="1:10" s="50" customFormat="1" ht="27" hidden="1" customHeight="1" x14ac:dyDescent="0.2">
      <c r="A68" s="53"/>
      <c r="B68" s="308" t="s">
        <v>238</v>
      </c>
      <c r="C68" s="308"/>
      <c r="D68" s="330"/>
      <c r="E68" s="59">
        <f>SUM(E66:E67)</f>
        <v>0</v>
      </c>
      <c r="F68" s="59">
        <f>SUM(F66:F67)</f>
        <v>0</v>
      </c>
      <c r="G68" s="68">
        <f>SUM(G66:G67)</f>
        <v>0</v>
      </c>
      <c r="H68" s="227" t="s">
        <v>23</v>
      </c>
      <c r="J68" s="228"/>
    </row>
    <row r="69" spans="1:10" s="50" customFormat="1" ht="27" hidden="1" customHeight="1" x14ac:dyDescent="0.2">
      <c r="A69" s="52"/>
      <c r="B69" s="331"/>
      <c r="C69" s="331"/>
      <c r="D69" s="332"/>
      <c r="E69" s="60"/>
      <c r="F69" s="60"/>
      <c r="G69" s="67"/>
      <c r="H69" s="227" t="s">
        <v>23</v>
      </c>
      <c r="J69" s="229"/>
    </row>
    <row r="70" spans="1:10" s="50" customFormat="1" ht="27" hidden="1" customHeight="1" x14ac:dyDescent="0.2">
      <c r="A70" s="52">
        <v>1</v>
      </c>
      <c r="B70" s="316" t="s">
        <v>79</v>
      </c>
      <c r="C70" s="316"/>
      <c r="D70" s="337"/>
      <c r="E70" s="58">
        <v>0</v>
      </c>
      <c r="F70" s="58">
        <v>0</v>
      </c>
      <c r="G70" s="67">
        <f>D42</f>
        <v>0</v>
      </c>
      <c r="H70" s="227" t="s">
        <v>23</v>
      </c>
      <c r="J70" s="229"/>
    </row>
    <row r="71" spans="1:10" s="50" customFormat="1" ht="27" hidden="1" customHeight="1" x14ac:dyDescent="0.2">
      <c r="A71" s="52">
        <v>2</v>
      </c>
      <c r="B71" s="340" t="s">
        <v>172</v>
      </c>
      <c r="C71" s="340"/>
      <c r="D71" s="341"/>
      <c r="E71" s="58">
        <v>0</v>
      </c>
      <c r="F71" s="58">
        <v>0</v>
      </c>
      <c r="G71" s="67">
        <f>D43</f>
        <v>0</v>
      </c>
      <c r="H71" s="227" t="s">
        <v>23</v>
      </c>
      <c r="J71" s="229"/>
    </row>
    <row r="72" spans="1:10" s="50" customFormat="1" ht="27" hidden="1" customHeight="1" x14ac:dyDescent="0.2">
      <c r="A72" s="53"/>
      <c r="B72" s="311" t="s">
        <v>239</v>
      </c>
      <c r="C72" s="311"/>
      <c r="D72" s="312"/>
      <c r="E72" s="59">
        <f>SUM(E70:E71)</f>
        <v>0</v>
      </c>
      <c r="F72" s="59">
        <f>SUM(F70:F71)</f>
        <v>0</v>
      </c>
      <c r="G72" s="68">
        <f>SUM(G70:G71)</f>
        <v>0</v>
      </c>
      <c r="H72" s="227" t="s">
        <v>23</v>
      </c>
      <c r="J72" s="228"/>
    </row>
    <row r="73" spans="1:10" ht="17.25" customHeight="1" thickBot="1" x14ac:dyDescent="0.25">
      <c r="A73" s="63"/>
      <c r="B73" s="348" t="s">
        <v>156</v>
      </c>
      <c r="C73" s="348"/>
      <c r="D73" s="348"/>
      <c r="E73" s="258">
        <f>E72+E68+E64+E57+E53+E48+E15+E11</f>
        <v>1</v>
      </c>
      <c r="F73" s="64">
        <f>F72+F68+F64+F57+F53+F48+F15+F11</f>
        <v>1</v>
      </c>
      <c r="G73" s="70">
        <f>G72+G68+G64+G57+G53+G48+G15+G11</f>
        <v>596</v>
      </c>
      <c r="H73" s="227" t="s">
        <v>23</v>
      </c>
      <c r="J73" s="228"/>
    </row>
    <row r="74" spans="1:10" ht="17.25" hidden="1" customHeight="1" x14ac:dyDescent="0.2">
      <c r="B74" s="349" t="s">
        <v>80</v>
      </c>
      <c r="C74" s="349"/>
      <c r="D74" s="349"/>
      <c r="H74" s="227" t="s">
        <v>23</v>
      </c>
    </row>
    <row r="75" spans="1:10" ht="15" hidden="1" thickBot="1" x14ac:dyDescent="0.25">
      <c r="A75" s="63"/>
      <c r="E75" s="64">
        <f>E74+E70+E66+E59+E55+E50+E18+E14</f>
        <v>0</v>
      </c>
      <c r="F75" s="64">
        <f>F74+F70+F66+F59+F55+F50+F18+F14</f>
        <v>0</v>
      </c>
      <c r="G75" s="70">
        <v>0</v>
      </c>
      <c r="H75" s="227" t="s">
        <v>23</v>
      </c>
      <c r="J75" s="228"/>
    </row>
    <row r="76" spans="1:10" s="50" customFormat="1" ht="25.5" hidden="1" customHeight="1" thickBot="1" x14ac:dyDescent="0.25">
      <c r="A76" s="118"/>
      <c r="B76" s="350" t="s">
        <v>156</v>
      </c>
      <c r="C76" s="350"/>
      <c r="D76" s="351"/>
      <c r="E76" s="119"/>
      <c r="F76" s="119"/>
      <c r="G76" s="120"/>
      <c r="H76" s="227" t="s">
        <v>23</v>
      </c>
      <c r="J76" s="229"/>
    </row>
    <row r="77" spans="1:10" s="50" customFormat="1" ht="30" hidden="1" customHeight="1" thickBot="1" x14ac:dyDescent="0.25">
      <c r="A77" s="52">
        <v>1</v>
      </c>
      <c r="B77" s="188"/>
      <c r="C77" s="188"/>
      <c r="D77" s="188"/>
      <c r="E77" s="58"/>
      <c r="F77" s="58">
        <v>0</v>
      </c>
      <c r="G77" s="67"/>
      <c r="H77" s="227" t="s">
        <v>23</v>
      </c>
      <c r="J77" s="229"/>
    </row>
    <row r="78" spans="1:10" s="50" customFormat="1" ht="31.5" hidden="1" customHeight="1" thickBot="1" x14ac:dyDescent="0.25">
      <c r="A78" s="121"/>
      <c r="B78" s="345" t="s">
        <v>159</v>
      </c>
      <c r="C78" s="345"/>
      <c r="D78" s="346"/>
      <c r="E78" s="64">
        <f>SUM(E77:E77)</f>
        <v>0</v>
      </c>
      <c r="F78" s="64">
        <f>SUM(F77:F77)</f>
        <v>0</v>
      </c>
      <c r="G78" s="70">
        <f>SUM(G77:G77)</f>
        <v>0</v>
      </c>
      <c r="H78" s="227" t="s">
        <v>24</v>
      </c>
      <c r="J78" s="228"/>
    </row>
    <row r="79" spans="1:10" ht="27" hidden="1" customHeight="1" x14ac:dyDescent="0.2">
      <c r="B79" s="309" t="s">
        <v>157</v>
      </c>
      <c r="C79" s="309"/>
      <c r="D79" s="310"/>
    </row>
    <row r="80" spans="1:10" ht="24.75" hidden="1" customHeight="1" thickBot="1" x14ac:dyDescent="0.25">
      <c r="B80" s="347" t="s">
        <v>158</v>
      </c>
      <c r="C80" s="347"/>
      <c r="D80" s="347"/>
    </row>
    <row r="81" ht="22.5" hidden="1" customHeight="1" x14ac:dyDescent="0.2"/>
    <row r="82" ht="18.75" customHeight="1" x14ac:dyDescent="0.2"/>
  </sheetData>
  <mergeCells count="52">
    <mergeCell ref="B78:D78"/>
    <mergeCell ref="B79:D79"/>
    <mergeCell ref="B80:D80"/>
    <mergeCell ref="B22:D22"/>
    <mergeCell ref="B46:D46"/>
    <mergeCell ref="B73:D73"/>
    <mergeCell ref="B70:D70"/>
    <mergeCell ref="B71:D71"/>
    <mergeCell ref="B72:D72"/>
    <mergeCell ref="B74:D74"/>
    <mergeCell ref="B76:D76"/>
    <mergeCell ref="B64:D64"/>
    <mergeCell ref="B65:D65"/>
    <mergeCell ref="B66:D66"/>
    <mergeCell ref="B67:D67"/>
    <mergeCell ref="B68:D68"/>
    <mergeCell ref="B69:D69"/>
    <mergeCell ref="B58:D58"/>
    <mergeCell ref="B59:D59"/>
    <mergeCell ref="B60:D60"/>
    <mergeCell ref="B61:D61"/>
    <mergeCell ref="B62:D62"/>
    <mergeCell ref="B63:D63"/>
    <mergeCell ref="B57:D57"/>
    <mergeCell ref="B44:D44"/>
    <mergeCell ref="B45:D45"/>
    <mergeCell ref="B47:D47"/>
    <mergeCell ref="B48:D48"/>
    <mergeCell ref="B51:D51"/>
    <mergeCell ref="B52:D52"/>
    <mergeCell ref="B53:D53"/>
    <mergeCell ref="B54:D54"/>
    <mergeCell ref="B55:D55"/>
    <mergeCell ref="B56:D56"/>
    <mergeCell ref="B23:D24"/>
    <mergeCell ref="B8:D9"/>
    <mergeCell ref="B10:D10"/>
    <mergeCell ref="B11:D11"/>
    <mergeCell ref="B12:D12"/>
    <mergeCell ref="B13:D13"/>
    <mergeCell ref="B14:D14"/>
    <mergeCell ref="B15:D15"/>
    <mergeCell ref="B16:D16"/>
    <mergeCell ref="B17:D18"/>
    <mergeCell ref="B19:D20"/>
    <mergeCell ref="B21:D21"/>
    <mergeCell ref="B7:D7"/>
    <mergeCell ref="A1:G1"/>
    <mergeCell ref="A2:G2"/>
    <mergeCell ref="A3:G3"/>
    <mergeCell ref="A4:G4"/>
    <mergeCell ref="A5:G5"/>
  </mergeCells>
  <printOptions horizontalCentered="1"/>
  <pageMargins left="0.7" right="0.7" top="0.65" bottom="0.46" header="0.3" footer="0.21"/>
  <pageSetup scale="90"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zoomScaleNormal="100" zoomScaleSheetLayoutView="85" workbookViewId="0">
      <selection activeCell="K43" sqref="K43"/>
    </sheetView>
  </sheetViews>
  <sheetFormatPr defaultRowHeight="14.25" x14ac:dyDescent="0.2"/>
  <cols>
    <col min="1" max="1" width="37.140625" style="9" customWidth="1"/>
    <col min="2" max="3" width="8.28515625" style="9" customWidth="1"/>
    <col min="4" max="4" width="12.7109375" style="9" customWidth="1"/>
    <col min="5" max="5" width="7.140625" style="9" customWidth="1"/>
    <col min="6" max="6" width="8.7109375" style="9" customWidth="1"/>
    <col min="7" max="7" width="8.7109375" style="9" bestFit="1" customWidth="1"/>
    <col min="8" max="8" width="7.140625" style="9" customWidth="1"/>
    <col min="9" max="9" width="8.7109375" style="9" customWidth="1"/>
    <col min="10" max="10" width="8.7109375" style="9" bestFit="1" customWidth="1"/>
    <col min="11" max="12" width="8.28515625" style="9" customWidth="1"/>
    <col min="13" max="13" width="10.42578125" style="9" customWidth="1"/>
    <col min="14" max="15" width="12.7109375" style="9" customWidth="1"/>
    <col min="16" max="17" width="8.28515625" style="9" customWidth="1"/>
    <col min="18" max="19" width="12.7109375" style="9" customWidth="1"/>
    <col min="20" max="21" width="8.28515625" style="9" customWidth="1"/>
    <col min="22" max="22" width="12.7109375" style="9" customWidth="1"/>
    <col min="23" max="16384" width="9.140625" style="9"/>
  </cols>
  <sheetData>
    <row r="1" spans="1:22" ht="18" x14ac:dyDescent="0.25">
      <c r="A1" s="275" t="s">
        <v>83</v>
      </c>
      <c r="B1" s="275"/>
      <c r="C1" s="275"/>
      <c r="D1" s="275"/>
      <c r="E1" s="275"/>
      <c r="F1" s="275"/>
      <c r="G1" s="275"/>
      <c r="H1" s="275"/>
      <c r="I1" s="275"/>
      <c r="J1" s="275"/>
      <c r="K1" s="275"/>
      <c r="L1" s="275"/>
      <c r="M1" s="275"/>
      <c r="N1" s="275"/>
      <c r="O1" s="275"/>
      <c r="P1" s="275"/>
      <c r="Q1" s="275"/>
      <c r="R1" s="275"/>
      <c r="S1" s="227" t="s">
        <v>23</v>
      </c>
      <c r="T1" s="6"/>
      <c r="U1" s="6"/>
      <c r="V1" s="6"/>
    </row>
    <row r="2" spans="1:22" ht="15" x14ac:dyDescent="0.2">
      <c r="A2" s="276" t="s">
        <v>200</v>
      </c>
      <c r="B2" s="276"/>
      <c r="C2" s="276"/>
      <c r="D2" s="276"/>
      <c r="E2" s="276"/>
      <c r="F2" s="276"/>
      <c r="G2" s="276"/>
      <c r="H2" s="276"/>
      <c r="I2" s="276"/>
      <c r="J2" s="276"/>
      <c r="K2" s="276"/>
      <c r="L2" s="276"/>
      <c r="M2" s="276"/>
      <c r="N2" s="276"/>
      <c r="O2" s="276"/>
      <c r="P2" s="276"/>
      <c r="Q2" s="276"/>
      <c r="R2" s="276"/>
      <c r="S2" s="227" t="s">
        <v>23</v>
      </c>
      <c r="T2" s="7"/>
      <c r="U2" s="7"/>
      <c r="V2" s="7"/>
    </row>
    <row r="3" spans="1:22" x14ac:dyDescent="0.2">
      <c r="A3" s="285" t="s">
        <v>1</v>
      </c>
      <c r="B3" s="285"/>
      <c r="C3" s="285"/>
      <c r="D3" s="285"/>
      <c r="E3" s="285"/>
      <c r="F3" s="285"/>
      <c r="G3" s="285"/>
      <c r="H3" s="285"/>
      <c r="I3" s="285"/>
      <c r="J3" s="285"/>
      <c r="K3" s="285"/>
      <c r="L3" s="285"/>
      <c r="M3" s="285"/>
      <c r="N3" s="285"/>
      <c r="O3" s="285"/>
      <c r="P3" s="285"/>
      <c r="Q3" s="285"/>
      <c r="R3" s="285"/>
      <c r="S3" s="227" t="s">
        <v>23</v>
      </c>
      <c r="T3" s="10"/>
      <c r="U3" s="10"/>
      <c r="V3" s="10"/>
    </row>
    <row r="4" spans="1:22" x14ac:dyDescent="0.2">
      <c r="A4" s="282" t="s">
        <v>2</v>
      </c>
      <c r="B4" s="282"/>
      <c r="C4" s="282"/>
      <c r="D4" s="282"/>
      <c r="E4" s="282"/>
      <c r="F4" s="282"/>
      <c r="G4" s="282"/>
      <c r="H4" s="282"/>
      <c r="I4" s="282"/>
      <c r="J4" s="282"/>
      <c r="K4" s="282"/>
      <c r="L4" s="282"/>
      <c r="M4" s="282"/>
      <c r="N4" s="282"/>
      <c r="O4" s="282"/>
      <c r="P4" s="282"/>
      <c r="Q4" s="282"/>
      <c r="R4" s="282"/>
      <c r="S4" s="227" t="s">
        <v>23</v>
      </c>
      <c r="T4" s="8"/>
      <c r="U4" s="8"/>
      <c r="V4" s="8"/>
    </row>
    <row r="5" spans="1:22" x14ac:dyDescent="0.2">
      <c r="A5" s="8"/>
      <c r="B5" s="8"/>
      <c r="C5" s="8"/>
      <c r="D5" s="8"/>
      <c r="E5" s="8"/>
      <c r="F5" s="8"/>
      <c r="G5" s="8"/>
      <c r="H5" s="8"/>
      <c r="I5" s="8"/>
      <c r="J5" s="8"/>
      <c r="K5" s="8"/>
      <c r="L5" s="8"/>
      <c r="M5" s="8"/>
      <c r="N5" s="8"/>
      <c r="O5" s="8"/>
      <c r="P5" s="8"/>
      <c r="Q5" s="8"/>
      <c r="R5" s="8"/>
      <c r="S5" s="227" t="s">
        <v>23</v>
      </c>
      <c r="T5" s="8"/>
      <c r="U5" s="8"/>
      <c r="V5" s="8"/>
    </row>
    <row r="6" spans="1:22" ht="15" thickBot="1" x14ac:dyDescent="0.25">
      <c r="A6" s="71"/>
      <c r="B6" s="71"/>
      <c r="C6" s="71"/>
      <c r="D6" s="71"/>
      <c r="E6" s="71"/>
      <c r="F6" s="71"/>
      <c r="G6" s="71"/>
      <c r="H6" s="71"/>
      <c r="I6" s="71"/>
      <c r="J6" s="71"/>
      <c r="K6" s="71"/>
      <c r="L6" s="71"/>
      <c r="M6" s="71"/>
      <c r="N6" s="71"/>
      <c r="O6" s="71"/>
      <c r="P6" s="71"/>
      <c r="Q6" s="71"/>
      <c r="R6" s="71"/>
      <c r="S6" s="227" t="s">
        <v>23</v>
      </c>
      <c r="T6" s="8"/>
      <c r="U6" s="8"/>
      <c r="V6" s="8"/>
    </row>
    <row r="7" spans="1:22" ht="33.75" customHeight="1" x14ac:dyDescent="0.2">
      <c r="A7" s="283" t="s">
        <v>152</v>
      </c>
      <c r="B7" s="286" t="s">
        <v>244</v>
      </c>
      <c r="C7" s="286"/>
      <c r="D7" s="286"/>
      <c r="E7" s="286" t="s">
        <v>148</v>
      </c>
      <c r="F7" s="292"/>
      <c r="G7" s="293"/>
      <c r="H7" s="286" t="s">
        <v>197</v>
      </c>
      <c r="I7" s="292"/>
      <c r="J7" s="293"/>
      <c r="K7" s="286" t="s">
        <v>81</v>
      </c>
      <c r="L7" s="286"/>
      <c r="M7" s="286"/>
      <c r="N7" s="127" t="s">
        <v>82</v>
      </c>
      <c r="O7" s="127" t="s">
        <v>161</v>
      </c>
      <c r="P7" s="286" t="s">
        <v>210</v>
      </c>
      <c r="Q7" s="286"/>
      <c r="R7" s="287"/>
      <c r="S7" s="227" t="s">
        <v>23</v>
      </c>
    </row>
    <row r="8" spans="1:22" ht="28.5" x14ac:dyDescent="0.2">
      <c r="A8" s="284"/>
      <c r="B8" s="11" t="s">
        <v>3</v>
      </c>
      <c r="C8" s="219" t="s">
        <v>147</v>
      </c>
      <c r="D8" s="11" t="s">
        <v>4</v>
      </c>
      <c r="E8" s="11" t="s">
        <v>3</v>
      </c>
      <c r="F8" s="219" t="s">
        <v>147</v>
      </c>
      <c r="G8" s="11" t="s">
        <v>4</v>
      </c>
      <c r="H8" s="11" t="s">
        <v>3</v>
      </c>
      <c r="I8" s="219" t="s">
        <v>147</v>
      </c>
      <c r="J8" s="11" t="s">
        <v>4</v>
      </c>
      <c r="K8" s="11" t="s">
        <v>3</v>
      </c>
      <c r="L8" s="219" t="s">
        <v>147</v>
      </c>
      <c r="M8" s="11" t="s">
        <v>4</v>
      </c>
      <c r="N8" s="22" t="s">
        <v>4</v>
      </c>
      <c r="O8" s="11" t="s">
        <v>4</v>
      </c>
      <c r="P8" s="11" t="s">
        <v>3</v>
      </c>
      <c r="Q8" s="219" t="s">
        <v>147</v>
      </c>
      <c r="R8" s="12" t="s">
        <v>4</v>
      </c>
      <c r="S8" s="227" t="s">
        <v>23</v>
      </c>
    </row>
    <row r="9" spans="1:22" x14ac:dyDescent="0.2">
      <c r="A9" s="220" t="s">
        <v>203</v>
      </c>
      <c r="B9" s="151">
        <v>54</v>
      </c>
      <c r="C9" s="151">
        <v>48</v>
      </c>
      <c r="D9" s="151">
        <v>11355</v>
      </c>
      <c r="E9" s="151">
        <v>0</v>
      </c>
      <c r="F9" s="151">
        <v>0</v>
      </c>
      <c r="G9" s="151">
        <v>0</v>
      </c>
      <c r="H9" s="151">
        <v>0</v>
      </c>
      <c r="I9" s="151">
        <v>0</v>
      </c>
      <c r="J9" s="151">
        <v>-543</v>
      </c>
      <c r="K9" s="151">
        <v>0</v>
      </c>
      <c r="L9" s="151">
        <v>0</v>
      </c>
      <c r="M9" s="151">
        <v>0</v>
      </c>
      <c r="N9" s="151">
        <v>0</v>
      </c>
      <c r="O9" s="151">
        <v>0</v>
      </c>
      <c r="P9" s="151">
        <f t="shared" ref="P9:Q12" si="0">B9+K9</f>
        <v>54</v>
      </c>
      <c r="Q9" s="151">
        <f t="shared" si="0"/>
        <v>48</v>
      </c>
      <c r="R9" s="152">
        <f>D9+M9+N9+O9+G9+J9</f>
        <v>10812</v>
      </c>
      <c r="S9" s="227" t="s">
        <v>23</v>
      </c>
    </row>
    <row r="10" spans="1:22" hidden="1" x14ac:dyDescent="0.2">
      <c r="A10" s="18" t="s">
        <v>26</v>
      </c>
      <c r="B10" s="32">
        <v>0</v>
      </c>
      <c r="C10" s="32">
        <v>0</v>
      </c>
      <c r="D10" s="32">
        <v>0</v>
      </c>
      <c r="E10" s="32">
        <v>0</v>
      </c>
      <c r="F10" s="32">
        <v>0</v>
      </c>
      <c r="G10" s="32">
        <v>0</v>
      </c>
      <c r="H10" s="32">
        <v>0</v>
      </c>
      <c r="I10" s="32">
        <v>0</v>
      </c>
      <c r="J10" s="32">
        <v>0</v>
      </c>
      <c r="K10" s="32">
        <v>0</v>
      </c>
      <c r="L10" s="32">
        <v>0</v>
      </c>
      <c r="M10" s="32">
        <v>0</v>
      </c>
      <c r="N10" s="32">
        <v>0</v>
      </c>
      <c r="O10" s="32">
        <v>0</v>
      </c>
      <c r="P10" s="32">
        <f t="shared" si="0"/>
        <v>0</v>
      </c>
      <c r="Q10" s="32">
        <f t="shared" si="0"/>
        <v>0</v>
      </c>
      <c r="R10" s="153">
        <f>D10+M10+N10+O10+G10</f>
        <v>0</v>
      </c>
    </row>
    <row r="11" spans="1:22" hidden="1" x14ac:dyDescent="0.2">
      <c r="A11" s="18" t="s">
        <v>27</v>
      </c>
      <c r="B11" s="32">
        <v>0</v>
      </c>
      <c r="C11" s="32">
        <v>0</v>
      </c>
      <c r="D11" s="32">
        <v>0</v>
      </c>
      <c r="E11" s="32">
        <v>0</v>
      </c>
      <c r="F11" s="32">
        <v>0</v>
      </c>
      <c r="G11" s="32">
        <v>0</v>
      </c>
      <c r="H11" s="32">
        <v>0</v>
      </c>
      <c r="I11" s="32">
        <v>0</v>
      </c>
      <c r="J11" s="32">
        <v>0</v>
      </c>
      <c r="K11" s="32">
        <v>0</v>
      </c>
      <c r="L11" s="32">
        <v>0</v>
      </c>
      <c r="M11" s="32">
        <v>0</v>
      </c>
      <c r="N11" s="32">
        <v>0</v>
      </c>
      <c r="O11" s="32">
        <v>0</v>
      </c>
      <c r="P11" s="32">
        <f t="shared" si="0"/>
        <v>0</v>
      </c>
      <c r="Q11" s="32">
        <f t="shared" si="0"/>
        <v>0</v>
      </c>
      <c r="R11" s="153">
        <f>D11+M11+N11+O11+G11</f>
        <v>0</v>
      </c>
    </row>
    <row r="12" spans="1:22" hidden="1" x14ac:dyDescent="0.2">
      <c r="A12" s="13" t="s">
        <v>28</v>
      </c>
      <c r="B12" s="154">
        <v>0</v>
      </c>
      <c r="C12" s="154">
        <v>0</v>
      </c>
      <c r="D12" s="154">
        <v>0</v>
      </c>
      <c r="E12" s="154">
        <v>0</v>
      </c>
      <c r="F12" s="154">
        <v>0</v>
      </c>
      <c r="G12" s="154">
        <v>0</v>
      </c>
      <c r="H12" s="154">
        <v>0</v>
      </c>
      <c r="I12" s="154">
        <v>0</v>
      </c>
      <c r="J12" s="154">
        <v>0</v>
      </c>
      <c r="K12" s="154">
        <v>0</v>
      </c>
      <c r="L12" s="154">
        <v>0</v>
      </c>
      <c r="M12" s="154">
        <v>0</v>
      </c>
      <c r="N12" s="154">
        <v>0</v>
      </c>
      <c r="O12" s="154">
        <v>0</v>
      </c>
      <c r="P12" s="154">
        <f t="shared" si="0"/>
        <v>0</v>
      </c>
      <c r="Q12" s="32">
        <f t="shared" si="0"/>
        <v>0</v>
      </c>
      <c r="R12" s="155">
        <f>D12+M12+N12+O12+G12</f>
        <v>0</v>
      </c>
    </row>
    <row r="13" spans="1:22" ht="15" x14ac:dyDescent="0.25">
      <c r="A13" s="14" t="s">
        <v>149</v>
      </c>
      <c r="B13" s="156">
        <f>SUM(B9:B12)</f>
        <v>54</v>
      </c>
      <c r="C13" s="156">
        <f t="shared" ref="C13:R13" si="1">SUM(C9:C12)</f>
        <v>48</v>
      </c>
      <c r="D13" s="156">
        <f t="shared" si="1"/>
        <v>11355</v>
      </c>
      <c r="E13" s="156">
        <f>SUM(E9:E12)</f>
        <v>0</v>
      </c>
      <c r="F13" s="156">
        <f t="shared" ref="F13:G13" si="2">SUM(F9:F12)</f>
        <v>0</v>
      </c>
      <c r="G13" s="156">
        <f t="shared" si="2"/>
        <v>0</v>
      </c>
      <c r="H13" s="156">
        <f>SUM(H9:H12)</f>
        <v>0</v>
      </c>
      <c r="I13" s="156">
        <f t="shared" ref="I13:J13" si="3">SUM(I9:I12)</f>
        <v>0</v>
      </c>
      <c r="J13" s="156">
        <f t="shared" si="3"/>
        <v>-543</v>
      </c>
      <c r="K13" s="156">
        <f t="shared" si="1"/>
        <v>0</v>
      </c>
      <c r="L13" s="156">
        <f t="shared" si="1"/>
        <v>0</v>
      </c>
      <c r="M13" s="156">
        <f t="shared" si="1"/>
        <v>0</v>
      </c>
      <c r="N13" s="156">
        <f>SUM(N9:N12)</f>
        <v>0</v>
      </c>
      <c r="O13" s="156">
        <f>SUM(O9:O12)</f>
        <v>0</v>
      </c>
      <c r="P13" s="156">
        <f t="shared" si="1"/>
        <v>54</v>
      </c>
      <c r="Q13" s="156">
        <f t="shared" si="1"/>
        <v>48</v>
      </c>
      <c r="R13" s="157">
        <f t="shared" si="1"/>
        <v>10812</v>
      </c>
      <c r="S13" s="227" t="s">
        <v>23</v>
      </c>
    </row>
    <row r="14" spans="1:22" x14ac:dyDescent="0.2">
      <c r="A14" s="108" t="s">
        <v>30</v>
      </c>
      <c r="B14" s="163"/>
      <c r="C14" s="163">
        <v>0</v>
      </c>
      <c r="D14" s="163"/>
      <c r="E14" s="163"/>
      <c r="F14" s="163">
        <v>0</v>
      </c>
      <c r="G14" s="163"/>
      <c r="H14" s="163"/>
      <c r="I14" s="163">
        <v>0</v>
      </c>
      <c r="J14" s="163"/>
      <c r="K14" s="163"/>
      <c r="L14" s="163">
        <v>0</v>
      </c>
      <c r="M14" s="163"/>
      <c r="N14" s="163"/>
      <c r="O14" s="163"/>
      <c r="P14" s="163"/>
      <c r="Q14" s="163">
        <f>C14+L14+F14</f>
        <v>0</v>
      </c>
      <c r="R14" s="164"/>
      <c r="S14" s="227" t="s">
        <v>23</v>
      </c>
    </row>
    <row r="15" spans="1:22" x14ac:dyDescent="0.2">
      <c r="A15" s="123" t="s">
        <v>150</v>
      </c>
      <c r="B15" s="32"/>
      <c r="C15" s="32">
        <f>C13+C14</f>
        <v>48</v>
      </c>
      <c r="D15" s="32"/>
      <c r="E15" s="32"/>
      <c r="F15" s="32">
        <f>F13+F14</f>
        <v>0</v>
      </c>
      <c r="G15" s="32"/>
      <c r="H15" s="32"/>
      <c r="I15" s="32">
        <f>I13+I14</f>
        <v>0</v>
      </c>
      <c r="J15" s="32"/>
      <c r="K15" s="32"/>
      <c r="L15" s="32">
        <f>L13+L14</f>
        <v>0</v>
      </c>
      <c r="M15" s="32"/>
      <c r="N15" s="32"/>
      <c r="O15" s="32"/>
      <c r="P15" s="32"/>
      <c r="Q15" s="163">
        <f>Q13+Q14</f>
        <v>48</v>
      </c>
      <c r="R15" s="153"/>
      <c r="S15" s="227" t="s">
        <v>23</v>
      </c>
    </row>
    <row r="16" spans="1:22" x14ac:dyDescent="0.2">
      <c r="A16" s="18"/>
      <c r="B16" s="32"/>
      <c r="C16" s="32"/>
      <c r="D16" s="32"/>
      <c r="E16" s="32"/>
      <c r="F16" s="32"/>
      <c r="G16" s="32"/>
      <c r="H16" s="32"/>
      <c r="I16" s="32"/>
      <c r="J16" s="32"/>
      <c r="K16" s="32"/>
      <c r="L16" s="32"/>
      <c r="M16" s="32"/>
      <c r="N16" s="32"/>
      <c r="O16" s="32"/>
      <c r="P16" s="32"/>
      <c r="Q16" s="32"/>
      <c r="R16" s="153"/>
      <c r="S16" s="227" t="s">
        <v>23</v>
      </c>
    </row>
    <row r="17" spans="1:22" x14ac:dyDescent="0.2">
      <c r="A17" s="18" t="s">
        <v>31</v>
      </c>
      <c r="B17" s="32"/>
      <c r="C17" s="32"/>
      <c r="D17" s="32"/>
      <c r="E17" s="32"/>
      <c r="F17" s="32"/>
      <c r="G17" s="32"/>
      <c r="H17" s="32"/>
      <c r="I17" s="32"/>
      <c r="J17" s="32"/>
      <c r="K17" s="32"/>
      <c r="L17" s="32"/>
      <c r="M17" s="32"/>
      <c r="N17" s="32"/>
      <c r="O17" s="32"/>
      <c r="P17" s="32"/>
      <c r="Q17" s="32"/>
      <c r="R17" s="153"/>
      <c r="S17" s="227" t="s">
        <v>23</v>
      </c>
    </row>
    <row r="18" spans="1:22" x14ac:dyDescent="0.2">
      <c r="A18" s="19" t="s">
        <v>32</v>
      </c>
      <c r="B18" s="32"/>
      <c r="C18" s="32">
        <v>0</v>
      </c>
      <c r="D18" s="32"/>
      <c r="E18" s="32"/>
      <c r="F18" s="32">
        <v>0</v>
      </c>
      <c r="G18" s="32"/>
      <c r="H18" s="32"/>
      <c r="I18" s="32">
        <v>0</v>
      </c>
      <c r="J18" s="32"/>
      <c r="K18" s="32"/>
      <c r="L18" s="32">
        <v>0</v>
      </c>
      <c r="M18" s="32"/>
      <c r="N18" s="32"/>
      <c r="O18" s="32"/>
      <c r="P18" s="32"/>
      <c r="Q18" s="32">
        <f>C18+L18+F18</f>
        <v>0</v>
      </c>
      <c r="R18" s="153"/>
      <c r="S18" s="227" t="s">
        <v>23</v>
      </c>
    </row>
    <row r="19" spans="1:22" x14ac:dyDescent="0.2">
      <c r="A19" s="20" t="s">
        <v>33</v>
      </c>
      <c r="B19" s="165"/>
      <c r="C19" s="165">
        <v>0</v>
      </c>
      <c r="D19" s="165"/>
      <c r="E19" s="165"/>
      <c r="F19" s="165">
        <v>0</v>
      </c>
      <c r="G19" s="165"/>
      <c r="H19" s="165"/>
      <c r="I19" s="165">
        <v>0</v>
      </c>
      <c r="J19" s="165"/>
      <c r="K19" s="165"/>
      <c r="L19" s="165">
        <v>0</v>
      </c>
      <c r="M19" s="165"/>
      <c r="N19" s="165"/>
      <c r="O19" s="165"/>
      <c r="P19" s="165"/>
      <c r="Q19" s="32">
        <f>C19+L19+F18</f>
        <v>0</v>
      </c>
      <c r="R19" s="166"/>
      <c r="S19" s="227" t="s">
        <v>23</v>
      </c>
    </row>
    <row r="20" spans="1:22" ht="15" thickBot="1" x14ac:dyDescent="0.25">
      <c r="A20" s="124" t="s">
        <v>151</v>
      </c>
      <c r="B20" s="167"/>
      <c r="C20" s="167">
        <f>C15+C18+C19</f>
        <v>48</v>
      </c>
      <c r="D20" s="167"/>
      <c r="E20" s="167"/>
      <c r="F20" s="167">
        <f>F15+F18+F19</f>
        <v>0</v>
      </c>
      <c r="G20" s="167"/>
      <c r="H20" s="167"/>
      <c r="I20" s="167">
        <f>I15+I18+I19</f>
        <v>0</v>
      </c>
      <c r="J20" s="167"/>
      <c r="K20" s="167"/>
      <c r="L20" s="167">
        <f>L15+L18+L19</f>
        <v>0</v>
      </c>
      <c r="M20" s="167"/>
      <c r="N20" s="167"/>
      <c r="O20" s="167"/>
      <c r="P20" s="167"/>
      <c r="Q20" s="167">
        <f>SUM(Q15,Q18:Q19)</f>
        <v>48</v>
      </c>
      <c r="R20" s="168"/>
      <c r="S20" s="227" t="s">
        <v>23</v>
      </c>
    </row>
    <row r="21" spans="1:22" s="188" customFormat="1" ht="15" x14ac:dyDescent="0.25">
      <c r="A21" s="256" t="s">
        <v>245</v>
      </c>
      <c r="B21" s="257"/>
      <c r="C21" s="257"/>
      <c r="D21" s="257"/>
      <c r="E21" s="257"/>
      <c r="F21" s="257"/>
      <c r="G21" s="257"/>
      <c r="H21" s="257"/>
      <c r="I21" s="257"/>
      <c r="J21" s="257"/>
      <c r="K21" s="257"/>
      <c r="L21" s="257"/>
      <c r="M21" s="257"/>
      <c r="N21" s="257"/>
      <c r="O21" s="257"/>
      <c r="P21" s="257"/>
      <c r="Q21" s="257"/>
      <c r="R21" s="257"/>
      <c r="S21" s="227" t="s">
        <v>23</v>
      </c>
      <c r="T21" s="257"/>
      <c r="U21" s="257"/>
      <c r="V21" s="72"/>
    </row>
    <row r="22" spans="1:22" s="188" customFormat="1" x14ac:dyDescent="0.2">
      <c r="A22" s="352" t="s">
        <v>246</v>
      </c>
      <c r="B22" s="352"/>
      <c r="C22" s="352"/>
      <c r="D22" s="352"/>
      <c r="E22" s="352"/>
      <c r="F22" s="352"/>
      <c r="G22" s="352"/>
      <c r="H22" s="352"/>
      <c r="I22" s="352"/>
      <c r="J22" s="352"/>
      <c r="K22" s="352"/>
      <c r="L22" s="352"/>
      <c r="M22" s="352"/>
      <c r="N22" s="352"/>
      <c r="O22" s="352"/>
      <c r="P22" s="352"/>
      <c r="Q22" s="352"/>
      <c r="R22" s="352"/>
      <c r="S22" s="352"/>
      <c r="T22" s="352"/>
      <c r="U22" s="352"/>
      <c r="V22" s="72"/>
    </row>
    <row r="23" spans="1:22" x14ac:dyDescent="0.2">
      <c r="S23" s="227" t="s">
        <v>23</v>
      </c>
    </row>
    <row r="24" spans="1:22" ht="15" hidden="1" x14ac:dyDescent="0.25">
      <c r="A24" s="5" t="s">
        <v>81</v>
      </c>
    </row>
    <row r="25" spans="1:22" hidden="1" x14ac:dyDescent="0.2">
      <c r="A25" s="353"/>
      <c r="B25" s="353"/>
      <c r="C25" s="353"/>
      <c r="D25" s="353"/>
      <c r="E25" s="353"/>
      <c r="F25" s="353"/>
      <c r="G25" s="353"/>
      <c r="H25" s="353"/>
      <c r="I25" s="353"/>
      <c r="J25" s="353"/>
      <c r="K25" s="353"/>
      <c r="L25" s="353"/>
      <c r="M25" s="353"/>
      <c r="N25" s="353"/>
      <c r="O25" s="353"/>
      <c r="P25" s="353"/>
      <c r="Q25" s="353"/>
      <c r="R25" s="353"/>
    </row>
    <row r="26" spans="1:22" hidden="1" x14ac:dyDescent="0.2">
      <c r="A26" s="353"/>
      <c r="B26" s="353"/>
      <c r="C26" s="353"/>
      <c r="D26" s="353"/>
      <c r="E26" s="353"/>
      <c r="F26" s="353"/>
      <c r="G26" s="353"/>
      <c r="H26" s="353"/>
      <c r="I26" s="353"/>
      <c r="J26" s="353"/>
      <c r="K26" s="353"/>
      <c r="L26" s="353"/>
      <c r="M26" s="353"/>
      <c r="N26" s="353"/>
      <c r="O26" s="353"/>
      <c r="P26" s="353"/>
      <c r="Q26" s="353"/>
      <c r="R26" s="353"/>
    </row>
    <row r="27" spans="1:22" ht="15" hidden="1" x14ac:dyDescent="0.25">
      <c r="A27" s="5" t="s">
        <v>170</v>
      </c>
    </row>
    <row r="28" spans="1:22" hidden="1" x14ac:dyDescent="0.2">
      <c r="A28" s="353"/>
      <c r="B28" s="353"/>
      <c r="C28" s="353"/>
      <c r="D28" s="353"/>
      <c r="E28" s="353"/>
      <c r="F28" s="353"/>
      <c r="G28" s="353"/>
      <c r="H28" s="353"/>
      <c r="I28" s="353"/>
      <c r="J28" s="353"/>
      <c r="K28" s="353"/>
      <c r="L28" s="353"/>
      <c r="M28" s="353"/>
      <c r="N28" s="353"/>
      <c r="O28" s="353"/>
      <c r="P28" s="353"/>
      <c r="Q28" s="353"/>
      <c r="R28" s="353"/>
    </row>
    <row r="29" spans="1:22" hidden="1" x14ac:dyDescent="0.2">
      <c r="A29" s="353"/>
      <c r="B29" s="353"/>
      <c r="C29" s="353"/>
      <c r="D29" s="353"/>
      <c r="E29" s="353"/>
      <c r="F29" s="353"/>
      <c r="G29" s="353"/>
      <c r="H29" s="353"/>
      <c r="I29" s="353"/>
      <c r="J29" s="353"/>
      <c r="K29" s="353"/>
      <c r="L29" s="353"/>
      <c r="M29" s="353"/>
      <c r="N29" s="353"/>
      <c r="O29" s="353"/>
      <c r="P29" s="353"/>
      <c r="Q29" s="353"/>
      <c r="R29" s="353"/>
    </row>
    <row r="30" spans="1:22" ht="15" hidden="1" x14ac:dyDescent="0.25">
      <c r="A30" s="5" t="s">
        <v>171</v>
      </c>
    </row>
    <row r="31" spans="1:22" x14ac:dyDescent="0.2">
      <c r="A31" s="353"/>
      <c r="B31" s="353"/>
      <c r="C31" s="353"/>
      <c r="D31" s="353"/>
      <c r="E31" s="353"/>
      <c r="F31" s="353"/>
      <c r="G31" s="353"/>
      <c r="H31" s="353"/>
      <c r="I31" s="353"/>
      <c r="J31" s="353"/>
      <c r="K31" s="353"/>
      <c r="L31" s="353"/>
      <c r="M31" s="353"/>
      <c r="N31" s="353"/>
      <c r="O31" s="353"/>
      <c r="P31" s="353"/>
      <c r="Q31" s="353"/>
      <c r="R31" s="353"/>
      <c r="S31" s="227" t="s">
        <v>23</v>
      </c>
    </row>
    <row r="32" spans="1:22" x14ac:dyDescent="0.2">
      <c r="A32" s="353"/>
      <c r="B32" s="353"/>
      <c r="C32" s="353"/>
      <c r="D32" s="353"/>
      <c r="E32" s="353"/>
      <c r="F32" s="353"/>
      <c r="G32" s="353"/>
      <c r="H32" s="353"/>
      <c r="I32" s="353"/>
      <c r="J32" s="353"/>
      <c r="K32" s="353"/>
      <c r="L32" s="353"/>
      <c r="M32" s="353"/>
      <c r="N32" s="353"/>
      <c r="O32" s="353"/>
      <c r="P32" s="353"/>
      <c r="Q32" s="353"/>
      <c r="R32" s="353"/>
      <c r="S32" s="227" t="s">
        <v>23</v>
      </c>
    </row>
    <row r="33" spans="19:19" x14ac:dyDescent="0.2">
      <c r="S33" s="227" t="s">
        <v>23</v>
      </c>
    </row>
    <row r="34" spans="19:19" x14ac:dyDescent="0.2">
      <c r="S34" s="227" t="s">
        <v>23</v>
      </c>
    </row>
  </sheetData>
  <mergeCells count="17">
    <mergeCell ref="A22:U22"/>
    <mergeCell ref="A32:R32"/>
    <mergeCell ref="A25:R25"/>
    <mergeCell ref="A26:R26"/>
    <mergeCell ref="A28:R28"/>
    <mergeCell ref="A29:R29"/>
    <mergeCell ref="A31:R31"/>
    <mergeCell ref="A7:A8"/>
    <mergeCell ref="B7:D7"/>
    <mergeCell ref="K7:M7"/>
    <mergeCell ref="P7:R7"/>
    <mergeCell ref="A1:R1"/>
    <mergeCell ref="A2:R2"/>
    <mergeCell ref="A3:R3"/>
    <mergeCell ref="A4:R4"/>
    <mergeCell ref="E7:G7"/>
    <mergeCell ref="H7:J7"/>
  </mergeCells>
  <printOptions horizontalCentered="1"/>
  <pageMargins left="0.7" right="0.7" top="0.64" bottom="0.61" header="0.3" footer="0.3"/>
  <pageSetup scale="62" fitToHeight="0"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zoomScaleNormal="100" zoomScaleSheetLayoutView="100" workbookViewId="0">
      <selection activeCell="N32" sqref="N32"/>
    </sheetView>
  </sheetViews>
  <sheetFormatPr defaultRowHeight="14.25" x14ac:dyDescent="0.2"/>
  <cols>
    <col min="1" max="1" width="37.140625" style="9" customWidth="1"/>
    <col min="2" max="3" width="8.28515625" style="9" customWidth="1"/>
    <col min="4" max="4" width="12.7109375" style="9" customWidth="1"/>
    <col min="5" max="5" width="15" style="9" customWidth="1"/>
    <col min="6" max="7" width="8.28515625" style="9" customWidth="1"/>
    <col min="8"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75" t="s">
        <v>193</v>
      </c>
      <c r="B1" s="275"/>
      <c r="C1" s="275"/>
      <c r="D1" s="275"/>
      <c r="E1" s="275"/>
      <c r="F1" s="275"/>
      <c r="G1" s="275"/>
      <c r="H1" s="275"/>
      <c r="I1" s="275"/>
      <c r="J1" s="275"/>
      <c r="K1" s="275"/>
      <c r="L1" s="275"/>
      <c r="M1" s="275"/>
      <c r="N1" s="227" t="s">
        <v>23</v>
      </c>
      <c r="O1" s="6"/>
      <c r="P1" s="266"/>
      <c r="Q1" s="6"/>
      <c r="R1" s="6"/>
      <c r="S1" s="6"/>
      <c r="T1" s="6"/>
      <c r="U1" s="6"/>
      <c r="V1" s="6"/>
    </row>
    <row r="2" spans="1:22" ht="15" x14ac:dyDescent="0.2">
      <c r="A2" s="276" t="s">
        <v>200</v>
      </c>
      <c r="B2" s="276"/>
      <c r="C2" s="276"/>
      <c r="D2" s="276"/>
      <c r="E2" s="276"/>
      <c r="F2" s="276"/>
      <c r="G2" s="276"/>
      <c r="H2" s="276"/>
      <c r="I2" s="276"/>
      <c r="J2" s="276"/>
      <c r="K2" s="276"/>
      <c r="L2" s="276"/>
      <c r="M2" s="276"/>
      <c r="N2" s="227" t="s">
        <v>23</v>
      </c>
      <c r="O2" s="7"/>
      <c r="P2" s="267"/>
      <c r="Q2" s="7"/>
      <c r="R2" s="7"/>
      <c r="S2" s="7"/>
      <c r="T2" s="7"/>
      <c r="U2" s="7"/>
      <c r="V2" s="7"/>
    </row>
    <row r="3" spans="1:22" x14ac:dyDescent="0.2">
      <c r="A3" s="285" t="s">
        <v>1</v>
      </c>
      <c r="B3" s="285"/>
      <c r="C3" s="285"/>
      <c r="D3" s="285"/>
      <c r="E3" s="285"/>
      <c r="F3" s="285"/>
      <c r="G3" s="285"/>
      <c r="H3" s="285"/>
      <c r="I3" s="285"/>
      <c r="J3" s="285"/>
      <c r="K3" s="285"/>
      <c r="L3" s="285"/>
      <c r="M3" s="285"/>
      <c r="N3" s="227" t="s">
        <v>23</v>
      </c>
      <c r="O3" s="10"/>
      <c r="P3" s="267"/>
      <c r="Q3" s="10"/>
      <c r="R3" s="10"/>
      <c r="S3" s="10"/>
      <c r="T3" s="10"/>
      <c r="U3" s="10"/>
      <c r="V3" s="10"/>
    </row>
    <row r="4" spans="1:22" x14ac:dyDescent="0.2">
      <c r="A4" s="282" t="s">
        <v>2</v>
      </c>
      <c r="B4" s="282"/>
      <c r="C4" s="282"/>
      <c r="D4" s="282"/>
      <c r="E4" s="282"/>
      <c r="F4" s="282"/>
      <c r="G4" s="282"/>
      <c r="H4" s="282"/>
      <c r="I4" s="282"/>
      <c r="J4" s="282"/>
      <c r="K4" s="282"/>
      <c r="L4" s="282"/>
      <c r="M4" s="282"/>
      <c r="N4" s="227" t="s">
        <v>23</v>
      </c>
      <c r="O4" s="8"/>
      <c r="P4" s="267"/>
      <c r="Q4" s="8"/>
      <c r="R4" s="8"/>
      <c r="S4" s="8"/>
      <c r="T4" s="8"/>
      <c r="U4" s="8"/>
      <c r="V4" s="8"/>
    </row>
    <row r="5" spans="1:22" ht="15" x14ac:dyDescent="0.25">
      <c r="A5" s="8"/>
      <c r="B5" s="8"/>
      <c r="C5" s="8"/>
      <c r="D5" s="8"/>
      <c r="E5" s="8"/>
      <c r="F5" s="8"/>
      <c r="G5" s="8"/>
      <c r="H5" s="8"/>
      <c r="I5" s="8"/>
      <c r="J5" s="8"/>
      <c r="K5" s="8"/>
      <c r="L5" s="8"/>
      <c r="M5" s="8"/>
      <c r="N5" s="227" t="s">
        <v>23</v>
      </c>
      <c r="O5" s="8"/>
      <c r="P5" s="268"/>
      <c r="Q5" s="8"/>
      <c r="R5" s="8"/>
      <c r="S5" s="8"/>
      <c r="T5" s="8"/>
      <c r="U5" s="8"/>
      <c r="V5" s="8"/>
    </row>
    <row r="6" spans="1:22" ht="15" thickBot="1" x14ac:dyDescent="0.25">
      <c r="A6" s="71"/>
      <c r="B6" s="71"/>
      <c r="C6" s="71"/>
      <c r="D6" s="71"/>
      <c r="E6" s="71"/>
      <c r="F6" s="71"/>
      <c r="G6" s="71"/>
      <c r="H6" s="71"/>
      <c r="I6" s="71"/>
      <c r="J6" s="71"/>
      <c r="K6" s="71"/>
      <c r="L6" s="71"/>
      <c r="M6" s="71"/>
      <c r="N6" s="227" t="s">
        <v>23</v>
      </c>
      <c r="O6" s="8"/>
      <c r="P6" s="8"/>
      <c r="Q6" s="8"/>
      <c r="R6" s="8"/>
      <c r="S6" s="8"/>
      <c r="T6" s="8"/>
      <c r="U6" s="8"/>
      <c r="V6" s="8"/>
    </row>
    <row r="7" spans="1:22" ht="30" customHeight="1" x14ac:dyDescent="0.25">
      <c r="A7" s="283" t="s">
        <v>152</v>
      </c>
      <c r="B7" s="354" t="s">
        <v>247</v>
      </c>
      <c r="C7" s="355"/>
      <c r="D7" s="356"/>
      <c r="E7" s="107" t="s">
        <v>197</v>
      </c>
      <c r="F7" s="286" t="s">
        <v>81</v>
      </c>
      <c r="G7" s="286"/>
      <c r="H7" s="286"/>
      <c r="I7" s="127" t="s">
        <v>82</v>
      </c>
      <c r="J7" s="107" t="s">
        <v>161</v>
      </c>
      <c r="K7" s="286" t="s">
        <v>194</v>
      </c>
      <c r="L7" s="286"/>
      <c r="M7" s="287"/>
      <c r="N7" s="227" t="s">
        <v>23</v>
      </c>
      <c r="P7" s="5"/>
    </row>
    <row r="8" spans="1:22" ht="28.5" x14ac:dyDescent="0.25">
      <c r="A8" s="284"/>
      <c r="B8" s="11" t="s">
        <v>3</v>
      </c>
      <c r="C8" s="22" t="s">
        <v>147</v>
      </c>
      <c r="D8" s="11" t="s">
        <v>4</v>
      </c>
      <c r="E8" s="22" t="s">
        <v>4</v>
      </c>
      <c r="F8" s="11" t="s">
        <v>3</v>
      </c>
      <c r="G8" s="11" t="s">
        <v>147</v>
      </c>
      <c r="H8" s="11" t="s">
        <v>4</v>
      </c>
      <c r="I8" s="22" t="s">
        <v>4</v>
      </c>
      <c r="J8" s="11" t="s">
        <v>4</v>
      </c>
      <c r="K8" s="11" t="s">
        <v>3</v>
      </c>
      <c r="L8" s="11" t="s">
        <v>147</v>
      </c>
      <c r="M8" s="12" t="s">
        <v>4</v>
      </c>
      <c r="N8" s="227" t="s">
        <v>23</v>
      </c>
      <c r="P8" s="5"/>
    </row>
    <row r="9" spans="1:22" x14ac:dyDescent="0.2">
      <c r="A9" s="220" t="s">
        <v>203</v>
      </c>
      <c r="B9" s="151">
        <v>50</v>
      </c>
      <c r="C9" s="151">
        <v>55</v>
      </c>
      <c r="D9" s="151">
        <v>11198</v>
      </c>
      <c r="E9" s="151">
        <v>0</v>
      </c>
      <c r="F9" s="151">
        <v>0</v>
      </c>
      <c r="G9" s="151">
        <v>0</v>
      </c>
      <c r="H9" s="151">
        <v>0</v>
      </c>
      <c r="I9" s="151">
        <v>0</v>
      </c>
      <c r="J9" s="151">
        <v>0</v>
      </c>
      <c r="K9" s="151">
        <f>B9+F9</f>
        <v>50</v>
      </c>
      <c r="L9" s="151">
        <f>C9+G9</f>
        <v>55</v>
      </c>
      <c r="M9" s="152">
        <f>D9+E9+H9+I9+J9</f>
        <v>11198</v>
      </c>
      <c r="N9" s="227" t="s">
        <v>23</v>
      </c>
      <c r="P9" s="73"/>
    </row>
    <row r="10" spans="1:22" hidden="1" x14ac:dyDescent="0.2">
      <c r="A10" s="18" t="s">
        <v>26</v>
      </c>
      <c r="B10" s="32">
        <v>0</v>
      </c>
      <c r="C10" s="32">
        <v>0</v>
      </c>
      <c r="D10" s="32">
        <v>0</v>
      </c>
      <c r="E10" s="32">
        <v>0</v>
      </c>
      <c r="F10" s="32">
        <v>0</v>
      </c>
      <c r="G10" s="32">
        <v>0</v>
      </c>
      <c r="H10" s="32">
        <v>0</v>
      </c>
      <c r="I10" s="32">
        <v>0</v>
      </c>
      <c r="J10" s="32">
        <v>0</v>
      </c>
      <c r="K10" s="32">
        <f t="shared" ref="K10:K12" si="0">B10+F10</f>
        <v>0</v>
      </c>
      <c r="L10" s="32">
        <f t="shared" ref="L10:L12" si="1">C10+G10</f>
        <v>0</v>
      </c>
      <c r="M10" s="153">
        <f t="shared" ref="M10:M12" si="2">D10+E10+H10+I10+J10</f>
        <v>0</v>
      </c>
      <c r="N10" s="227" t="s">
        <v>23</v>
      </c>
      <c r="P10" s="73"/>
    </row>
    <row r="11" spans="1:22" hidden="1" x14ac:dyDescent="0.2">
      <c r="A11" s="18" t="s">
        <v>27</v>
      </c>
      <c r="B11" s="32">
        <v>0</v>
      </c>
      <c r="C11" s="32">
        <v>0</v>
      </c>
      <c r="D11" s="32">
        <v>0</v>
      </c>
      <c r="E11" s="32">
        <v>0</v>
      </c>
      <c r="F11" s="32">
        <v>0</v>
      </c>
      <c r="G11" s="32">
        <v>0</v>
      </c>
      <c r="H11" s="32">
        <v>0</v>
      </c>
      <c r="I11" s="32">
        <v>0</v>
      </c>
      <c r="J11" s="32">
        <v>0</v>
      </c>
      <c r="K11" s="32">
        <f t="shared" si="0"/>
        <v>0</v>
      </c>
      <c r="L11" s="32">
        <f t="shared" si="1"/>
        <v>0</v>
      </c>
      <c r="M11" s="153">
        <f t="shared" si="2"/>
        <v>0</v>
      </c>
      <c r="N11" s="227" t="s">
        <v>23</v>
      </c>
      <c r="P11" s="73"/>
    </row>
    <row r="12" spans="1:22" hidden="1" x14ac:dyDescent="0.2">
      <c r="A12" s="13" t="s">
        <v>28</v>
      </c>
      <c r="B12" s="154">
        <v>0</v>
      </c>
      <c r="C12" s="154">
        <v>0</v>
      </c>
      <c r="D12" s="154">
        <v>0</v>
      </c>
      <c r="E12" s="154">
        <v>0</v>
      </c>
      <c r="F12" s="154">
        <v>0</v>
      </c>
      <c r="G12" s="154">
        <v>0</v>
      </c>
      <c r="H12" s="154">
        <v>0</v>
      </c>
      <c r="I12" s="154">
        <v>0</v>
      </c>
      <c r="J12" s="154">
        <v>0</v>
      </c>
      <c r="K12" s="154">
        <f t="shared" si="0"/>
        <v>0</v>
      </c>
      <c r="L12" s="154">
        <f t="shared" si="1"/>
        <v>0</v>
      </c>
      <c r="M12" s="155">
        <f t="shared" si="2"/>
        <v>0</v>
      </c>
      <c r="N12" s="227" t="s">
        <v>23</v>
      </c>
    </row>
    <row r="13" spans="1:22" ht="15" x14ac:dyDescent="0.25">
      <c r="A13" s="14" t="s">
        <v>149</v>
      </c>
      <c r="B13" s="156">
        <f>SUM(B9:B12)</f>
        <v>50</v>
      </c>
      <c r="C13" s="156">
        <f t="shared" ref="C13:M13" si="3">SUM(C9:C12)</f>
        <v>55</v>
      </c>
      <c r="D13" s="156">
        <f t="shared" si="3"/>
        <v>11198</v>
      </c>
      <c r="E13" s="156">
        <f t="shared" si="3"/>
        <v>0</v>
      </c>
      <c r="F13" s="156">
        <f t="shared" si="3"/>
        <v>0</v>
      </c>
      <c r="G13" s="156">
        <f t="shared" si="3"/>
        <v>0</v>
      </c>
      <c r="H13" s="156">
        <f t="shared" si="3"/>
        <v>0</v>
      </c>
      <c r="I13" s="156">
        <f>SUM(I9:I12)</f>
        <v>0</v>
      </c>
      <c r="J13" s="156">
        <f>SUM(J9:J12)</f>
        <v>0</v>
      </c>
      <c r="K13" s="156">
        <f t="shared" si="3"/>
        <v>50</v>
      </c>
      <c r="L13" s="156">
        <f t="shared" si="3"/>
        <v>55</v>
      </c>
      <c r="M13" s="157">
        <f t="shared" si="3"/>
        <v>11198</v>
      </c>
      <c r="N13" s="227" t="s">
        <v>23</v>
      </c>
      <c r="P13" s="5"/>
    </row>
    <row r="14" spans="1:22" x14ac:dyDescent="0.2">
      <c r="A14" s="134" t="s">
        <v>148</v>
      </c>
      <c r="B14" s="151"/>
      <c r="C14" s="151"/>
      <c r="D14" s="151">
        <v>0</v>
      </c>
      <c r="E14" s="151"/>
      <c r="F14" s="151"/>
      <c r="G14" s="151"/>
      <c r="H14" s="151"/>
      <c r="I14" s="151"/>
      <c r="J14" s="151"/>
      <c r="K14" s="151"/>
      <c r="L14" s="151"/>
      <c r="M14" s="152">
        <f>D14+E14+H14+I14+J14</f>
        <v>0</v>
      </c>
      <c r="N14" s="227" t="s">
        <v>23</v>
      </c>
      <c r="P14" s="24"/>
    </row>
    <row r="15" spans="1:22" ht="15" x14ac:dyDescent="0.25">
      <c r="A15" s="135" t="s">
        <v>168</v>
      </c>
      <c r="B15" s="169"/>
      <c r="C15" s="169"/>
      <c r="D15" s="169">
        <f>SUM(D13:D14)</f>
        <v>11198</v>
      </c>
      <c r="E15" s="169"/>
      <c r="F15" s="169"/>
      <c r="G15" s="169"/>
      <c r="H15" s="169"/>
      <c r="I15" s="169"/>
      <c r="J15" s="169"/>
      <c r="K15" s="169"/>
      <c r="L15" s="169"/>
      <c r="M15" s="170">
        <f>SUM(M13:M14)</f>
        <v>11198</v>
      </c>
      <c r="N15" s="227" t="s">
        <v>23</v>
      </c>
      <c r="P15" s="23"/>
    </row>
    <row r="16" spans="1:22" x14ac:dyDescent="0.2">
      <c r="A16" s="108" t="s">
        <v>30</v>
      </c>
      <c r="B16" s="163"/>
      <c r="C16" s="163">
        <v>0</v>
      </c>
      <c r="D16" s="163"/>
      <c r="E16" s="163"/>
      <c r="F16" s="163"/>
      <c r="G16" s="163">
        <v>0</v>
      </c>
      <c r="H16" s="163"/>
      <c r="I16" s="163">
        <v>0</v>
      </c>
      <c r="J16" s="163"/>
      <c r="K16" s="163"/>
      <c r="L16" s="163">
        <f t="shared" ref="L16" si="4">C16+G16</f>
        <v>0</v>
      </c>
      <c r="M16" s="164"/>
      <c r="N16" s="227" t="s">
        <v>23</v>
      </c>
      <c r="P16" s="24"/>
    </row>
    <row r="17" spans="1:16" x14ac:dyDescent="0.2">
      <c r="A17" s="123" t="s">
        <v>150</v>
      </c>
      <c r="B17" s="32"/>
      <c r="C17" s="32">
        <f>C13+C16</f>
        <v>55</v>
      </c>
      <c r="D17" s="32"/>
      <c r="E17" s="32"/>
      <c r="F17" s="32"/>
      <c r="G17" s="32">
        <f>G13+G16</f>
        <v>0</v>
      </c>
      <c r="H17" s="32"/>
      <c r="I17" s="32">
        <f>I13+I16</f>
        <v>0</v>
      </c>
      <c r="J17" s="32"/>
      <c r="K17" s="32"/>
      <c r="L17" s="32">
        <f>L13+L16</f>
        <v>55</v>
      </c>
      <c r="M17" s="153"/>
      <c r="N17" s="227" t="s">
        <v>23</v>
      </c>
      <c r="P17" s="24"/>
    </row>
    <row r="18" spans="1:16" x14ac:dyDescent="0.2">
      <c r="A18" s="18"/>
      <c r="B18" s="32"/>
      <c r="C18" s="32"/>
      <c r="D18" s="32"/>
      <c r="E18" s="32"/>
      <c r="F18" s="32"/>
      <c r="G18" s="32"/>
      <c r="H18" s="32"/>
      <c r="I18" s="32"/>
      <c r="J18" s="32"/>
      <c r="K18" s="32"/>
      <c r="L18" s="32"/>
      <c r="M18" s="153"/>
      <c r="N18" s="227" t="s">
        <v>23</v>
      </c>
      <c r="P18" s="24"/>
    </row>
    <row r="19" spans="1:16" x14ac:dyDescent="0.2">
      <c r="A19" s="18" t="s">
        <v>31</v>
      </c>
      <c r="B19" s="32"/>
      <c r="C19" s="32"/>
      <c r="D19" s="32"/>
      <c r="E19" s="32"/>
      <c r="F19" s="32"/>
      <c r="G19" s="32"/>
      <c r="H19" s="32"/>
      <c r="I19" s="32"/>
      <c r="J19" s="32"/>
      <c r="K19" s="32"/>
      <c r="L19" s="32"/>
      <c r="M19" s="153"/>
      <c r="N19" s="227" t="s">
        <v>23</v>
      </c>
      <c r="P19" s="24"/>
    </row>
    <row r="20" spans="1:16" x14ac:dyDescent="0.2">
      <c r="A20" s="19" t="s">
        <v>32</v>
      </c>
      <c r="B20" s="32"/>
      <c r="C20" s="32">
        <v>0</v>
      </c>
      <c r="D20" s="32"/>
      <c r="E20" s="32"/>
      <c r="F20" s="32"/>
      <c r="G20" s="32">
        <v>0</v>
      </c>
      <c r="H20" s="32"/>
      <c r="I20" s="32">
        <v>0</v>
      </c>
      <c r="J20" s="32"/>
      <c r="K20" s="32"/>
      <c r="L20" s="32">
        <f t="shared" ref="L20:L21" si="5">C20+G20</f>
        <v>0</v>
      </c>
      <c r="M20" s="153"/>
      <c r="N20" s="227" t="s">
        <v>23</v>
      </c>
      <c r="P20" s="24"/>
    </row>
    <row r="21" spans="1:16" x14ac:dyDescent="0.2">
      <c r="A21" s="20" t="s">
        <v>33</v>
      </c>
      <c r="B21" s="165"/>
      <c r="C21" s="165">
        <v>0</v>
      </c>
      <c r="D21" s="165"/>
      <c r="E21" s="165"/>
      <c r="F21" s="165"/>
      <c r="G21" s="165">
        <v>0</v>
      </c>
      <c r="H21" s="165"/>
      <c r="I21" s="165">
        <v>0</v>
      </c>
      <c r="J21" s="165"/>
      <c r="K21" s="165"/>
      <c r="L21" s="165">
        <f t="shared" si="5"/>
        <v>0</v>
      </c>
      <c r="M21" s="166"/>
      <c r="N21" s="227" t="s">
        <v>23</v>
      </c>
      <c r="P21" s="24"/>
    </row>
    <row r="22" spans="1:16" ht="15" thickBot="1" x14ac:dyDescent="0.25">
      <c r="A22" s="124" t="s">
        <v>151</v>
      </c>
      <c r="B22" s="167"/>
      <c r="C22" s="167">
        <f>C17+C20+C21</f>
        <v>55</v>
      </c>
      <c r="D22" s="167"/>
      <c r="E22" s="167"/>
      <c r="F22" s="167"/>
      <c r="G22" s="167">
        <f>G17+G20+G21</f>
        <v>0</v>
      </c>
      <c r="H22" s="167"/>
      <c r="I22" s="167">
        <f>I17+I20+I21</f>
        <v>0</v>
      </c>
      <c r="J22" s="167"/>
      <c r="K22" s="167"/>
      <c r="L22" s="167">
        <f>SUM(L17,L20:L21)</f>
        <v>55</v>
      </c>
      <c r="M22" s="168"/>
      <c r="N22" s="227" t="s">
        <v>23</v>
      </c>
      <c r="P22" s="24"/>
    </row>
    <row r="23" spans="1:16" x14ac:dyDescent="0.2">
      <c r="N23" s="227" t="s">
        <v>23</v>
      </c>
      <c r="P23" s="24"/>
    </row>
    <row r="24" spans="1:16" x14ac:dyDescent="0.2">
      <c r="N24" s="227" t="s">
        <v>23</v>
      </c>
      <c r="P24" s="24"/>
    </row>
    <row r="25" spans="1:16" ht="15" hidden="1" x14ac:dyDescent="0.25">
      <c r="A25" s="5" t="s">
        <v>81</v>
      </c>
      <c r="N25" s="227" t="s">
        <v>23</v>
      </c>
    </row>
    <row r="26" spans="1:16" hidden="1" x14ac:dyDescent="0.2">
      <c r="A26" s="353"/>
      <c r="B26" s="353"/>
      <c r="C26" s="353"/>
      <c r="D26" s="353"/>
      <c r="E26" s="353"/>
      <c r="F26" s="353"/>
      <c r="G26" s="353"/>
      <c r="H26" s="353"/>
      <c r="I26" s="353"/>
      <c r="J26" s="353"/>
      <c r="K26" s="353"/>
      <c r="L26" s="353"/>
      <c r="M26" s="353"/>
      <c r="N26" s="227" t="s">
        <v>23</v>
      </c>
    </row>
    <row r="27" spans="1:16" hidden="1" x14ac:dyDescent="0.2">
      <c r="A27" s="353"/>
      <c r="B27" s="353"/>
      <c r="C27" s="353"/>
      <c r="D27" s="353"/>
      <c r="E27" s="353"/>
      <c r="F27" s="353"/>
      <c r="G27" s="353"/>
      <c r="H27" s="353"/>
      <c r="I27" s="353"/>
      <c r="J27" s="353"/>
      <c r="K27" s="353"/>
      <c r="L27" s="353"/>
      <c r="M27" s="353"/>
      <c r="N27" s="227" t="s">
        <v>23</v>
      </c>
    </row>
    <row r="28" spans="1:16" ht="15" hidden="1" x14ac:dyDescent="0.25">
      <c r="A28" s="5" t="s">
        <v>170</v>
      </c>
      <c r="N28" s="227" t="s">
        <v>23</v>
      </c>
    </row>
    <row r="29" spans="1:16" hidden="1" x14ac:dyDescent="0.2">
      <c r="A29" s="353"/>
      <c r="B29" s="353"/>
      <c r="C29" s="353"/>
      <c r="D29" s="353"/>
      <c r="E29" s="353"/>
      <c r="F29" s="353"/>
      <c r="G29" s="353"/>
      <c r="H29" s="353"/>
      <c r="I29" s="353"/>
      <c r="J29" s="353"/>
      <c r="K29" s="353"/>
      <c r="L29" s="353"/>
      <c r="M29" s="353"/>
      <c r="N29" s="227" t="s">
        <v>23</v>
      </c>
    </row>
    <row r="30" spans="1:16" hidden="1" x14ac:dyDescent="0.2">
      <c r="A30" s="353"/>
      <c r="B30" s="353"/>
      <c r="C30" s="353"/>
      <c r="D30" s="353"/>
      <c r="E30" s="353"/>
      <c r="F30" s="353"/>
      <c r="G30" s="353"/>
      <c r="H30" s="353"/>
      <c r="I30" s="353"/>
      <c r="J30" s="353"/>
      <c r="K30" s="353"/>
      <c r="L30" s="353"/>
      <c r="M30" s="353"/>
      <c r="N30" s="227" t="s">
        <v>23</v>
      </c>
    </row>
    <row r="31" spans="1:16" ht="15" hidden="1" x14ac:dyDescent="0.25">
      <c r="A31" s="5" t="s">
        <v>171</v>
      </c>
      <c r="N31" s="227" t="s">
        <v>23</v>
      </c>
    </row>
    <row r="32" spans="1:16" x14ac:dyDescent="0.2">
      <c r="A32" s="353"/>
      <c r="B32" s="353"/>
      <c r="C32" s="353"/>
      <c r="D32" s="353"/>
      <c r="E32" s="353"/>
      <c r="F32" s="353"/>
      <c r="G32" s="353"/>
      <c r="H32" s="353"/>
      <c r="I32" s="353"/>
      <c r="J32" s="353"/>
      <c r="K32" s="353"/>
      <c r="L32" s="353"/>
      <c r="M32" s="353"/>
      <c r="N32" s="227"/>
    </row>
    <row r="33" spans="14:14" x14ac:dyDescent="0.2">
      <c r="N33" s="227"/>
    </row>
    <row r="34" spans="14:14" x14ac:dyDescent="0.2">
      <c r="N34" s="72"/>
    </row>
  </sheetData>
  <mergeCells count="13">
    <mergeCell ref="A26:M26"/>
    <mergeCell ref="A27:M27"/>
    <mergeCell ref="A29:M29"/>
    <mergeCell ref="A30:M30"/>
    <mergeCell ref="A32:M32"/>
    <mergeCell ref="A1:M1"/>
    <mergeCell ref="A2:M2"/>
    <mergeCell ref="A3:M3"/>
    <mergeCell ref="A4:M4"/>
    <mergeCell ref="A7:A8"/>
    <mergeCell ref="B7:D7"/>
    <mergeCell ref="F7:H7"/>
    <mergeCell ref="K7:M7"/>
  </mergeCells>
  <printOptions horizontalCentered="1"/>
  <pageMargins left="0.7" right="0.7" top="0.66" bottom="0.66" header="0.3" footer="0.3"/>
  <pageSetup scale="73" orientation="landscape" r:id="rId1"/>
  <headerFooter>
    <oddHeader>&amp;L&amp;"Arial,Bold"&amp;12G. Crosswalk of 2014 Availability</oddHeader>
    <oddFooter>&amp;C&amp;"Arial,Regular"Exhibit G - Crosswalk of 2014 Availability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zoomScaleNormal="100" zoomScaleSheetLayoutView="100" workbookViewId="0">
      <selection activeCell="K1" sqref="K1"/>
    </sheetView>
  </sheetViews>
  <sheetFormatPr defaultRowHeight="14.25" x14ac:dyDescent="0.2"/>
  <cols>
    <col min="1" max="1" width="45.85546875" style="9" customWidth="1"/>
    <col min="2" max="5" width="13.7109375" style="9" customWidth="1"/>
    <col min="6" max="6" width="11" style="9" customWidth="1"/>
    <col min="7" max="9" width="13.7109375" style="9" customWidth="1"/>
    <col min="10" max="10" width="15" style="9" customWidth="1"/>
    <col min="11" max="12" width="8.28515625" style="9" customWidth="1"/>
    <col min="13" max="13" width="12.7109375" style="9" customWidth="1"/>
    <col min="14" max="15" width="8.28515625" style="9" customWidth="1"/>
    <col min="16" max="16" width="12.7109375" style="9" customWidth="1"/>
    <col min="17" max="16384" width="9.140625" style="9"/>
  </cols>
  <sheetData>
    <row r="1" spans="1:16" ht="18" x14ac:dyDescent="0.25">
      <c r="A1" s="275" t="s">
        <v>86</v>
      </c>
      <c r="B1" s="275"/>
      <c r="C1" s="275"/>
      <c r="D1" s="275"/>
      <c r="E1" s="275"/>
      <c r="F1" s="275"/>
      <c r="G1" s="275"/>
      <c r="H1" s="275"/>
      <c r="I1" s="275"/>
      <c r="J1" s="275"/>
      <c r="K1" s="227" t="s">
        <v>23</v>
      </c>
      <c r="L1" s="6"/>
      <c r="M1" s="6"/>
      <c r="N1" s="6"/>
      <c r="O1" s="6"/>
      <c r="P1" s="6"/>
    </row>
    <row r="2" spans="1:16" ht="15" x14ac:dyDescent="0.2">
      <c r="A2" s="276" t="s">
        <v>200</v>
      </c>
      <c r="B2" s="276"/>
      <c r="C2" s="276"/>
      <c r="D2" s="276"/>
      <c r="E2" s="276"/>
      <c r="F2" s="276"/>
      <c r="G2" s="276"/>
      <c r="H2" s="276"/>
      <c r="I2" s="276"/>
      <c r="J2" s="276"/>
      <c r="K2" s="227" t="s">
        <v>23</v>
      </c>
      <c r="L2" s="7"/>
      <c r="M2" s="7"/>
      <c r="N2" s="7"/>
      <c r="O2" s="7"/>
      <c r="P2" s="7"/>
    </row>
    <row r="3" spans="1:16" x14ac:dyDescent="0.2">
      <c r="A3" s="288" t="s">
        <v>1</v>
      </c>
      <c r="B3" s="288"/>
      <c r="C3" s="288"/>
      <c r="D3" s="288"/>
      <c r="E3" s="288"/>
      <c r="F3" s="288"/>
      <c r="G3" s="288"/>
      <c r="H3" s="288"/>
      <c r="I3" s="288"/>
      <c r="J3" s="288"/>
      <c r="K3" s="227" t="s">
        <v>23</v>
      </c>
      <c r="L3" s="10"/>
      <c r="M3" s="10"/>
      <c r="N3" s="10"/>
      <c r="O3" s="10"/>
      <c r="P3" s="10"/>
    </row>
    <row r="4" spans="1:16" x14ac:dyDescent="0.2">
      <c r="A4" s="282" t="s">
        <v>2</v>
      </c>
      <c r="B4" s="282"/>
      <c r="C4" s="282"/>
      <c r="D4" s="282"/>
      <c r="E4" s="282"/>
      <c r="F4" s="282"/>
      <c r="G4" s="282"/>
      <c r="H4" s="282"/>
      <c r="I4" s="282"/>
      <c r="J4" s="282"/>
      <c r="K4" s="227" t="s">
        <v>23</v>
      </c>
      <c r="L4" s="8"/>
      <c r="M4" s="8"/>
      <c r="N4" s="8"/>
      <c r="O4" s="8"/>
      <c r="P4" s="8"/>
    </row>
    <row r="5" spans="1:16" x14ac:dyDescent="0.2">
      <c r="A5" s="282"/>
      <c r="B5" s="282"/>
      <c r="C5" s="282"/>
      <c r="D5" s="282"/>
      <c r="E5" s="282"/>
      <c r="F5" s="282"/>
      <c r="G5" s="282"/>
      <c r="H5" s="282"/>
      <c r="I5" s="282"/>
      <c r="J5" s="282"/>
      <c r="K5" s="227" t="s">
        <v>23</v>
      </c>
      <c r="L5" s="8"/>
      <c r="M5" s="8"/>
      <c r="N5" s="8"/>
      <c r="O5" s="8"/>
      <c r="P5" s="8"/>
    </row>
    <row r="6" spans="1:16" ht="15" thickBot="1" x14ac:dyDescent="0.25">
      <c r="A6" s="282"/>
      <c r="B6" s="282"/>
      <c r="C6" s="282"/>
      <c r="D6" s="282"/>
      <c r="E6" s="282"/>
      <c r="F6" s="282"/>
      <c r="G6" s="282"/>
      <c r="H6" s="282"/>
      <c r="I6" s="282"/>
      <c r="J6" s="282"/>
      <c r="K6" s="227" t="s">
        <v>23</v>
      </c>
      <c r="L6" s="8"/>
      <c r="M6" s="8"/>
      <c r="N6" s="8"/>
      <c r="O6" s="8"/>
      <c r="P6" s="8"/>
    </row>
    <row r="7" spans="1:16" s="24" customFormat="1" ht="44.25" customHeight="1" x14ac:dyDescent="0.2">
      <c r="A7" s="297" t="s">
        <v>88</v>
      </c>
      <c r="B7" s="357" t="s">
        <v>252</v>
      </c>
      <c r="C7" s="289"/>
      <c r="D7" s="357" t="s">
        <v>212</v>
      </c>
      <c r="E7" s="289"/>
      <c r="F7" s="291" t="s">
        <v>191</v>
      </c>
      <c r="G7" s="292"/>
      <c r="H7" s="292"/>
      <c r="I7" s="292"/>
      <c r="J7" s="358"/>
      <c r="K7" s="227" t="s">
        <v>23</v>
      </c>
    </row>
    <row r="8" spans="1:16" s="24" customFormat="1" ht="28.5" x14ac:dyDescent="0.2">
      <c r="A8" s="299"/>
      <c r="B8" s="74" t="s">
        <v>3</v>
      </c>
      <c r="C8" s="74" t="s">
        <v>85</v>
      </c>
      <c r="D8" s="74" t="s">
        <v>3</v>
      </c>
      <c r="E8" s="74" t="s">
        <v>85</v>
      </c>
      <c r="F8" s="74" t="s">
        <v>87</v>
      </c>
      <c r="G8" s="74" t="s">
        <v>35</v>
      </c>
      <c r="H8" s="150" t="s">
        <v>39</v>
      </c>
      <c r="I8" s="74" t="s">
        <v>106</v>
      </c>
      <c r="J8" s="75" t="s">
        <v>107</v>
      </c>
      <c r="K8" s="227" t="s">
        <v>23</v>
      </c>
    </row>
    <row r="9" spans="1:16" ht="11.25" hidden="1" customHeight="1" x14ac:dyDescent="0.2">
      <c r="A9" s="76" t="s">
        <v>105</v>
      </c>
      <c r="B9" s="151">
        <v>0</v>
      </c>
      <c r="C9" s="151">
        <v>0</v>
      </c>
      <c r="D9" s="151">
        <v>0</v>
      </c>
      <c r="E9" s="151">
        <v>0</v>
      </c>
      <c r="F9" s="151">
        <v>0</v>
      </c>
      <c r="G9" s="151">
        <v>0</v>
      </c>
      <c r="H9" s="151">
        <v>0</v>
      </c>
      <c r="I9" s="151">
        <f>D9+F9+G9+H9</f>
        <v>0</v>
      </c>
      <c r="J9" s="152">
        <v>0</v>
      </c>
      <c r="K9" s="227" t="s">
        <v>23</v>
      </c>
    </row>
    <row r="10" spans="1:16" ht="12" hidden="1" customHeight="1" x14ac:dyDescent="0.2">
      <c r="A10" s="125" t="s">
        <v>104</v>
      </c>
      <c r="B10" s="165">
        <v>0</v>
      </c>
      <c r="C10" s="165">
        <v>0</v>
      </c>
      <c r="D10" s="165">
        <v>0</v>
      </c>
      <c r="E10" s="165">
        <v>0</v>
      </c>
      <c r="F10" s="165">
        <v>0</v>
      </c>
      <c r="G10" s="165">
        <v>0</v>
      </c>
      <c r="H10" s="165">
        <v>0</v>
      </c>
      <c r="I10" s="165">
        <f t="shared" ref="I10:I29" si="0">D10+F10+G10+H10</f>
        <v>0</v>
      </c>
      <c r="J10" s="166">
        <v>0</v>
      </c>
      <c r="K10" s="227" t="s">
        <v>23</v>
      </c>
    </row>
    <row r="11" spans="1:16" ht="12" hidden="1" customHeight="1" x14ac:dyDescent="0.2">
      <c r="A11" s="77" t="s">
        <v>89</v>
      </c>
      <c r="B11" s="163">
        <v>0</v>
      </c>
      <c r="C11" s="163">
        <v>0</v>
      </c>
      <c r="D11" s="163">
        <v>0</v>
      </c>
      <c r="E11" s="163">
        <v>0</v>
      </c>
      <c r="F11" s="163">
        <v>0</v>
      </c>
      <c r="G11" s="163">
        <v>0</v>
      </c>
      <c r="H11" s="163">
        <v>0</v>
      </c>
      <c r="I11" s="163">
        <f t="shared" si="0"/>
        <v>0</v>
      </c>
      <c r="J11" s="164">
        <v>0</v>
      </c>
      <c r="K11" s="227" t="s">
        <v>23</v>
      </c>
    </row>
    <row r="12" spans="1:16" ht="13.5" hidden="1" customHeight="1" x14ac:dyDescent="0.2">
      <c r="A12" s="78" t="s">
        <v>90</v>
      </c>
      <c r="B12" s="32">
        <v>0</v>
      </c>
      <c r="C12" s="32">
        <v>0</v>
      </c>
      <c r="D12" s="32">
        <v>0</v>
      </c>
      <c r="E12" s="32">
        <v>0</v>
      </c>
      <c r="F12" s="32">
        <v>0</v>
      </c>
      <c r="G12" s="32">
        <v>0</v>
      </c>
      <c r="H12" s="32">
        <v>0</v>
      </c>
      <c r="I12" s="32">
        <f t="shared" si="0"/>
        <v>0</v>
      </c>
      <c r="J12" s="153">
        <v>0</v>
      </c>
      <c r="K12" s="227" t="s">
        <v>23</v>
      </c>
    </row>
    <row r="13" spans="1:16" x14ac:dyDescent="0.2">
      <c r="A13" s="78" t="s">
        <v>91</v>
      </c>
      <c r="B13" s="32">
        <v>15</v>
      </c>
      <c r="C13" s="32">
        <v>0</v>
      </c>
      <c r="D13" s="32">
        <v>14</v>
      </c>
      <c r="E13" s="32">
        <v>0</v>
      </c>
      <c r="F13" s="32">
        <v>0</v>
      </c>
      <c r="G13" s="32">
        <v>0</v>
      </c>
      <c r="H13" s="32">
        <v>0</v>
      </c>
      <c r="I13" s="32">
        <f t="shared" si="0"/>
        <v>14</v>
      </c>
      <c r="J13" s="153">
        <v>0</v>
      </c>
      <c r="K13" s="227" t="s">
        <v>23</v>
      </c>
    </row>
    <row r="14" spans="1:16" x14ac:dyDescent="0.2">
      <c r="A14" s="78" t="s">
        <v>92</v>
      </c>
      <c r="B14" s="32">
        <v>1</v>
      </c>
      <c r="C14" s="32">
        <v>0</v>
      </c>
      <c r="D14" s="32">
        <v>1</v>
      </c>
      <c r="E14" s="32">
        <v>0</v>
      </c>
      <c r="F14" s="32">
        <v>0</v>
      </c>
      <c r="G14" s="32">
        <v>0</v>
      </c>
      <c r="H14" s="32">
        <v>0</v>
      </c>
      <c r="I14" s="32">
        <f t="shared" si="0"/>
        <v>1</v>
      </c>
      <c r="J14" s="153">
        <v>0</v>
      </c>
      <c r="K14" s="227" t="s">
        <v>23</v>
      </c>
    </row>
    <row r="15" spans="1:16" x14ac:dyDescent="0.2">
      <c r="A15" s="78" t="s">
        <v>93</v>
      </c>
      <c r="B15" s="32">
        <v>22</v>
      </c>
      <c r="C15" s="32">
        <v>0</v>
      </c>
      <c r="D15" s="32">
        <v>22</v>
      </c>
      <c r="E15" s="32">
        <v>0</v>
      </c>
      <c r="F15" s="32">
        <v>1</v>
      </c>
      <c r="G15" s="32">
        <v>0</v>
      </c>
      <c r="H15" s="32">
        <v>0</v>
      </c>
      <c r="I15" s="32">
        <f t="shared" si="0"/>
        <v>23</v>
      </c>
      <c r="J15" s="153">
        <v>0</v>
      </c>
      <c r="K15" s="227" t="s">
        <v>23</v>
      </c>
    </row>
    <row r="16" spans="1:16" x14ac:dyDescent="0.2">
      <c r="A16" s="78" t="s">
        <v>94</v>
      </c>
      <c r="B16" s="32">
        <v>13</v>
      </c>
      <c r="C16" s="32">
        <v>0</v>
      </c>
      <c r="D16" s="32">
        <v>10</v>
      </c>
      <c r="E16" s="32">
        <v>0</v>
      </c>
      <c r="F16" s="32">
        <v>0</v>
      </c>
      <c r="G16" s="32">
        <v>0</v>
      </c>
      <c r="H16" s="32">
        <v>0</v>
      </c>
      <c r="I16" s="32">
        <f t="shared" si="0"/>
        <v>10</v>
      </c>
      <c r="J16" s="153">
        <v>0</v>
      </c>
      <c r="K16" s="227" t="s">
        <v>23</v>
      </c>
    </row>
    <row r="17" spans="1:11" x14ac:dyDescent="0.2">
      <c r="A17" s="78" t="s">
        <v>95</v>
      </c>
      <c r="B17" s="32">
        <v>2</v>
      </c>
      <c r="C17" s="32">
        <v>0</v>
      </c>
      <c r="D17" s="32">
        <v>2</v>
      </c>
      <c r="E17" s="32">
        <v>0</v>
      </c>
      <c r="F17" s="32">
        <v>0</v>
      </c>
      <c r="G17" s="32">
        <v>0</v>
      </c>
      <c r="H17" s="32">
        <v>0</v>
      </c>
      <c r="I17" s="32">
        <f t="shared" si="0"/>
        <v>2</v>
      </c>
      <c r="J17" s="153">
        <v>0</v>
      </c>
      <c r="K17" s="227" t="s">
        <v>23</v>
      </c>
    </row>
    <row r="18" spans="1:11" hidden="1" x14ac:dyDescent="0.2">
      <c r="A18" s="78" t="s">
        <v>96</v>
      </c>
      <c r="B18" s="32">
        <v>0</v>
      </c>
      <c r="C18" s="32">
        <v>0</v>
      </c>
      <c r="D18" s="32">
        <v>0</v>
      </c>
      <c r="E18" s="32">
        <v>0</v>
      </c>
      <c r="F18" s="32">
        <v>0</v>
      </c>
      <c r="G18" s="32">
        <v>0</v>
      </c>
      <c r="H18" s="32">
        <v>0</v>
      </c>
      <c r="I18" s="32">
        <f t="shared" si="0"/>
        <v>0</v>
      </c>
      <c r="J18" s="153">
        <v>0</v>
      </c>
      <c r="K18" s="227" t="s">
        <v>23</v>
      </c>
    </row>
    <row r="19" spans="1:11" hidden="1" x14ac:dyDescent="0.2">
      <c r="A19" s="78" t="s">
        <v>97</v>
      </c>
      <c r="B19" s="32">
        <v>0</v>
      </c>
      <c r="C19" s="32">
        <v>0</v>
      </c>
      <c r="D19" s="32">
        <v>0</v>
      </c>
      <c r="E19" s="32">
        <v>0</v>
      </c>
      <c r="F19" s="32">
        <v>0</v>
      </c>
      <c r="G19" s="32">
        <v>0</v>
      </c>
      <c r="H19" s="32">
        <v>0</v>
      </c>
      <c r="I19" s="32">
        <f t="shared" si="0"/>
        <v>0</v>
      </c>
      <c r="J19" s="153">
        <v>0</v>
      </c>
      <c r="K19" s="227" t="s">
        <v>23</v>
      </c>
    </row>
    <row r="20" spans="1:11" hidden="1" x14ac:dyDescent="0.2">
      <c r="A20" s="78" t="s">
        <v>98</v>
      </c>
      <c r="B20" s="32">
        <v>0</v>
      </c>
      <c r="C20" s="32">
        <v>0</v>
      </c>
      <c r="D20" s="32">
        <v>0</v>
      </c>
      <c r="E20" s="32">
        <v>0</v>
      </c>
      <c r="F20" s="32">
        <v>0</v>
      </c>
      <c r="G20" s="32">
        <v>0</v>
      </c>
      <c r="H20" s="32">
        <v>0</v>
      </c>
      <c r="I20" s="32">
        <f t="shared" si="0"/>
        <v>0</v>
      </c>
      <c r="J20" s="153">
        <v>0</v>
      </c>
      <c r="K20" s="227" t="s">
        <v>23</v>
      </c>
    </row>
    <row r="21" spans="1:11" hidden="1" x14ac:dyDescent="0.2">
      <c r="A21" s="78" t="s">
        <v>99</v>
      </c>
      <c r="B21" s="32">
        <v>0</v>
      </c>
      <c r="C21" s="32">
        <v>0</v>
      </c>
      <c r="D21" s="32">
        <v>0</v>
      </c>
      <c r="E21" s="32">
        <v>0</v>
      </c>
      <c r="F21" s="32">
        <v>0</v>
      </c>
      <c r="G21" s="32">
        <v>0</v>
      </c>
      <c r="H21" s="32">
        <v>0</v>
      </c>
      <c r="I21" s="32">
        <f t="shared" si="0"/>
        <v>0</v>
      </c>
      <c r="J21" s="153">
        <v>0</v>
      </c>
      <c r="K21" s="227" t="s">
        <v>23</v>
      </c>
    </row>
    <row r="22" spans="1:11" hidden="1" x14ac:dyDescent="0.2">
      <c r="A22" s="78" t="s">
        <v>100</v>
      </c>
      <c r="B22" s="32">
        <v>0</v>
      </c>
      <c r="C22" s="32">
        <v>0</v>
      </c>
      <c r="D22" s="32">
        <v>0</v>
      </c>
      <c r="E22" s="32">
        <v>0</v>
      </c>
      <c r="F22" s="32">
        <v>0</v>
      </c>
      <c r="G22" s="32">
        <v>0</v>
      </c>
      <c r="H22" s="32">
        <v>0</v>
      </c>
      <c r="I22" s="32">
        <f t="shared" si="0"/>
        <v>0</v>
      </c>
      <c r="J22" s="153">
        <v>0</v>
      </c>
      <c r="K22" s="227" t="s">
        <v>23</v>
      </c>
    </row>
    <row r="23" spans="1:11" hidden="1" x14ac:dyDescent="0.2">
      <c r="A23" s="78" t="s">
        <v>101</v>
      </c>
      <c r="B23" s="32">
        <v>0</v>
      </c>
      <c r="C23" s="32">
        <v>0</v>
      </c>
      <c r="D23" s="32">
        <v>0</v>
      </c>
      <c r="E23" s="32">
        <v>0</v>
      </c>
      <c r="F23" s="32">
        <v>0</v>
      </c>
      <c r="G23" s="32">
        <v>0</v>
      </c>
      <c r="H23" s="32">
        <v>0</v>
      </c>
      <c r="I23" s="32">
        <f t="shared" si="0"/>
        <v>0</v>
      </c>
      <c r="J23" s="153">
        <v>0</v>
      </c>
      <c r="K23" s="227" t="s">
        <v>23</v>
      </c>
    </row>
    <row r="24" spans="1:11" x14ac:dyDescent="0.2">
      <c r="A24" s="78" t="s">
        <v>103</v>
      </c>
      <c r="B24" s="32">
        <v>1</v>
      </c>
      <c r="C24" s="32">
        <v>0</v>
      </c>
      <c r="D24" s="32">
        <v>1</v>
      </c>
      <c r="E24" s="32">
        <v>0</v>
      </c>
      <c r="F24" s="32">
        <v>0</v>
      </c>
      <c r="G24" s="32">
        <v>0</v>
      </c>
      <c r="H24" s="32">
        <v>0</v>
      </c>
      <c r="I24" s="32">
        <f t="shared" si="0"/>
        <v>1</v>
      </c>
      <c r="J24" s="153">
        <v>0</v>
      </c>
      <c r="K24" s="227" t="s">
        <v>23</v>
      </c>
    </row>
    <row r="25" spans="1:11" hidden="1" x14ac:dyDescent="0.2">
      <c r="A25" s="78" t="s">
        <v>102</v>
      </c>
      <c r="B25" s="32">
        <v>0</v>
      </c>
      <c r="C25" s="32">
        <v>0</v>
      </c>
      <c r="D25" s="32">
        <v>0</v>
      </c>
      <c r="E25" s="32">
        <v>0</v>
      </c>
      <c r="F25" s="32">
        <v>0</v>
      </c>
      <c r="G25" s="32">
        <v>0</v>
      </c>
      <c r="H25" s="32">
        <v>0</v>
      </c>
      <c r="I25" s="32">
        <f t="shared" si="0"/>
        <v>0</v>
      </c>
      <c r="J25" s="153">
        <v>0</v>
      </c>
      <c r="K25" s="227" t="s">
        <v>23</v>
      </c>
    </row>
    <row r="26" spans="1:11" ht="15" x14ac:dyDescent="0.25">
      <c r="A26" s="81" t="s">
        <v>29</v>
      </c>
      <c r="B26" s="156">
        <f t="shared" ref="B26:J26" si="1">SUM(B9:B25)</f>
        <v>54</v>
      </c>
      <c r="C26" s="156">
        <f t="shared" si="1"/>
        <v>0</v>
      </c>
      <c r="D26" s="156">
        <f t="shared" si="1"/>
        <v>50</v>
      </c>
      <c r="E26" s="156">
        <f t="shared" si="1"/>
        <v>0</v>
      </c>
      <c r="F26" s="156">
        <f t="shared" si="1"/>
        <v>1</v>
      </c>
      <c r="G26" s="156">
        <f t="shared" si="1"/>
        <v>0</v>
      </c>
      <c r="H26" s="156">
        <f t="shared" si="1"/>
        <v>0</v>
      </c>
      <c r="I26" s="156">
        <f t="shared" si="1"/>
        <v>51</v>
      </c>
      <c r="J26" s="157">
        <f t="shared" si="1"/>
        <v>0</v>
      </c>
      <c r="K26" s="227" t="s">
        <v>23</v>
      </c>
    </row>
    <row r="27" spans="1:11" x14ac:dyDescent="0.2">
      <c r="A27" s="79" t="s">
        <v>108</v>
      </c>
      <c r="B27" s="163">
        <v>54</v>
      </c>
      <c r="C27" s="163">
        <v>0</v>
      </c>
      <c r="D27" s="163">
        <v>50</v>
      </c>
      <c r="E27" s="163">
        <v>0</v>
      </c>
      <c r="F27" s="163">
        <v>1</v>
      </c>
      <c r="G27" s="163">
        <v>0</v>
      </c>
      <c r="H27" s="163">
        <v>0</v>
      </c>
      <c r="I27" s="163">
        <v>51</v>
      </c>
      <c r="J27" s="164">
        <v>0</v>
      </c>
      <c r="K27" s="227" t="s">
        <v>23</v>
      </c>
    </row>
    <row r="28" spans="1:11" x14ac:dyDescent="0.2">
      <c r="A28" s="80" t="s">
        <v>109</v>
      </c>
      <c r="B28" s="32">
        <v>0</v>
      </c>
      <c r="C28" s="32">
        <v>0</v>
      </c>
      <c r="D28" s="32">
        <v>0</v>
      </c>
      <c r="E28" s="32">
        <v>0</v>
      </c>
      <c r="F28" s="32">
        <v>0</v>
      </c>
      <c r="G28" s="32">
        <v>0</v>
      </c>
      <c r="H28" s="32">
        <v>0</v>
      </c>
      <c r="I28" s="32">
        <f t="shared" si="0"/>
        <v>0</v>
      </c>
      <c r="J28" s="153">
        <v>0</v>
      </c>
      <c r="K28" s="227" t="s">
        <v>23</v>
      </c>
    </row>
    <row r="29" spans="1:11" x14ac:dyDescent="0.2">
      <c r="A29" s="80" t="s">
        <v>110</v>
      </c>
      <c r="B29" s="32">
        <v>0</v>
      </c>
      <c r="C29" s="32">
        <v>0</v>
      </c>
      <c r="D29" s="32">
        <v>0</v>
      </c>
      <c r="E29" s="32">
        <v>0</v>
      </c>
      <c r="F29" s="32">
        <v>0</v>
      </c>
      <c r="G29" s="32">
        <v>0</v>
      </c>
      <c r="H29" s="32">
        <v>0</v>
      </c>
      <c r="I29" s="32">
        <f t="shared" si="0"/>
        <v>0</v>
      </c>
      <c r="J29" s="153">
        <v>0</v>
      </c>
      <c r="K29" s="227" t="s">
        <v>23</v>
      </c>
    </row>
    <row r="30" spans="1:11" ht="15" x14ac:dyDescent="0.25">
      <c r="A30" s="81" t="s">
        <v>29</v>
      </c>
      <c r="B30" s="156">
        <f>SUM(B27:B29)</f>
        <v>54</v>
      </c>
      <c r="C30" s="156">
        <f t="shared" ref="C30:J30" si="2">SUM(C27:C29)</f>
        <v>0</v>
      </c>
      <c r="D30" s="156">
        <f t="shared" si="2"/>
        <v>50</v>
      </c>
      <c r="E30" s="156">
        <f t="shared" si="2"/>
        <v>0</v>
      </c>
      <c r="F30" s="156">
        <f t="shared" si="2"/>
        <v>1</v>
      </c>
      <c r="G30" s="156">
        <f t="shared" si="2"/>
        <v>0</v>
      </c>
      <c r="H30" s="156">
        <f t="shared" si="2"/>
        <v>0</v>
      </c>
      <c r="I30" s="156">
        <f t="shared" si="2"/>
        <v>51</v>
      </c>
      <c r="J30" s="157">
        <f t="shared" si="2"/>
        <v>0</v>
      </c>
      <c r="K30" s="227" t="s">
        <v>23</v>
      </c>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A. Organization Chart</vt:lpstr>
      <vt:lpstr>B. Summ of Req.</vt:lpstr>
      <vt:lpstr>B. Summ of Req. by DU</vt:lpstr>
      <vt:lpstr>C. Program Changes by DU</vt:lpstr>
      <vt:lpstr>D. Strategic Goals &amp; Objectives</vt:lpstr>
      <vt:lpstr>E. ATB Justification </vt:lpstr>
      <vt:lpstr>F. 2013 Crosswalk</vt:lpstr>
      <vt:lpstr>G. 2014 Crosswalk</vt:lpstr>
      <vt:lpstr>I. Permanent Positions</vt:lpstr>
      <vt:lpstr>K. Summary by OC</vt:lpstr>
      <vt:lpstr>'A. Organization Chart'!Print_Area</vt:lpstr>
      <vt:lpstr>'B. Summ of Req.'!Print_Area</vt:lpstr>
      <vt:lpstr>'B. Summ of Req. by DU'!Print_Area</vt:lpstr>
      <vt:lpstr>'C. Program Changes by DU'!Print_Area</vt:lpstr>
      <vt:lpstr>'D. Strategic Goals &amp; Objectives'!Print_Area</vt:lpstr>
      <vt:lpstr>'E. ATB Justification '!Print_Area</vt:lpstr>
      <vt:lpstr>'F. 2013 Crosswalk'!Print_Area</vt:lpstr>
      <vt:lpstr>'G. 2014 Crosswalk'!Print_Area</vt:lpstr>
      <vt:lpstr>'I. Permanent Positions'!Print_Area</vt:lpstr>
      <vt:lpstr>'K. Summary by OC'!Print_Area</vt:lpstr>
      <vt:lpstr>'E. ATB Justification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2014-03-07T15:47:53Z</cp:lastPrinted>
  <dcterms:created xsi:type="dcterms:W3CDTF">2012-12-06T16:08:32Z</dcterms:created>
  <dcterms:modified xsi:type="dcterms:W3CDTF">2014-03-11T16:06:09Z</dcterms:modified>
</cp:coreProperties>
</file>