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05" windowWidth="19440" windowHeight="12120" tabRatio="696" firstSheet="4" activeTab="5"/>
  </bookViews>
  <sheets>
    <sheet name="A. Organization Chart" sheetId="23" r:id="rId1"/>
    <sheet name="B. Summ of Req." sheetId="20" r:id="rId2"/>
    <sheet name="B. Summ of Req. by DU" sheetId="4" r:id="rId3"/>
    <sheet name="D. Strategic Goals &amp; Objectives" sheetId="8" r:id="rId4"/>
    <sheet name="E. ATB Justification" sheetId="21" r:id="rId5"/>
    <sheet name="F. 2013 Crosswalk" sheetId="10" r:id="rId6"/>
    <sheet name="G. 2014 Crosswalk" sheetId="11" r:id="rId7"/>
    <sheet name="H. Reimbursable Resources" sheetId="12" r:id="rId8"/>
    <sheet name="I. Permanent Positions" sheetId="13" r:id="rId9"/>
    <sheet name="K. Summary by OC" sheetId="14" r:id="rId10"/>
    <sheet name="L. Studies" sheetId="22" r:id="rId11"/>
  </sheets>
  <definedNames>
    <definedName name="_11POS_BY_CAT" localSheetId="0">#REF!</definedName>
    <definedName name="_11POS_BY_CAT" localSheetId="10">#REF!</definedName>
    <definedName name="_11POS_BY_CAT">#REF!</definedName>
    <definedName name="_1ATTORNEY_SUPP" localSheetId="10">#REF!</definedName>
    <definedName name="_1ATTORNEY_SUPP">#REF!</definedName>
    <definedName name="_2ATTORNEY_SUPP" localSheetId="0">#REF!</definedName>
    <definedName name="_2ATTORNEY_SUPP" localSheetId="10">#REF!</definedName>
    <definedName name="_2ATTORNEY_SUPP">#REF!</definedName>
    <definedName name="_2GA_ROLLUP">#REF!</definedName>
    <definedName name="_3POS_BY_CAT" localSheetId="10">#REF!</definedName>
    <definedName name="_3POS_BY_CAT">#REF!</definedName>
    <definedName name="_6GA_ROLLUP" localSheetId="10">#REF!</definedName>
    <definedName name="_6GA_ROLLUP">#REF!</definedName>
    <definedName name="_7GA_ROLLUP" localSheetId="0">#REF!</definedName>
    <definedName name="_7GA_ROLLUP">#REF!</definedName>
    <definedName name="_9POS_BY_CAT" localSheetId="10">#REF!</definedName>
    <definedName name="_9POS_BY_CAT">#REF!</definedName>
    <definedName name="DL" localSheetId="0">#REF!</definedName>
    <definedName name="DL" localSheetId="10">#REF!</definedName>
    <definedName name="DL">#REF!</definedName>
    <definedName name="EXECSUPP" localSheetId="0">#REF!</definedName>
    <definedName name="EXECSUPP" localSheetId="10">#REF!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 localSheetId="10">#REF!</definedName>
    <definedName name="INTEL">#REF!</definedName>
    <definedName name="JMD" localSheetId="0">#REF!</definedName>
    <definedName name="JMD" localSheetId="10">#REF!</definedName>
    <definedName name="JMD">#REF!</definedName>
    <definedName name="PART" localSheetId="0">#REF!</definedName>
    <definedName name="PART">#REF!</definedName>
    <definedName name="_xlnm.Print_Area" localSheetId="0">'A. Organization Chart'!$A$1:$K$29</definedName>
    <definedName name="_xlnm.Print_Area" localSheetId="1">'B. Summ of Req.'!$A$1:$D$25</definedName>
    <definedName name="_xlnm.Print_Area" localSheetId="2">'B. Summ of Req. by DU'!$A$1:$M$26</definedName>
    <definedName name="_xlnm.Print_Area" localSheetId="3">'D. Strategic Goals &amp; Objectives'!$A$1:$N$14</definedName>
    <definedName name="_xlnm.Print_Area" localSheetId="4">'E. ATB Justification'!$A$1:$G$22</definedName>
    <definedName name="_xlnm.Print_Area" localSheetId="5">'F. 2013 Crosswalk'!$A$1:$U$15</definedName>
    <definedName name="_xlnm.Print_Area" localSheetId="6">'G. 2014 Crosswalk'!$A$1:$L$15</definedName>
    <definedName name="_xlnm.Print_Area" localSheetId="7">'H. Reimbursable Resources'!$A$1:$M$16</definedName>
    <definedName name="_xlnm.Print_Area" localSheetId="8">'I. Permanent Positions'!$A$1:$J$20</definedName>
    <definedName name="_xlnm.Print_Area" localSheetId="9">'K. Summary by OC'!$A$1:$I$29</definedName>
    <definedName name="_xlnm.Print_Area" localSheetId="10">'L. Studies'!$A$1:$J$14</definedName>
    <definedName name="_xlnm.Print_Area">#REF!</definedName>
    <definedName name="_xlnm.Print_Titles" localSheetId="3">'D. Strategic Goals &amp; Objectives'!$1:$8</definedName>
    <definedName name="_xlnm.Print_Titles" localSheetId="4">'E. ATB Justification'!$1:$6</definedName>
    <definedName name="REIMPRO" localSheetId="0">#REF!</definedName>
    <definedName name="REIMPRO" localSheetId="10">#REF!</definedName>
    <definedName name="REIMPRO">#REF!</definedName>
    <definedName name="REIMSOR" localSheetId="0">#REF!</definedName>
    <definedName name="REIMSOR" localSheetId="10">#REF!</definedName>
    <definedName name="REIMSOR">#REF!</definedName>
    <definedName name="Test" localSheetId="10">#REF!</definedName>
    <definedName name="Test">#REF!</definedName>
    <definedName name="Z_12C66D54_5067_4346_818B_6EAB1C8A9183_.wvu.PrintArea" localSheetId="0" hidden="1">'A. Organization Chart'!$A$1:$L$29</definedName>
    <definedName name="Z_3118AF25_8423_420A_806A_487665220C68_.wvu.PrintArea" localSheetId="0" hidden="1">'A. Organization Chart'!$A$1:$L$29</definedName>
    <definedName name="Z_4148B88B_8ED7_4FDE_9459_DEB244AD0552_.wvu.PrintArea" localSheetId="0" hidden="1">'A. Organization Chart'!$A$1:$L$29</definedName>
    <definedName name="Z_56C0A34E_45B4_448B_85E5_70B3A8E63333_.wvu.PrintArea" localSheetId="0" hidden="1">'A. Organization Chart'!$A$1:$L$29</definedName>
    <definedName name="Z_813CAA79_4F95_4F45_9A26_39BE18E37FFC_.wvu.PrintArea" localSheetId="10" hidden="1">'L. Studies'!$A$1:$G$3</definedName>
  </definedNames>
  <calcPr calcId="145621"/>
</workbook>
</file>

<file path=xl/calcChain.xml><?xml version="1.0" encoding="utf-8"?>
<calcChain xmlns="http://schemas.openxmlformats.org/spreadsheetml/2006/main">
  <c r="G15" i="21" l="1"/>
  <c r="D19" i="20"/>
  <c r="C19" i="20"/>
  <c r="B19" i="20"/>
  <c r="F25" i="4" l="1"/>
  <c r="C25" i="4"/>
  <c r="A24" i="4"/>
  <c r="L13" i="4"/>
  <c r="S13" i="10" l="1"/>
  <c r="U13" i="10"/>
  <c r="M10" i="8"/>
  <c r="U9" i="10" l="1"/>
  <c r="G10" i="10"/>
  <c r="F10" i="10"/>
  <c r="E10" i="10"/>
  <c r="C11" i="8"/>
  <c r="C12" i="8" s="1"/>
  <c r="D11" i="8"/>
  <c r="D12" i="8" s="1"/>
  <c r="E11" i="8"/>
  <c r="E12" i="8" s="1"/>
  <c r="F11" i="8"/>
  <c r="F12" i="8" s="1"/>
  <c r="G11" i="8"/>
  <c r="G12" i="8" s="1"/>
  <c r="H11" i="8"/>
  <c r="H12" i="8" s="1"/>
  <c r="I11" i="8"/>
  <c r="I12" i="8" s="1"/>
  <c r="J11" i="8"/>
  <c r="J12" i="8" s="1"/>
  <c r="K11" i="8"/>
  <c r="K12" i="8" s="1"/>
  <c r="L11" i="8"/>
  <c r="L12" i="8" s="1"/>
  <c r="D11" i="20"/>
  <c r="C11" i="20"/>
  <c r="B11" i="20"/>
  <c r="U10" i="10" l="1"/>
  <c r="L11" i="11" l="1"/>
  <c r="L9" i="11"/>
  <c r="M10" i="10" l="1"/>
  <c r="L10" i="10"/>
  <c r="K10" i="10"/>
  <c r="E15" i="21" l="1"/>
  <c r="F15" i="21"/>
  <c r="F22" i="21" s="1"/>
  <c r="E18" i="21"/>
  <c r="F18" i="21"/>
  <c r="G18" i="21"/>
  <c r="E21" i="21"/>
  <c r="F21" i="21"/>
  <c r="G21" i="21"/>
  <c r="E22" i="21" l="1"/>
  <c r="G22" i="21"/>
  <c r="D20" i="20" l="1"/>
  <c r="D22" i="20" s="1"/>
  <c r="D23" i="20" s="1"/>
  <c r="C20" i="20"/>
  <c r="C22" i="20" s="1"/>
  <c r="C23" i="20" s="1"/>
  <c r="B20" i="20"/>
  <c r="B22" i="20" s="1"/>
  <c r="B23" i="20" s="1"/>
  <c r="T11" i="10" l="1"/>
  <c r="J10" i="10"/>
  <c r="I10" i="10"/>
  <c r="H10" i="10"/>
  <c r="K13" i="11" l="1"/>
  <c r="T9" i="10" l="1"/>
  <c r="A19" i="4" l="1"/>
  <c r="B10" i="14" l="1"/>
  <c r="B14" i="14" s="1"/>
  <c r="B29" i="14" s="1"/>
  <c r="K9" i="12"/>
  <c r="K9" i="4"/>
  <c r="H19" i="4" s="1"/>
  <c r="B10" i="4"/>
  <c r="S9" i="10" l="1"/>
  <c r="M11" i="4" l="1"/>
  <c r="J21" i="4" s="1"/>
  <c r="I15" i="13" l="1"/>
  <c r="I14" i="13"/>
  <c r="I13" i="13"/>
  <c r="I12" i="13"/>
  <c r="I11" i="13"/>
  <c r="I10" i="13"/>
  <c r="I9" i="13"/>
  <c r="I27" i="14" l="1"/>
  <c r="I26" i="14"/>
  <c r="I25" i="14"/>
  <c r="I24" i="14"/>
  <c r="I23" i="14"/>
  <c r="I22" i="14"/>
  <c r="I21" i="14"/>
  <c r="I20" i="14"/>
  <c r="I19" i="14"/>
  <c r="I18" i="14"/>
  <c r="I17" i="14"/>
  <c r="I13" i="14"/>
  <c r="H13" i="14"/>
  <c r="I12" i="14"/>
  <c r="H12" i="14"/>
  <c r="I11" i="14"/>
  <c r="H11" i="14"/>
  <c r="I9" i="14"/>
  <c r="H9" i="14"/>
  <c r="F10" i="14"/>
  <c r="F14" i="14" s="1"/>
  <c r="F29" i="14" s="1"/>
  <c r="D10" i="14"/>
  <c r="C14" i="14"/>
  <c r="I8" i="14"/>
  <c r="H8" i="14"/>
  <c r="G20" i="13"/>
  <c r="F20" i="13"/>
  <c r="E20" i="13"/>
  <c r="D20" i="13"/>
  <c r="C20" i="13"/>
  <c r="B20" i="13"/>
  <c r="J16" i="13"/>
  <c r="H16" i="13"/>
  <c r="H17" i="13" s="1"/>
  <c r="I17" i="13" s="1"/>
  <c r="G16" i="13"/>
  <c r="F16" i="13"/>
  <c r="E16" i="13"/>
  <c r="D16" i="13"/>
  <c r="C16" i="13"/>
  <c r="B16" i="13"/>
  <c r="C28" i="14" l="1"/>
  <c r="C29" i="14" s="1"/>
  <c r="G14" i="14"/>
  <c r="G28" i="14" s="1"/>
  <c r="D14" i="14"/>
  <c r="D29" i="14" s="1"/>
  <c r="E14" i="14"/>
  <c r="I16" i="13"/>
  <c r="I10" i="14"/>
  <c r="I14" i="14" s="1"/>
  <c r="H10" i="14"/>
  <c r="H18" i="13"/>
  <c r="G29" i="14" l="1"/>
  <c r="E16" i="14"/>
  <c r="E28" i="14" s="1"/>
  <c r="H19" i="13"/>
  <c r="I19" i="13" s="1"/>
  <c r="I18" i="13"/>
  <c r="H14" i="14"/>
  <c r="H29" i="14" s="1"/>
  <c r="J20" i="13"/>
  <c r="H20" i="13" l="1"/>
  <c r="I20" i="13"/>
  <c r="I16" i="14"/>
  <c r="I28" i="14" s="1"/>
  <c r="I29" i="14" s="1"/>
  <c r="E29" i="14"/>
  <c r="J15" i="12"/>
  <c r="I15" i="12"/>
  <c r="H15" i="12"/>
  <c r="G15" i="12"/>
  <c r="F15" i="12"/>
  <c r="E15" i="12"/>
  <c r="D15" i="12"/>
  <c r="C15" i="12"/>
  <c r="B15" i="12"/>
  <c r="M14" i="12"/>
  <c r="L14" i="12"/>
  <c r="K14" i="12"/>
  <c r="M9" i="12"/>
  <c r="L9" i="12"/>
  <c r="J10" i="12"/>
  <c r="I10" i="12"/>
  <c r="H10" i="12"/>
  <c r="G10" i="12"/>
  <c r="F10" i="12"/>
  <c r="E10" i="12"/>
  <c r="D10" i="12"/>
  <c r="C10" i="12"/>
  <c r="B10" i="12"/>
  <c r="I10" i="11"/>
  <c r="H10" i="11"/>
  <c r="H14" i="11" s="1"/>
  <c r="H15" i="11" s="1"/>
  <c r="G10" i="11"/>
  <c r="F10" i="11"/>
  <c r="F14" i="11" s="1"/>
  <c r="F15" i="11" s="1"/>
  <c r="E10" i="11"/>
  <c r="D10" i="11"/>
  <c r="C10" i="11"/>
  <c r="C14" i="11" s="1"/>
  <c r="C15" i="11" s="1"/>
  <c r="B10" i="11"/>
  <c r="K9" i="11"/>
  <c r="J9" i="11"/>
  <c r="P10" i="10"/>
  <c r="O10" i="10"/>
  <c r="N10" i="10"/>
  <c r="R10" i="10"/>
  <c r="Q10" i="10"/>
  <c r="D10" i="10"/>
  <c r="C10" i="10"/>
  <c r="C12" i="10" s="1"/>
  <c r="C13" i="10" s="1"/>
  <c r="B10" i="10"/>
  <c r="D12" i="11" l="1"/>
  <c r="L12" i="11" s="1"/>
  <c r="L10" i="11"/>
  <c r="K10" i="11"/>
  <c r="K14" i="11" s="1"/>
  <c r="K15" i="11" s="1"/>
  <c r="J10" i="11"/>
  <c r="K15" i="12"/>
  <c r="L15" i="12"/>
  <c r="M15" i="12"/>
  <c r="L10" i="12"/>
  <c r="K10" i="12"/>
  <c r="M10" i="12"/>
  <c r="T10" i="10"/>
  <c r="T12" i="10" s="1"/>
  <c r="T13" i="10" s="1"/>
  <c r="S10" i="10"/>
  <c r="N10" i="8" l="1"/>
  <c r="N11" i="8" l="1"/>
  <c r="N12" i="8" s="1"/>
  <c r="M11" i="8"/>
  <c r="M12" i="8" s="1"/>
  <c r="I23" i="4"/>
  <c r="G20" i="4"/>
  <c r="G22" i="4" s="1"/>
  <c r="F20" i="4"/>
  <c r="E20" i="4"/>
  <c r="D20" i="4"/>
  <c r="D22" i="4" s="1"/>
  <c r="C20" i="4"/>
  <c r="B20" i="4"/>
  <c r="J10" i="4"/>
  <c r="J12" i="4" s="1"/>
  <c r="I10" i="4"/>
  <c r="H10" i="4"/>
  <c r="G10" i="4"/>
  <c r="G12" i="4" s="1"/>
  <c r="F10" i="4"/>
  <c r="E10" i="4"/>
  <c r="D10" i="4"/>
  <c r="D12" i="4" s="1"/>
  <c r="C10" i="4"/>
  <c r="M9" i="4"/>
  <c r="J19" i="4" s="1"/>
  <c r="L9" i="4"/>
  <c r="I19" i="4" s="1"/>
  <c r="I14" i="4" l="1"/>
  <c r="I15" i="4" s="1"/>
  <c r="F14" i="4"/>
  <c r="C14" i="4"/>
  <c r="C15" i="4" s="1"/>
  <c r="M12" i="4"/>
  <c r="J22" i="4" s="1"/>
  <c r="K10" i="4"/>
  <c r="L10" i="4"/>
  <c r="M10" i="4"/>
  <c r="J20" i="4"/>
  <c r="I20" i="4"/>
  <c r="H20" i="4"/>
  <c r="L14" i="4" l="1"/>
  <c r="F15" i="4"/>
  <c r="L15" i="4" s="1"/>
  <c r="I25" i="4" s="1"/>
</calcChain>
</file>

<file path=xl/sharedStrings.xml><?xml version="1.0" encoding="utf-8"?>
<sst xmlns="http://schemas.openxmlformats.org/spreadsheetml/2006/main" count="529" uniqueCount="136">
  <si>
    <t>Summary of Requirements</t>
  </si>
  <si>
    <t>Salaries and Expenses</t>
  </si>
  <si>
    <t>(Dollars in Thousands)</t>
  </si>
  <si>
    <t>Direct Pos.</t>
  </si>
  <si>
    <t>Amount</t>
  </si>
  <si>
    <t>Pay and Benefits</t>
  </si>
  <si>
    <t>Domestic Rent and Facilities</t>
  </si>
  <si>
    <t>Other Adjustments</t>
  </si>
  <si>
    <t>end of line</t>
  </si>
  <si>
    <t>end of sheet</t>
  </si>
  <si>
    <t>Total</t>
  </si>
  <si>
    <t>Reimbursable FTE</t>
  </si>
  <si>
    <t>Overtime</t>
  </si>
  <si>
    <t>Direct FTE</t>
  </si>
  <si>
    <t>Program Increases</t>
  </si>
  <si>
    <t>Program Offsets</t>
  </si>
  <si>
    <t>Resources by Department of Justice Strategic Goal/Objective</t>
  </si>
  <si>
    <t>Strategic Goal and Strategic Objective</t>
  </si>
  <si>
    <t>Direct Amount</t>
  </si>
  <si>
    <t>Direct/
Reimb FTE</t>
  </si>
  <si>
    <t>Goal 3</t>
  </si>
  <si>
    <t>Ensure and Support the Fair, Impartial, Efficient, and Transparent Administration of Justice at the Federal, State, Local, Tribal and International Levels.</t>
  </si>
  <si>
    <t>Subtotal, Goal 3</t>
  </si>
  <si>
    <t>TOTAL</t>
  </si>
  <si>
    <t xml:space="preserve"> </t>
  </si>
  <si>
    <t>Subtotal, Pay and Benefits</t>
  </si>
  <si>
    <t>Subtotal, Domestic Rent and Facilities</t>
  </si>
  <si>
    <t>Subtotal, Other Adjustments</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</si>
  <si>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</si>
  <si>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</si>
  <si>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</si>
  <si>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</si>
  <si>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</si>
  <si>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</si>
  <si>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</si>
  <si>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</si>
  <si>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</si>
  <si>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</si>
  <si>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Clerical and Office Services (300-399)</t>
  </si>
  <si>
    <t>Accounting and Budget (500-599)</t>
  </si>
  <si>
    <t>Attorneys (905)</t>
  </si>
  <si>
    <t>Information Technology Mgmt  (2210)</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</si>
  <si>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</si>
  <si>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</si>
  <si>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</si>
  <si>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</si>
  <si>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</si>
  <si>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</si>
  <si>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</si>
  <si>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</si>
  <si>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</si>
  <si>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</si>
  <si>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</si>
  <si>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</si>
  <si>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</si>
  <si>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</si>
  <si>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</si>
  <si>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</si>
  <si>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</si>
  <si>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</si>
  <si>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</si>
  <si>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</si>
  <si>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</si>
  <si>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26.0 Supplies and Materials</t>
  </si>
  <si>
    <t>31.0 Equipment</t>
  </si>
  <si>
    <t>Total Obligations</t>
  </si>
  <si>
    <t>Total Direct Requirements</t>
  </si>
  <si>
    <t>Total Base Adjustments</t>
  </si>
  <si>
    <t>Estimate FTE</t>
  </si>
  <si>
    <t>Actual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</si>
  <si>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</si>
  <si>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</si>
  <si>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</si>
  <si>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</si>
  <si>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</si>
  <si>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</si>
  <si>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</si>
  <si>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</si>
  <si>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Recoveries/Refunds</t>
  </si>
  <si>
    <t>Obligations by Program Activity</t>
  </si>
  <si>
    <t>11.5 Other Personnel Compensation</t>
  </si>
  <si>
    <t>22.0 Transportation of Things</t>
  </si>
  <si>
    <t>Budgetary Resources</t>
  </si>
  <si>
    <t>Est. FTE</t>
  </si>
  <si>
    <t>Total Direct with Rescission</t>
  </si>
  <si>
    <t>Collections by Source</t>
  </si>
  <si>
    <t>2013 Enacted</t>
  </si>
  <si>
    <t xml:space="preserve">  2013 Rescissions (1.877% &amp; 0.2%)</t>
  </si>
  <si>
    <t>FY 2015 Request</t>
  </si>
  <si>
    <t>Total 2013 Enacted (with Rescissions and Sequester)</t>
  </si>
  <si>
    <t>2015 Current Services</t>
  </si>
  <si>
    <t>2015 Total Request</t>
  </si>
  <si>
    <t>2013 Enacted with Rescissions and Sequester</t>
  </si>
  <si>
    <t>2015 Technical and Base Adjustments</t>
  </si>
  <si>
    <t>2015 Increases</t>
  </si>
  <si>
    <t>2015 Offsets</t>
  </si>
  <si>
    <t>2015 Request</t>
  </si>
  <si>
    <t>Sequester</t>
  </si>
  <si>
    <t>2013 Actual</t>
  </si>
  <si>
    <t>Crosswalk of 2014 Availability</t>
  </si>
  <si>
    <t>2014 Availability</t>
  </si>
  <si>
    <t>2014 Planned</t>
  </si>
  <si>
    <t>Status of Congressionally Requested Studies, Reports, and Evaluations</t>
  </si>
  <si>
    <r>
      <t xml:space="preserve">2013 Appropriation Enacted w/o Balance Rescission </t>
    </r>
    <r>
      <rPr>
        <b/>
        <vertAlign val="superscript"/>
        <sz val="11"/>
        <color theme="1"/>
        <rFont val="Arial"/>
        <family val="2"/>
      </rPr>
      <t>1</t>
    </r>
  </si>
  <si>
    <t>Footnotes:</t>
  </si>
  <si>
    <t>Reform and strengthen America’s criminal justice system by targeting only the most serious offenses for federal prosecution, expanding the use of diversion programs, and aiding inmates in reentering society</t>
  </si>
  <si>
    <t>Supplementals</t>
  </si>
  <si>
    <t>1) The 2013 Enacted appropriation includes the 2 across-the-board rescissions of 1.877% and 0.2%</t>
  </si>
  <si>
    <t xml:space="preserve">  2013 Sequester</t>
  </si>
  <si>
    <t>Direct Positions</t>
  </si>
  <si>
    <t>FTE</t>
  </si>
  <si>
    <t>Note: The FTE for FY 2013 is actual and for FY 2014 and FY 2015 is estimated.</t>
  </si>
  <si>
    <t>2013 Enacted with Rescissions &amp; Sequestration</t>
  </si>
  <si>
    <t>2014 Enacted</t>
  </si>
  <si>
    <t>FY 2014 Enacted</t>
  </si>
  <si>
    <t>A: Organizational Chart</t>
  </si>
  <si>
    <t>2012 template</t>
  </si>
  <si>
    <t>FY 2011 CJ Submission</t>
  </si>
  <si>
    <t>2014 - 2015 Total Change</t>
  </si>
  <si>
    <t>U.S. Parole Commission</t>
  </si>
  <si>
    <r>
      <t xml:space="preserve">2015 Pay Raise:
</t>
    </r>
    <r>
      <rPr>
        <sz val="9"/>
        <color theme="1"/>
        <rFont val="Arial"/>
        <family val="2"/>
      </rPr>
      <t>This request provides for a proposed 1 percent pay raise to be effective in January of 2015.  The amount request, $68,000, represents the pay amounts for 3/4 of the fiscal year plus appropriate benefits ($48,000 for pay and $20,000 for benefits.)</t>
    </r>
  </si>
  <si>
    <r>
      <t>Health Insurance:</t>
    </r>
    <r>
      <rPr>
        <sz val="9"/>
        <color theme="1"/>
        <rFont val="Arial"/>
        <family val="2"/>
      </rPr>
      <t xml:space="preserve">
Effective January 2015, the component's contribution to Federal employees' health insurance increases by 1.6 percent.  Applied against the 2014 estimate of $525,000, the additional amount required is $9,000.</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</si>
  <si>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$12,000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</si>
  <si>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$29,000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</si>
  <si>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t>Office of Victims of Crimes</t>
  </si>
  <si>
    <t>Commissioners (185)</t>
  </si>
  <si>
    <t>Case Analysts (101)</t>
  </si>
  <si>
    <t>Hearing Examiners (101)</t>
  </si>
  <si>
    <t>Base Adjustments</t>
  </si>
  <si>
    <t xml:space="preserve">2015 Total Request </t>
  </si>
  <si>
    <t>TOTAL DIRECT BASE ADJUSTMENTS</t>
  </si>
  <si>
    <t>1. The United States Parole Commission Extension Act of 2013. Requires that no later than 180 days after the enactment of this Act, dated October 31, 2013 the United States Parole Commision shall report to the Committees on the Judiciary of the Senate and House of Representatives on the performance of the United States Parole Commission's functions.</t>
  </si>
  <si>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$24,000, represents the pay amounts for 1/4 of the fiscal year plus appropriate benefits ($ 20,000 for pay and $4,000 for benefits).</t>
    </r>
  </si>
  <si>
    <t xml:space="preserve">FERS Regular/Law Enforcement Retirement Contribution:
Effective October 1, 2014 (FY 2015), the new agency contribution rates of 13.2% (up from the current 11.9%, or an increase of 1.3%) and 28.8% for law enforcement personnel (up from the current 26.3%, or an increase of 2.5%).  The amount requested, $93,000, represents the funds needed to cover this increase. </t>
  </si>
  <si>
    <r>
      <rPr>
        <u/>
        <sz val="9"/>
        <color theme="1"/>
        <rFont val="Arial"/>
        <family val="2"/>
      </rPr>
      <t>Other Adjustments to Base:</t>
    </r>
    <r>
      <rPr>
        <sz val="9"/>
        <color theme="1"/>
        <rFont val="Arial"/>
        <family val="2"/>
      </rPr>
      <t xml:space="preserve">  This adjustment provides funding for the restoration of  five FTEs needed to operate the USPC at its full authorized position level.</t>
    </r>
  </si>
  <si>
    <t>Reprogramming/ 
Transfers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</si>
</sst>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5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sz val="12"/>
      <color theme="0"/>
      <name val="Arial"/>
      <family val="2"/>
    </font>
    <font>
      <b/>
      <vertAlign val="superscript"/>
      <sz val="11"/>
      <color theme="1"/>
      <name val="Arial"/>
      <family val="2"/>
    </font>
    <font>
      <sz val="10"/>
      <name val="Arial"/>
      <family val="2"/>
    </font>
    <font>
      <sz val="12"/>
      <name val="Arial"/>
      <family val="2"/>
    </font>
    <font>
      <sz val="9"/>
      <color rgb="FF1F497D"/>
      <name val="Arial"/>
      <family val="2"/>
    </font>
    <font>
      <b/>
      <sz val="12"/>
      <name val="Arial"/>
      <family val="2"/>
    </font>
    <font>
      <sz val="8"/>
      <color theme="0"/>
      <name val="Arial"/>
      <family val="2"/>
    </font>
    <font>
      <b/>
      <sz val="16"/>
      <name val="Arial"/>
      <family val="2"/>
    </font>
    <font>
      <b/>
      <u/>
      <sz val="12"/>
      <name val="Arial"/>
      <family val="2"/>
    </font>
    <font>
      <b/>
      <sz val="12"/>
      <color theme="0"/>
      <name val="Arial"/>
      <family val="2"/>
    </font>
    <font>
      <sz val="12"/>
      <name val="Arial"/>
      <family val="2"/>
    </font>
    <font>
      <b/>
      <sz val="16"/>
      <name val="Times New Roman"/>
      <family val="1"/>
    </font>
    <font>
      <sz val="8"/>
      <color indexed="9"/>
      <name val="Arial"/>
      <family val="2"/>
    </font>
    <font>
      <sz val="10"/>
      <color indexed="9"/>
      <name val="Times New Roman"/>
      <family val="1"/>
    </font>
    <font>
      <b/>
      <u/>
      <sz val="12"/>
      <name val="Times New Roman"/>
      <family val="1"/>
    </font>
    <font>
      <sz val="12"/>
      <name val="Times New Roman"/>
      <family val="1"/>
    </font>
    <font>
      <b/>
      <sz val="12"/>
      <color indexed="9"/>
      <name val="Arial"/>
      <family val="2"/>
    </font>
    <font>
      <u/>
      <sz val="12"/>
      <color theme="1"/>
      <name val="Arial"/>
      <family val="2"/>
    </font>
    <font>
      <u/>
      <sz val="11"/>
      <color theme="1"/>
      <name val="Arial"/>
      <family val="2"/>
    </font>
    <font>
      <sz val="9"/>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medium">
        <color auto="1"/>
      </left>
      <right/>
      <top/>
      <bottom style="thin">
        <color auto="1"/>
      </bottom>
      <diagonal/>
    </border>
    <border>
      <left style="medium">
        <color auto="1"/>
      </left>
      <right style="thin">
        <color auto="1"/>
      </right>
      <top style="dashed">
        <color theme="0" tint="-0.14996795556505021"/>
      </top>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right/>
      <top style="thin">
        <color auto="1"/>
      </top>
      <bottom style="medium">
        <color auto="1"/>
      </bottom>
      <diagonal/>
    </border>
  </borders>
  <cellStyleXfs count="23">
    <xf numFmtId="0" fontId="0" fillId="0" borderId="0"/>
    <xf numFmtId="43" fontId="14" fillId="0" borderId="0" applyFont="0" applyFill="0" applyBorder="0" applyAlignment="0" applyProtection="0"/>
    <xf numFmtId="0" fontId="35"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6" fillId="0" borderId="0"/>
    <xf numFmtId="0" fontId="36"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35" fillId="0" borderId="0"/>
    <xf numFmtId="0" fontId="35" fillId="0" borderId="0"/>
    <xf numFmtId="0" fontId="36" fillId="0" borderId="0"/>
    <xf numFmtId="0" fontId="43" fillId="0" borderId="0"/>
  </cellStyleXfs>
  <cellXfs count="330">
    <xf numFmtId="0" fontId="0" fillId="0" borderId="0" xfId="0"/>
    <xf numFmtId="3" fontId="18" fillId="0" borderId="6" xfId="0" applyNumberFormat="1" applyFont="1" applyBorder="1" applyAlignment="1">
      <alignment horizontal="center" vertical="top" wrapText="1"/>
    </xf>
    <xf numFmtId="3" fontId="18" fillId="0" borderId="7" xfId="0" applyNumberFormat="1" applyFont="1" applyBorder="1" applyAlignment="1">
      <alignment horizontal="center" vertical="top" wrapText="1"/>
    </xf>
    <xf numFmtId="164" fontId="18" fillId="0" borderId="8" xfId="1" applyNumberFormat="1" applyFont="1" applyBorder="1" applyAlignment="1">
      <alignment horizontal="center" vertical="top" wrapText="1"/>
    </xf>
    <xf numFmtId="0" fontId="19" fillId="0" borderId="0" xfId="0" applyFont="1"/>
    <xf numFmtId="0" fontId="18" fillId="0" borderId="0" xfId="0" applyFont="1"/>
    <xf numFmtId="0" fontId="16" fillId="0" borderId="0" xfId="0" applyFont="1" applyAlignment="1"/>
    <xf numFmtId="0" fontId="17" fillId="0" borderId="0" xfId="0" applyFont="1" applyAlignment="1"/>
    <xf numFmtId="0" fontId="15" fillId="0" borderId="0" xfId="0" applyFont="1" applyAlignment="1"/>
    <xf numFmtId="0" fontId="13" fillId="0" borderId="0" xfId="0" applyFont="1"/>
    <xf numFmtId="0" fontId="13" fillId="0" borderId="0" xfId="0" applyFont="1" applyAlignment="1"/>
    <xf numFmtId="0" fontId="13" fillId="0" borderId="1" xfId="0" applyFont="1" applyBorder="1" applyAlignment="1">
      <alignment horizontal="center" vertical="top" wrapText="1"/>
    </xf>
    <xf numFmtId="0" fontId="13" fillId="0" borderId="13" xfId="0" applyFont="1" applyBorder="1" applyAlignment="1">
      <alignment horizontal="center" vertical="top" wrapText="1"/>
    </xf>
    <xf numFmtId="0" fontId="18" fillId="0" borderId="15" xfId="0" applyFont="1" applyBorder="1" applyAlignment="1">
      <alignment horizontal="right"/>
    </xf>
    <xf numFmtId="0" fontId="13" fillId="0" borderId="16" xfId="0" applyFont="1" applyBorder="1" applyAlignment="1">
      <alignment horizontal="left" indent="3"/>
    </xf>
    <xf numFmtId="0" fontId="13" fillId="0" borderId="17" xfId="0" applyFont="1" applyBorder="1"/>
    <xf numFmtId="0" fontId="13" fillId="0" borderId="18" xfId="0" applyFont="1" applyBorder="1"/>
    <xf numFmtId="0" fontId="13" fillId="0" borderId="6" xfId="0" applyFont="1" applyBorder="1" applyAlignment="1">
      <alignment horizontal="left" indent="3"/>
    </xf>
    <xf numFmtId="0" fontId="12" fillId="0" borderId="1" xfId="0" applyFont="1" applyBorder="1" applyAlignment="1">
      <alignment horizontal="center" vertical="top" wrapText="1"/>
    </xf>
    <xf numFmtId="0" fontId="18" fillId="0" borderId="0" xfId="0" applyFont="1" applyAlignment="1"/>
    <xf numFmtId="0" fontId="12" fillId="0" borderId="0" xfId="0" applyFont="1"/>
    <xf numFmtId="0" fontId="12" fillId="0" borderId="13" xfId="0" applyFont="1" applyBorder="1" applyAlignment="1">
      <alignment horizontal="center" vertical="top" wrapText="1"/>
    </xf>
    <xf numFmtId="3" fontId="13" fillId="0" borderId="20" xfId="0" applyNumberFormat="1" applyFont="1" applyBorder="1"/>
    <xf numFmtId="3" fontId="18" fillId="0" borderId="35" xfId="0" applyNumberFormat="1" applyFont="1" applyBorder="1"/>
    <xf numFmtId="3" fontId="18" fillId="0" borderId="36" xfId="0" applyNumberFormat="1" applyFont="1" applyBorder="1"/>
    <xf numFmtId="0" fontId="18" fillId="0" borderId="34" xfId="0" applyFont="1" applyBorder="1" applyAlignment="1">
      <alignment horizontal="right"/>
    </xf>
    <xf numFmtId="0" fontId="18" fillId="0" borderId="40" xfId="0" applyFont="1" applyBorder="1" applyAlignment="1">
      <alignment vertical="top"/>
    </xf>
    <xf numFmtId="0" fontId="13" fillId="0" borderId="42" xfId="0" applyFont="1" applyBorder="1"/>
    <xf numFmtId="0" fontId="13" fillId="0" borderId="43" xfId="0" applyFont="1" applyBorder="1"/>
    <xf numFmtId="0" fontId="18" fillId="0" borderId="29" xfId="0" applyFont="1" applyBorder="1" applyAlignment="1">
      <alignment horizontal="center"/>
    </xf>
    <xf numFmtId="3" fontId="18" fillId="0" borderId="7" xfId="0" applyNumberFormat="1" applyFont="1" applyBorder="1"/>
    <xf numFmtId="0" fontId="15" fillId="0" borderId="0" xfId="0" applyFont="1" applyBorder="1" applyAlignment="1"/>
    <xf numFmtId="0" fontId="18" fillId="0" borderId="27" xfId="0" applyFont="1" applyBorder="1" applyAlignment="1">
      <alignment vertical="top" wrapText="1"/>
    </xf>
    <xf numFmtId="0" fontId="22" fillId="0" borderId="32" xfId="0" applyFont="1" applyBorder="1" applyAlignment="1">
      <alignment vertical="center" wrapText="1"/>
    </xf>
    <xf numFmtId="0" fontId="25" fillId="0" borderId="0" xfId="0" applyFont="1" applyAlignment="1"/>
    <xf numFmtId="0" fontId="23" fillId="0" borderId="0" xfId="0" applyFont="1"/>
    <xf numFmtId="0" fontId="25" fillId="0" borderId="0" xfId="0" applyFont="1"/>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3" fontId="23" fillId="0" borderId="17" xfId="0" applyNumberFormat="1" applyFont="1" applyBorder="1"/>
    <xf numFmtId="3" fontId="22" fillId="0" borderId="20" xfId="0" applyNumberFormat="1" applyFont="1" applyBorder="1"/>
    <xf numFmtId="0" fontId="22" fillId="0" borderId="3" xfId="0" applyFont="1" applyBorder="1" applyAlignment="1">
      <alignment horizontal="center" vertical="center" wrapText="1"/>
    </xf>
    <xf numFmtId="3" fontId="23" fillId="0" borderId="21" xfId="0" applyNumberFormat="1" applyFont="1" applyBorder="1"/>
    <xf numFmtId="3" fontId="23" fillId="0" borderId="18" xfId="0" applyNumberFormat="1" applyFont="1" applyBorder="1"/>
    <xf numFmtId="0" fontId="15" fillId="0" borderId="32" xfId="0" applyFont="1" applyBorder="1" applyAlignment="1"/>
    <xf numFmtId="0" fontId="19" fillId="0" borderId="0" xfId="0" applyFont="1" applyAlignment="1"/>
    <xf numFmtId="0" fontId="12" fillId="0" borderId="0" xfId="0" applyFont="1" applyAlignment="1">
      <alignment horizontal="left" indent="2"/>
    </xf>
    <xf numFmtId="0" fontId="11" fillId="0" borderId="1" xfId="0" applyFont="1" applyBorder="1" applyAlignment="1">
      <alignment horizontal="center" vertical="top" wrapText="1"/>
    </xf>
    <xf numFmtId="0" fontId="11" fillId="0" borderId="13" xfId="0" applyFont="1" applyBorder="1" applyAlignment="1">
      <alignment horizontal="center" vertical="top" wrapText="1"/>
    </xf>
    <xf numFmtId="0" fontId="13" fillId="0" borderId="44" xfId="0" applyFont="1" applyBorder="1" applyAlignment="1">
      <alignment horizontal="left" indent="1"/>
    </xf>
    <xf numFmtId="0" fontId="13" fillId="0" borderId="41" xfId="0" applyFont="1" applyBorder="1" applyAlignment="1">
      <alignment horizontal="left" indent="1"/>
    </xf>
    <xf numFmtId="0" fontId="18" fillId="0" borderId="9" xfId="0" applyFont="1" applyBorder="1" applyAlignment="1">
      <alignment horizontal="center"/>
    </xf>
    <xf numFmtId="0" fontId="11" fillId="0" borderId="16" xfId="0" applyFont="1" applyBorder="1" applyAlignment="1">
      <alignment horizontal="left" indent="2"/>
    </xf>
    <xf numFmtId="0" fontId="11" fillId="0" borderId="19" xfId="0" applyFont="1" applyBorder="1" applyAlignment="1">
      <alignment horizontal="left" indent="2"/>
    </xf>
    <xf numFmtId="0" fontId="28" fillId="0" borderId="19" xfId="0" applyFont="1" applyBorder="1" applyAlignment="1">
      <alignment horizontal="left" indent="8"/>
    </xf>
    <xf numFmtId="0" fontId="18" fillId="0" borderId="19" xfId="0" applyFont="1" applyBorder="1"/>
    <xf numFmtId="0" fontId="18" fillId="0" borderId="19" xfId="0" applyFont="1" applyBorder="1" applyAlignment="1">
      <alignment horizontal="center"/>
    </xf>
    <xf numFmtId="0" fontId="18" fillId="0" borderId="55" xfId="0" applyFont="1" applyBorder="1" applyAlignment="1">
      <alignment horizontal="center"/>
    </xf>
    <xf numFmtId="0" fontId="12" fillId="0" borderId="0" xfId="0" applyFont="1" applyBorder="1"/>
    <xf numFmtId="0" fontId="18" fillId="0" borderId="0" xfId="0" applyFont="1" applyBorder="1"/>
    <xf numFmtId="0" fontId="13" fillId="0" borderId="0" xfId="0" applyFont="1" applyBorder="1"/>
    <xf numFmtId="0" fontId="18" fillId="0" borderId="59" xfId="0" applyFont="1" applyBorder="1"/>
    <xf numFmtId="3" fontId="18" fillId="0" borderId="19" xfId="0" applyNumberFormat="1" applyFont="1" applyBorder="1"/>
    <xf numFmtId="3" fontId="18" fillId="0" borderId="20" xfId="0" applyNumberFormat="1" applyFont="1" applyBorder="1"/>
    <xf numFmtId="0" fontId="18" fillId="0" borderId="60" xfId="0" applyFont="1" applyBorder="1" applyAlignment="1">
      <alignment horizontal="left" indent="1"/>
    </xf>
    <xf numFmtId="3" fontId="18" fillId="0" borderId="21" xfId="0" applyNumberFormat="1" applyFont="1" applyBorder="1"/>
    <xf numFmtId="0" fontId="18" fillId="0" borderId="59" xfId="0" applyFont="1" applyBorder="1" applyAlignment="1">
      <alignment horizontal="left" indent="1"/>
    </xf>
    <xf numFmtId="0" fontId="18" fillId="0" borderId="62" xfId="0" applyFont="1" applyBorder="1"/>
    <xf numFmtId="3" fontId="18" fillId="0" borderId="63" xfId="0" applyNumberFormat="1" applyFont="1" applyBorder="1"/>
    <xf numFmtId="3" fontId="18" fillId="0" borderId="64" xfId="0" applyNumberFormat="1" applyFont="1" applyBorder="1"/>
    <xf numFmtId="0" fontId="18" fillId="0" borderId="4" xfId="0" applyFont="1" applyBorder="1" applyAlignment="1">
      <alignment horizontal="center" vertical="center" wrapText="1"/>
    </xf>
    <xf numFmtId="0" fontId="13" fillId="0" borderId="57" xfId="0" applyFont="1" applyBorder="1" applyAlignment="1">
      <alignment horizontal="left" indent="3"/>
    </xf>
    <xf numFmtId="0" fontId="10" fillId="0" borderId="16" xfId="0" applyFont="1" applyBorder="1" applyAlignment="1">
      <alignment horizontal="left" indent="2"/>
    </xf>
    <xf numFmtId="3" fontId="18" fillId="0" borderId="30" xfId="0" applyNumberFormat="1" applyFont="1" applyBorder="1"/>
    <xf numFmtId="3" fontId="18" fillId="0" borderId="14" xfId="0" applyNumberFormat="1" applyFont="1" applyBorder="1"/>
    <xf numFmtId="3" fontId="18" fillId="0" borderId="65" xfId="0" applyNumberFormat="1" applyFont="1" applyBorder="1"/>
    <xf numFmtId="0" fontId="18" fillId="0" borderId="24" xfId="0" applyFont="1" applyBorder="1" applyAlignment="1">
      <alignment horizontal="left"/>
    </xf>
    <xf numFmtId="0" fontId="10" fillId="0" borderId="1" xfId="0" applyFont="1" applyBorder="1" applyAlignment="1">
      <alignment horizontal="center" vertical="top" wrapText="1"/>
    </xf>
    <xf numFmtId="0" fontId="10" fillId="0" borderId="57" xfId="0" applyFont="1" applyBorder="1" applyAlignment="1">
      <alignment horizontal="left" indent="3"/>
    </xf>
    <xf numFmtId="0" fontId="10" fillId="0" borderId="19" xfId="0" applyFont="1" applyBorder="1" applyAlignment="1">
      <alignment horizontal="left" indent="3"/>
    </xf>
    <xf numFmtId="0" fontId="10" fillId="0" borderId="6" xfId="0" applyFont="1" applyBorder="1" applyAlignment="1">
      <alignment horizontal="left" indent="3"/>
    </xf>
    <xf numFmtId="0" fontId="9" fillId="0" borderId="1" xfId="0" applyFont="1" applyBorder="1" applyAlignment="1">
      <alignment horizontal="center" vertical="top" wrapText="1"/>
    </xf>
    <xf numFmtId="0" fontId="9" fillId="0" borderId="19" xfId="0" applyFont="1" applyBorder="1" applyAlignment="1">
      <alignment horizontal="left" indent="3"/>
    </xf>
    <xf numFmtId="0" fontId="9" fillId="0" borderId="6" xfId="0" applyFont="1" applyBorder="1" applyAlignment="1">
      <alignment horizontal="left" indent="3"/>
    </xf>
    <xf numFmtId="0" fontId="9" fillId="0" borderId="19" xfId="0" applyFont="1" applyBorder="1" applyAlignment="1">
      <alignment horizontal="left" indent="2"/>
    </xf>
    <xf numFmtId="0" fontId="18" fillId="0" borderId="4" xfId="0" applyFont="1" applyBorder="1" applyAlignment="1">
      <alignment horizontal="center" vertical="center" wrapText="1"/>
    </xf>
    <xf numFmtId="0" fontId="6" fillId="0" borderId="33" xfId="0" applyFont="1" applyBorder="1" applyAlignment="1">
      <alignment horizontal="left" indent="2"/>
    </xf>
    <xf numFmtId="0" fontId="9" fillId="0" borderId="66" xfId="0" applyFont="1" applyBorder="1" applyAlignment="1">
      <alignment horizontal="left" indent="1"/>
    </xf>
    <xf numFmtId="0" fontId="9" fillId="0" borderId="10" xfId="0" applyFont="1" applyBorder="1" applyAlignment="1">
      <alignment horizontal="left" indent="1"/>
    </xf>
    <xf numFmtId="3" fontId="18" fillId="0" borderId="44" xfId="0" applyNumberFormat="1" applyFont="1" applyBorder="1"/>
    <xf numFmtId="3" fontId="18" fillId="0" borderId="46" xfId="0" applyNumberFormat="1" applyFont="1" applyBorder="1"/>
    <xf numFmtId="3" fontId="18" fillId="0" borderId="67" xfId="0" applyNumberFormat="1" applyFont="1" applyBorder="1"/>
    <xf numFmtId="3" fontId="18" fillId="0" borderId="57" xfId="0" applyNumberFormat="1" applyFont="1" applyBorder="1"/>
    <xf numFmtId="3" fontId="18" fillId="0" borderId="50" xfId="0" applyNumberFormat="1" applyFont="1" applyBorder="1"/>
    <xf numFmtId="3" fontId="18" fillId="0" borderId="33" xfId="0" applyNumberFormat="1" applyFont="1" applyBorder="1"/>
    <xf numFmtId="0" fontId="5" fillId="0" borderId="1" xfId="0" applyFont="1" applyBorder="1" applyAlignment="1">
      <alignment horizontal="center" vertical="top" wrapText="1"/>
    </xf>
    <xf numFmtId="3" fontId="13" fillId="0" borderId="17" xfId="0" applyNumberFormat="1" applyFont="1" applyBorder="1"/>
    <xf numFmtId="3" fontId="13" fillId="0" borderId="18" xfId="0" applyNumberFormat="1" applyFont="1" applyBorder="1"/>
    <xf numFmtId="3" fontId="13" fillId="0" borderId="21" xfId="0" applyNumberFormat="1" applyFont="1" applyBorder="1"/>
    <xf numFmtId="3" fontId="18" fillId="0" borderId="1" xfId="0" applyNumberFormat="1" applyFont="1" applyBorder="1"/>
    <xf numFmtId="3" fontId="18" fillId="0" borderId="13" xfId="0" applyNumberFormat="1" applyFont="1" applyBorder="1"/>
    <xf numFmtId="3" fontId="18" fillId="0" borderId="17" xfId="0" applyNumberFormat="1" applyFont="1" applyBorder="1"/>
    <xf numFmtId="3" fontId="10" fillId="0" borderId="17" xfId="0" applyNumberFormat="1" applyFont="1" applyBorder="1"/>
    <xf numFmtId="3" fontId="10" fillId="0" borderId="18" xfId="0" applyNumberFormat="1" applyFont="1" applyBorder="1"/>
    <xf numFmtId="3" fontId="10" fillId="0" borderId="35" xfId="0" applyNumberFormat="1" applyFont="1" applyBorder="1"/>
    <xf numFmtId="3" fontId="10" fillId="0" borderId="36" xfId="0" applyNumberFormat="1" applyFont="1" applyBorder="1"/>
    <xf numFmtId="3" fontId="13" fillId="0" borderId="46" xfId="0" applyNumberFormat="1" applyFont="1" applyBorder="1"/>
    <xf numFmtId="3" fontId="13" fillId="0" borderId="50" xfId="0" applyNumberFormat="1" applyFont="1" applyBorder="1"/>
    <xf numFmtId="3" fontId="13" fillId="0" borderId="22" xfId="0" applyNumberFormat="1" applyFont="1" applyBorder="1"/>
    <xf numFmtId="3" fontId="13" fillId="0" borderId="23" xfId="0" applyNumberFormat="1" applyFont="1" applyBorder="1"/>
    <xf numFmtId="3" fontId="13" fillId="0" borderId="7" xfId="0" applyNumberFormat="1" applyFont="1" applyBorder="1"/>
    <xf numFmtId="3" fontId="13" fillId="0" borderId="8" xfId="0" applyNumberFormat="1" applyFont="1" applyBorder="1"/>
    <xf numFmtId="3" fontId="13" fillId="0" borderId="35" xfId="0" applyNumberFormat="1" applyFont="1" applyBorder="1"/>
    <xf numFmtId="3" fontId="13" fillId="0" borderId="36" xfId="0" applyNumberFormat="1" applyFont="1" applyBorder="1"/>
    <xf numFmtId="3" fontId="28" fillId="0" borderId="20" xfId="0" applyNumberFormat="1" applyFont="1" applyBorder="1"/>
    <xf numFmtId="3" fontId="28" fillId="0" borderId="21" xfId="0" applyNumberFormat="1" applyFont="1" applyBorder="1"/>
    <xf numFmtId="3" fontId="18" fillId="0" borderId="49" xfId="0" applyNumberFormat="1" applyFont="1" applyBorder="1"/>
    <xf numFmtId="3" fontId="18" fillId="0" borderId="51" xfId="0" applyNumberFormat="1" applyFont="1" applyBorder="1"/>
    <xf numFmtId="0" fontId="4" fillId="0" borderId="0" xfId="0" applyFont="1"/>
    <xf numFmtId="0" fontId="23" fillId="0" borderId="30" xfId="0" applyFont="1" applyBorder="1" applyAlignment="1">
      <alignment vertical="top"/>
    </xf>
    <xf numFmtId="3" fontId="23" fillId="0" borderId="46" xfId="0" applyNumberFormat="1" applyFont="1" applyBorder="1"/>
    <xf numFmtId="3" fontId="23" fillId="0" borderId="50" xfId="0" applyNumberFormat="1" applyFont="1" applyBorder="1"/>
    <xf numFmtId="3" fontId="4" fillId="0" borderId="0" xfId="0" applyNumberFormat="1" applyFont="1"/>
    <xf numFmtId="164" fontId="4" fillId="0" borderId="0" xfId="1" applyNumberFormat="1" applyFont="1"/>
    <xf numFmtId="3" fontId="4" fillId="0" borderId="19" xfId="0" applyNumberFormat="1" applyFont="1" applyBorder="1"/>
    <xf numFmtId="0" fontId="4" fillId="0" borderId="60" xfId="0" applyFont="1" applyBorder="1" applyAlignment="1">
      <alignment horizontal="left" indent="3"/>
    </xf>
    <xf numFmtId="0" fontId="4" fillId="0" borderId="25" xfId="0" applyFont="1" applyBorder="1" applyAlignment="1">
      <alignment horizontal="left"/>
    </xf>
    <xf numFmtId="3" fontId="4" fillId="0" borderId="61" xfId="0" applyNumberFormat="1" applyFont="1" applyBorder="1"/>
    <xf numFmtId="0" fontId="37" fillId="0" borderId="0" xfId="0" applyFont="1" applyAlignment="1">
      <alignment vertical="center"/>
    </xf>
    <xf numFmtId="0" fontId="2" fillId="0" borderId="0" xfId="0" applyFont="1"/>
    <xf numFmtId="0" fontId="2" fillId="0" borderId="0" xfId="0" applyFont="1" applyAlignment="1">
      <alignment horizontal="left"/>
    </xf>
    <xf numFmtId="0" fontId="1" fillId="0" borderId="0" xfId="0" applyFont="1" applyAlignment="1"/>
    <xf numFmtId="0" fontId="4" fillId="0" borderId="0" xfId="0" applyFont="1" applyAlignment="1"/>
    <xf numFmtId="0" fontId="38" fillId="0" borderId="0" xfId="13" applyFont="1"/>
    <xf numFmtId="0" fontId="36" fillId="0" borderId="0" xfId="13" applyFont="1"/>
    <xf numFmtId="0" fontId="39" fillId="0" borderId="0" xfId="13" applyFont="1"/>
    <xf numFmtId="3" fontId="40" fillId="0" borderId="0" xfId="13" applyNumberFormat="1" applyFont="1" applyAlignment="1"/>
    <xf numFmtId="0" fontId="35" fillId="0" borderId="0" xfId="19" applyFont="1"/>
    <xf numFmtId="0" fontId="35" fillId="2" borderId="0" xfId="20" applyFont="1" applyFill="1"/>
    <xf numFmtId="0" fontId="38" fillId="2" borderId="0" xfId="20" applyFont="1" applyFill="1"/>
    <xf numFmtId="0" fontId="36" fillId="2" borderId="0" xfId="20" applyFont="1" applyFill="1" applyAlignment="1">
      <alignment wrapText="1"/>
    </xf>
    <xf numFmtId="0" fontId="35" fillId="2" borderId="0" xfId="19" applyFill="1"/>
    <xf numFmtId="0" fontId="36" fillId="0" borderId="0" xfId="13"/>
    <xf numFmtId="0" fontId="35" fillId="0" borderId="0" xfId="19"/>
    <xf numFmtId="0" fontId="33" fillId="0" borderId="0" xfId="13" applyFont="1"/>
    <xf numFmtId="0" fontId="38" fillId="3" borderId="0" xfId="19" applyFont="1" applyFill="1" applyAlignment="1">
      <alignment horizontal="centerContinuous"/>
    </xf>
    <xf numFmtId="0" fontId="42" fillId="0" borderId="0" xfId="13" applyFont="1"/>
    <xf numFmtId="0" fontId="36" fillId="3" borderId="0" xfId="19" applyFont="1" applyFill="1" applyAlignment="1">
      <alignment horizontal="centerContinuous"/>
    </xf>
    <xf numFmtId="0" fontId="36" fillId="3" borderId="0" xfId="19" applyFont="1" applyFill="1"/>
    <xf numFmtId="3" fontId="13" fillId="0" borderId="0" xfId="0" applyNumberFormat="1" applyFont="1" applyBorder="1"/>
    <xf numFmtId="0" fontId="20" fillId="0" borderId="0" xfId="0" applyFont="1" applyBorder="1" applyAlignment="1">
      <alignment horizontal="left" indent="3"/>
    </xf>
    <xf numFmtId="0" fontId="44" fillId="0" borderId="0" xfId="22" applyFont="1"/>
    <xf numFmtId="0" fontId="43" fillId="0" borderId="0" xfId="22"/>
    <xf numFmtId="0" fontId="45" fillId="0" borderId="0" xfId="22" applyFont="1"/>
    <xf numFmtId="0" fontId="38" fillId="0" borderId="0" xfId="22" applyFont="1"/>
    <xf numFmtId="0" fontId="36" fillId="3" borderId="0" xfId="22" applyFont="1" applyFill="1" applyAlignment="1"/>
    <xf numFmtId="0" fontId="36" fillId="3" borderId="0" xfId="22" applyFont="1" applyFill="1" applyBorder="1" applyAlignment="1">
      <alignment vertical="top" wrapText="1"/>
    </xf>
    <xf numFmtId="0" fontId="49" fillId="2" borderId="0" xfId="22" applyFont="1" applyFill="1" applyProtection="1">
      <protection hidden="1"/>
    </xf>
    <xf numFmtId="0" fontId="4" fillId="0" borderId="16" xfId="0" applyFont="1" applyBorder="1" applyAlignment="1">
      <alignment horizontal="left" indent="3"/>
    </xf>
    <xf numFmtId="0" fontId="4" fillId="0" borderId="41" xfId="0" applyFont="1" applyBorder="1"/>
    <xf numFmtId="0" fontId="4" fillId="0" borderId="40" xfId="0" applyFont="1" applyBorder="1"/>
    <xf numFmtId="3" fontId="4" fillId="0" borderId="20" xfId="0" applyNumberFormat="1" applyFont="1" applyBorder="1"/>
    <xf numFmtId="3" fontId="4" fillId="0" borderId="17" xfId="0" applyNumberFormat="1" applyFont="1" applyBorder="1"/>
    <xf numFmtId="3" fontId="4" fillId="0" borderId="20" xfId="0" applyNumberFormat="1" applyFont="1" applyBorder="1"/>
    <xf numFmtId="3" fontId="4" fillId="0" borderId="17" xfId="0" applyNumberFormat="1" applyFont="1" applyBorder="1"/>
    <xf numFmtId="0" fontId="4" fillId="0" borderId="0" xfId="0" applyFont="1" applyFill="1"/>
    <xf numFmtId="0" fontId="30" fillId="0" borderId="0" xfId="0" applyFont="1" applyFill="1" applyBorder="1" applyAlignment="1">
      <alignment horizontal="left" vertical="top"/>
    </xf>
    <xf numFmtId="0" fontId="30" fillId="0" borderId="0" xfId="0" applyFont="1" applyFill="1"/>
    <xf numFmtId="0" fontId="31" fillId="0" borderId="0" xfId="0" applyFont="1" applyFill="1"/>
    <xf numFmtId="0" fontId="18" fillId="0" borderId="0" xfId="0" applyFont="1" applyFill="1"/>
    <xf numFmtId="0" fontId="32" fillId="0" borderId="0" xfId="0" applyFont="1" applyFill="1" applyBorder="1" applyAlignment="1">
      <alignment horizontal="center"/>
    </xf>
    <xf numFmtId="0" fontId="19" fillId="0" borderId="0" xfId="0" applyFont="1" applyFill="1" applyBorder="1"/>
    <xf numFmtId="0" fontId="32" fillId="0" borderId="0" xfId="0" applyFont="1" applyBorder="1" applyAlignment="1">
      <alignment horizontal="center"/>
    </xf>
    <xf numFmtId="0" fontId="19" fillId="0" borderId="0" xfId="0" applyFont="1" applyBorder="1"/>
    <xf numFmtId="0" fontId="29" fillId="0" borderId="0" xfId="0" applyFont="1" applyBorder="1"/>
    <xf numFmtId="0" fontId="8" fillId="0" borderId="0" xfId="0" applyFont="1" applyBorder="1"/>
    <xf numFmtId="0" fontId="18" fillId="0" borderId="0" xfId="0" applyFont="1" applyBorder="1" applyAlignment="1"/>
    <xf numFmtId="0" fontId="7" fillId="0" borderId="0" xfId="0" applyFont="1" applyBorder="1"/>
    <xf numFmtId="0" fontId="13" fillId="0" borderId="41" xfId="0" applyFont="1" applyFill="1" applyBorder="1" applyAlignment="1">
      <alignment vertical="top"/>
    </xf>
    <xf numFmtId="0" fontId="4" fillId="0" borderId="28" xfId="0" applyFont="1" applyFill="1" applyBorder="1" applyAlignment="1">
      <alignment vertical="top" wrapText="1"/>
    </xf>
    <xf numFmtId="3" fontId="13" fillId="0" borderId="20" xfId="0" applyNumberFormat="1" applyFont="1" applyFill="1" applyBorder="1"/>
    <xf numFmtId="3" fontId="12" fillId="0" borderId="21" xfId="0" applyNumberFormat="1" applyFont="1" applyFill="1" applyBorder="1"/>
    <xf numFmtId="0" fontId="27" fillId="0" borderId="0" xfId="0" applyFont="1" applyFill="1" applyBorder="1"/>
    <xf numFmtId="0" fontId="1" fillId="0" borderId="0" xfId="0" applyFont="1" applyFill="1" applyBorder="1"/>
    <xf numFmtId="0" fontId="12" fillId="0" borderId="0" xfId="0" applyFont="1" applyBorder="1" applyAlignment="1">
      <alignment horizontal="left" indent="2"/>
    </xf>
    <xf numFmtId="0" fontId="12" fillId="0" borderId="0" xfId="0" applyFont="1" applyBorder="1" applyAlignment="1">
      <alignment wrapText="1"/>
    </xf>
    <xf numFmtId="0" fontId="18" fillId="0" borderId="0" xfId="0" applyFont="1" applyBorder="1" applyAlignment="1">
      <alignment wrapText="1"/>
    </xf>
    <xf numFmtId="0" fontId="27" fillId="0" borderId="0" xfId="0" applyFont="1" applyBorder="1"/>
    <xf numFmtId="0" fontId="15" fillId="0" borderId="0" xfId="0" applyFont="1" applyBorder="1" applyAlignment="1">
      <alignment wrapText="1"/>
    </xf>
    <xf numFmtId="0" fontId="15" fillId="0" borderId="0" xfId="0" applyFont="1" applyBorder="1"/>
    <xf numFmtId="0" fontId="4" fillId="0" borderId="59" xfId="0" applyFont="1" applyFill="1" applyBorder="1"/>
    <xf numFmtId="0" fontId="18" fillId="0" borderId="59" xfId="0" applyFont="1" applyFill="1" applyBorder="1" applyAlignment="1">
      <alignment horizontal="left" indent="1"/>
    </xf>
    <xf numFmtId="0" fontId="4" fillId="0" borderId="60" xfId="0" applyFont="1" applyFill="1" applyBorder="1" applyAlignment="1">
      <alignment horizontal="left" indent="3"/>
    </xf>
    <xf numFmtId="0" fontId="18" fillId="0" borderId="60" xfId="0" applyFont="1" applyFill="1" applyBorder="1" applyAlignment="1">
      <alignment horizontal="left" indent="1"/>
    </xf>
    <xf numFmtId="0" fontId="18" fillId="0" borderId="58" xfId="0" applyFont="1" applyFill="1" applyBorder="1" applyAlignment="1">
      <alignment horizontal="left"/>
    </xf>
    <xf numFmtId="0" fontId="23" fillId="0" borderId="42" xfId="0" applyFont="1" applyFill="1" applyBorder="1"/>
    <xf numFmtId="0" fontId="23" fillId="0" borderId="41" xfId="0" applyFont="1" applyFill="1" applyBorder="1" applyAlignment="1">
      <alignment vertical="top"/>
    </xf>
    <xf numFmtId="0" fontId="23" fillId="0" borderId="30" xfId="0" applyFont="1" applyFill="1" applyBorder="1" applyAlignment="1">
      <alignment vertical="top"/>
    </xf>
    <xf numFmtId="0" fontId="23" fillId="0" borderId="40" xfId="0" applyFont="1" applyFill="1" applyBorder="1" applyAlignment="1">
      <alignment vertical="top"/>
    </xf>
    <xf numFmtId="0" fontId="22" fillId="0" borderId="32" xfId="0" applyFont="1" applyFill="1" applyBorder="1" applyAlignment="1">
      <alignment vertical="center" wrapText="1"/>
    </xf>
    <xf numFmtId="3" fontId="18" fillId="0" borderId="72" xfId="0" applyNumberFormat="1" applyFont="1" applyFill="1" applyBorder="1"/>
    <xf numFmtId="3" fontId="18" fillId="0" borderId="2" xfId="0" applyNumberFormat="1" applyFont="1" applyFill="1" applyBorder="1"/>
    <xf numFmtId="3" fontId="4" fillId="0" borderId="7" xfId="0" applyNumberFormat="1" applyFont="1" applyBorder="1"/>
    <xf numFmtId="3" fontId="23" fillId="0" borderId="46" xfId="0" applyNumberFormat="1" applyFont="1" applyFill="1" applyBorder="1"/>
    <xf numFmtId="3" fontId="23" fillId="0" borderId="50" xfId="0" applyNumberFormat="1" applyFont="1" applyFill="1" applyBorder="1"/>
    <xf numFmtId="0" fontId="25" fillId="0" borderId="0" xfId="0" applyFont="1" applyFill="1" applyAlignment="1"/>
    <xf numFmtId="0" fontId="23" fillId="0" borderId="0" xfId="0" applyFont="1" applyFill="1"/>
    <xf numFmtId="3" fontId="22" fillId="0" borderId="35" xfId="0" applyNumberFormat="1" applyFont="1" applyFill="1" applyBorder="1"/>
    <xf numFmtId="3" fontId="22" fillId="0" borderId="2" xfId="0" applyNumberFormat="1" applyFont="1" applyFill="1" applyBorder="1"/>
    <xf numFmtId="3" fontId="22" fillId="0" borderId="11" xfId="0" applyNumberFormat="1" applyFont="1" applyFill="1" applyBorder="1"/>
    <xf numFmtId="3" fontId="23" fillId="0" borderId="36" xfId="0" applyNumberFormat="1" applyFont="1" applyFill="1" applyBorder="1"/>
    <xf numFmtId="3" fontId="22" fillId="0" borderId="2" xfId="0" applyNumberFormat="1" applyFont="1" applyBorder="1"/>
    <xf numFmtId="3" fontId="22" fillId="0" borderId="11" xfId="0" applyNumberFormat="1" applyFont="1" applyBorder="1"/>
    <xf numFmtId="3" fontId="22" fillId="0" borderId="1" xfId="0" applyNumberFormat="1" applyFont="1" applyBorder="1"/>
    <xf numFmtId="3" fontId="23" fillId="0" borderId="13" xfId="0" applyNumberFormat="1" applyFont="1" applyBorder="1"/>
    <xf numFmtId="0" fontId="4" fillId="0" borderId="41" xfId="0" applyFont="1" applyFill="1" applyBorder="1" applyAlignment="1">
      <alignment horizontal="left" indent="3"/>
    </xf>
    <xf numFmtId="3" fontId="4" fillId="0" borderId="73" xfId="0" applyNumberFormat="1" applyFont="1" applyBorder="1"/>
    <xf numFmtId="3" fontId="51" fillId="0" borderId="73" xfId="0" applyNumberFormat="1" applyFont="1" applyBorder="1"/>
    <xf numFmtId="3" fontId="18" fillId="0" borderId="56" xfId="0" applyNumberFormat="1" applyFont="1" applyFill="1" applyBorder="1"/>
    <xf numFmtId="3" fontId="18" fillId="0" borderId="14" xfId="0" applyNumberFormat="1" applyFont="1" applyFill="1" applyBorder="1"/>
    <xf numFmtId="3" fontId="18" fillId="0" borderId="46" xfId="0" applyNumberFormat="1" applyFont="1" applyFill="1" applyBorder="1"/>
    <xf numFmtId="3" fontId="18" fillId="0" borderId="17" xfId="0" applyNumberFormat="1" applyFont="1" applyFill="1" applyBorder="1"/>
    <xf numFmtId="3" fontId="18" fillId="0" borderId="20" xfId="0" applyNumberFormat="1" applyFont="1" applyFill="1" applyBorder="1"/>
    <xf numFmtId="3" fontId="4" fillId="0" borderId="20" xfId="0" applyNumberFormat="1" applyFont="1" applyFill="1" applyBorder="1"/>
    <xf numFmtId="3" fontId="4" fillId="0" borderId="22" xfId="0" applyNumberFormat="1" applyFont="1" applyFill="1" applyBorder="1"/>
    <xf numFmtId="3" fontId="51" fillId="0" borderId="22" xfId="0" applyNumberFormat="1" applyFont="1" applyFill="1" applyBorder="1"/>
    <xf numFmtId="3" fontId="18" fillId="0" borderId="35" xfId="0" applyNumberFormat="1" applyFont="1" applyFill="1" applyBorder="1"/>
    <xf numFmtId="3" fontId="4" fillId="0" borderId="65" xfId="0" applyNumberFormat="1" applyFont="1" applyBorder="1"/>
    <xf numFmtId="3" fontId="4" fillId="0" borderId="11" xfId="0" applyNumberFormat="1" applyFont="1" applyBorder="1"/>
    <xf numFmtId="3" fontId="4" fillId="0" borderId="74" xfId="0" applyNumberFormat="1" applyFont="1" applyBorder="1"/>
    <xf numFmtId="0" fontId="18" fillId="0" borderId="24" xfId="0" applyFont="1" applyFill="1" applyBorder="1" applyAlignment="1">
      <alignment horizontal="left"/>
    </xf>
    <xf numFmtId="3" fontId="18" fillId="0" borderId="68" xfId="0" applyNumberFormat="1" applyFont="1" applyFill="1" applyBorder="1"/>
    <xf numFmtId="3" fontId="4" fillId="0" borderId="75" xfId="0" applyNumberFormat="1" applyFont="1" applyBorder="1"/>
    <xf numFmtId="3" fontId="13" fillId="0" borderId="17" xfId="0" applyNumberFormat="1" applyFont="1" applyFill="1" applyBorder="1"/>
    <xf numFmtId="3" fontId="18" fillId="0" borderId="1" xfId="0" applyNumberFormat="1" applyFont="1" applyFill="1" applyBorder="1"/>
    <xf numFmtId="3" fontId="13" fillId="0" borderId="46" xfId="0" applyNumberFormat="1" applyFont="1" applyFill="1" applyBorder="1"/>
    <xf numFmtId="3" fontId="13" fillId="0" borderId="7" xfId="0" applyNumberFormat="1" applyFont="1" applyFill="1" applyBorder="1"/>
    <xf numFmtId="3" fontId="10" fillId="0" borderId="17" xfId="0" applyNumberFormat="1" applyFont="1" applyFill="1" applyBorder="1"/>
    <xf numFmtId="3" fontId="10" fillId="0" borderId="35" xfId="0" applyNumberFormat="1" applyFont="1" applyFill="1" applyBorder="1"/>
    <xf numFmtId="0" fontId="13" fillId="0" borderId="0" xfId="0" applyFont="1" applyFill="1"/>
    <xf numFmtId="0" fontId="13" fillId="0" borderId="76" xfId="0" applyFont="1" applyBorder="1" applyAlignment="1">
      <alignment horizontal="left" indent="3"/>
    </xf>
    <xf numFmtId="3" fontId="13" fillId="0" borderId="14" xfId="0" applyNumberFormat="1" applyFont="1" applyBorder="1"/>
    <xf numFmtId="3" fontId="13" fillId="0" borderId="77" xfId="0" applyNumberFormat="1" applyFont="1" applyBorder="1"/>
    <xf numFmtId="3" fontId="13" fillId="0" borderId="14" xfId="0" applyNumberFormat="1" applyFont="1" applyFill="1" applyBorder="1"/>
    <xf numFmtId="3" fontId="12" fillId="0" borderId="20" xfId="0" applyNumberFormat="1" applyFont="1" applyFill="1" applyBorder="1"/>
    <xf numFmtId="0" fontId="23" fillId="0" borderId="47" xfId="0" applyFont="1" applyFill="1" applyBorder="1"/>
    <xf numFmtId="0" fontId="22" fillId="0" borderId="70" xfId="0" applyFont="1" applyFill="1" applyBorder="1" applyAlignment="1">
      <alignment horizontal="right" vertical="top"/>
    </xf>
    <xf numFmtId="0" fontId="22" fillId="0" borderId="70" xfId="0" applyFont="1" applyFill="1" applyBorder="1" applyAlignment="1">
      <alignment horizontal="left" vertical="top"/>
    </xf>
    <xf numFmtId="0" fontId="4" fillId="0" borderId="43" xfId="0" applyFont="1" applyBorder="1"/>
    <xf numFmtId="3" fontId="22" fillId="0" borderId="7" xfId="0" applyNumberFormat="1" applyFont="1" applyBorder="1"/>
    <xf numFmtId="3" fontId="22" fillId="0" borderId="8" xfId="0" applyNumberFormat="1" applyFont="1" applyBorder="1"/>
    <xf numFmtId="3" fontId="13" fillId="0" borderId="35" xfId="0" applyNumberFormat="1" applyFont="1" applyFill="1" applyBorder="1"/>
    <xf numFmtId="3" fontId="52" fillId="0" borderId="50" xfId="0" applyNumberFormat="1" applyFont="1" applyFill="1" applyBorder="1"/>
    <xf numFmtId="3" fontId="23" fillId="0" borderId="13" xfId="0" applyNumberFormat="1" applyFont="1" applyFill="1" applyBorder="1"/>
    <xf numFmtId="3" fontId="18" fillId="0" borderId="21" xfId="0" applyNumberFormat="1" applyFont="1" applyFill="1" applyBorder="1"/>
    <xf numFmtId="3" fontId="4" fillId="0" borderId="21" xfId="0" applyNumberFormat="1" applyFont="1" applyFill="1" applyBorder="1"/>
    <xf numFmtId="3" fontId="4" fillId="0" borderId="23" xfId="0" applyNumberFormat="1" applyFont="1" applyFill="1" applyBorder="1"/>
    <xf numFmtId="3" fontId="51" fillId="0" borderId="23" xfId="0" applyNumberFormat="1" applyFont="1" applyFill="1" applyBorder="1"/>
    <xf numFmtId="0" fontId="36" fillId="2" borderId="0" xfId="20" applyFont="1" applyFill="1" applyAlignment="1">
      <alignment horizontal="center"/>
    </xf>
    <xf numFmtId="0" fontId="46" fillId="0" borderId="0" xfId="22" applyFont="1" applyBorder="1" applyAlignment="1"/>
    <xf numFmtId="0" fontId="36" fillId="0" borderId="0" xfId="22" applyFont="1" applyBorder="1" applyAlignment="1"/>
    <xf numFmtId="0" fontId="47" fillId="3" borderId="0" xfId="22" applyFont="1" applyFill="1" applyBorder="1" applyAlignment="1">
      <alignment horizontal="center" vertical="top"/>
    </xf>
    <xf numFmtId="0" fontId="48" fillId="4" borderId="0" xfId="22" applyFont="1" applyFill="1" applyBorder="1" applyAlignment="1">
      <alignment vertical="top" wrapText="1"/>
    </xf>
    <xf numFmtId="0" fontId="4" fillId="0" borderId="0" xfId="0" applyFont="1" applyAlignment="1">
      <alignment horizontal="left" vertical="top"/>
    </xf>
    <xf numFmtId="0" fontId="34" fillId="0" borderId="0" xfId="0" applyFont="1" applyAlignment="1">
      <alignment horizontal="left" vertical="top"/>
    </xf>
    <xf numFmtId="0" fontId="16" fillId="0" borderId="0" xfId="0" applyFont="1" applyAlignment="1">
      <alignment horizontal="center"/>
    </xf>
    <xf numFmtId="0" fontId="17"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5" fillId="0" borderId="0" xfId="0" applyFont="1" applyAlignment="1">
      <alignment horizontal="center"/>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3" fillId="0" borderId="0" xfId="0" applyFont="1" applyAlignment="1">
      <alignment horizont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20" fillId="0" borderId="0" xfId="0" applyFont="1" applyAlignment="1">
      <alignment horizontal="left" vertical="top"/>
    </xf>
    <xf numFmtId="0" fontId="18" fillId="0" borderId="12"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2" fillId="0" borderId="0" xfId="0" applyFont="1" applyAlignment="1">
      <alignment horizontal="center"/>
    </xf>
    <xf numFmtId="0" fontId="13" fillId="0" borderId="32" xfId="0" applyFont="1" applyBorder="1" applyAlignment="1">
      <alignment horizontal="center"/>
    </xf>
    <xf numFmtId="0" fontId="26" fillId="0" borderId="70" xfId="0" applyFont="1" applyFill="1" applyBorder="1" applyAlignment="1">
      <alignment horizontal="left" vertical="top" wrapText="1"/>
    </xf>
    <xf numFmtId="0" fontId="0" fillId="0" borderId="70" xfId="0" applyFill="1" applyBorder="1" applyAlignment="1">
      <alignment horizontal="left" vertical="top" wrapText="1"/>
    </xf>
    <xf numFmtId="0" fontId="0" fillId="0" borderId="71" xfId="0" applyFill="1" applyBorder="1" applyAlignment="1">
      <alignment horizontal="left" vertical="top" wrapText="1"/>
    </xf>
    <xf numFmtId="0" fontId="0" fillId="0" borderId="45" xfId="0" applyFill="1" applyBorder="1" applyAlignment="1">
      <alignment horizontal="left" vertical="top" wrapText="1"/>
    </xf>
    <xf numFmtId="0" fontId="0" fillId="0" borderId="48" xfId="0" applyFill="1" applyBorder="1" applyAlignment="1">
      <alignment horizontal="left" vertical="top" wrapText="1"/>
    </xf>
    <xf numFmtId="0" fontId="23" fillId="0" borderId="70" xfId="0" applyFont="1" applyFill="1" applyBorder="1" applyAlignment="1">
      <alignment horizontal="left" vertical="top" wrapText="1"/>
    </xf>
    <xf numFmtId="0" fontId="23" fillId="0" borderId="71" xfId="0" applyFont="1" applyFill="1" applyBorder="1" applyAlignment="1">
      <alignment horizontal="left" vertical="top" wrapText="1"/>
    </xf>
    <xf numFmtId="0" fontId="23" fillId="0" borderId="45" xfId="0" applyFont="1" applyFill="1" applyBorder="1" applyAlignment="1">
      <alignment horizontal="left" vertical="top" wrapText="1"/>
    </xf>
    <xf numFmtId="0" fontId="23" fillId="0" borderId="48" xfId="0" applyFont="1" applyFill="1" applyBorder="1" applyAlignment="1">
      <alignment horizontal="left" vertical="top" wrapText="1"/>
    </xf>
    <xf numFmtId="0" fontId="21" fillId="0" borderId="0" xfId="0" applyFont="1" applyAlignment="1">
      <alignment horizontal="center"/>
    </xf>
    <xf numFmtId="0" fontId="1"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2" fillId="0" borderId="45" xfId="0" applyFont="1" applyFill="1" applyBorder="1" applyAlignment="1">
      <alignment horizontal="left" vertical="top" wrapText="1"/>
    </xf>
    <xf numFmtId="0" fontId="4" fillId="0" borderId="0" xfId="0" applyFont="1" applyBorder="1" applyAlignment="1">
      <alignment horizontal="center"/>
    </xf>
    <xf numFmtId="0" fontId="4" fillId="0" borderId="32" xfId="0" applyFont="1" applyBorder="1" applyAlignment="1">
      <alignment horizontal="center"/>
    </xf>
    <xf numFmtId="0" fontId="22" fillId="0" borderId="78" xfId="0" applyFont="1" applyBorder="1" applyAlignment="1">
      <alignment horizontal="center"/>
    </xf>
    <xf numFmtId="0" fontId="52" fillId="0" borderId="37" xfId="0" applyFont="1" applyFill="1" applyBorder="1" applyAlignment="1">
      <alignment horizontal="left" vertical="top" wrapText="1"/>
    </xf>
    <xf numFmtId="0" fontId="52" fillId="0" borderId="28" xfId="0" applyFont="1" applyFill="1" applyBorder="1" applyAlignment="1">
      <alignment horizontal="left" vertical="top" wrapText="1"/>
    </xf>
    <xf numFmtId="0" fontId="22" fillId="0" borderId="38" xfId="0" applyFont="1" applyFill="1" applyBorder="1" applyAlignment="1">
      <alignment horizontal="right" vertical="top"/>
    </xf>
    <xf numFmtId="0" fontId="23" fillId="0" borderId="37" xfId="0" applyFont="1" applyFill="1" applyBorder="1" applyAlignment="1">
      <alignment horizontal="left" vertical="top" wrapText="1"/>
    </xf>
    <xf numFmtId="0" fontId="23" fillId="0" borderId="37" xfId="0" applyFont="1" applyFill="1" applyBorder="1" applyAlignment="1">
      <alignment horizontal="left" vertical="top"/>
    </xf>
    <xf numFmtId="0" fontId="23" fillId="0" borderId="28" xfId="0" applyFont="1" applyFill="1" applyBorder="1" applyAlignment="1">
      <alignment horizontal="left" vertical="top"/>
    </xf>
    <xf numFmtId="0" fontId="26" fillId="0" borderId="37" xfId="0" applyFont="1" applyFill="1" applyBorder="1" applyAlignment="1">
      <alignment horizontal="left" vertical="top" wrapText="1"/>
    </xf>
    <xf numFmtId="0" fontId="26" fillId="0" borderId="37" xfId="0" applyFont="1" applyFill="1" applyBorder="1" applyAlignment="1">
      <alignment horizontal="left" vertical="top"/>
    </xf>
    <xf numFmtId="0" fontId="26" fillId="0" borderId="28" xfId="0" applyFont="1" applyFill="1" applyBorder="1" applyAlignment="1">
      <alignment horizontal="left" vertical="top"/>
    </xf>
    <xf numFmtId="0" fontId="4" fillId="0" borderId="0" xfId="0" applyFont="1" applyAlignment="1">
      <alignment horizontal="left"/>
    </xf>
    <xf numFmtId="0" fontId="50" fillId="0" borderId="0" xfId="0" applyFont="1" applyAlignment="1">
      <alignment horizontal="center"/>
    </xf>
    <xf numFmtId="0" fontId="18" fillId="0" borderId="54"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52" xfId="0" applyFont="1" applyBorder="1" applyAlignment="1">
      <alignment horizontal="center" vertical="center" wrapText="1"/>
    </xf>
    <xf numFmtId="0" fontId="36" fillId="3" borderId="0" xfId="19" applyFont="1" applyFill="1" applyAlignment="1">
      <alignment vertical="top" wrapText="1"/>
    </xf>
    <xf numFmtId="0" fontId="36" fillId="3" borderId="0" xfId="13" applyFont="1" applyFill="1" applyAlignment="1">
      <alignment vertical="top" wrapText="1"/>
    </xf>
    <xf numFmtId="3" fontId="40" fillId="0" borderId="0" xfId="13" applyNumberFormat="1" applyFont="1" applyAlignment="1">
      <alignment horizontal="center"/>
    </xf>
    <xf numFmtId="0" fontId="36" fillId="0" borderId="0" xfId="13" applyFont="1" applyBorder="1" applyAlignment="1">
      <alignment horizontal="center"/>
    </xf>
    <xf numFmtId="3" fontId="38" fillId="2" borderId="0" xfId="20" applyNumberFormat="1" applyFont="1" applyFill="1" applyAlignment="1">
      <alignment horizontal="center"/>
    </xf>
    <xf numFmtId="0" fontId="38" fillId="2" borderId="0" xfId="20" applyFont="1" applyFill="1" applyAlignment="1">
      <alignment horizontal="center"/>
    </xf>
    <xf numFmtId="3" fontId="36" fillId="2" borderId="0" xfId="20" applyNumberFormat="1" applyFont="1" applyFill="1" applyAlignment="1">
      <alignment horizontal="center"/>
    </xf>
    <xf numFmtId="0" fontId="36" fillId="2" borderId="0" xfId="20" applyFont="1" applyFill="1" applyAlignment="1">
      <alignment horizontal="center"/>
    </xf>
    <xf numFmtId="0" fontId="41" fillId="2" borderId="0" xfId="20" applyFont="1" applyFill="1" applyAlignment="1">
      <alignment horizontal="center"/>
    </xf>
    <xf numFmtId="0" fontId="36" fillId="2" borderId="0" xfId="20" applyFont="1" applyFill="1" applyAlignment="1">
      <alignment vertical="center" wrapText="1"/>
    </xf>
    <xf numFmtId="0" fontId="4" fillId="0" borderId="1" xfId="0" applyFont="1" applyBorder="1" applyAlignment="1">
      <alignment horizontal="center" vertical="top" wrapText="1"/>
    </xf>
  </cellXfs>
  <cellStyles count="23">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21"/>
    <cellStyle name="Normal 6" xfId="22"/>
    <cellStyle name="Normal_Appendix Exhibits.FINAL 2" xfId="19"/>
    <cellStyle name="Normal_Sheet1 2" xfId="20"/>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10</xdr:col>
      <xdr:colOff>527423</xdr:colOff>
      <xdr:row>28</xdr:row>
      <xdr:rowOff>152401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44501"/>
          <a:ext cx="6623423" cy="5118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6"/>
  <sheetViews>
    <sheetView view="pageBreakPreview" zoomScale="75" zoomScaleNormal="75" zoomScaleSheetLayoutView="75" workbookViewId="0">
      <selection activeCell="B34" sqref="B34"/>
    </sheetView>
  </sheetViews>
  <sheetFormatPr defaultRowHeight="15" x14ac:dyDescent="0.2"/>
  <cols>
    <col min="1" max="11" width="9.140625" style="152"/>
    <col min="12" max="12" width="2" style="153" customWidth="1"/>
    <col min="13" max="16384" width="9.140625" style="152"/>
  </cols>
  <sheetData>
    <row r="1" spans="1:12" ht="20.25" x14ac:dyDescent="0.3">
      <c r="A1" s="151" t="s">
        <v>115</v>
      </c>
      <c r="L1" s="153" t="s">
        <v>8</v>
      </c>
    </row>
    <row r="2" spans="1:12" x14ac:dyDescent="0.2">
      <c r="L2" s="153" t="s">
        <v>8</v>
      </c>
    </row>
    <row r="3" spans="1:12" x14ac:dyDescent="0.2">
      <c r="L3" s="153" t="s">
        <v>8</v>
      </c>
    </row>
    <row r="4" spans="1:12" x14ac:dyDescent="0.2">
      <c r="L4" s="153" t="s">
        <v>8</v>
      </c>
    </row>
    <row r="5" spans="1:12" ht="15.75" x14ac:dyDescent="0.25">
      <c r="B5" s="154"/>
      <c r="L5" s="153" t="s">
        <v>8</v>
      </c>
    </row>
    <row r="6" spans="1:12" x14ac:dyDescent="0.2">
      <c r="L6" s="153" t="s">
        <v>8</v>
      </c>
    </row>
    <row r="7" spans="1:12" x14ac:dyDescent="0.2">
      <c r="L7" s="153" t="s">
        <v>8</v>
      </c>
    </row>
    <row r="8" spans="1:12" x14ac:dyDescent="0.2">
      <c r="L8" s="153" t="s">
        <v>8</v>
      </c>
    </row>
    <row r="9" spans="1:12" x14ac:dyDescent="0.2">
      <c r="L9" s="153" t="s">
        <v>8</v>
      </c>
    </row>
    <row r="10" spans="1:12" x14ac:dyDescent="0.2">
      <c r="L10" s="153" t="s">
        <v>8</v>
      </c>
    </row>
    <row r="11" spans="1:12" x14ac:dyDescent="0.2">
      <c r="L11" s="153" t="s">
        <v>8</v>
      </c>
    </row>
    <row r="12" spans="1:12" x14ac:dyDescent="0.2">
      <c r="L12" s="153" t="s">
        <v>8</v>
      </c>
    </row>
    <row r="13" spans="1:12" x14ac:dyDescent="0.2">
      <c r="L13" s="153" t="s">
        <v>8</v>
      </c>
    </row>
    <row r="14" spans="1:12" x14ac:dyDescent="0.2">
      <c r="L14" s="153" t="s">
        <v>8</v>
      </c>
    </row>
    <row r="15" spans="1:12" x14ac:dyDescent="0.2">
      <c r="L15" s="153" t="s">
        <v>8</v>
      </c>
    </row>
    <row r="16" spans="1:12" x14ac:dyDescent="0.2">
      <c r="L16" s="153" t="s">
        <v>8</v>
      </c>
    </row>
    <row r="17" spans="1:12" x14ac:dyDescent="0.2">
      <c r="L17" s="153" t="s">
        <v>8</v>
      </c>
    </row>
    <row r="18" spans="1:12" x14ac:dyDescent="0.2">
      <c r="L18" s="153" t="s">
        <v>8</v>
      </c>
    </row>
    <row r="19" spans="1:12" x14ac:dyDescent="0.2">
      <c r="L19" s="153" t="s">
        <v>8</v>
      </c>
    </row>
    <row r="20" spans="1:12" x14ac:dyDescent="0.2">
      <c r="L20" s="153" t="s">
        <v>8</v>
      </c>
    </row>
    <row r="21" spans="1:12" x14ac:dyDescent="0.2">
      <c r="L21" s="153" t="s">
        <v>8</v>
      </c>
    </row>
    <row r="22" spans="1:12" x14ac:dyDescent="0.2">
      <c r="L22" s="153" t="s">
        <v>8</v>
      </c>
    </row>
    <row r="23" spans="1:12" x14ac:dyDescent="0.2">
      <c r="L23" s="153" t="s">
        <v>8</v>
      </c>
    </row>
    <row r="24" spans="1:12" x14ac:dyDescent="0.2">
      <c r="L24" s="153" t="s">
        <v>8</v>
      </c>
    </row>
    <row r="25" spans="1:12" x14ac:dyDescent="0.2">
      <c r="L25" s="153" t="s">
        <v>8</v>
      </c>
    </row>
    <row r="26" spans="1:12" x14ac:dyDescent="0.2">
      <c r="L26" s="153" t="s">
        <v>8</v>
      </c>
    </row>
    <row r="27" spans="1:12" x14ac:dyDescent="0.2">
      <c r="L27" s="153" t="s">
        <v>8</v>
      </c>
    </row>
    <row r="28" spans="1:12" x14ac:dyDescent="0.2">
      <c r="L28" s="153" t="s">
        <v>8</v>
      </c>
    </row>
    <row r="29" spans="1:12" x14ac:dyDescent="0.2">
      <c r="A29" s="259"/>
      <c r="B29" s="260"/>
      <c r="C29" s="260"/>
      <c r="D29" s="260"/>
      <c r="E29" s="260"/>
      <c r="F29" s="260"/>
      <c r="G29" s="260"/>
      <c r="H29" s="260"/>
      <c r="I29" s="260"/>
      <c r="J29" s="260"/>
      <c r="K29" s="260"/>
      <c r="L29" s="153" t="s">
        <v>9</v>
      </c>
    </row>
    <row r="31" spans="1:12" ht="21" customHeight="1" x14ac:dyDescent="0.2">
      <c r="A31" s="261"/>
      <c r="B31" s="261"/>
      <c r="C31" s="261"/>
      <c r="D31" s="261"/>
      <c r="E31" s="261"/>
      <c r="F31" s="261"/>
      <c r="G31" s="261"/>
      <c r="H31" s="261"/>
      <c r="I31" s="261"/>
      <c r="J31" s="261"/>
      <c r="K31" s="155"/>
    </row>
    <row r="32" spans="1:12" ht="72.75" customHeight="1" x14ac:dyDescent="0.2">
      <c r="A32" s="262"/>
      <c r="B32" s="262"/>
      <c r="C32" s="262"/>
      <c r="D32" s="262"/>
      <c r="E32" s="262"/>
      <c r="F32" s="262"/>
      <c r="G32" s="262"/>
      <c r="H32" s="262"/>
      <c r="I32" s="262"/>
      <c r="J32" s="262"/>
      <c r="K32" s="156"/>
    </row>
    <row r="200" spans="1:1" x14ac:dyDescent="0.2">
      <c r="A200" s="152" t="s">
        <v>116</v>
      </c>
    </row>
    <row r="256" spans="1:1" ht="15.75" x14ac:dyDescent="0.25">
      <c r="A256" s="157" t="s">
        <v>117</v>
      </c>
    </row>
  </sheetData>
  <mergeCells count="3">
    <mergeCell ref="A29:K29"/>
    <mergeCell ref="A31:J31"/>
    <mergeCell ref="A32:J32"/>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H15" sqref="H15"/>
    </sheetView>
  </sheetViews>
  <sheetFormatPr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2" width="116.7109375" style="18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65" t="s">
        <v>47</v>
      </c>
      <c r="B1" s="265"/>
      <c r="C1" s="265"/>
      <c r="D1" s="265"/>
      <c r="E1" s="265"/>
      <c r="F1" s="265"/>
      <c r="G1" s="265"/>
      <c r="H1" s="265"/>
      <c r="I1" s="265"/>
      <c r="J1" s="45" t="s">
        <v>8</v>
      </c>
      <c r="K1" s="6"/>
      <c r="L1" s="172"/>
      <c r="M1" s="6"/>
      <c r="N1" s="6"/>
      <c r="O1" s="6"/>
      <c r="P1" s="6"/>
      <c r="Q1" s="6"/>
      <c r="R1" s="6"/>
    </row>
    <row r="2" spans="1:18" ht="15" x14ac:dyDescent="0.2">
      <c r="A2" s="266" t="s">
        <v>119</v>
      </c>
      <c r="B2" s="266"/>
      <c r="C2" s="266"/>
      <c r="D2" s="266"/>
      <c r="E2" s="266"/>
      <c r="F2" s="266"/>
      <c r="G2" s="266"/>
      <c r="H2" s="266"/>
      <c r="I2" s="266"/>
      <c r="J2" s="45" t="s">
        <v>8</v>
      </c>
      <c r="K2" s="7"/>
      <c r="L2" s="173"/>
      <c r="M2" s="7"/>
      <c r="N2" s="7"/>
      <c r="O2" s="7"/>
      <c r="P2" s="7"/>
      <c r="Q2" s="7"/>
      <c r="R2" s="7"/>
    </row>
    <row r="3" spans="1:18" x14ac:dyDescent="0.2">
      <c r="A3" s="275" t="s">
        <v>1</v>
      </c>
      <c r="B3" s="275"/>
      <c r="C3" s="275"/>
      <c r="D3" s="275"/>
      <c r="E3" s="275"/>
      <c r="F3" s="275"/>
      <c r="G3" s="275"/>
      <c r="H3" s="275"/>
      <c r="I3" s="275"/>
      <c r="J3" s="45" t="s">
        <v>8</v>
      </c>
      <c r="K3" s="10"/>
      <c r="L3" s="173"/>
      <c r="M3" s="10"/>
      <c r="N3" s="10"/>
      <c r="O3" s="10"/>
      <c r="P3" s="10"/>
      <c r="Q3" s="10"/>
      <c r="R3" s="10"/>
    </row>
    <row r="4" spans="1:18" x14ac:dyDescent="0.2">
      <c r="A4" s="272" t="s">
        <v>2</v>
      </c>
      <c r="B4" s="272"/>
      <c r="C4" s="272"/>
      <c r="D4" s="272"/>
      <c r="E4" s="272"/>
      <c r="F4" s="272"/>
      <c r="G4" s="272"/>
      <c r="H4" s="272"/>
      <c r="I4" s="272"/>
      <c r="J4" s="45" t="s">
        <v>8</v>
      </c>
      <c r="K4" s="8"/>
      <c r="L4" s="173"/>
      <c r="M4" s="8"/>
      <c r="N4" s="8"/>
      <c r="O4" s="8"/>
      <c r="P4" s="8"/>
      <c r="Q4" s="8"/>
      <c r="R4" s="8"/>
    </row>
    <row r="5" spans="1:18" ht="15.75" thickBot="1" x14ac:dyDescent="0.3">
      <c r="A5" s="272"/>
      <c r="B5" s="272"/>
      <c r="C5" s="272"/>
      <c r="D5" s="272"/>
      <c r="E5" s="272"/>
      <c r="F5" s="272"/>
      <c r="G5" s="272"/>
      <c r="H5" s="272"/>
      <c r="I5" s="272"/>
      <c r="J5" s="45" t="s">
        <v>8</v>
      </c>
      <c r="K5" s="8"/>
      <c r="L5" s="174"/>
      <c r="M5" s="8"/>
      <c r="N5" s="8"/>
      <c r="O5" s="8"/>
      <c r="P5" s="8"/>
      <c r="Q5" s="8"/>
      <c r="R5" s="8"/>
    </row>
    <row r="6" spans="1:18" ht="15" x14ac:dyDescent="0.2">
      <c r="A6" s="273" t="s">
        <v>48</v>
      </c>
      <c r="B6" s="276" t="s">
        <v>98</v>
      </c>
      <c r="C6" s="276"/>
      <c r="D6" s="276" t="s">
        <v>100</v>
      </c>
      <c r="E6" s="276"/>
      <c r="F6" s="276" t="s">
        <v>96</v>
      </c>
      <c r="G6" s="276"/>
      <c r="H6" s="276" t="s">
        <v>32</v>
      </c>
      <c r="I6" s="277"/>
      <c r="J6" s="45" t="s">
        <v>8</v>
      </c>
      <c r="L6" s="187"/>
    </row>
    <row r="7" spans="1:18" ht="28.5" x14ac:dyDescent="0.2">
      <c r="A7" s="274"/>
      <c r="B7" s="47" t="s">
        <v>13</v>
      </c>
      <c r="C7" s="11" t="s">
        <v>4</v>
      </c>
      <c r="D7" s="11" t="s">
        <v>13</v>
      </c>
      <c r="E7" s="11" t="s">
        <v>4</v>
      </c>
      <c r="F7" s="11" t="s">
        <v>13</v>
      </c>
      <c r="G7" s="11" t="s">
        <v>4</v>
      </c>
      <c r="H7" s="11" t="s">
        <v>13</v>
      </c>
      <c r="I7" s="12" t="s">
        <v>4</v>
      </c>
      <c r="J7" s="45" t="s">
        <v>8</v>
      </c>
      <c r="L7" s="188"/>
    </row>
    <row r="8" spans="1:18" x14ac:dyDescent="0.2">
      <c r="A8" s="52" t="s">
        <v>49</v>
      </c>
      <c r="B8" s="96">
        <v>66</v>
      </c>
      <c r="C8" s="96">
        <v>6108</v>
      </c>
      <c r="D8" s="96">
        <v>66</v>
      </c>
      <c r="E8" s="96">
        <v>6601</v>
      </c>
      <c r="F8" s="96">
        <v>71</v>
      </c>
      <c r="G8" s="96">
        <v>7119</v>
      </c>
      <c r="H8" s="96">
        <f>F8-D8</f>
        <v>5</v>
      </c>
      <c r="I8" s="97">
        <f>G8-E8</f>
        <v>518</v>
      </c>
      <c r="J8" s="45" t="s">
        <v>8</v>
      </c>
      <c r="L8" s="187"/>
    </row>
    <row r="9" spans="1:18" x14ac:dyDescent="0.2">
      <c r="A9" s="53" t="s">
        <v>50</v>
      </c>
      <c r="B9" s="22">
        <v>4</v>
      </c>
      <c r="C9" s="22">
        <v>639</v>
      </c>
      <c r="D9" s="22">
        <v>4</v>
      </c>
      <c r="E9" s="22">
        <v>650</v>
      </c>
      <c r="F9" s="22">
        <v>4</v>
      </c>
      <c r="G9" s="22">
        <v>650</v>
      </c>
      <c r="H9" s="22">
        <f t="shared" ref="H9:H13" si="0">F9-D9</f>
        <v>0</v>
      </c>
      <c r="I9" s="98">
        <f t="shared" ref="I9:I13" si="1">G9-E9</f>
        <v>0</v>
      </c>
      <c r="J9" s="45" t="s">
        <v>8</v>
      </c>
    </row>
    <row r="10" spans="1:18" x14ac:dyDescent="0.2">
      <c r="A10" s="84" t="s">
        <v>80</v>
      </c>
      <c r="B10" s="22">
        <f>SUM(B11:B12)</f>
        <v>0</v>
      </c>
      <c r="C10" s="22">
        <v>116</v>
      </c>
      <c r="D10" s="22">
        <f t="shared" ref="D10:F10" si="2">SUM(D11:D12)</f>
        <v>0</v>
      </c>
      <c r="E10" s="22">
        <v>118</v>
      </c>
      <c r="F10" s="22">
        <f t="shared" si="2"/>
        <v>0</v>
      </c>
      <c r="G10" s="22">
        <v>118</v>
      </c>
      <c r="H10" s="22">
        <f t="shared" si="0"/>
        <v>0</v>
      </c>
      <c r="I10" s="98">
        <f t="shared" si="1"/>
        <v>0</v>
      </c>
      <c r="J10" s="45" t="s">
        <v>8</v>
      </c>
    </row>
    <row r="11" spans="1:18" x14ac:dyDescent="0.2">
      <c r="A11" s="54" t="s">
        <v>12</v>
      </c>
      <c r="B11" s="114">
        <v>0</v>
      </c>
      <c r="C11" s="114">
        <v>31</v>
      </c>
      <c r="D11" s="114">
        <v>0</v>
      </c>
      <c r="E11" s="114">
        <v>34</v>
      </c>
      <c r="F11" s="114">
        <v>0</v>
      </c>
      <c r="G11" s="114">
        <v>34</v>
      </c>
      <c r="H11" s="114">
        <f t="shared" si="0"/>
        <v>0</v>
      </c>
      <c r="I11" s="115">
        <f t="shared" si="1"/>
        <v>0</v>
      </c>
      <c r="J11" s="45" t="s">
        <v>8</v>
      </c>
    </row>
    <row r="12" spans="1:18" x14ac:dyDescent="0.2">
      <c r="A12" s="54" t="s">
        <v>51</v>
      </c>
      <c r="B12" s="114">
        <v>0</v>
      </c>
      <c r="C12" s="114">
        <v>50</v>
      </c>
      <c r="D12" s="114">
        <v>0</v>
      </c>
      <c r="E12" s="114">
        <v>55</v>
      </c>
      <c r="F12" s="114">
        <v>0</v>
      </c>
      <c r="G12" s="114">
        <v>55</v>
      </c>
      <c r="H12" s="114">
        <f t="shared" si="0"/>
        <v>0</v>
      </c>
      <c r="I12" s="115">
        <f t="shared" si="1"/>
        <v>0</v>
      </c>
      <c r="J12" s="45" t="s">
        <v>8</v>
      </c>
    </row>
    <row r="13" spans="1:18" x14ac:dyDescent="0.2">
      <c r="A13" s="53" t="s">
        <v>52</v>
      </c>
      <c r="B13" s="251">
        <v>0</v>
      </c>
      <c r="C13" s="251">
        <v>0</v>
      </c>
      <c r="D13" s="251">
        <v>0</v>
      </c>
      <c r="E13" s="112">
        <v>0</v>
      </c>
      <c r="F13" s="112">
        <v>0</v>
      </c>
      <c r="G13" s="112">
        <v>0</v>
      </c>
      <c r="H13" s="112">
        <f t="shared" si="0"/>
        <v>0</v>
      </c>
      <c r="I13" s="113">
        <f t="shared" si="1"/>
        <v>0</v>
      </c>
      <c r="J13" s="45" t="s">
        <v>8</v>
      </c>
    </row>
    <row r="14" spans="1:18" ht="15" x14ac:dyDescent="0.25">
      <c r="A14" s="56" t="s">
        <v>10</v>
      </c>
      <c r="B14" s="220">
        <f>SUM(B8:B10,B13)</f>
        <v>70</v>
      </c>
      <c r="C14" s="220">
        <f t="shared" ref="C14:I14" si="3">SUM(C8:C10,C13)</f>
        <v>6863</v>
      </c>
      <c r="D14" s="220">
        <f t="shared" si="3"/>
        <v>70</v>
      </c>
      <c r="E14" s="90">
        <f t="shared" si="3"/>
        <v>7369</v>
      </c>
      <c r="F14" s="220">
        <f t="shared" si="3"/>
        <v>75</v>
      </c>
      <c r="G14" s="90">
        <f t="shared" si="3"/>
        <v>7887</v>
      </c>
      <c r="H14" s="90">
        <f t="shared" si="3"/>
        <v>5</v>
      </c>
      <c r="I14" s="93">
        <f t="shared" si="3"/>
        <v>518</v>
      </c>
      <c r="J14" s="45" t="s">
        <v>8</v>
      </c>
    </row>
    <row r="15" spans="1:18" ht="15" x14ac:dyDescent="0.25">
      <c r="A15" s="55" t="s">
        <v>53</v>
      </c>
      <c r="B15" s="22"/>
      <c r="C15" s="22"/>
      <c r="D15" s="22"/>
      <c r="E15" s="22"/>
      <c r="F15" s="22"/>
      <c r="G15" s="22"/>
      <c r="H15" s="22"/>
      <c r="I15" s="98"/>
      <c r="J15" s="45" t="s">
        <v>8</v>
      </c>
    </row>
    <row r="16" spans="1:18" x14ac:dyDescent="0.2">
      <c r="A16" s="53" t="s">
        <v>54</v>
      </c>
      <c r="B16" s="22"/>
      <c r="C16" s="22">
        <v>2099</v>
      </c>
      <c r="D16" s="22"/>
      <c r="E16" s="22">
        <f>E14*0.3</f>
        <v>2210.6999999999998</v>
      </c>
      <c r="F16" s="22"/>
      <c r="G16" s="22">
        <v>2372</v>
      </c>
      <c r="H16" s="22"/>
      <c r="I16" s="98">
        <f t="shared" ref="I16:I27" si="4">G16-E16</f>
        <v>161.30000000000018</v>
      </c>
      <c r="J16" s="45" t="s">
        <v>8</v>
      </c>
    </row>
    <row r="17" spans="1:12" x14ac:dyDescent="0.2">
      <c r="A17" s="53" t="s">
        <v>55</v>
      </c>
      <c r="B17" s="22"/>
      <c r="C17" s="22">
        <v>0</v>
      </c>
      <c r="D17" s="22"/>
      <c r="E17" s="22">
        <v>0</v>
      </c>
      <c r="F17" s="22"/>
      <c r="G17" s="22">
        <v>0</v>
      </c>
      <c r="H17" s="22"/>
      <c r="I17" s="98">
        <f t="shared" si="4"/>
        <v>0</v>
      </c>
      <c r="J17" s="45" t="s">
        <v>8</v>
      </c>
    </row>
    <row r="18" spans="1:12" x14ac:dyDescent="0.2">
      <c r="A18" s="53" t="s">
        <v>56</v>
      </c>
      <c r="B18" s="22"/>
      <c r="C18" s="22">
        <v>129</v>
      </c>
      <c r="D18" s="22"/>
      <c r="E18" s="22">
        <v>141</v>
      </c>
      <c r="F18" s="22"/>
      <c r="G18" s="22">
        <v>141</v>
      </c>
      <c r="H18" s="22"/>
      <c r="I18" s="98">
        <f t="shared" si="4"/>
        <v>0</v>
      </c>
      <c r="J18" s="45" t="s">
        <v>8</v>
      </c>
    </row>
    <row r="19" spans="1:12" x14ac:dyDescent="0.2">
      <c r="A19" s="84" t="s">
        <v>81</v>
      </c>
      <c r="B19" s="22"/>
      <c r="C19" s="22">
        <v>24</v>
      </c>
      <c r="D19" s="22"/>
      <c r="E19" s="22">
        <v>26</v>
      </c>
      <c r="F19" s="22"/>
      <c r="G19" s="22">
        <v>26</v>
      </c>
      <c r="H19" s="22"/>
      <c r="I19" s="98">
        <f t="shared" si="4"/>
        <v>0</v>
      </c>
      <c r="J19" s="45" t="s">
        <v>8</v>
      </c>
    </row>
    <row r="20" spans="1:12" x14ac:dyDescent="0.2">
      <c r="A20" s="53" t="s">
        <v>57</v>
      </c>
      <c r="B20" s="22"/>
      <c r="C20" s="22">
        <v>2007</v>
      </c>
      <c r="D20" s="22"/>
      <c r="E20" s="22">
        <v>2013</v>
      </c>
      <c r="F20" s="22"/>
      <c r="G20" s="22">
        <v>2042</v>
      </c>
      <c r="H20" s="22"/>
      <c r="I20" s="98">
        <f t="shared" si="4"/>
        <v>29</v>
      </c>
      <c r="J20" s="45" t="s">
        <v>8</v>
      </c>
    </row>
    <row r="21" spans="1:12" x14ac:dyDescent="0.2">
      <c r="A21" s="53" t="s">
        <v>58</v>
      </c>
      <c r="B21" s="22"/>
      <c r="C21" s="22">
        <v>60</v>
      </c>
      <c r="D21" s="22"/>
      <c r="E21" s="22">
        <v>60</v>
      </c>
      <c r="F21" s="22"/>
      <c r="G21" s="22">
        <v>60</v>
      </c>
      <c r="H21" s="22"/>
      <c r="I21" s="98">
        <f t="shared" si="4"/>
        <v>0</v>
      </c>
      <c r="J21" s="45" t="s">
        <v>8</v>
      </c>
    </row>
    <row r="22" spans="1:12" x14ac:dyDescent="0.2">
      <c r="A22" s="53" t="s">
        <v>59</v>
      </c>
      <c r="B22" s="22"/>
      <c r="C22" s="22">
        <v>98</v>
      </c>
      <c r="D22" s="22"/>
      <c r="E22" s="22">
        <v>108</v>
      </c>
      <c r="F22" s="22"/>
      <c r="G22" s="22">
        <v>108</v>
      </c>
      <c r="H22" s="22"/>
      <c r="I22" s="98">
        <f t="shared" si="4"/>
        <v>0</v>
      </c>
      <c r="J22" s="45" t="s">
        <v>8</v>
      </c>
    </row>
    <row r="23" spans="1:12" x14ac:dyDescent="0.2">
      <c r="A23" s="53" t="s">
        <v>60</v>
      </c>
      <c r="B23" s="22"/>
      <c r="C23" s="22">
        <v>2</v>
      </c>
      <c r="D23" s="22"/>
      <c r="E23" s="22">
        <v>3</v>
      </c>
      <c r="F23" s="22"/>
      <c r="G23" s="22">
        <v>3</v>
      </c>
      <c r="H23" s="22"/>
      <c r="I23" s="98">
        <f t="shared" si="4"/>
        <v>0</v>
      </c>
      <c r="J23" s="45" t="s">
        <v>8</v>
      </c>
    </row>
    <row r="24" spans="1:12" x14ac:dyDescent="0.2">
      <c r="A24" s="53" t="s">
        <v>61</v>
      </c>
      <c r="B24" s="22"/>
      <c r="C24" s="22">
        <v>0</v>
      </c>
      <c r="D24" s="22"/>
      <c r="E24" s="22">
        <v>0</v>
      </c>
      <c r="F24" s="22"/>
      <c r="G24" s="22">
        <v>0</v>
      </c>
      <c r="H24" s="22"/>
      <c r="I24" s="98">
        <f t="shared" si="4"/>
        <v>0</v>
      </c>
      <c r="J24" s="45" t="s">
        <v>8</v>
      </c>
    </row>
    <row r="25" spans="1:12" x14ac:dyDescent="0.2">
      <c r="A25" s="53" t="s">
        <v>62</v>
      </c>
      <c r="B25" s="22"/>
      <c r="C25" s="22">
        <v>520</v>
      </c>
      <c r="D25" s="22"/>
      <c r="E25" s="22">
        <v>573</v>
      </c>
      <c r="F25" s="22"/>
      <c r="G25" s="22">
        <v>573</v>
      </c>
      <c r="H25" s="22"/>
      <c r="I25" s="98">
        <f t="shared" si="4"/>
        <v>0</v>
      </c>
      <c r="J25" s="45" t="s">
        <v>8</v>
      </c>
    </row>
    <row r="26" spans="1:12" x14ac:dyDescent="0.2">
      <c r="A26" s="53" t="s">
        <v>63</v>
      </c>
      <c r="B26" s="22"/>
      <c r="C26" s="22">
        <v>25</v>
      </c>
      <c r="D26" s="22"/>
      <c r="E26" s="22">
        <v>28</v>
      </c>
      <c r="F26" s="22"/>
      <c r="G26" s="22">
        <v>28</v>
      </c>
      <c r="H26" s="22"/>
      <c r="I26" s="98">
        <f t="shared" si="4"/>
        <v>0</v>
      </c>
      <c r="J26" s="45" t="s">
        <v>8</v>
      </c>
    </row>
    <row r="27" spans="1:12" x14ac:dyDescent="0.2">
      <c r="A27" s="53" t="s">
        <v>64</v>
      </c>
      <c r="B27" s="22"/>
      <c r="C27" s="22">
        <v>34</v>
      </c>
      <c r="D27" s="22"/>
      <c r="E27" s="22">
        <v>68</v>
      </c>
      <c r="F27" s="22"/>
      <c r="G27" s="22">
        <v>68</v>
      </c>
      <c r="H27" s="22"/>
      <c r="I27" s="98">
        <f t="shared" si="4"/>
        <v>0</v>
      </c>
      <c r="J27" s="45" t="s">
        <v>8</v>
      </c>
    </row>
    <row r="28" spans="1:12" ht="15" x14ac:dyDescent="0.25">
      <c r="A28" s="56" t="s">
        <v>65</v>
      </c>
      <c r="B28" s="63"/>
      <c r="C28" s="63">
        <f>SUM(C14:C27)</f>
        <v>11861</v>
      </c>
      <c r="D28" s="63"/>
      <c r="E28" s="63">
        <f>SUM(E14:E27)</f>
        <v>12599.7</v>
      </c>
      <c r="F28" s="63"/>
      <c r="G28" s="63">
        <f>SUM(G14:G27)</f>
        <v>13308</v>
      </c>
      <c r="H28" s="63"/>
      <c r="I28" s="65">
        <f>SUM(I14:I27)</f>
        <v>708.30000000000018</v>
      </c>
      <c r="J28" s="45" t="s">
        <v>8</v>
      </c>
      <c r="L28" s="187"/>
    </row>
    <row r="29" spans="1:12" ht="15.75" thickBot="1" x14ac:dyDescent="0.3">
      <c r="A29" s="57" t="s">
        <v>66</v>
      </c>
      <c r="B29" s="116">
        <f>B14</f>
        <v>70</v>
      </c>
      <c r="C29" s="116">
        <f t="shared" ref="C29:I29" si="5">SUM(C28:C28)</f>
        <v>11861</v>
      </c>
      <c r="D29" s="116">
        <f>D14</f>
        <v>70</v>
      </c>
      <c r="E29" s="116">
        <f t="shared" si="5"/>
        <v>12599.7</v>
      </c>
      <c r="F29" s="116">
        <f>F14</f>
        <v>75</v>
      </c>
      <c r="G29" s="116">
        <f t="shared" si="5"/>
        <v>13308</v>
      </c>
      <c r="H29" s="116">
        <f>H14</f>
        <v>5</v>
      </c>
      <c r="I29" s="117">
        <f t="shared" si="5"/>
        <v>708.30000000000018</v>
      </c>
      <c r="J29" s="45" t="s">
        <v>9</v>
      </c>
      <c r="L29" s="187"/>
    </row>
    <row r="31" spans="1:12" x14ac:dyDescent="0.2">
      <c r="A31" s="130"/>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3" orientation="landscape" r:id="rId1"/>
  <headerFooter>
    <oddHeader>&amp;L&amp;"Arial,Bold"&amp;12K. Summary of Requirements by Object Class</oddHeader>
    <oddFooter>&amp;C&amp;"Arial,Regular"Exhibit K - Summary of Requirements by Object Class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view="pageBreakPreview" zoomScaleNormal="100" zoomScaleSheetLayoutView="100" workbookViewId="0">
      <selection activeCell="N28" sqref="N28"/>
    </sheetView>
  </sheetViews>
  <sheetFormatPr defaultRowHeight="15" x14ac:dyDescent="0.2"/>
  <cols>
    <col min="1" max="16384" width="9.140625" style="142"/>
  </cols>
  <sheetData>
    <row r="1" spans="1:11" s="134" customFormat="1" ht="15.75" x14ac:dyDescent="0.25">
      <c r="A1" s="133"/>
      <c r="K1" s="135" t="s">
        <v>8</v>
      </c>
    </row>
    <row r="2" spans="1:11" s="134" customFormat="1" x14ac:dyDescent="0.2">
      <c r="K2" s="135" t="s">
        <v>8</v>
      </c>
    </row>
    <row r="3" spans="1:11" s="134" customFormat="1" ht="20.25" x14ac:dyDescent="0.3">
      <c r="A3" s="136"/>
      <c r="B3" s="137"/>
      <c r="C3" s="137"/>
      <c r="D3" s="137"/>
      <c r="E3" s="137"/>
      <c r="F3" s="137"/>
      <c r="G3" s="137"/>
      <c r="H3" s="137"/>
      <c r="I3" s="137"/>
      <c r="J3" s="137"/>
      <c r="K3" s="135" t="s">
        <v>8</v>
      </c>
    </row>
    <row r="4" spans="1:11" s="134" customFormat="1" ht="20.25" x14ac:dyDescent="0.3">
      <c r="A4" s="136"/>
      <c r="B4" s="137"/>
      <c r="C4" s="137"/>
      <c r="D4" s="137"/>
      <c r="E4" s="137"/>
      <c r="F4" s="137"/>
      <c r="G4" s="137"/>
      <c r="H4" s="137"/>
      <c r="I4" s="137"/>
      <c r="J4" s="137"/>
      <c r="K4" s="135" t="s">
        <v>8</v>
      </c>
    </row>
    <row r="5" spans="1:11" s="134" customFormat="1" ht="20.25" customHeight="1" x14ac:dyDescent="0.3">
      <c r="A5" s="321" t="s">
        <v>119</v>
      </c>
      <c r="B5" s="322"/>
      <c r="C5" s="322"/>
      <c r="D5" s="322"/>
      <c r="E5" s="322"/>
      <c r="F5" s="322"/>
      <c r="G5" s="322"/>
      <c r="H5" s="322"/>
      <c r="I5" s="322"/>
      <c r="J5" s="322"/>
      <c r="K5" s="135" t="s">
        <v>8</v>
      </c>
    </row>
    <row r="6" spans="1:11" s="134" customFormat="1" x14ac:dyDescent="0.2">
      <c r="A6" s="137"/>
      <c r="B6" s="137"/>
      <c r="C6" s="137"/>
      <c r="D6" s="137"/>
      <c r="E6" s="137"/>
      <c r="F6" s="137"/>
      <c r="G6" s="137"/>
      <c r="H6" s="137"/>
      <c r="I6" s="137"/>
      <c r="J6" s="137"/>
      <c r="K6" s="135" t="s">
        <v>8</v>
      </c>
    </row>
    <row r="7" spans="1:11" s="134" customFormat="1" ht="15.75" customHeight="1" x14ac:dyDescent="0.25">
      <c r="A7" s="323"/>
      <c r="B7" s="324"/>
      <c r="C7" s="324"/>
      <c r="D7" s="324"/>
      <c r="E7" s="324"/>
      <c r="F7" s="324"/>
      <c r="G7" s="324"/>
      <c r="H7" s="324"/>
      <c r="I7" s="324"/>
      <c r="J7" s="324"/>
      <c r="K7" s="135" t="s">
        <v>8</v>
      </c>
    </row>
    <row r="8" spans="1:11" s="134" customFormat="1" x14ac:dyDescent="0.2">
      <c r="A8" s="325"/>
      <c r="B8" s="326"/>
      <c r="C8" s="326"/>
      <c r="D8" s="326"/>
      <c r="E8" s="326"/>
      <c r="F8" s="326"/>
      <c r="G8" s="326"/>
      <c r="H8" s="326"/>
      <c r="I8" s="326"/>
      <c r="J8" s="326"/>
      <c r="K8" s="135" t="s">
        <v>8</v>
      </c>
    </row>
    <row r="9" spans="1:11" s="134" customFormat="1" x14ac:dyDescent="0.2">
      <c r="A9" s="258"/>
      <c r="B9" s="258"/>
      <c r="C9" s="258"/>
      <c r="D9" s="258"/>
      <c r="E9" s="258"/>
      <c r="F9" s="258"/>
      <c r="G9" s="258"/>
      <c r="H9" s="258"/>
      <c r="I9" s="258"/>
      <c r="J9" s="258"/>
      <c r="K9" s="135" t="s">
        <v>8</v>
      </c>
    </row>
    <row r="10" spans="1:11" s="134" customFormat="1" ht="15.75" customHeight="1" x14ac:dyDescent="0.25">
      <c r="A10" s="138"/>
      <c r="B10" s="138"/>
      <c r="C10" s="138"/>
      <c r="D10" s="138"/>
      <c r="E10" s="139"/>
      <c r="F10" s="139"/>
      <c r="G10" s="139"/>
      <c r="H10" s="139"/>
      <c r="I10" s="139"/>
      <c r="J10" s="138"/>
      <c r="K10" s="135" t="s">
        <v>8</v>
      </c>
    </row>
    <row r="11" spans="1:11" s="134" customFormat="1" ht="15.75" customHeight="1" x14ac:dyDescent="0.25">
      <c r="A11" s="327" t="s">
        <v>102</v>
      </c>
      <c r="B11" s="327"/>
      <c r="C11" s="327"/>
      <c r="D11" s="327"/>
      <c r="E11" s="327"/>
      <c r="F11" s="327"/>
      <c r="G11" s="327"/>
      <c r="H11" s="327"/>
      <c r="I11" s="327"/>
      <c r="J11" s="327"/>
      <c r="K11" s="135" t="s">
        <v>8</v>
      </c>
    </row>
    <row r="12" spans="1:11" s="134" customFormat="1" ht="15" customHeight="1" x14ac:dyDescent="0.2">
      <c r="A12" s="328" t="s">
        <v>131</v>
      </c>
      <c r="B12" s="328"/>
      <c r="C12" s="328"/>
      <c r="D12" s="328"/>
      <c r="E12" s="328"/>
      <c r="F12" s="328"/>
      <c r="G12" s="328"/>
      <c r="H12" s="328"/>
      <c r="I12" s="328"/>
      <c r="J12" s="328"/>
      <c r="K12" s="135" t="s">
        <v>8</v>
      </c>
    </row>
    <row r="13" spans="1:11" s="134" customFormat="1" x14ac:dyDescent="0.2">
      <c r="A13" s="328"/>
      <c r="B13" s="328"/>
      <c r="C13" s="328"/>
      <c r="D13" s="328"/>
      <c r="E13" s="328"/>
      <c r="F13" s="328"/>
      <c r="G13" s="328"/>
      <c r="H13" s="328"/>
      <c r="I13" s="328"/>
      <c r="J13" s="328"/>
      <c r="K13" s="135" t="s">
        <v>8</v>
      </c>
    </row>
    <row r="14" spans="1:11" s="134" customFormat="1" ht="73.5" customHeight="1" x14ac:dyDescent="0.2">
      <c r="A14" s="328"/>
      <c r="B14" s="328"/>
      <c r="C14" s="328"/>
      <c r="D14" s="328"/>
      <c r="E14" s="328"/>
      <c r="F14" s="328"/>
      <c r="G14" s="328"/>
      <c r="H14" s="328"/>
      <c r="I14" s="328"/>
      <c r="J14" s="328"/>
      <c r="K14" s="135" t="s">
        <v>9</v>
      </c>
    </row>
    <row r="15" spans="1:11" s="134" customFormat="1" x14ac:dyDescent="0.2">
      <c r="A15" s="140"/>
      <c r="B15" s="140"/>
      <c r="C15" s="140"/>
      <c r="D15" s="140"/>
      <c r="E15" s="140"/>
      <c r="F15" s="140"/>
      <c r="G15" s="140"/>
      <c r="H15" s="140"/>
      <c r="I15" s="140"/>
      <c r="J15" s="140"/>
      <c r="K15" s="135"/>
    </row>
    <row r="16" spans="1:11" x14ac:dyDescent="0.2">
      <c r="A16" s="141"/>
      <c r="B16" s="141"/>
      <c r="C16" s="141"/>
      <c r="D16" s="141"/>
      <c r="E16" s="141"/>
      <c r="F16" s="141"/>
      <c r="G16" s="141"/>
      <c r="H16" s="141"/>
      <c r="I16" s="141"/>
      <c r="J16" s="141"/>
      <c r="K16" s="144"/>
    </row>
    <row r="17" spans="1:11" x14ac:dyDescent="0.2">
      <c r="A17" s="143"/>
      <c r="B17" s="143"/>
      <c r="C17" s="143"/>
      <c r="D17" s="143"/>
      <c r="E17" s="143"/>
      <c r="F17" s="143"/>
      <c r="G17" s="143"/>
      <c r="H17" s="143"/>
      <c r="I17" s="143"/>
      <c r="J17" s="143"/>
      <c r="K17" s="144"/>
    </row>
    <row r="18" spans="1:11" ht="15.75" x14ac:dyDescent="0.25">
      <c r="A18" s="143"/>
      <c r="B18" s="143"/>
      <c r="C18" s="143"/>
      <c r="D18" s="143"/>
      <c r="E18" s="143"/>
      <c r="F18" s="143"/>
      <c r="G18" s="143"/>
      <c r="H18" s="143"/>
      <c r="I18" s="143"/>
      <c r="J18" s="143"/>
      <c r="K18" s="146"/>
    </row>
    <row r="19" spans="1:11" s="133" customFormat="1" ht="15.75" x14ac:dyDescent="0.25">
      <c r="A19" s="145"/>
      <c r="B19" s="145"/>
      <c r="C19" s="145"/>
      <c r="D19" s="145"/>
      <c r="E19" s="145"/>
      <c r="F19" s="145"/>
      <c r="G19" s="145"/>
      <c r="H19" s="145"/>
      <c r="I19" s="145"/>
      <c r="J19" s="145"/>
      <c r="K19" s="144"/>
    </row>
    <row r="20" spans="1:11" s="134" customFormat="1" x14ac:dyDescent="0.2">
      <c r="A20" s="147"/>
      <c r="B20" s="147"/>
      <c r="C20" s="147"/>
      <c r="D20" s="147"/>
      <c r="E20" s="147"/>
      <c r="F20" s="147"/>
      <c r="G20" s="147"/>
      <c r="H20" s="147"/>
      <c r="I20" s="147"/>
      <c r="J20" s="147"/>
      <c r="K20" s="144"/>
    </row>
    <row r="21" spans="1:11" s="134" customFormat="1" ht="42.75" customHeight="1" x14ac:dyDescent="0.2">
      <c r="A21" s="319"/>
      <c r="B21" s="320"/>
      <c r="C21" s="320"/>
      <c r="D21" s="320"/>
      <c r="E21" s="320"/>
      <c r="F21" s="320"/>
      <c r="G21" s="320"/>
      <c r="H21" s="320"/>
      <c r="I21" s="320"/>
      <c r="J21" s="320"/>
      <c r="K21" s="144"/>
    </row>
    <row r="22" spans="1:11" s="134" customFormat="1" x14ac:dyDescent="0.2">
      <c r="A22" s="148"/>
      <c r="B22" s="148"/>
      <c r="C22" s="148"/>
      <c r="D22" s="148"/>
      <c r="E22" s="148"/>
      <c r="F22" s="148"/>
      <c r="G22" s="148"/>
      <c r="H22" s="148"/>
      <c r="I22" s="148"/>
      <c r="J22" s="148"/>
      <c r="K22" s="144"/>
    </row>
    <row r="23" spans="1:11" s="134" customFormat="1" ht="43.5" customHeight="1" x14ac:dyDescent="0.2">
      <c r="A23" s="319"/>
      <c r="B23" s="320"/>
      <c r="C23" s="320"/>
      <c r="D23" s="320"/>
      <c r="E23" s="320"/>
      <c r="F23" s="320"/>
      <c r="G23" s="320"/>
      <c r="H23" s="320"/>
      <c r="I23" s="320"/>
      <c r="J23" s="320"/>
    </row>
    <row r="24" spans="1:11" s="134" customFormat="1" x14ac:dyDescent="0.2">
      <c r="K24" s="144"/>
    </row>
    <row r="25" spans="1:11" x14ac:dyDescent="0.2">
      <c r="K25" s="144"/>
    </row>
    <row r="26" spans="1:11" x14ac:dyDescent="0.2">
      <c r="K26" s="144"/>
    </row>
    <row r="27" spans="1:11" x14ac:dyDescent="0.2">
      <c r="K27" s="144"/>
    </row>
  </sheetData>
  <mergeCells count="7">
    <mergeCell ref="A23:J23"/>
    <mergeCell ref="A5:J5"/>
    <mergeCell ref="A7:J7"/>
    <mergeCell ref="A8:J8"/>
    <mergeCell ref="A11:J11"/>
    <mergeCell ref="A12:J14"/>
    <mergeCell ref="A21:J21"/>
  </mergeCells>
  <pageMargins left="0.75" right="0.75" top="1" bottom="1" header="0.5" footer="0.5"/>
  <pageSetup orientation="landscape" r:id="rId1"/>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view="pageBreakPreview" zoomScaleNormal="100" zoomScaleSheetLayoutView="100" workbookViewId="0">
      <selection activeCell="A40" sqref="A40"/>
    </sheetView>
  </sheetViews>
  <sheetFormatPr defaultRowHeight="14.25" x14ac:dyDescent="0.2"/>
  <cols>
    <col min="1" max="1" width="113.5703125" style="118" customWidth="1"/>
    <col min="2" max="2" width="17.5703125" style="122" customWidth="1"/>
    <col min="3" max="3" width="11.42578125" style="122" customWidth="1"/>
    <col min="4" max="4" width="14.140625" style="123" customWidth="1"/>
    <col min="5" max="5" width="11.5703125" style="4" bestFit="1" customWidth="1"/>
    <col min="6" max="6" width="4.85546875" style="165" customWidth="1"/>
    <col min="7" max="7" width="140.28515625" style="165" customWidth="1"/>
    <col min="8" max="16384" width="9.140625" style="118"/>
  </cols>
  <sheetData>
    <row r="1" spans="1:7" ht="18" x14ac:dyDescent="0.25">
      <c r="A1" s="265" t="s">
        <v>0</v>
      </c>
      <c r="B1" s="265"/>
      <c r="C1" s="265"/>
      <c r="D1" s="265"/>
      <c r="E1" s="4" t="s">
        <v>8</v>
      </c>
      <c r="G1" s="170"/>
    </row>
    <row r="2" spans="1:7" ht="15" x14ac:dyDescent="0.2">
      <c r="A2" s="266" t="s">
        <v>119</v>
      </c>
      <c r="B2" s="266"/>
      <c r="C2" s="266"/>
      <c r="D2" s="266"/>
      <c r="E2" s="4" t="s">
        <v>8</v>
      </c>
      <c r="G2" s="171"/>
    </row>
    <row r="3" spans="1:7" x14ac:dyDescent="0.2">
      <c r="A3" s="267" t="s">
        <v>1</v>
      </c>
      <c r="B3" s="267"/>
      <c r="C3" s="267"/>
      <c r="D3" s="267"/>
      <c r="E3" s="4" t="s">
        <v>8</v>
      </c>
      <c r="G3" s="171"/>
    </row>
    <row r="4" spans="1:7" x14ac:dyDescent="0.2">
      <c r="A4" s="268" t="s">
        <v>2</v>
      </c>
      <c r="B4" s="268"/>
      <c r="C4" s="268"/>
      <c r="D4" s="268"/>
      <c r="E4" s="4" t="s">
        <v>8</v>
      </c>
      <c r="G4" s="171"/>
    </row>
    <row r="5" spans="1:7" ht="15" thickBot="1" x14ac:dyDescent="0.25">
      <c r="E5" s="4" t="s">
        <v>8</v>
      </c>
      <c r="G5" s="171"/>
    </row>
    <row r="6" spans="1:7" ht="15" x14ac:dyDescent="0.25">
      <c r="B6" s="269" t="s">
        <v>88</v>
      </c>
      <c r="C6" s="270"/>
      <c r="D6" s="271"/>
      <c r="E6" s="4" t="s">
        <v>8</v>
      </c>
    </row>
    <row r="7" spans="1:7" ht="15.75" thickBot="1" x14ac:dyDescent="0.25">
      <c r="B7" s="1" t="s">
        <v>109</v>
      </c>
      <c r="C7" s="2" t="s">
        <v>110</v>
      </c>
      <c r="D7" s="3" t="s">
        <v>4</v>
      </c>
      <c r="E7" s="4" t="s">
        <v>8</v>
      </c>
      <c r="G7" s="166"/>
    </row>
    <row r="8" spans="1:7" ht="15" x14ac:dyDescent="0.25">
      <c r="A8" s="67" t="s">
        <v>86</v>
      </c>
      <c r="B8" s="68">
        <v>85</v>
      </c>
      <c r="C8" s="218">
        <v>70</v>
      </c>
      <c r="D8" s="69">
        <v>12772</v>
      </c>
      <c r="E8" s="4" t="s">
        <v>8</v>
      </c>
      <c r="G8" s="167"/>
    </row>
    <row r="9" spans="1:7" ht="15" x14ac:dyDescent="0.25">
      <c r="A9" s="190" t="s">
        <v>87</v>
      </c>
      <c r="B9" s="73" t="s">
        <v>24</v>
      </c>
      <c r="C9" s="219"/>
      <c r="D9" s="227">
        <v>-265</v>
      </c>
      <c r="E9" s="4" t="s">
        <v>8</v>
      </c>
      <c r="G9" s="167"/>
    </row>
    <row r="10" spans="1:7" ht="15" x14ac:dyDescent="0.25">
      <c r="A10" s="190" t="s">
        <v>108</v>
      </c>
      <c r="B10" s="200"/>
      <c r="C10" s="201"/>
      <c r="D10" s="228">
        <v>-646</v>
      </c>
      <c r="E10" s="4" t="s">
        <v>8</v>
      </c>
      <c r="G10" s="167"/>
    </row>
    <row r="11" spans="1:7" ht="15" x14ac:dyDescent="0.25">
      <c r="A11" s="191" t="s">
        <v>89</v>
      </c>
      <c r="B11" s="89">
        <f>SUM(B8:B10)</f>
        <v>85</v>
      </c>
      <c r="C11" s="220">
        <f>SUM(C8:C10)</f>
        <v>70</v>
      </c>
      <c r="D11" s="91">
        <f>SUM(D8:D10)</f>
        <v>11861</v>
      </c>
      <c r="E11" s="4" t="s">
        <v>8</v>
      </c>
      <c r="G11" s="168"/>
    </row>
    <row r="12" spans="1:7" ht="15" x14ac:dyDescent="0.25">
      <c r="A12" s="66"/>
      <c r="B12" s="89"/>
      <c r="C12" s="220"/>
      <c r="D12" s="91"/>
      <c r="E12" s="4" t="s">
        <v>8</v>
      </c>
      <c r="G12" s="168"/>
    </row>
    <row r="13" spans="1:7" ht="15" x14ac:dyDescent="0.25">
      <c r="A13" s="61" t="s">
        <v>113</v>
      </c>
      <c r="B13" s="89">
        <v>85</v>
      </c>
      <c r="C13" s="220">
        <v>70</v>
      </c>
      <c r="D13" s="91">
        <v>12600</v>
      </c>
      <c r="E13" s="4" t="s">
        <v>8</v>
      </c>
      <c r="G13" s="167"/>
    </row>
    <row r="14" spans="1:7" ht="15" x14ac:dyDescent="0.25">
      <c r="A14" s="193"/>
      <c r="B14" s="62"/>
      <c r="C14" s="222"/>
      <c r="D14" s="65"/>
      <c r="E14" s="4" t="s">
        <v>8</v>
      </c>
      <c r="G14" s="167"/>
    </row>
    <row r="15" spans="1:7" ht="15" x14ac:dyDescent="0.25">
      <c r="A15" s="193" t="s">
        <v>128</v>
      </c>
      <c r="B15" s="62"/>
      <c r="C15" s="222"/>
      <c r="D15" s="254"/>
      <c r="E15" s="4" t="s">
        <v>8</v>
      </c>
      <c r="G15" s="167"/>
    </row>
    <row r="16" spans="1:7" ht="15" x14ac:dyDescent="0.25">
      <c r="A16" s="192" t="s">
        <v>5</v>
      </c>
      <c r="B16" s="124">
        <v>0</v>
      </c>
      <c r="C16" s="223">
        <v>0</v>
      </c>
      <c r="D16" s="255">
        <v>206</v>
      </c>
      <c r="E16" s="4" t="s">
        <v>8</v>
      </c>
      <c r="G16" s="168"/>
    </row>
    <row r="17" spans="1:7" ht="15" x14ac:dyDescent="0.25">
      <c r="A17" s="125" t="s">
        <v>6</v>
      </c>
      <c r="B17" s="216">
        <v>0</v>
      </c>
      <c r="C17" s="224">
        <v>0</v>
      </c>
      <c r="D17" s="256">
        <v>29</v>
      </c>
      <c r="E17" s="4" t="s">
        <v>8</v>
      </c>
      <c r="G17" s="168"/>
    </row>
    <row r="18" spans="1:7" ht="15" x14ac:dyDescent="0.25">
      <c r="A18" s="215" t="s">
        <v>7</v>
      </c>
      <c r="B18" s="217">
        <v>0</v>
      </c>
      <c r="C18" s="225">
        <v>5</v>
      </c>
      <c r="D18" s="257">
        <v>473</v>
      </c>
      <c r="E18" s="4" t="s">
        <v>8</v>
      </c>
      <c r="G18" s="168"/>
    </row>
    <row r="19" spans="1:7" ht="15" x14ac:dyDescent="0.25">
      <c r="A19" s="64" t="s">
        <v>67</v>
      </c>
      <c r="B19" s="94">
        <f>SUM(B16:B18)</f>
        <v>0</v>
      </c>
      <c r="C19" s="226">
        <f>SUM(C16:C18)</f>
        <v>5</v>
      </c>
      <c r="D19" s="24">
        <f>SUM(D16:D18)</f>
        <v>708</v>
      </c>
      <c r="E19" s="4" t="s">
        <v>8</v>
      </c>
      <c r="G19" s="168"/>
    </row>
    <row r="20" spans="1:7" ht="15" x14ac:dyDescent="0.25">
      <c r="A20" s="194" t="s">
        <v>90</v>
      </c>
      <c r="B20" s="92">
        <f>B13+B19</f>
        <v>85</v>
      </c>
      <c r="C20" s="220">
        <f>C13+C19</f>
        <v>75</v>
      </c>
      <c r="D20" s="220">
        <f>D13+D19</f>
        <v>13308</v>
      </c>
      <c r="E20" s="4" t="s">
        <v>8</v>
      </c>
      <c r="G20" s="168"/>
    </row>
    <row r="21" spans="1:7" ht="15" x14ac:dyDescent="0.25">
      <c r="A21" s="230"/>
      <c r="B21" s="73"/>
      <c r="C21" s="219"/>
      <c r="D21" s="231"/>
      <c r="E21" s="4" t="s">
        <v>8</v>
      </c>
      <c r="G21" s="168"/>
    </row>
    <row r="22" spans="1:7" s="5" customFormat="1" ht="15" x14ac:dyDescent="0.25">
      <c r="A22" s="76" t="s">
        <v>129</v>
      </c>
      <c r="B22" s="73">
        <f>B20</f>
        <v>85</v>
      </c>
      <c r="C22" s="74">
        <f>C20</f>
        <v>75</v>
      </c>
      <c r="D22" s="75">
        <f>D20</f>
        <v>13308</v>
      </c>
      <c r="E22" s="4" t="s">
        <v>8</v>
      </c>
      <c r="F22" s="169"/>
      <c r="G22" s="168"/>
    </row>
    <row r="23" spans="1:7" ht="15.75" thickBot="1" x14ac:dyDescent="0.3">
      <c r="A23" s="126" t="s">
        <v>118</v>
      </c>
      <c r="B23" s="127">
        <f>B22-B13</f>
        <v>0</v>
      </c>
      <c r="C23" s="229">
        <f>C22-C13</f>
        <v>5</v>
      </c>
      <c r="D23" s="232">
        <f>D22-D13</f>
        <v>708</v>
      </c>
      <c r="E23" s="4" t="s">
        <v>8</v>
      </c>
      <c r="G23" s="168"/>
    </row>
    <row r="24" spans="1:7" x14ac:dyDescent="0.2">
      <c r="A24" s="4"/>
      <c r="E24" s="4" t="s">
        <v>8</v>
      </c>
    </row>
    <row r="25" spans="1:7" ht="17.25" x14ac:dyDescent="0.2">
      <c r="A25" s="263" t="s">
        <v>111</v>
      </c>
      <c r="B25" s="264"/>
      <c r="C25" s="264"/>
      <c r="D25" s="264"/>
      <c r="E25" s="4" t="s">
        <v>9</v>
      </c>
    </row>
  </sheetData>
  <mergeCells count="6">
    <mergeCell ref="A25:D25"/>
    <mergeCell ref="A1:D1"/>
    <mergeCell ref="A2:D2"/>
    <mergeCell ref="A3:D3"/>
    <mergeCell ref="A4:D4"/>
    <mergeCell ref="B6:D6"/>
  </mergeCells>
  <printOptions horizontalCentered="1"/>
  <pageMargins left="0.7" right="0.7" top="0.63" bottom="0.63" header="0.3" footer="0.3"/>
  <pageSetup scale="78"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
  <sheetViews>
    <sheetView view="pageBreakPreview" zoomScaleNormal="100" zoomScaleSheetLayoutView="100" workbookViewId="0">
      <selection activeCell="N7" sqref="N7"/>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60"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65" t="s">
        <v>0</v>
      </c>
      <c r="B1" s="265"/>
      <c r="C1" s="265"/>
      <c r="D1" s="265"/>
      <c r="E1" s="265"/>
      <c r="F1" s="265"/>
      <c r="G1" s="265"/>
      <c r="H1" s="265"/>
      <c r="I1" s="265"/>
      <c r="J1" s="265"/>
      <c r="K1" s="265"/>
      <c r="L1" s="265"/>
      <c r="M1" s="265"/>
      <c r="N1" s="45" t="s">
        <v>8</v>
      </c>
      <c r="O1" s="6"/>
      <c r="P1" s="172"/>
      <c r="Q1" s="6"/>
      <c r="R1" s="6"/>
      <c r="S1" s="6"/>
      <c r="T1" s="6"/>
      <c r="U1" s="6"/>
      <c r="V1" s="6"/>
    </row>
    <row r="2" spans="1:22" ht="15" x14ac:dyDescent="0.2">
      <c r="A2" s="266" t="s">
        <v>119</v>
      </c>
      <c r="B2" s="266"/>
      <c r="C2" s="266"/>
      <c r="D2" s="266"/>
      <c r="E2" s="266"/>
      <c r="F2" s="266"/>
      <c r="G2" s="266"/>
      <c r="H2" s="266"/>
      <c r="I2" s="266"/>
      <c r="J2" s="266"/>
      <c r="K2" s="266"/>
      <c r="L2" s="266"/>
      <c r="M2" s="266"/>
      <c r="N2" s="45" t="s">
        <v>8</v>
      </c>
      <c r="O2" s="7"/>
      <c r="P2" s="173"/>
      <c r="Q2" s="7"/>
      <c r="R2" s="7"/>
      <c r="S2" s="7"/>
      <c r="T2" s="7"/>
      <c r="U2" s="7"/>
      <c r="V2" s="7"/>
    </row>
    <row r="3" spans="1:22" x14ac:dyDescent="0.2">
      <c r="A3" s="275" t="s">
        <v>1</v>
      </c>
      <c r="B3" s="275"/>
      <c r="C3" s="275"/>
      <c r="D3" s="275"/>
      <c r="E3" s="275"/>
      <c r="F3" s="275"/>
      <c r="G3" s="275"/>
      <c r="H3" s="275"/>
      <c r="I3" s="275"/>
      <c r="J3" s="275"/>
      <c r="K3" s="275"/>
      <c r="L3" s="275"/>
      <c r="M3" s="275"/>
      <c r="N3" s="45" t="s">
        <v>8</v>
      </c>
      <c r="O3" s="10"/>
      <c r="P3" s="173"/>
      <c r="Q3" s="10"/>
      <c r="R3" s="10"/>
      <c r="S3" s="10"/>
      <c r="T3" s="10"/>
      <c r="U3" s="10"/>
      <c r="V3" s="10"/>
    </row>
    <row r="4" spans="1:22" x14ac:dyDescent="0.2">
      <c r="A4" s="272" t="s">
        <v>2</v>
      </c>
      <c r="B4" s="272"/>
      <c r="C4" s="272"/>
      <c r="D4" s="272"/>
      <c r="E4" s="272"/>
      <c r="F4" s="272"/>
      <c r="G4" s="272"/>
      <c r="H4" s="272"/>
      <c r="I4" s="272"/>
      <c r="J4" s="272"/>
      <c r="K4" s="272"/>
      <c r="L4" s="272"/>
      <c r="M4" s="272"/>
      <c r="N4" s="45" t="s">
        <v>8</v>
      </c>
      <c r="O4" s="8"/>
      <c r="P4" s="173"/>
      <c r="Q4" s="8"/>
      <c r="R4" s="8"/>
      <c r="S4" s="8"/>
      <c r="T4" s="8"/>
      <c r="U4" s="8"/>
      <c r="V4" s="8"/>
    </row>
    <row r="5" spans="1:22" ht="15" x14ac:dyDescent="0.25">
      <c r="A5" s="272"/>
      <c r="B5" s="272"/>
      <c r="C5" s="272"/>
      <c r="D5" s="272"/>
      <c r="E5" s="272"/>
      <c r="F5" s="272"/>
      <c r="G5" s="272"/>
      <c r="H5" s="272"/>
      <c r="I5" s="272"/>
      <c r="J5" s="272"/>
      <c r="K5" s="272"/>
      <c r="L5" s="272"/>
      <c r="M5" s="272"/>
      <c r="N5" s="45" t="s">
        <v>8</v>
      </c>
      <c r="O5" s="8"/>
      <c r="P5" s="174"/>
      <c r="Q5" s="8"/>
      <c r="R5" s="8"/>
      <c r="S5" s="8"/>
      <c r="T5" s="8"/>
      <c r="U5" s="8"/>
      <c r="V5" s="8"/>
    </row>
    <row r="6" spans="1:22" ht="15" thickBot="1" x14ac:dyDescent="0.25">
      <c r="A6" s="272"/>
      <c r="B6" s="272"/>
      <c r="C6" s="272"/>
      <c r="D6" s="272"/>
      <c r="E6" s="272"/>
      <c r="F6" s="272"/>
      <c r="G6" s="272"/>
      <c r="H6" s="272"/>
      <c r="I6" s="272"/>
      <c r="J6" s="272"/>
      <c r="K6" s="272"/>
      <c r="L6" s="272"/>
      <c r="M6" s="272"/>
      <c r="N6" s="45" t="s">
        <v>8</v>
      </c>
      <c r="O6" s="8"/>
      <c r="P6" s="31"/>
      <c r="Q6" s="8"/>
      <c r="R6" s="8"/>
      <c r="S6" s="8"/>
      <c r="T6" s="8"/>
      <c r="U6" s="8"/>
      <c r="V6" s="8"/>
    </row>
    <row r="7" spans="1:22" ht="45.75" customHeight="1" x14ac:dyDescent="0.2">
      <c r="A7" s="273" t="s">
        <v>75</v>
      </c>
      <c r="B7" s="276" t="s">
        <v>92</v>
      </c>
      <c r="C7" s="276"/>
      <c r="D7" s="276"/>
      <c r="E7" s="276" t="s">
        <v>113</v>
      </c>
      <c r="F7" s="276"/>
      <c r="G7" s="276"/>
      <c r="H7" s="276" t="s">
        <v>93</v>
      </c>
      <c r="I7" s="276"/>
      <c r="J7" s="276"/>
      <c r="K7" s="276" t="s">
        <v>90</v>
      </c>
      <c r="L7" s="276"/>
      <c r="M7" s="277"/>
      <c r="N7" s="45" t="s">
        <v>8</v>
      </c>
      <c r="P7" s="175"/>
    </row>
    <row r="8" spans="1:22" ht="28.5" x14ac:dyDescent="0.25">
      <c r="A8" s="274"/>
      <c r="B8" s="11" t="s">
        <v>3</v>
      </c>
      <c r="C8" s="77" t="s">
        <v>69</v>
      </c>
      <c r="D8" s="11" t="s">
        <v>4</v>
      </c>
      <c r="E8" s="11" t="s">
        <v>3</v>
      </c>
      <c r="F8" s="77" t="s">
        <v>83</v>
      </c>
      <c r="G8" s="11" t="s">
        <v>4</v>
      </c>
      <c r="H8" s="11" t="s">
        <v>3</v>
      </c>
      <c r="I8" s="11" t="s">
        <v>83</v>
      </c>
      <c r="J8" s="11" t="s">
        <v>4</v>
      </c>
      <c r="K8" s="11" t="s">
        <v>3</v>
      </c>
      <c r="L8" s="11" t="s">
        <v>83</v>
      </c>
      <c r="M8" s="12" t="s">
        <v>4</v>
      </c>
      <c r="N8" s="45" t="s">
        <v>8</v>
      </c>
      <c r="P8" s="176"/>
    </row>
    <row r="9" spans="1:22" x14ac:dyDescent="0.2">
      <c r="A9" s="158" t="s">
        <v>119</v>
      </c>
      <c r="B9" s="96">
        <v>85</v>
      </c>
      <c r="C9" s="233">
        <v>70</v>
      </c>
      <c r="D9" s="233">
        <v>11861</v>
      </c>
      <c r="E9" s="233">
        <v>85</v>
      </c>
      <c r="F9" s="233">
        <v>70</v>
      </c>
      <c r="G9" s="96">
        <v>12600</v>
      </c>
      <c r="H9" s="96">
        <v>0</v>
      </c>
      <c r="I9" s="96">
        <v>5</v>
      </c>
      <c r="J9" s="96">
        <v>708</v>
      </c>
      <c r="K9" s="96">
        <f>E9+H9</f>
        <v>85</v>
      </c>
      <c r="L9" s="233">
        <f t="shared" ref="L9:M12" si="0">F9+I9</f>
        <v>75</v>
      </c>
      <c r="M9" s="97">
        <f t="shared" si="0"/>
        <v>13308</v>
      </c>
      <c r="N9" s="45" t="s">
        <v>8</v>
      </c>
      <c r="P9" s="58"/>
    </row>
    <row r="10" spans="1:22" ht="15" x14ac:dyDescent="0.25">
      <c r="A10" s="13" t="s">
        <v>72</v>
      </c>
      <c r="B10" s="99">
        <f t="shared" ref="B10:M10" si="1">SUM(B9:B9)</f>
        <v>85</v>
      </c>
      <c r="C10" s="234">
        <f t="shared" si="1"/>
        <v>70</v>
      </c>
      <c r="D10" s="234">
        <f t="shared" si="1"/>
        <v>11861</v>
      </c>
      <c r="E10" s="234">
        <f t="shared" si="1"/>
        <v>85</v>
      </c>
      <c r="F10" s="234">
        <f t="shared" si="1"/>
        <v>70</v>
      </c>
      <c r="G10" s="99">
        <f t="shared" si="1"/>
        <v>12600</v>
      </c>
      <c r="H10" s="99">
        <f t="shared" si="1"/>
        <v>0</v>
      </c>
      <c r="I10" s="99">
        <f t="shared" si="1"/>
        <v>5</v>
      </c>
      <c r="J10" s="99">
        <f t="shared" si="1"/>
        <v>708</v>
      </c>
      <c r="K10" s="99">
        <f t="shared" si="1"/>
        <v>85</v>
      </c>
      <c r="L10" s="234">
        <f t="shared" si="1"/>
        <v>75</v>
      </c>
      <c r="M10" s="100">
        <f t="shared" si="1"/>
        <v>13308</v>
      </c>
      <c r="N10" s="45" t="s">
        <v>8</v>
      </c>
      <c r="P10" s="59"/>
    </row>
    <row r="11" spans="1:22" ht="15" x14ac:dyDescent="0.25">
      <c r="A11" s="72" t="s">
        <v>71</v>
      </c>
      <c r="B11" s="101"/>
      <c r="C11" s="221"/>
      <c r="D11" s="237">
        <v>0</v>
      </c>
      <c r="E11" s="221"/>
      <c r="F11" s="221"/>
      <c r="G11" s="102">
        <v>0</v>
      </c>
      <c r="H11" s="101"/>
      <c r="I11" s="101"/>
      <c r="J11" s="102">
        <v>0</v>
      </c>
      <c r="K11" s="101"/>
      <c r="L11" s="221"/>
      <c r="M11" s="103">
        <f t="shared" si="0"/>
        <v>0</v>
      </c>
      <c r="N11" s="45" t="s">
        <v>8</v>
      </c>
      <c r="P11" s="59"/>
    </row>
    <row r="12" spans="1:22" ht="15" x14ac:dyDescent="0.25">
      <c r="A12" s="86" t="s">
        <v>84</v>
      </c>
      <c r="B12" s="23"/>
      <c r="C12" s="226"/>
      <c r="D12" s="238">
        <f>SUM(D10:D11)</f>
        <v>11861</v>
      </c>
      <c r="E12" s="226"/>
      <c r="F12" s="226"/>
      <c r="G12" s="104">
        <f>SUM(G10:G11)</f>
        <v>12600</v>
      </c>
      <c r="H12" s="23"/>
      <c r="I12" s="23"/>
      <c r="J12" s="104">
        <f>SUM(J10:J11)</f>
        <v>708</v>
      </c>
      <c r="K12" s="23"/>
      <c r="L12" s="226"/>
      <c r="M12" s="105">
        <f t="shared" si="0"/>
        <v>13308</v>
      </c>
      <c r="N12" s="45" t="s">
        <v>8</v>
      </c>
      <c r="P12" s="59"/>
    </row>
    <row r="13" spans="1:22" x14ac:dyDescent="0.2">
      <c r="A13" s="78" t="s">
        <v>11</v>
      </c>
      <c r="B13" s="106"/>
      <c r="C13" s="235">
        <v>0</v>
      </c>
      <c r="D13" s="235"/>
      <c r="E13" s="235"/>
      <c r="F13" s="235">
        <v>0</v>
      </c>
      <c r="G13" s="106"/>
      <c r="H13" s="106"/>
      <c r="I13" s="106">
        <v>0</v>
      </c>
      <c r="J13" s="106"/>
      <c r="K13" s="106"/>
      <c r="L13" s="235">
        <f t="shared" ref="L13:L14" si="2">F13+I13</f>
        <v>0</v>
      </c>
      <c r="M13" s="107"/>
      <c r="N13" s="45" t="s">
        <v>8</v>
      </c>
      <c r="P13" s="175"/>
    </row>
    <row r="14" spans="1:22" x14ac:dyDescent="0.2">
      <c r="A14" s="79" t="s">
        <v>73</v>
      </c>
      <c r="B14" s="22"/>
      <c r="C14" s="180">
        <f>C10+C13</f>
        <v>70</v>
      </c>
      <c r="D14" s="180"/>
      <c r="E14" s="180"/>
      <c r="F14" s="180">
        <f>F10+F13</f>
        <v>70</v>
      </c>
      <c r="G14" s="22"/>
      <c r="H14" s="22"/>
      <c r="I14" s="22">
        <f>I10+I13</f>
        <v>5</v>
      </c>
      <c r="J14" s="22"/>
      <c r="K14" s="22"/>
      <c r="L14" s="180">
        <f t="shared" si="2"/>
        <v>75</v>
      </c>
      <c r="M14" s="98"/>
      <c r="N14" s="45" t="s">
        <v>8</v>
      </c>
      <c r="P14" s="175"/>
    </row>
    <row r="15" spans="1:22" ht="15" thickBot="1" x14ac:dyDescent="0.25">
      <c r="A15" s="80" t="s">
        <v>74</v>
      </c>
      <c r="B15" s="110"/>
      <c r="C15" s="236">
        <f>C14</f>
        <v>70</v>
      </c>
      <c r="D15" s="236"/>
      <c r="E15" s="236"/>
      <c r="F15" s="236">
        <f>F14</f>
        <v>70</v>
      </c>
      <c r="G15" s="110"/>
      <c r="H15" s="110"/>
      <c r="I15" s="110">
        <f>I14</f>
        <v>5</v>
      </c>
      <c r="J15" s="110"/>
      <c r="K15" s="110"/>
      <c r="L15" s="236">
        <f t="shared" ref="L15" si="3">F15+I15</f>
        <v>75</v>
      </c>
      <c r="M15" s="111"/>
      <c r="N15" s="45" t="s">
        <v>8</v>
      </c>
      <c r="P15" s="58"/>
    </row>
    <row r="16" spans="1:22" ht="15" thickBot="1" x14ac:dyDescent="0.25">
      <c r="C16" s="239"/>
      <c r="D16" s="239"/>
      <c r="E16" s="239"/>
      <c r="F16" s="239"/>
      <c r="N16" s="45" t="s">
        <v>8</v>
      </c>
      <c r="P16" s="58"/>
    </row>
    <row r="17" spans="1:14" ht="15" x14ac:dyDescent="0.2">
      <c r="A17" s="273" t="s">
        <v>75</v>
      </c>
      <c r="B17" s="276" t="s">
        <v>94</v>
      </c>
      <c r="C17" s="276"/>
      <c r="D17" s="276"/>
      <c r="E17" s="276" t="s">
        <v>95</v>
      </c>
      <c r="F17" s="276"/>
      <c r="G17" s="276"/>
      <c r="H17" s="276" t="s">
        <v>96</v>
      </c>
      <c r="I17" s="276"/>
      <c r="J17" s="277"/>
      <c r="N17" s="45" t="s">
        <v>8</v>
      </c>
    </row>
    <row r="18" spans="1:14" ht="28.5" x14ac:dyDescent="0.2">
      <c r="A18" s="274"/>
      <c r="B18" s="11" t="s">
        <v>3</v>
      </c>
      <c r="C18" s="11" t="s">
        <v>83</v>
      </c>
      <c r="D18" s="11" t="s">
        <v>4</v>
      </c>
      <c r="E18" s="11" t="s">
        <v>3</v>
      </c>
      <c r="F18" s="11" t="s">
        <v>83</v>
      </c>
      <c r="G18" s="11" t="s">
        <v>4</v>
      </c>
      <c r="H18" s="11" t="s">
        <v>3</v>
      </c>
      <c r="I18" s="11" t="s">
        <v>83</v>
      </c>
      <c r="J18" s="12" t="s">
        <v>4</v>
      </c>
      <c r="N18" s="45" t="s">
        <v>8</v>
      </c>
    </row>
    <row r="19" spans="1:14" x14ac:dyDescent="0.2">
      <c r="A19" s="14" t="str">
        <f>A9</f>
        <v>U.S. Parole Commission</v>
      </c>
      <c r="B19" s="96">
        <v>0</v>
      </c>
      <c r="C19" s="96">
        <v>0</v>
      </c>
      <c r="D19" s="96">
        <v>0</v>
      </c>
      <c r="E19" s="96">
        <v>0</v>
      </c>
      <c r="F19" s="96">
        <v>0</v>
      </c>
      <c r="G19" s="96">
        <v>0</v>
      </c>
      <c r="H19" s="96">
        <f>K9+B19+E19</f>
        <v>85</v>
      </c>
      <c r="I19" s="233">
        <f>L9+C19+F19</f>
        <v>75</v>
      </c>
      <c r="J19" s="97">
        <f>M9+D19+G19</f>
        <v>13308</v>
      </c>
      <c r="N19" s="45" t="s">
        <v>8</v>
      </c>
    </row>
    <row r="20" spans="1:14" ht="15" x14ac:dyDescent="0.25">
      <c r="A20" s="13" t="s">
        <v>72</v>
      </c>
      <c r="B20" s="99">
        <f t="shared" ref="B20:J20" si="4">SUM(B19:B19)</f>
        <v>0</v>
      </c>
      <c r="C20" s="99">
        <f t="shared" si="4"/>
        <v>0</v>
      </c>
      <c r="D20" s="99">
        <f t="shared" si="4"/>
        <v>0</v>
      </c>
      <c r="E20" s="99">
        <f t="shared" si="4"/>
        <v>0</v>
      </c>
      <c r="F20" s="99">
        <f t="shared" si="4"/>
        <v>0</v>
      </c>
      <c r="G20" s="99">
        <f t="shared" si="4"/>
        <v>0</v>
      </c>
      <c r="H20" s="99">
        <f t="shared" si="4"/>
        <v>85</v>
      </c>
      <c r="I20" s="234">
        <f t="shared" si="4"/>
        <v>75</v>
      </c>
      <c r="J20" s="100">
        <f t="shared" si="4"/>
        <v>13308</v>
      </c>
      <c r="N20" s="45" t="s">
        <v>8</v>
      </c>
    </row>
    <row r="21" spans="1:14" ht="15" x14ac:dyDescent="0.25">
      <c r="A21" s="72" t="s">
        <v>71</v>
      </c>
      <c r="B21" s="101"/>
      <c r="C21" s="101"/>
      <c r="D21" s="102">
        <v>0</v>
      </c>
      <c r="E21" s="101"/>
      <c r="F21" s="101"/>
      <c r="G21" s="102">
        <v>0</v>
      </c>
      <c r="H21" s="101"/>
      <c r="I21" s="221"/>
      <c r="J21" s="103">
        <f>M11+D21+G21</f>
        <v>0</v>
      </c>
      <c r="N21" s="45" t="s">
        <v>8</v>
      </c>
    </row>
    <row r="22" spans="1:14" ht="15" x14ac:dyDescent="0.25">
      <c r="A22" s="86" t="s">
        <v>84</v>
      </c>
      <c r="B22" s="23"/>
      <c r="C22" s="23"/>
      <c r="D22" s="104">
        <f>SUM(D20:D21)</f>
        <v>0</v>
      </c>
      <c r="E22" s="23"/>
      <c r="F22" s="23"/>
      <c r="G22" s="104">
        <f>SUM(G20:G21)</f>
        <v>0</v>
      </c>
      <c r="H22" s="23"/>
      <c r="I22" s="226"/>
      <c r="J22" s="105">
        <f>M12+D22+G22</f>
        <v>13308</v>
      </c>
      <c r="N22" s="45" t="s">
        <v>8</v>
      </c>
    </row>
    <row r="23" spans="1:14" x14ac:dyDescent="0.2">
      <c r="A23" s="71" t="s">
        <v>11</v>
      </c>
      <c r="B23" s="106"/>
      <c r="C23" s="106">
        <v>0</v>
      </c>
      <c r="D23" s="106"/>
      <c r="E23" s="106"/>
      <c r="F23" s="106">
        <v>0</v>
      </c>
      <c r="G23" s="106"/>
      <c r="H23" s="106"/>
      <c r="I23" s="235">
        <f>L13+C23+F23</f>
        <v>0</v>
      </c>
      <c r="J23" s="107"/>
      <c r="N23" s="45" t="s">
        <v>8</v>
      </c>
    </row>
    <row r="24" spans="1:14" x14ac:dyDescent="0.2">
      <c r="A24" s="240" t="str">
        <f>A14</f>
        <v>Total Direct and Reimb. FTE</v>
      </c>
      <c r="B24" s="241"/>
      <c r="C24" s="241">
        <v>0</v>
      </c>
      <c r="D24" s="241"/>
      <c r="E24" s="241"/>
      <c r="F24" s="241">
        <v>0</v>
      </c>
      <c r="G24" s="241"/>
      <c r="H24" s="241"/>
      <c r="I24" s="243">
        <v>0</v>
      </c>
      <c r="J24" s="242"/>
      <c r="N24" s="45" t="s">
        <v>8</v>
      </c>
    </row>
    <row r="25" spans="1:14" ht="15" thickBot="1" x14ac:dyDescent="0.25">
      <c r="A25" s="17" t="s">
        <v>74</v>
      </c>
      <c r="B25" s="110"/>
      <c r="C25" s="110">
        <f>C24</f>
        <v>0</v>
      </c>
      <c r="D25" s="110"/>
      <c r="E25" s="110"/>
      <c r="F25" s="202">
        <f>F24</f>
        <v>0</v>
      </c>
      <c r="G25" s="110"/>
      <c r="H25" s="110"/>
      <c r="I25" s="236">
        <f>L15+C25+F25</f>
        <v>75</v>
      </c>
      <c r="J25" s="111"/>
      <c r="N25" s="45" t="s">
        <v>8</v>
      </c>
    </row>
    <row r="26" spans="1:14" x14ac:dyDescent="0.2">
      <c r="I26" s="239"/>
      <c r="N26" s="4" t="s">
        <v>9</v>
      </c>
    </row>
    <row r="27" spans="1:14" x14ac:dyDescent="0.2">
      <c r="A27" s="35"/>
    </row>
    <row r="28" spans="1:14" x14ac:dyDescent="0.2">
      <c r="A28" s="128"/>
    </row>
  </sheetData>
  <mergeCells count="15">
    <mergeCell ref="A5:M5"/>
    <mergeCell ref="A6:M6"/>
    <mergeCell ref="A17:A18"/>
    <mergeCell ref="A1:M1"/>
    <mergeCell ref="A2:M2"/>
    <mergeCell ref="A3:M3"/>
    <mergeCell ref="A4:M4"/>
    <mergeCell ref="A7:A8"/>
    <mergeCell ref="B7:D7"/>
    <mergeCell ref="E7:G7"/>
    <mergeCell ref="H7:J7"/>
    <mergeCell ref="K7:M7"/>
    <mergeCell ref="B17:D17"/>
    <mergeCell ref="E17:G17"/>
    <mergeCell ref="H17:J17"/>
  </mergeCells>
  <printOptions horizontalCentered="1"/>
  <pageMargins left="0.7" right="0.7" top="0.75" bottom="0.75" header="0.3" footer="0.3"/>
  <pageSetup scale="79"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
  <sheetViews>
    <sheetView view="pageBreakPreview" zoomScaleNormal="100" zoomScaleSheetLayoutView="100" workbookViewId="0">
      <selection activeCell="J22" sqref="J22"/>
    </sheetView>
  </sheetViews>
  <sheetFormatPr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7" width="122.85546875" style="60"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265" t="s">
        <v>16</v>
      </c>
      <c r="B1" s="265"/>
      <c r="C1" s="265"/>
      <c r="D1" s="265"/>
      <c r="E1" s="265"/>
      <c r="F1" s="265"/>
      <c r="G1" s="265"/>
      <c r="H1" s="265"/>
      <c r="I1" s="265"/>
      <c r="J1" s="265"/>
      <c r="K1" s="265"/>
      <c r="L1" s="265"/>
      <c r="M1" s="265"/>
      <c r="N1" s="265"/>
      <c r="O1" s="45" t="s">
        <v>8</v>
      </c>
      <c r="P1" s="6"/>
      <c r="Q1" s="172"/>
      <c r="R1" s="6"/>
      <c r="S1" s="6"/>
      <c r="T1" s="6"/>
      <c r="U1" s="6"/>
      <c r="V1" s="6"/>
      <c r="W1" s="6"/>
    </row>
    <row r="2" spans="1:23" ht="15" x14ac:dyDescent="0.2">
      <c r="A2" s="266" t="s">
        <v>119</v>
      </c>
      <c r="B2" s="266"/>
      <c r="C2" s="266"/>
      <c r="D2" s="266"/>
      <c r="E2" s="266"/>
      <c r="F2" s="266"/>
      <c r="G2" s="266"/>
      <c r="H2" s="266"/>
      <c r="I2" s="266"/>
      <c r="J2" s="266"/>
      <c r="K2" s="266"/>
      <c r="L2" s="266"/>
      <c r="M2" s="266"/>
      <c r="N2" s="266"/>
      <c r="O2" s="45" t="s">
        <v>8</v>
      </c>
      <c r="P2" s="7"/>
      <c r="Q2" s="173"/>
      <c r="R2" s="7"/>
      <c r="S2" s="7"/>
      <c r="T2" s="7"/>
      <c r="U2" s="7"/>
      <c r="V2" s="7"/>
      <c r="W2" s="7"/>
    </row>
    <row r="3" spans="1:23" x14ac:dyDescent="0.2">
      <c r="A3" s="283" t="s">
        <v>1</v>
      </c>
      <c r="B3" s="283"/>
      <c r="C3" s="283"/>
      <c r="D3" s="283"/>
      <c r="E3" s="283"/>
      <c r="F3" s="283"/>
      <c r="G3" s="283"/>
      <c r="H3" s="283"/>
      <c r="I3" s="283"/>
      <c r="J3" s="283"/>
      <c r="K3" s="283"/>
      <c r="L3" s="283"/>
      <c r="M3" s="283"/>
      <c r="N3" s="283"/>
      <c r="O3" s="45" t="s">
        <v>8</v>
      </c>
      <c r="P3" s="10"/>
      <c r="Q3" s="173"/>
      <c r="R3" s="10"/>
      <c r="S3" s="10"/>
      <c r="T3" s="10"/>
      <c r="U3" s="10"/>
      <c r="V3" s="10"/>
      <c r="W3" s="10"/>
    </row>
    <row r="4" spans="1:23" x14ac:dyDescent="0.2">
      <c r="A4" s="272" t="s">
        <v>2</v>
      </c>
      <c r="B4" s="272"/>
      <c r="C4" s="272"/>
      <c r="D4" s="272"/>
      <c r="E4" s="272"/>
      <c r="F4" s="272"/>
      <c r="G4" s="272"/>
      <c r="H4" s="272"/>
      <c r="I4" s="272"/>
      <c r="J4" s="272"/>
      <c r="K4" s="272"/>
      <c r="L4" s="272"/>
      <c r="M4" s="272"/>
      <c r="N4" s="272"/>
      <c r="O4" s="45" t="s">
        <v>8</v>
      </c>
      <c r="P4" s="8"/>
      <c r="Q4" s="173"/>
      <c r="R4" s="8"/>
      <c r="S4" s="8"/>
      <c r="T4" s="8"/>
      <c r="U4" s="8"/>
      <c r="V4" s="8"/>
      <c r="W4" s="8"/>
    </row>
    <row r="5" spans="1:23" ht="15" x14ac:dyDescent="0.25">
      <c r="A5" s="275"/>
      <c r="B5" s="275"/>
      <c r="C5" s="275"/>
      <c r="D5" s="275"/>
      <c r="E5" s="275"/>
      <c r="F5" s="275"/>
      <c r="G5" s="275"/>
      <c r="H5" s="275"/>
      <c r="I5" s="275"/>
      <c r="J5" s="275"/>
      <c r="K5" s="275"/>
      <c r="L5" s="275"/>
      <c r="M5" s="275"/>
      <c r="N5" s="275"/>
      <c r="O5" s="45" t="s">
        <v>8</v>
      </c>
      <c r="P5" s="8"/>
      <c r="Q5" s="174"/>
      <c r="R5" s="8"/>
      <c r="S5" s="8"/>
      <c r="T5" s="8"/>
      <c r="U5" s="8"/>
      <c r="V5" s="8"/>
      <c r="W5" s="8"/>
    </row>
    <row r="6" spans="1:23" ht="15" thickBot="1" x14ac:dyDescent="0.25">
      <c r="A6" s="284"/>
      <c r="B6" s="284"/>
      <c r="C6" s="284"/>
      <c r="D6" s="284"/>
      <c r="E6" s="284"/>
      <c r="F6" s="284"/>
      <c r="G6" s="284"/>
      <c r="H6" s="284"/>
      <c r="I6" s="284"/>
      <c r="J6" s="284"/>
      <c r="K6" s="284"/>
      <c r="L6" s="284"/>
      <c r="M6" s="284"/>
      <c r="N6" s="284"/>
      <c r="O6" s="45" t="s">
        <v>8</v>
      </c>
      <c r="P6" s="8"/>
      <c r="Q6" s="31"/>
      <c r="R6" s="8"/>
      <c r="S6" s="8"/>
      <c r="T6" s="8"/>
      <c r="U6" s="8"/>
      <c r="V6" s="8"/>
      <c r="W6" s="8"/>
    </row>
    <row r="7" spans="1:23" s="20" customFormat="1" ht="46.5" customHeight="1" x14ac:dyDescent="0.2">
      <c r="A7" s="279" t="s">
        <v>17</v>
      </c>
      <c r="B7" s="280"/>
      <c r="C7" s="276" t="s">
        <v>92</v>
      </c>
      <c r="D7" s="276"/>
      <c r="E7" s="276" t="s">
        <v>113</v>
      </c>
      <c r="F7" s="276"/>
      <c r="G7" s="276" t="s">
        <v>90</v>
      </c>
      <c r="H7" s="276"/>
      <c r="I7" s="276" t="s">
        <v>94</v>
      </c>
      <c r="J7" s="276"/>
      <c r="K7" s="276" t="s">
        <v>95</v>
      </c>
      <c r="L7" s="276"/>
      <c r="M7" s="276" t="s">
        <v>91</v>
      </c>
      <c r="N7" s="277"/>
      <c r="O7" s="45" t="s">
        <v>8</v>
      </c>
      <c r="Q7" s="177"/>
    </row>
    <row r="8" spans="1:23" s="20" customFormat="1" ht="42.75" x14ac:dyDescent="0.2">
      <c r="A8" s="281"/>
      <c r="B8" s="282"/>
      <c r="C8" s="18" t="s">
        <v>19</v>
      </c>
      <c r="D8" s="81" t="s">
        <v>18</v>
      </c>
      <c r="E8" s="18" t="s">
        <v>19</v>
      </c>
      <c r="F8" s="81" t="s">
        <v>18</v>
      </c>
      <c r="G8" s="18" t="s">
        <v>19</v>
      </c>
      <c r="H8" s="18" t="s">
        <v>18</v>
      </c>
      <c r="I8" s="18" t="s">
        <v>19</v>
      </c>
      <c r="J8" s="18" t="s">
        <v>18</v>
      </c>
      <c r="K8" s="18" t="s">
        <v>19</v>
      </c>
      <c r="L8" s="18" t="s">
        <v>18</v>
      </c>
      <c r="M8" s="18" t="s">
        <v>19</v>
      </c>
      <c r="N8" s="21" t="s">
        <v>18</v>
      </c>
      <c r="O8" s="45" t="s">
        <v>8</v>
      </c>
      <c r="Q8" s="58"/>
    </row>
    <row r="9" spans="1:23" ht="45" x14ac:dyDescent="0.2">
      <c r="A9" s="26" t="s">
        <v>20</v>
      </c>
      <c r="B9" s="32" t="s">
        <v>21</v>
      </c>
      <c r="C9" s="15"/>
      <c r="D9" s="15"/>
      <c r="E9" s="15"/>
      <c r="F9" s="15"/>
      <c r="G9" s="15"/>
      <c r="H9" s="15"/>
      <c r="I9" s="15"/>
      <c r="J9" s="15"/>
      <c r="K9" s="15"/>
      <c r="L9" s="15"/>
      <c r="M9" s="15"/>
      <c r="N9" s="16"/>
      <c r="O9" s="45" t="s">
        <v>8</v>
      </c>
      <c r="Q9" s="58"/>
    </row>
    <row r="10" spans="1:23" ht="57" x14ac:dyDescent="0.2">
      <c r="A10" s="178">
        <v>3.4</v>
      </c>
      <c r="B10" s="179" t="s">
        <v>105</v>
      </c>
      <c r="C10" s="180">
        <v>70</v>
      </c>
      <c r="D10" s="180">
        <v>11861</v>
      </c>
      <c r="E10" s="180">
        <v>70</v>
      </c>
      <c r="F10" s="180">
        <v>12600</v>
      </c>
      <c r="G10" s="180">
        <v>70</v>
      </c>
      <c r="H10" s="180">
        <v>13308</v>
      </c>
      <c r="I10" s="180">
        <v>5</v>
      </c>
      <c r="J10" s="180">
        <v>0</v>
      </c>
      <c r="K10" s="180">
        <v>0</v>
      </c>
      <c r="L10" s="180">
        <v>0</v>
      </c>
      <c r="M10" s="244">
        <f>G10+I10+K10</f>
        <v>75</v>
      </c>
      <c r="N10" s="181">
        <f t="shared" ref="N10" si="0">H10+J10+L10</f>
        <v>13308</v>
      </c>
      <c r="O10" s="45" t="s">
        <v>8</v>
      </c>
      <c r="Q10" s="58"/>
    </row>
    <row r="11" spans="1:23" ht="15" x14ac:dyDescent="0.25">
      <c r="A11" s="27"/>
      <c r="B11" s="25" t="s">
        <v>22</v>
      </c>
      <c r="C11" s="23">
        <f t="shared" ref="C11:N11" si="1">SUM(C10:C10)</f>
        <v>70</v>
      </c>
      <c r="D11" s="23">
        <f t="shared" si="1"/>
        <v>11861</v>
      </c>
      <c r="E11" s="23">
        <f t="shared" si="1"/>
        <v>70</v>
      </c>
      <c r="F11" s="23">
        <f t="shared" si="1"/>
        <v>12600</v>
      </c>
      <c r="G11" s="23">
        <f t="shared" si="1"/>
        <v>70</v>
      </c>
      <c r="H11" s="23">
        <f t="shared" si="1"/>
        <v>13308</v>
      </c>
      <c r="I11" s="23">
        <f t="shared" si="1"/>
        <v>5</v>
      </c>
      <c r="J11" s="23">
        <f t="shared" si="1"/>
        <v>0</v>
      </c>
      <c r="K11" s="23">
        <f t="shared" si="1"/>
        <v>0</v>
      </c>
      <c r="L11" s="23">
        <f t="shared" si="1"/>
        <v>0</v>
      </c>
      <c r="M11" s="23">
        <f t="shared" si="1"/>
        <v>75</v>
      </c>
      <c r="N11" s="23">
        <f t="shared" si="1"/>
        <v>13308</v>
      </c>
      <c r="O11" s="45" t="s">
        <v>8</v>
      </c>
      <c r="Q11" s="58"/>
    </row>
    <row r="12" spans="1:23" ht="15.75" thickBot="1" x14ac:dyDescent="0.3">
      <c r="A12" s="28"/>
      <c r="B12" s="29" t="s">
        <v>23</v>
      </c>
      <c r="C12" s="30">
        <f>C11</f>
        <v>70</v>
      </c>
      <c r="D12" s="30">
        <f t="shared" ref="D12:N12" si="2">D11</f>
        <v>11861</v>
      </c>
      <c r="E12" s="30">
        <f t="shared" si="2"/>
        <v>70</v>
      </c>
      <c r="F12" s="30">
        <f t="shared" si="2"/>
        <v>12600</v>
      </c>
      <c r="G12" s="30">
        <f t="shared" si="2"/>
        <v>70</v>
      </c>
      <c r="H12" s="30">
        <f t="shared" si="2"/>
        <v>13308</v>
      </c>
      <c r="I12" s="30">
        <f t="shared" si="2"/>
        <v>5</v>
      </c>
      <c r="J12" s="30">
        <f t="shared" si="2"/>
        <v>0</v>
      </c>
      <c r="K12" s="30">
        <f t="shared" si="2"/>
        <v>0</v>
      </c>
      <c r="L12" s="30">
        <f t="shared" si="2"/>
        <v>0</v>
      </c>
      <c r="M12" s="30">
        <f t="shared" si="2"/>
        <v>75</v>
      </c>
      <c r="N12" s="30">
        <f t="shared" si="2"/>
        <v>13308</v>
      </c>
      <c r="O12" s="45" t="s">
        <v>8</v>
      </c>
      <c r="Q12" s="59"/>
    </row>
    <row r="13" spans="1:23" x14ac:dyDescent="0.2">
      <c r="O13" s="45" t="s">
        <v>8</v>
      </c>
    </row>
    <row r="14" spans="1:23" ht="15" x14ac:dyDescent="0.2">
      <c r="A14" s="278" t="s">
        <v>76</v>
      </c>
      <c r="B14" s="278"/>
      <c r="C14" s="278"/>
      <c r="D14" s="278"/>
      <c r="E14" s="278"/>
      <c r="F14" s="278"/>
      <c r="G14" s="278"/>
      <c r="H14" s="278"/>
      <c r="I14" s="278"/>
      <c r="J14" s="278"/>
      <c r="K14" s="278"/>
      <c r="L14" s="278"/>
      <c r="M14" s="278"/>
      <c r="N14" s="278"/>
      <c r="O14" s="45" t="s">
        <v>9</v>
      </c>
    </row>
    <row r="15" spans="1:23" x14ac:dyDescent="0.2">
      <c r="O15" s="45"/>
    </row>
    <row r="16" spans="1:23" x14ac:dyDescent="0.2">
      <c r="A16" s="129"/>
    </row>
  </sheetData>
  <mergeCells count="14">
    <mergeCell ref="A14:N14"/>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view="pageBreakPreview" zoomScaleNormal="100" zoomScaleSheetLayoutView="100" workbookViewId="0">
      <pane xSplit="4" ySplit="6" topLeftCell="E10" activePane="bottomRight" state="frozen"/>
      <selection pane="topRight" activeCell="E1" sqref="E1"/>
      <selection pane="bottomLeft" activeCell="A7" sqref="A7"/>
      <selection pane="bottomRight" activeCell="A4" sqref="A4:XFD4"/>
    </sheetView>
  </sheetViews>
  <sheetFormatPr defaultRowHeight="14.25" x14ac:dyDescent="0.2"/>
  <cols>
    <col min="1" max="1" width="3.7109375" style="118" customWidth="1"/>
    <col min="2" max="2" width="71.140625" style="118" customWidth="1"/>
    <col min="3" max="4" width="14.7109375" style="118" customWidth="1"/>
    <col min="5" max="6" width="8.7109375" style="118" customWidth="1"/>
    <col min="7" max="7" width="12.7109375" style="118" customWidth="1"/>
    <col min="8" max="8" width="14" style="36" bestFit="1" customWidth="1"/>
    <col min="9" max="9" width="4.5703125" style="118" customWidth="1"/>
    <col min="10" max="10" width="122.85546875" style="183" customWidth="1"/>
    <col min="11" max="12" width="8.28515625" style="118" customWidth="1"/>
    <col min="13" max="13" width="12.7109375" style="118" customWidth="1"/>
    <col min="14" max="15" width="8.28515625" style="118" customWidth="1"/>
    <col min="16" max="16" width="12.7109375" style="118" customWidth="1"/>
    <col min="17" max="16384" width="9.140625" style="118"/>
  </cols>
  <sheetData>
    <row r="1" spans="1:16" ht="18" x14ac:dyDescent="0.25">
      <c r="A1" s="294" t="s">
        <v>77</v>
      </c>
      <c r="B1" s="294"/>
      <c r="C1" s="294"/>
      <c r="D1" s="294"/>
      <c r="E1" s="294"/>
      <c r="F1" s="294"/>
      <c r="G1" s="294"/>
      <c r="H1" s="34" t="s">
        <v>8</v>
      </c>
      <c r="I1" s="6"/>
      <c r="J1" s="170"/>
      <c r="K1" s="6"/>
      <c r="L1" s="6"/>
      <c r="M1" s="6"/>
      <c r="N1" s="6"/>
      <c r="O1" s="6"/>
      <c r="P1" s="6"/>
    </row>
    <row r="2" spans="1:16" ht="15" x14ac:dyDescent="0.2">
      <c r="A2" s="295" t="s">
        <v>119</v>
      </c>
      <c r="B2" s="295"/>
      <c r="C2" s="295"/>
      <c r="D2" s="295"/>
      <c r="E2" s="295"/>
      <c r="F2" s="295"/>
      <c r="G2" s="295"/>
      <c r="H2" s="34" t="s">
        <v>8</v>
      </c>
      <c r="I2" s="7"/>
      <c r="J2" s="171"/>
      <c r="K2" s="7"/>
      <c r="L2" s="7"/>
      <c r="M2" s="7"/>
      <c r="N2" s="7"/>
      <c r="O2" s="7"/>
      <c r="P2" s="7"/>
    </row>
    <row r="3" spans="1:16" x14ac:dyDescent="0.2">
      <c r="A3" s="296" t="s">
        <v>1</v>
      </c>
      <c r="B3" s="296"/>
      <c r="C3" s="296"/>
      <c r="D3" s="296"/>
      <c r="E3" s="296"/>
      <c r="F3" s="296"/>
      <c r="G3" s="296"/>
      <c r="H3" s="34" t="s">
        <v>8</v>
      </c>
      <c r="I3" s="132"/>
      <c r="J3" s="171"/>
      <c r="K3" s="132"/>
      <c r="L3" s="132"/>
      <c r="M3" s="132"/>
      <c r="N3" s="132"/>
      <c r="O3" s="132"/>
      <c r="P3" s="132"/>
    </row>
    <row r="4" spans="1:16" x14ac:dyDescent="0.2">
      <c r="A4" s="297" t="s">
        <v>2</v>
      </c>
      <c r="B4" s="297"/>
      <c r="C4" s="297"/>
      <c r="D4" s="297"/>
      <c r="E4" s="297"/>
      <c r="F4" s="297"/>
      <c r="G4" s="297"/>
      <c r="H4" s="34" t="s">
        <v>8</v>
      </c>
      <c r="I4" s="131"/>
      <c r="J4" s="171"/>
      <c r="K4" s="131"/>
      <c r="L4" s="131"/>
      <c r="M4" s="131"/>
      <c r="N4" s="131"/>
      <c r="O4" s="131"/>
      <c r="P4" s="131"/>
    </row>
    <row r="5" spans="1:16" ht="15" thickBot="1" x14ac:dyDescent="0.25">
      <c r="A5" s="299"/>
      <c r="B5" s="299"/>
      <c r="C5" s="299"/>
      <c r="D5" s="299"/>
      <c r="E5" s="300"/>
      <c r="F5" s="300"/>
      <c r="G5" s="300"/>
      <c r="H5" s="34" t="s">
        <v>8</v>
      </c>
      <c r="I5" s="131"/>
      <c r="J5" s="171"/>
      <c r="K5" s="131"/>
      <c r="L5" s="131"/>
      <c r="M5" s="131"/>
      <c r="N5" s="131"/>
      <c r="O5" s="131"/>
      <c r="P5" s="131"/>
    </row>
    <row r="6" spans="1:16" s="35" customFormat="1" ht="29.25" customHeight="1" thickBot="1" x14ac:dyDescent="0.25">
      <c r="A6" s="199"/>
      <c r="B6" s="199"/>
      <c r="C6" s="33"/>
      <c r="D6" s="33"/>
      <c r="E6" s="41" t="s">
        <v>3</v>
      </c>
      <c r="F6" s="38" t="s">
        <v>68</v>
      </c>
      <c r="G6" s="37" t="s">
        <v>4</v>
      </c>
      <c r="H6" s="34" t="s">
        <v>8</v>
      </c>
      <c r="J6" s="182"/>
    </row>
    <row r="7" spans="1:16" s="35" customFormat="1" ht="12.75" x14ac:dyDescent="0.2">
      <c r="A7" s="198"/>
      <c r="B7" s="298" t="s">
        <v>5</v>
      </c>
      <c r="C7" s="298"/>
      <c r="D7" s="298"/>
      <c r="E7" s="39"/>
      <c r="F7" s="39"/>
      <c r="G7" s="43"/>
      <c r="H7" s="34" t="s">
        <v>8</v>
      </c>
      <c r="J7" s="183"/>
    </row>
    <row r="8" spans="1:16" s="206" customFormat="1" ht="12.75" x14ac:dyDescent="0.2">
      <c r="A8" s="197">
        <v>1</v>
      </c>
      <c r="B8" s="285" t="s">
        <v>120</v>
      </c>
      <c r="C8" s="286"/>
      <c r="D8" s="287"/>
      <c r="E8" s="203"/>
      <c r="F8" s="203"/>
      <c r="G8" s="204"/>
      <c r="H8" s="205" t="s">
        <v>8</v>
      </c>
      <c r="J8" s="183"/>
    </row>
    <row r="9" spans="1:16" s="206" customFormat="1" ht="39.75" customHeight="1" x14ac:dyDescent="0.2">
      <c r="A9" s="197"/>
      <c r="B9" s="288"/>
      <c r="C9" s="288"/>
      <c r="D9" s="289"/>
      <c r="E9" s="203"/>
      <c r="F9" s="203"/>
      <c r="G9" s="204">
        <v>68</v>
      </c>
      <c r="H9" s="205" t="s">
        <v>8</v>
      </c>
      <c r="J9" s="183"/>
    </row>
    <row r="10" spans="1:16" s="35" customFormat="1" ht="12.75" x14ac:dyDescent="0.2">
      <c r="A10" s="119">
        <v>2</v>
      </c>
      <c r="B10" s="285" t="s">
        <v>132</v>
      </c>
      <c r="C10" s="290"/>
      <c r="D10" s="291"/>
      <c r="E10" s="120"/>
      <c r="F10" s="120"/>
      <c r="G10" s="121"/>
      <c r="H10" s="34" t="s">
        <v>8</v>
      </c>
      <c r="J10" s="183"/>
    </row>
    <row r="11" spans="1:16" s="35" customFormat="1" ht="50.25" customHeight="1" x14ac:dyDescent="0.2">
      <c r="A11" s="197"/>
      <c r="B11" s="292"/>
      <c r="C11" s="292"/>
      <c r="D11" s="293"/>
      <c r="E11" s="120"/>
      <c r="F11" s="120"/>
      <c r="G11" s="204">
        <v>24</v>
      </c>
      <c r="H11" s="34" t="s">
        <v>8</v>
      </c>
      <c r="J11" s="183"/>
    </row>
    <row r="12" spans="1:16" s="35" customFormat="1" ht="50.25" customHeight="1" x14ac:dyDescent="0.2">
      <c r="A12" s="197"/>
      <c r="B12" s="302" t="s">
        <v>133</v>
      </c>
      <c r="C12" s="302"/>
      <c r="D12" s="303"/>
      <c r="E12" s="120"/>
      <c r="F12" s="120"/>
      <c r="G12" s="252">
        <v>93</v>
      </c>
      <c r="H12" s="34" t="s">
        <v>8</v>
      </c>
      <c r="J12" s="183"/>
    </row>
    <row r="13" spans="1:16" s="35" customFormat="1" ht="38.25" customHeight="1" x14ac:dyDescent="0.2">
      <c r="A13" s="196">
        <v>3</v>
      </c>
      <c r="B13" s="308" t="s">
        <v>121</v>
      </c>
      <c r="C13" s="309"/>
      <c r="D13" s="310"/>
      <c r="E13" s="40"/>
      <c r="F13" s="40"/>
      <c r="G13" s="42">
        <v>9</v>
      </c>
      <c r="H13" s="34" t="s">
        <v>8</v>
      </c>
      <c r="J13" s="183"/>
    </row>
    <row r="14" spans="1:16" s="206" customFormat="1" ht="63" customHeight="1" x14ac:dyDescent="0.2">
      <c r="A14" s="196">
        <v>4</v>
      </c>
      <c r="B14" s="308" t="s">
        <v>122</v>
      </c>
      <c r="C14" s="309"/>
      <c r="D14" s="310"/>
      <c r="E14" s="207" t="s">
        <v>24</v>
      </c>
      <c r="F14" s="207"/>
      <c r="G14" s="210">
        <v>12</v>
      </c>
      <c r="H14" s="205" t="s">
        <v>8</v>
      </c>
      <c r="J14" s="183"/>
    </row>
    <row r="15" spans="1:16" s="206" customFormat="1" ht="12.75" x14ac:dyDescent="0.2">
      <c r="A15" s="195"/>
      <c r="B15" s="304" t="s">
        <v>25</v>
      </c>
      <c r="C15" s="304"/>
      <c r="D15" s="304"/>
      <c r="E15" s="208">
        <f>SUM(E9:E14)</f>
        <v>0</v>
      </c>
      <c r="F15" s="208">
        <f>SUM(F9:F14)</f>
        <v>0</v>
      </c>
      <c r="G15" s="209">
        <f>SUM(G9:G14)</f>
        <v>206</v>
      </c>
      <c r="H15" s="205" t="s">
        <v>8</v>
      </c>
      <c r="J15" s="182"/>
    </row>
    <row r="16" spans="1:16" s="206" customFormat="1" ht="12.75" x14ac:dyDescent="0.2">
      <c r="A16" s="245"/>
      <c r="B16" s="247" t="s">
        <v>6</v>
      </c>
      <c r="C16" s="246"/>
      <c r="D16" s="246"/>
      <c r="E16" s="208"/>
      <c r="F16" s="208"/>
      <c r="G16" s="209"/>
      <c r="H16" s="205" t="s">
        <v>8</v>
      </c>
      <c r="J16" s="182"/>
    </row>
    <row r="17" spans="1:10" s="35" customFormat="1" ht="76.5" customHeight="1" x14ac:dyDescent="0.2">
      <c r="A17" s="196">
        <v>1</v>
      </c>
      <c r="B17" s="308" t="s">
        <v>123</v>
      </c>
      <c r="C17" s="309"/>
      <c r="D17" s="310"/>
      <c r="E17" s="213"/>
      <c r="F17" s="213"/>
      <c r="G17" s="214">
        <v>29</v>
      </c>
      <c r="H17" s="34" t="s">
        <v>8</v>
      </c>
      <c r="J17" s="183"/>
    </row>
    <row r="18" spans="1:10" s="35" customFormat="1" ht="12.75" x14ac:dyDescent="0.2">
      <c r="A18" s="195"/>
      <c r="B18" s="304" t="s">
        <v>26</v>
      </c>
      <c r="C18" s="304"/>
      <c r="D18" s="304"/>
      <c r="E18" s="211">
        <f>SUM(E17:E17)</f>
        <v>0</v>
      </c>
      <c r="F18" s="211">
        <f>SUM(F17:F17)</f>
        <v>0</v>
      </c>
      <c r="G18" s="212">
        <f>SUM(G17:G17)</f>
        <v>29</v>
      </c>
      <c r="H18" s="34" t="s">
        <v>8</v>
      </c>
      <c r="J18" s="182"/>
    </row>
    <row r="19" spans="1:10" s="35" customFormat="1" ht="12.75" x14ac:dyDescent="0.2">
      <c r="A19" s="245"/>
      <c r="B19" s="247" t="s">
        <v>7</v>
      </c>
      <c r="C19" s="246"/>
      <c r="D19" s="246"/>
      <c r="E19" s="211"/>
      <c r="F19" s="211"/>
      <c r="G19" s="212"/>
      <c r="H19" s="34" t="s">
        <v>8</v>
      </c>
      <c r="J19" s="182"/>
    </row>
    <row r="20" spans="1:10" s="35" customFormat="1" ht="33.75" customHeight="1" x14ac:dyDescent="0.2">
      <c r="A20" s="196">
        <v>1</v>
      </c>
      <c r="B20" s="305" t="s">
        <v>134</v>
      </c>
      <c r="C20" s="306"/>
      <c r="D20" s="307"/>
      <c r="E20" s="213"/>
      <c r="F20" s="213">
        <v>5</v>
      </c>
      <c r="G20" s="253">
        <v>473</v>
      </c>
      <c r="H20" s="34" t="s">
        <v>8</v>
      </c>
      <c r="J20" s="183"/>
    </row>
    <row r="21" spans="1:10" s="35" customFormat="1" ht="12.75" x14ac:dyDescent="0.2">
      <c r="A21" s="195"/>
      <c r="B21" s="304" t="s">
        <v>27</v>
      </c>
      <c r="C21" s="304"/>
      <c r="D21" s="304"/>
      <c r="E21" s="211">
        <f>SUM(E20:E20)</f>
        <v>0</v>
      </c>
      <c r="F21" s="211">
        <f>SUM(F20:F20)</f>
        <v>5</v>
      </c>
      <c r="G21" s="212">
        <f>SUM(G20:G20)</f>
        <v>473</v>
      </c>
      <c r="H21" s="34" t="s">
        <v>8</v>
      </c>
      <c r="J21" s="182"/>
    </row>
    <row r="22" spans="1:10" ht="15" thickBot="1" x14ac:dyDescent="0.25">
      <c r="A22" s="248"/>
      <c r="B22" s="301" t="s">
        <v>130</v>
      </c>
      <c r="C22" s="301"/>
      <c r="D22" s="301"/>
      <c r="E22" s="249">
        <f>E15+E18+E21</f>
        <v>0</v>
      </c>
      <c r="F22" s="249">
        <f>F15+F18+F21</f>
        <v>5</v>
      </c>
      <c r="G22" s="250">
        <f>G15+G18+G21</f>
        <v>708</v>
      </c>
      <c r="H22" s="34" t="s">
        <v>9</v>
      </c>
    </row>
  </sheetData>
  <mergeCells count="17">
    <mergeCell ref="B22:D22"/>
    <mergeCell ref="B12:D12"/>
    <mergeCell ref="B18:D18"/>
    <mergeCell ref="B20:D20"/>
    <mergeCell ref="B21:D21"/>
    <mergeCell ref="B15:D15"/>
    <mergeCell ref="B17:D17"/>
    <mergeCell ref="B13:D13"/>
    <mergeCell ref="B14:D14"/>
    <mergeCell ref="B8:D9"/>
    <mergeCell ref="B10:D11"/>
    <mergeCell ref="A1:G1"/>
    <mergeCell ref="A2:G2"/>
    <mergeCell ref="A3:G3"/>
    <mergeCell ref="A4:G4"/>
    <mergeCell ref="B7:D7"/>
    <mergeCell ref="A5:G5"/>
  </mergeCells>
  <printOptions horizontalCentered="1"/>
  <pageMargins left="0.7" right="0.7" top="0.65" bottom="0.46" header="0.3" footer="0.21"/>
  <pageSetup scale="90"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5"/>
  <sheetViews>
    <sheetView tabSelected="1" view="pageBreakPreview" zoomScaleNormal="100" zoomScaleSheetLayoutView="100" workbookViewId="0">
      <selection activeCell="I26" sqref="I26"/>
    </sheetView>
  </sheetViews>
  <sheetFormatPr defaultRowHeight="14.25" x14ac:dyDescent="0.2"/>
  <cols>
    <col min="1" max="1" width="37.140625" style="9" customWidth="1"/>
    <col min="2" max="3" width="8.28515625" style="9" customWidth="1"/>
    <col min="4" max="4" width="9.28515625" style="9" customWidth="1"/>
    <col min="5" max="16" width="8.140625" style="9" customWidth="1"/>
    <col min="17" max="17" width="11.28515625" style="9" bestFit="1" customWidth="1"/>
    <col min="18" max="18" width="12.7109375" style="9" customWidth="1"/>
    <col min="19" max="20" width="8.28515625" style="9" customWidth="1"/>
    <col min="21" max="21" width="8.7109375" style="9" bestFit="1" customWidth="1"/>
    <col min="22" max="22" width="14" style="4" bestFit="1" customWidth="1"/>
    <col min="23" max="23" width="4.5703125" style="9" customWidth="1"/>
    <col min="24" max="24" width="116.7109375" style="60" customWidth="1"/>
    <col min="25" max="26" width="8.28515625" style="9" customWidth="1"/>
    <col min="27" max="27" width="12.7109375" style="9" customWidth="1"/>
    <col min="28" max="29" width="8.28515625" style="9" customWidth="1"/>
    <col min="30" max="30" width="12.7109375" style="9" customWidth="1"/>
    <col min="31" max="16384" width="9.140625" style="9"/>
  </cols>
  <sheetData>
    <row r="1" spans="1:30" ht="18" x14ac:dyDescent="0.25">
      <c r="A1" s="265" t="s">
        <v>30</v>
      </c>
      <c r="B1" s="265"/>
      <c r="C1" s="265"/>
      <c r="D1" s="265"/>
      <c r="E1" s="265"/>
      <c r="F1" s="265"/>
      <c r="G1" s="265"/>
      <c r="H1" s="265"/>
      <c r="I1" s="265"/>
      <c r="J1" s="265"/>
      <c r="K1" s="265"/>
      <c r="L1" s="265"/>
      <c r="M1" s="265"/>
      <c r="N1" s="265"/>
      <c r="O1" s="265"/>
      <c r="P1" s="265"/>
      <c r="Q1" s="265"/>
      <c r="R1" s="265"/>
      <c r="S1" s="265"/>
      <c r="T1" s="265"/>
      <c r="U1" s="265"/>
      <c r="V1" s="45" t="s">
        <v>8</v>
      </c>
      <c r="W1" s="6"/>
      <c r="X1" s="172"/>
      <c r="Y1" s="6"/>
      <c r="Z1" s="6"/>
      <c r="AA1" s="6"/>
      <c r="AB1" s="6"/>
      <c r="AC1" s="6"/>
      <c r="AD1" s="6"/>
    </row>
    <row r="2" spans="1:30" ht="15" x14ac:dyDescent="0.2">
      <c r="A2" s="266" t="s">
        <v>119</v>
      </c>
      <c r="B2" s="312"/>
      <c r="C2" s="312"/>
      <c r="D2" s="312"/>
      <c r="E2" s="312"/>
      <c r="F2" s="312"/>
      <c r="G2" s="312"/>
      <c r="H2" s="312"/>
      <c r="I2" s="312"/>
      <c r="J2" s="312"/>
      <c r="K2" s="312"/>
      <c r="L2" s="312"/>
      <c r="M2" s="312"/>
      <c r="N2" s="312"/>
      <c r="O2" s="312"/>
      <c r="P2" s="312"/>
      <c r="Q2" s="312"/>
      <c r="R2" s="312"/>
      <c r="S2" s="312"/>
      <c r="T2" s="312"/>
      <c r="U2" s="312"/>
      <c r="V2" s="45" t="s">
        <v>8</v>
      </c>
      <c r="W2" s="7"/>
      <c r="X2" s="173"/>
      <c r="Y2" s="7"/>
      <c r="Z2" s="7"/>
      <c r="AA2" s="7"/>
      <c r="AB2" s="7"/>
      <c r="AC2" s="7"/>
      <c r="AD2" s="7"/>
    </row>
    <row r="3" spans="1:30" x14ac:dyDescent="0.2">
      <c r="A3" s="275" t="s">
        <v>1</v>
      </c>
      <c r="B3" s="275"/>
      <c r="C3" s="275"/>
      <c r="D3" s="275"/>
      <c r="E3" s="275"/>
      <c r="F3" s="275"/>
      <c r="G3" s="275"/>
      <c r="H3" s="275"/>
      <c r="I3" s="275"/>
      <c r="J3" s="275"/>
      <c r="K3" s="275"/>
      <c r="L3" s="275"/>
      <c r="M3" s="275"/>
      <c r="N3" s="275"/>
      <c r="O3" s="275"/>
      <c r="P3" s="275"/>
      <c r="Q3" s="275"/>
      <c r="R3" s="275"/>
      <c r="S3" s="275"/>
      <c r="T3" s="275"/>
      <c r="U3" s="275"/>
      <c r="V3" s="45" t="s">
        <v>8</v>
      </c>
      <c r="W3" s="10"/>
      <c r="X3" s="173"/>
      <c r="Y3" s="10"/>
      <c r="Z3" s="10"/>
      <c r="AA3" s="10"/>
      <c r="AB3" s="10"/>
      <c r="AC3" s="10"/>
      <c r="AD3" s="10"/>
    </row>
    <row r="4" spans="1:30" x14ac:dyDescent="0.2">
      <c r="A4" s="272" t="s">
        <v>2</v>
      </c>
      <c r="B4" s="272"/>
      <c r="C4" s="272"/>
      <c r="D4" s="272"/>
      <c r="E4" s="272"/>
      <c r="F4" s="272"/>
      <c r="G4" s="272"/>
      <c r="H4" s="272"/>
      <c r="I4" s="272"/>
      <c r="J4" s="272"/>
      <c r="K4" s="272"/>
      <c r="L4" s="272"/>
      <c r="M4" s="272"/>
      <c r="N4" s="272"/>
      <c r="O4" s="272"/>
      <c r="P4" s="272"/>
      <c r="Q4" s="272"/>
      <c r="R4" s="272"/>
      <c r="S4" s="272"/>
      <c r="T4" s="272"/>
      <c r="U4" s="272"/>
      <c r="V4" s="45" t="s">
        <v>8</v>
      </c>
      <c r="W4" s="8"/>
      <c r="X4" s="173"/>
      <c r="Y4" s="8"/>
      <c r="Z4" s="8"/>
      <c r="AA4" s="8"/>
      <c r="AB4" s="8"/>
      <c r="AC4" s="8"/>
      <c r="AD4" s="8"/>
    </row>
    <row r="5" spans="1:30" ht="15" x14ac:dyDescent="0.25">
      <c r="A5" s="8"/>
      <c r="B5" s="8"/>
      <c r="C5" s="8"/>
      <c r="D5" s="8"/>
      <c r="E5" s="8"/>
      <c r="F5" s="8"/>
      <c r="G5" s="8"/>
      <c r="H5" s="8"/>
      <c r="I5" s="8"/>
      <c r="J5" s="8"/>
      <c r="K5" s="8"/>
      <c r="L5" s="8"/>
      <c r="M5" s="8"/>
      <c r="N5" s="8"/>
      <c r="O5" s="8"/>
      <c r="P5" s="8"/>
      <c r="Q5" s="8"/>
      <c r="R5" s="8"/>
      <c r="S5" s="8"/>
      <c r="T5" s="8"/>
      <c r="U5" s="8"/>
      <c r="V5" s="45" t="s">
        <v>8</v>
      </c>
      <c r="W5" s="8"/>
      <c r="X5" s="174"/>
      <c r="Y5" s="8"/>
      <c r="Z5" s="8"/>
      <c r="AA5" s="8"/>
      <c r="AB5" s="8"/>
      <c r="AC5" s="8"/>
      <c r="AD5" s="8"/>
    </row>
    <row r="6" spans="1:30" ht="15" thickBot="1" x14ac:dyDescent="0.25">
      <c r="A6" s="44"/>
      <c r="B6" s="44"/>
      <c r="C6" s="44"/>
      <c r="D6" s="44"/>
      <c r="E6" s="44"/>
      <c r="F6" s="44"/>
      <c r="G6" s="44"/>
      <c r="H6" s="44"/>
      <c r="I6" s="44"/>
      <c r="J6" s="44"/>
      <c r="K6" s="44"/>
      <c r="L6" s="44"/>
      <c r="M6" s="44"/>
      <c r="N6" s="44"/>
      <c r="O6" s="44"/>
      <c r="P6" s="44"/>
      <c r="Q6" s="44"/>
      <c r="R6" s="44"/>
      <c r="S6" s="44"/>
      <c r="T6" s="44"/>
      <c r="U6" s="44"/>
      <c r="V6" s="45" t="s">
        <v>8</v>
      </c>
      <c r="W6" s="8"/>
      <c r="Y6" s="8"/>
      <c r="Z6" s="8"/>
      <c r="AA6" s="8"/>
      <c r="AB6" s="8"/>
      <c r="AC6" s="8"/>
      <c r="AD6" s="8"/>
    </row>
    <row r="7" spans="1:30" ht="48" customHeight="1" x14ac:dyDescent="0.25">
      <c r="A7" s="273" t="s">
        <v>75</v>
      </c>
      <c r="B7" s="276" t="s">
        <v>103</v>
      </c>
      <c r="C7" s="276"/>
      <c r="D7" s="276"/>
      <c r="E7" s="276" t="s">
        <v>106</v>
      </c>
      <c r="F7" s="313"/>
      <c r="G7" s="314"/>
      <c r="H7" s="276" t="s">
        <v>71</v>
      </c>
      <c r="I7" s="313"/>
      <c r="J7" s="314"/>
      <c r="K7" s="276" t="s">
        <v>97</v>
      </c>
      <c r="L7" s="313"/>
      <c r="M7" s="314"/>
      <c r="N7" s="276" t="s">
        <v>135</v>
      </c>
      <c r="O7" s="276"/>
      <c r="P7" s="276"/>
      <c r="Q7" s="85" t="s">
        <v>29</v>
      </c>
      <c r="R7" s="85" t="s">
        <v>78</v>
      </c>
      <c r="S7" s="276" t="s">
        <v>98</v>
      </c>
      <c r="T7" s="276"/>
      <c r="U7" s="277"/>
      <c r="V7" s="45" t="s">
        <v>8</v>
      </c>
      <c r="X7" s="59"/>
    </row>
    <row r="8" spans="1:30" ht="28.5" x14ac:dyDescent="0.25">
      <c r="A8" s="274"/>
      <c r="B8" s="11" t="s">
        <v>3</v>
      </c>
      <c r="C8" s="329" t="s">
        <v>69</v>
      </c>
      <c r="D8" s="11" t="s">
        <v>4</v>
      </c>
      <c r="E8" s="11" t="s">
        <v>3</v>
      </c>
      <c r="F8" s="81" t="s">
        <v>69</v>
      </c>
      <c r="G8" s="11" t="s">
        <v>4</v>
      </c>
      <c r="H8" s="11" t="s">
        <v>3</v>
      </c>
      <c r="I8" s="81" t="s">
        <v>69</v>
      </c>
      <c r="J8" s="11" t="s">
        <v>4</v>
      </c>
      <c r="K8" s="11" t="s">
        <v>3</v>
      </c>
      <c r="L8" s="81" t="s">
        <v>69</v>
      </c>
      <c r="M8" s="11" t="s">
        <v>4</v>
      </c>
      <c r="N8" s="11" t="s">
        <v>3</v>
      </c>
      <c r="O8" s="11" t="s">
        <v>69</v>
      </c>
      <c r="P8" s="11" t="s">
        <v>4</v>
      </c>
      <c r="Q8" s="18" t="s">
        <v>4</v>
      </c>
      <c r="R8" s="11" t="s">
        <v>4</v>
      </c>
      <c r="S8" s="11" t="s">
        <v>3</v>
      </c>
      <c r="T8" s="11" t="s">
        <v>69</v>
      </c>
      <c r="U8" s="12" t="s">
        <v>4</v>
      </c>
      <c r="V8" s="45" t="s">
        <v>8</v>
      </c>
      <c r="X8" s="59"/>
    </row>
    <row r="9" spans="1:30" x14ac:dyDescent="0.2">
      <c r="A9" s="158" t="s">
        <v>119</v>
      </c>
      <c r="B9" s="96">
        <v>85</v>
      </c>
      <c r="C9" s="233">
        <v>70</v>
      </c>
      <c r="D9" s="96">
        <v>12772</v>
      </c>
      <c r="E9" s="96">
        <v>0</v>
      </c>
      <c r="F9" s="96">
        <v>0</v>
      </c>
      <c r="G9" s="96">
        <v>0</v>
      </c>
      <c r="H9" s="96">
        <v>0</v>
      </c>
      <c r="I9" s="96">
        <v>0</v>
      </c>
      <c r="J9" s="96">
        <v>-265</v>
      </c>
      <c r="K9" s="96">
        <v>0</v>
      </c>
      <c r="L9" s="96">
        <v>0</v>
      </c>
      <c r="M9" s="96">
        <v>-646</v>
      </c>
      <c r="N9" s="96">
        <v>0</v>
      </c>
      <c r="O9" s="96">
        <v>0</v>
      </c>
      <c r="P9" s="96">
        <v>0</v>
      </c>
      <c r="Q9" s="96">
        <v>0</v>
      </c>
      <c r="R9" s="96">
        <v>0</v>
      </c>
      <c r="S9" s="96">
        <f t="shared" ref="S9:T9" si="0">B9+N9</f>
        <v>85</v>
      </c>
      <c r="T9" s="233">
        <f t="shared" si="0"/>
        <v>70</v>
      </c>
      <c r="U9" s="97">
        <f>D9+P9+Q9+R9+J9+M9+G9</f>
        <v>11861</v>
      </c>
      <c r="V9" s="45" t="s">
        <v>8</v>
      </c>
      <c r="X9" s="184"/>
    </row>
    <row r="10" spans="1:30" ht="15" x14ac:dyDescent="0.25">
      <c r="A10" s="13" t="s">
        <v>72</v>
      </c>
      <c r="B10" s="99">
        <f t="shared" ref="B10:U10" si="1">SUM(B9:B9)</f>
        <v>85</v>
      </c>
      <c r="C10" s="99">
        <f t="shared" si="1"/>
        <v>70</v>
      </c>
      <c r="D10" s="99">
        <f t="shared" si="1"/>
        <v>12772</v>
      </c>
      <c r="E10" s="99">
        <f t="shared" si="1"/>
        <v>0</v>
      </c>
      <c r="F10" s="99">
        <f t="shared" si="1"/>
        <v>0</v>
      </c>
      <c r="G10" s="99">
        <f t="shared" si="1"/>
        <v>0</v>
      </c>
      <c r="H10" s="99">
        <f t="shared" si="1"/>
        <v>0</v>
      </c>
      <c r="I10" s="99">
        <f t="shared" si="1"/>
        <v>0</v>
      </c>
      <c r="J10" s="99">
        <f t="shared" si="1"/>
        <v>-265</v>
      </c>
      <c r="K10" s="99">
        <f t="shared" si="1"/>
        <v>0</v>
      </c>
      <c r="L10" s="99">
        <f t="shared" si="1"/>
        <v>0</v>
      </c>
      <c r="M10" s="99">
        <f t="shared" si="1"/>
        <v>-646</v>
      </c>
      <c r="N10" s="99">
        <f t="shared" si="1"/>
        <v>0</v>
      </c>
      <c r="O10" s="99">
        <f t="shared" si="1"/>
        <v>0</v>
      </c>
      <c r="P10" s="99">
        <f t="shared" si="1"/>
        <v>0</v>
      </c>
      <c r="Q10" s="99">
        <f t="shared" si="1"/>
        <v>0</v>
      </c>
      <c r="R10" s="99">
        <f t="shared" si="1"/>
        <v>0</v>
      </c>
      <c r="S10" s="99">
        <f t="shared" si="1"/>
        <v>85</v>
      </c>
      <c r="T10" s="99">
        <f t="shared" si="1"/>
        <v>70</v>
      </c>
      <c r="U10" s="100">
        <f t="shared" si="1"/>
        <v>11861</v>
      </c>
      <c r="V10" s="45" t="s">
        <v>8</v>
      </c>
      <c r="X10" s="59"/>
    </row>
    <row r="11" spans="1:30" x14ac:dyDescent="0.2">
      <c r="A11" s="71" t="s">
        <v>11</v>
      </c>
      <c r="B11" s="106"/>
      <c r="C11" s="106">
        <v>0</v>
      </c>
      <c r="D11" s="106"/>
      <c r="E11" s="106"/>
      <c r="F11" s="106">
        <v>0</v>
      </c>
      <c r="G11" s="106"/>
      <c r="H11" s="106"/>
      <c r="I11" s="106">
        <v>0</v>
      </c>
      <c r="J11" s="106"/>
      <c r="K11" s="106"/>
      <c r="L11" s="106">
        <v>0</v>
      </c>
      <c r="M11" s="106"/>
      <c r="N11" s="106"/>
      <c r="O11" s="106">
        <v>0</v>
      </c>
      <c r="P11" s="106"/>
      <c r="Q11" s="106"/>
      <c r="R11" s="106"/>
      <c r="S11" s="106"/>
      <c r="T11" s="106">
        <f>C11+O11+I11</f>
        <v>0</v>
      </c>
      <c r="U11" s="107"/>
      <c r="V11" s="45" t="s">
        <v>8</v>
      </c>
      <c r="X11" s="58"/>
    </row>
    <row r="12" spans="1:30" ht="15" x14ac:dyDescent="0.25">
      <c r="A12" s="82" t="s">
        <v>73</v>
      </c>
      <c r="B12" s="22"/>
      <c r="C12" s="22">
        <f>C10+C11</f>
        <v>70</v>
      </c>
      <c r="D12" s="22"/>
      <c r="E12" s="22"/>
      <c r="F12" s="22"/>
      <c r="G12" s="22"/>
      <c r="H12" s="22"/>
      <c r="I12" s="22"/>
      <c r="J12" s="22"/>
      <c r="K12" s="22"/>
      <c r="L12" s="22"/>
      <c r="M12" s="22"/>
      <c r="N12" s="22"/>
      <c r="O12" s="22"/>
      <c r="P12" s="22"/>
      <c r="Q12" s="22"/>
      <c r="R12" s="22"/>
      <c r="S12" s="22"/>
      <c r="T12" s="106">
        <f>T10+T11</f>
        <v>70</v>
      </c>
      <c r="U12" s="98"/>
      <c r="V12" s="45" t="s">
        <v>8</v>
      </c>
      <c r="X12" s="176"/>
    </row>
    <row r="13" spans="1:30" ht="15" thickBot="1" x14ac:dyDescent="0.25">
      <c r="A13" s="83" t="s">
        <v>74</v>
      </c>
      <c r="B13" s="110"/>
      <c r="C13" s="110">
        <f>C12</f>
        <v>70</v>
      </c>
      <c r="D13" s="110"/>
      <c r="E13" s="110"/>
      <c r="F13" s="110"/>
      <c r="G13" s="110"/>
      <c r="H13" s="110"/>
      <c r="I13" s="110"/>
      <c r="J13" s="110"/>
      <c r="K13" s="110"/>
      <c r="L13" s="110"/>
      <c r="M13" s="110"/>
      <c r="N13" s="110"/>
      <c r="O13" s="110"/>
      <c r="P13" s="110"/>
      <c r="Q13" s="110"/>
      <c r="R13" s="110"/>
      <c r="S13" s="110">
        <f t="shared" ref="S13:U13" si="2">S12</f>
        <v>0</v>
      </c>
      <c r="T13" s="110">
        <f>T12</f>
        <v>70</v>
      </c>
      <c r="U13" s="110">
        <f t="shared" si="2"/>
        <v>0</v>
      </c>
      <c r="V13" s="45" t="s">
        <v>8</v>
      </c>
      <c r="X13" s="58"/>
    </row>
    <row r="14" spans="1:30" ht="15" x14ac:dyDescent="0.25">
      <c r="A14" s="150" t="s">
        <v>104</v>
      </c>
      <c r="B14" s="149"/>
      <c r="C14" s="149"/>
      <c r="D14" s="149"/>
      <c r="E14" s="149"/>
      <c r="F14" s="149"/>
      <c r="G14" s="149"/>
      <c r="H14" s="149"/>
      <c r="I14" s="149"/>
      <c r="J14" s="149"/>
      <c r="K14" s="149"/>
      <c r="L14" s="149"/>
      <c r="M14" s="149"/>
      <c r="N14" s="149"/>
      <c r="O14" s="149"/>
      <c r="P14" s="149"/>
      <c r="Q14" s="149"/>
      <c r="R14" s="149"/>
      <c r="S14" s="149"/>
      <c r="T14" s="149"/>
      <c r="U14" s="149"/>
      <c r="V14" s="45" t="s">
        <v>8</v>
      </c>
      <c r="X14" s="58"/>
    </row>
    <row r="15" spans="1:30" x14ac:dyDescent="0.2">
      <c r="A15" s="311" t="s">
        <v>107</v>
      </c>
      <c r="B15" s="311"/>
      <c r="C15" s="311"/>
      <c r="D15" s="311"/>
      <c r="E15" s="311"/>
      <c r="F15" s="311"/>
      <c r="G15" s="311"/>
      <c r="H15" s="311"/>
      <c r="I15" s="311"/>
      <c r="J15" s="311"/>
      <c r="K15" s="311"/>
      <c r="L15" s="311"/>
      <c r="M15" s="311"/>
      <c r="N15" s="311"/>
      <c r="O15" s="311"/>
      <c r="P15" s="311"/>
      <c r="Q15" s="311"/>
      <c r="R15" s="311"/>
      <c r="S15" s="311"/>
      <c r="T15" s="311"/>
      <c r="U15" s="311"/>
      <c r="V15" s="45" t="s">
        <v>9</v>
      </c>
      <c r="X15" s="58"/>
    </row>
  </sheetData>
  <mergeCells count="12">
    <mergeCell ref="A1:U1"/>
    <mergeCell ref="A2:U2"/>
    <mergeCell ref="A3:U3"/>
    <mergeCell ref="A4:U4"/>
    <mergeCell ref="H7:J7"/>
    <mergeCell ref="K7:M7"/>
    <mergeCell ref="E7:G7"/>
    <mergeCell ref="A15:U15"/>
    <mergeCell ref="A7:A8"/>
    <mergeCell ref="B7:D7"/>
    <mergeCell ref="N7:P7"/>
    <mergeCell ref="S7:U7"/>
  </mergeCells>
  <printOptions horizontalCentered="1"/>
  <pageMargins left="0.7" right="0.7" top="0.64" bottom="0.61" header="0.3" footer="0.3"/>
  <pageSetup scale="58" orientation="landscape" r:id="rId1"/>
  <headerFooter>
    <oddHeader>&amp;L&amp;"Arial,Bold"&amp;12F. Crosswalk of 2013 Availability</oddHeader>
    <oddFooter>&amp;C&amp;"Arial,Regular"Exhibit F - Crosswalk of 2013 Availability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
  <sheetViews>
    <sheetView view="pageBreakPreview" zoomScaleNormal="100" zoomScaleSheetLayoutView="100" workbookViewId="0">
      <selection activeCell="A11" sqref="A11"/>
    </sheetView>
  </sheetViews>
  <sheetFormatPr defaultRowHeight="14.25" x14ac:dyDescent="0.2"/>
  <cols>
    <col min="1" max="1" width="37.140625" style="9" customWidth="1"/>
    <col min="2" max="3" width="8.28515625" style="9" customWidth="1"/>
    <col min="4" max="4" width="12.7109375" style="9" customWidth="1"/>
    <col min="5" max="5" width="15" style="9" customWidth="1"/>
    <col min="6" max="6" width="8.28515625" style="9" customWidth="1"/>
    <col min="7" max="7" width="9.85546875" style="9" customWidth="1"/>
    <col min="8" max="10" width="12.7109375" style="9" customWidth="1"/>
    <col min="11" max="11" width="8.28515625" style="9" customWidth="1"/>
    <col min="12" max="12" width="9.85546875" style="9" customWidth="1"/>
    <col min="13" max="13" width="12.7109375" style="9" customWidth="1"/>
    <col min="14" max="14" width="14" style="4" bestFit="1" customWidth="1"/>
    <col min="15" max="15" width="4.5703125" style="9" customWidth="1"/>
    <col min="16" max="16" width="116.7109375" style="60"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1" ht="18" x14ac:dyDescent="0.25">
      <c r="A1" s="265" t="s">
        <v>99</v>
      </c>
      <c r="B1" s="265"/>
      <c r="C1" s="265"/>
      <c r="D1" s="265"/>
      <c r="E1" s="265"/>
      <c r="F1" s="265"/>
      <c r="G1" s="265"/>
      <c r="H1" s="265"/>
      <c r="I1" s="265"/>
      <c r="J1" s="265"/>
      <c r="K1" s="265"/>
      <c r="L1" s="265"/>
      <c r="M1" s="45" t="s">
        <v>8</v>
      </c>
      <c r="N1" s="6"/>
      <c r="O1" s="172"/>
      <c r="P1" s="6"/>
      <c r="Q1" s="6"/>
      <c r="R1" s="6"/>
      <c r="S1" s="6"/>
      <c r="T1" s="6"/>
      <c r="U1" s="6"/>
    </row>
    <row r="2" spans="1:21" ht="15" x14ac:dyDescent="0.2">
      <c r="A2" s="266" t="s">
        <v>119</v>
      </c>
      <c r="B2" s="266"/>
      <c r="C2" s="266"/>
      <c r="D2" s="266"/>
      <c r="E2" s="266"/>
      <c r="F2" s="266"/>
      <c r="G2" s="266"/>
      <c r="H2" s="266"/>
      <c r="I2" s="266"/>
      <c r="J2" s="266"/>
      <c r="K2" s="266"/>
      <c r="L2" s="266"/>
      <c r="M2" s="45" t="s">
        <v>8</v>
      </c>
      <c r="N2" s="7"/>
      <c r="O2" s="173"/>
      <c r="P2" s="7"/>
      <c r="Q2" s="7"/>
      <c r="R2" s="7"/>
      <c r="S2" s="7"/>
      <c r="T2" s="7"/>
      <c r="U2" s="7"/>
    </row>
    <row r="3" spans="1:21" x14ac:dyDescent="0.2">
      <c r="A3" s="275" t="s">
        <v>1</v>
      </c>
      <c r="B3" s="275"/>
      <c r="C3" s="275"/>
      <c r="D3" s="275"/>
      <c r="E3" s="275"/>
      <c r="F3" s="275"/>
      <c r="G3" s="275"/>
      <c r="H3" s="275"/>
      <c r="I3" s="275"/>
      <c r="J3" s="275"/>
      <c r="K3" s="275"/>
      <c r="L3" s="275"/>
      <c r="M3" s="45" t="s">
        <v>8</v>
      </c>
      <c r="N3" s="10"/>
      <c r="O3" s="173"/>
      <c r="P3" s="10"/>
      <c r="Q3" s="10"/>
      <c r="R3" s="10"/>
      <c r="S3" s="10"/>
      <c r="T3" s="10"/>
      <c r="U3" s="10"/>
    </row>
    <row r="4" spans="1:21" x14ac:dyDescent="0.2">
      <c r="A4" s="272" t="s">
        <v>2</v>
      </c>
      <c r="B4" s="272"/>
      <c r="C4" s="272"/>
      <c r="D4" s="272"/>
      <c r="E4" s="272"/>
      <c r="F4" s="272"/>
      <c r="G4" s="272"/>
      <c r="H4" s="272"/>
      <c r="I4" s="272"/>
      <c r="J4" s="272"/>
      <c r="K4" s="272"/>
      <c r="L4" s="272"/>
      <c r="M4" s="45" t="s">
        <v>8</v>
      </c>
      <c r="N4" s="8"/>
      <c r="O4" s="173"/>
      <c r="P4" s="8"/>
      <c r="Q4" s="8"/>
      <c r="R4" s="8"/>
      <c r="S4" s="8"/>
      <c r="T4" s="8"/>
      <c r="U4" s="8"/>
    </row>
    <row r="5" spans="1:21" ht="15" x14ac:dyDescent="0.25">
      <c r="A5" s="8"/>
      <c r="B5" s="8"/>
      <c r="C5" s="8"/>
      <c r="D5" s="8"/>
      <c r="E5" s="8"/>
      <c r="F5" s="8"/>
      <c r="G5" s="8"/>
      <c r="H5" s="8"/>
      <c r="I5" s="8"/>
      <c r="J5" s="8"/>
      <c r="K5" s="8"/>
      <c r="L5" s="8"/>
      <c r="M5" s="45" t="s">
        <v>8</v>
      </c>
      <c r="N5" s="8"/>
      <c r="O5" s="174"/>
      <c r="P5" s="8"/>
      <c r="Q5" s="8"/>
      <c r="R5" s="8"/>
      <c r="S5" s="8"/>
      <c r="T5" s="8"/>
      <c r="U5" s="8"/>
    </row>
    <row r="6" spans="1:21" ht="15" thickBot="1" x14ac:dyDescent="0.25">
      <c r="A6" s="44"/>
      <c r="B6" s="44"/>
      <c r="C6" s="44"/>
      <c r="D6" s="44"/>
      <c r="E6" s="44"/>
      <c r="F6" s="44"/>
      <c r="G6" s="44"/>
      <c r="H6" s="44"/>
      <c r="I6" s="44"/>
      <c r="J6" s="44"/>
      <c r="K6" s="44"/>
      <c r="L6" s="44"/>
      <c r="M6" s="45" t="s">
        <v>8</v>
      </c>
      <c r="N6" s="8"/>
      <c r="O6" s="31"/>
      <c r="P6" s="8"/>
      <c r="Q6" s="8"/>
      <c r="R6" s="8"/>
      <c r="S6" s="8"/>
      <c r="T6" s="8"/>
      <c r="U6" s="8"/>
    </row>
    <row r="7" spans="1:21" ht="47.25" customHeight="1" x14ac:dyDescent="0.25">
      <c r="A7" s="273" t="s">
        <v>75</v>
      </c>
      <c r="B7" s="276" t="s">
        <v>114</v>
      </c>
      <c r="C7" s="276"/>
      <c r="D7" s="276"/>
      <c r="E7" s="276" t="s">
        <v>28</v>
      </c>
      <c r="F7" s="276"/>
      <c r="G7" s="276"/>
      <c r="H7" s="85" t="s">
        <v>29</v>
      </c>
      <c r="I7" s="70" t="s">
        <v>78</v>
      </c>
      <c r="J7" s="276" t="s">
        <v>100</v>
      </c>
      <c r="K7" s="276"/>
      <c r="L7" s="277"/>
      <c r="M7" s="45" t="s">
        <v>8</v>
      </c>
      <c r="N7" s="9"/>
      <c r="O7" s="5"/>
    </row>
    <row r="8" spans="1:21" ht="28.5" x14ac:dyDescent="0.25">
      <c r="A8" s="274"/>
      <c r="B8" s="11" t="s">
        <v>3</v>
      </c>
      <c r="C8" s="18" t="s">
        <v>70</v>
      </c>
      <c r="D8" s="11" t="s">
        <v>4</v>
      </c>
      <c r="E8" s="11" t="s">
        <v>3</v>
      </c>
      <c r="F8" s="11" t="s">
        <v>70</v>
      </c>
      <c r="G8" s="11" t="s">
        <v>4</v>
      </c>
      <c r="H8" s="18" t="s">
        <v>4</v>
      </c>
      <c r="I8" s="11" t="s">
        <v>4</v>
      </c>
      <c r="J8" s="11" t="s">
        <v>3</v>
      </c>
      <c r="K8" s="11" t="s">
        <v>70</v>
      </c>
      <c r="L8" s="12" t="s">
        <v>4</v>
      </c>
      <c r="M8" s="45" t="s">
        <v>8</v>
      </c>
      <c r="N8" s="9"/>
      <c r="O8" s="5"/>
    </row>
    <row r="9" spans="1:21" x14ac:dyDescent="0.2">
      <c r="A9" s="158" t="s">
        <v>119</v>
      </c>
      <c r="B9" s="96">
        <v>85</v>
      </c>
      <c r="C9" s="233">
        <v>70</v>
      </c>
      <c r="D9" s="96">
        <v>12600</v>
      </c>
      <c r="E9" s="96">
        <v>0</v>
      </c>
      <c r="F9" s="96">
        <v>0</v>
      </c>
      <c r="G9" s="96">
        <v>0</v>
      </c>
      <c r="H9" s="96">
        <v>0</v>
      </c>
      <c r="I9" s="96">
        <v>0</v>
      </c>
      <c r="J9" s="96">
        <f t="shared" ref="J9:K9" si="0">B9+E9</f>
        <v>85</v>
      </c>
      <c r="K9" s="233">
        <f t="shared" si="0"/>
        <v>70</v>
      </c>
      <c r="L9" s="97">
        <f t="shared" ref="L9:L12" si="1">D9+G9+H9+I9</f>
        <v>12600</v>
      </c>
      <c r="M9" s="45" t="s">
        <v>8</v>
      </c>
      <c r="N9" s="9"/>
      <c r="O9" s="46"/>
    </row>
    <row r="10" spans="1:21" ht="15" x14ac:dyDescent="0.25">
      <c r="A10" s="13" t="s">
        <v>72</v>
      </c>
      <c r="B10" s="99">
        <f t="shared" ref="B10:K10" si="2">SUM(B9:B9)</f>
        <v>85</v>
      </c>
      <c r="C10" s="99">
        <f t="shared" si="2"/>
        <v>70</v>
      </c>
      <c r="D10" s="99">
        <f t="shared" si="2"/>
        <v>12600</v>
      </c>
      <c r="E10" s="99">
        <f t="shared" si="2"/>
        <v>0</v>
      </c>
      <c r="F10" s="99">
        <f t="shared" si="2"/>
        <v>0</v>
      </c>
      <c r="G10" s="99">
        <f t="shared" si="2"/>
        <v>0</v>
      </c>
      <c r="H10" s="99">
        <f t="shared" si="2"/>
        <v>0</v>
      </c>
      <c r="I10" s="99">
        <f t="shared" si="2"/>
        <v>0</v>
      </c>
      <c r="J10" s="99">
        <f t="shared" si="2"/>
        <v>85</v>
      </c>
      <c r="K10" s="99">
        <f t="shared" si="2"/>
        <v>70</v>
      </c>
      <c r="L10" s="100">
        <f t="shared" si="1"/>
        <v>12600</v>
      </c>
      <c r="M10" s="45" t="s">
        <v>8</v>
      </c>
      <c r="N10" s="9"/>
      <c r="O10" s="5"/>
    </row>
    <row r="11" spans="1:21" x14ac:dyDescent="0.2">
      <c r="A11" s="87" t="s">
        <v>71</v>
      </c>
      <c r="B11" s="96"/>
      <c r="C11" s="96"/>
      <c r="D11" s="96">
        <v>0</v>
      </c>
      <c r="E11" s="96"/>
      <c r="F11" s="96"/>
      <c r="G11" s="96"/>
      <c r="H11" s="96"/>
      <c r="I11" s="96"/>
      <c r="J11" s="96"/>
      <c r="K11" s="96"/>
      <c r="L11" s="97">
        <f t="shared" si="1"/>
        <v>0</v>
      </c>
      <c r="M11" s="45" t="s">
        <v>8</v>
      </c>
      <c r="N11" s="9"/>
      <c r="O11" s="20"/>
    </row>
    <row r="12" spans="1:21" ht="15" x14ac:dyDescent="0.25">
      <c r="A12" s="88" t="s">
        <v>84</v>
      </c>
      <c r="B12" s="112"/>
      <c r="C12" s="112"/>
      <c r="D12" s="112">
        <f>SUM(D10:D11)</f>
        <v>12600</v>
      </c>
      <c r="E12" s="112"/>
      <c r="F12" s="112"/>
      <c r="G12" s="112"/>
      <c r="H12" s="112"/>
      <c r="I12" s="112"/>
      <c r="J12" s="112"/>
      <c r="K12" s="112"/>
      <c r="L12" s="113">
        <f t="shared" si="1"/>
        <v>12600</v>
      </c>
      <c r="M12" s="45" t="s">
        <v>8</v>
      </c>
      <c r="N12" s="9"/>
      <c r="O12" s="19"/>
    </row>
    <row r="13" spans="1:21" x14ac:dyDescent="0.2">
      <c r="A13" s="71" t="s">
        <v>11</v>
      </c>
      <c r="B13" s="106"/>
      <c r="C13" s="106">
        <v>0</v>
      </c>
      <c r="D13" s="106"/>
      <c r="E13" s="106"/>
      <c r="F13" s="106">
        <v>0</v>
      </c>
      <c r="G13" s="106"/>
      <c r="H13" s="106">
        <v>0</v>
      </c>
      <c r="I13" s="106"/>
      <c r="J13" s="106"/>
      <c r="K13" s="106">
        <f>C13+F13</f>
        <v>0</v>
      </c>
      <c r="L13" s="107"/>
      <c r="M13" s="45" t="s">
        <v>8</v>
      </c>
      <c r="N13" s="9"/>
      <c r="O13" s="20"/>
    </row>
    <row r="14" spans="1:21" x14ac:dyDescent="0.2">
      <c r="A14" s="82" t="s">
        <v>73</v>
      </c>
      <c r="B14" s="22"/>
      <c r="C14" s="22">
        <f>C10+C13</f>
        <v>70</v>
      </c>
      <c r="D14" s="22"/>
      <c r="E14" s="22"/>
      <c r="F14" s="22">
        <f>F10+F13</f>
        <v>0</v>
      </c>
      <c r="G14" s="22"/>
      <c r="H14" s="22">
        <f>H10+H13</f>
        <v>0</v>
      </c>
      <c r="I14" s="22"/>
      <c r="J14" s="22"/>
      <c r="K14" s="22">
        <f>K10+K13</f>
        <v>70</v>
      </c>
      <c r="L14" s="98"/>
      <c r="M14" s="45" t="s">
        <v>8</v>
      </c>
      <c r="N14" s="9"/>
      <c r="O14" s="20"/>
    </row>
    <row r="15" spans="1:21" ht="15" thickBot="1" x14ac:dyDescent="0.25">
      <c r="A15" s="83" t="s">
        <v>74</v>
      </c>
      <c r="B15" s="110"/>
      <c r="C15" s="110">
        <f>C14</f>
        <v>70</v>
      </c>
      <c r="D15" s="110"/>
      <c r="E15" s="110"/>
      <c r="F15" s="110">
        <f>F14</f>
        <v>0</v>
      </c>
      <c r="G15" s="110"/>
      <c r="H15" s="110">
        <f>H14</f>
        <v>0</v>
      </c>
      <c r="I15" s="110"/>
      <c r="J15" s="110"/>
      <c r="K15" s="110">
        <f>K14</f>
        <v>70</v>
      </c>
      <c r="L15" s="111"/>
      <c r="M15" s="45" t="s">
        <v>9</v>
      </c>
      <c r="N15" s="9"/>
      <c r="O15" s="20"/>
    </row>
    <row r="16" spans="1:21" x14ac:dyDescent="0.2">
      <c r="M16" s="45"/>
      <c r="N16" s="45"/>
    </row>
  </sheetData>
  <mergeCells count="8">
    <mergeCell ref="A7:A8"/>
    <mergeCell ref="B7:D7"/>
    <mergeCell ref="E7:G7"/>
    <mergeCell ref="J7:L7"/>
    <mergeCell ref="A1:L1"/>
    <mergeCell ref="A2:L2"/>
    <mergeCell ref="A3:L3"/>
    <mergeCell ref="A4:L4"/>
  </mergeCells>
  <printOptions horizontalCentered="1"/>
  <pageMargins left="0.7" right="0.7" top="0.66" bottom="0.66" header="0.3" footer="0.3"/>
  <pageSetup scale="78" orientation="landscape" r:id="rId1"/>
  <headerFooter>
    <oddHeader>&amp;L&amp;"Arial,Bold"&amp;12G. Crosswalk of 2014 Availability</oddHeader>
    <oddFooter>&amp;C&amp;"Arial,Regular"Exhibit G - Crosswalk of 2014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
  <sheetViews>
    <sheetView view="pageBreakPreview" zoomScaleNormal="100" zoomScaleSheetLayoutView="100" workbookViewId="0">
      <selection activeCell="A15" sqref="A15"/>
    </sheetView>
  </sheetViews>
  <sheetFormatPr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60"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65" t="s">
        <v>31</v>
      </c>
      <c r="B1" s="265"/>
      <c r="C1" s="265"/>
      <c r="D1" s="265"/>
      <c r="E1" s="265"/>
      <c r="F1" s="265"/>
      <c r="G1" s="265"/>
      <c r="H1" s="265"/>
      <c r="I1" s="265"/>
      <c r="J1" s="265"/>
      <c r="K1" s="265"/>
      <c r="L1" s="265"/>
      <c r="M1" s="265"/>
      <c r="N1" s="45" t="s">
        <v>8</v>
      </c>
      <c r="O1" s="6"/>
      <c r="P1" s="172"/>
      <c r="Q1" s="6"/>
      <c r="R1" s="6"/>
      <c r="S1" s="6"/>
      <c r="T1" s="6"/>
      <c r="U1" s="6"/>
      <c r="V1" s="6"/>
    </row>
    <row r="2" spans="1:22" ht="15" x14ac:dyDescent="0.2">
      <c r="A2" s="266" t="s">
        <v>119</v>
      </c>
      <c r="B2" s="266"/>
      <c r="C2" s="266"/>
      <c r="D2" s="266"/>
      <c r="E2" s="266"/>
      <c r="F2" s="266"/>
      <c r="G2" s="266"/>
      <c r="H2" s="266"/>
      <c r="I2" s="266"/>
      <c r="J2" s="266"/>
      <c r="K2" s="266"/>
      <c r="L2" s="266"/>
      <c r="M2" s="266"/>
      <c r="N2" s="45" t="s">
        <v>8</v>
      </c>
      <c r="O2" s="7"/>
      <c r="P2" s="173"/>
      <c r="Q2" s="7"/>
      <c r="R2" s="7"/>
      <c r="S2" s="7"/>
      <c r="T2" s="7"/>
      <c r="U2" s="7"/>
      <c r="V2" s="7"/>
    </row>
    <row r="3" spans="1:22" x14ac:dyDescent="0.2">
      <c r="A3" s="275" t="s">
        <v>1</v>
      </c>
      <c r="B3" s="275"/>
      <c r="C3" s="275"/>
      <c r="D3" s="275"/>
      <c r="E3" s="275"/>
      <c r="F3" s="275"/>
      <c r="G3" s="275"/>
      <c r="H3" s="275"/>
      <c r="I3" s="275"/>
      <c r="J3" s="275"/>
      <c r="K3" s="275"/>
      <c r="L3" s="275"/>
      <c r="M3" s="275"/>
      <c r="N3" s="45" t="s">
        <v>8</v>
      </c>
      <c r="O3" s="10"/>
      <c r="P3" s="173"/>
      <c r="Q3" s="10"/>
      <c r="R3" s="10"/>
      <c r="S3" s="10"/>
      <c r="T3" s="10"/>
      <c r="U3" s="10"/>
      <c r="V3" s="10"/>
    </row>
    <row r="4" spans="1:22" x14ac:dyDescent="0.2">
      <c r="A4" s="272" t="s">
        <v>2</v>
      </c>
      <c r="B4" s="272"/>
      <c r="C4" s="272"/>
      <c r="D4" s="272"/>
      <c r="E4" s="272"/>
      <c r="F4" s="272"/>
      <c r="G4" s="272"/>
      <c r="H4" s="272"/>
      <c r="I4" s="272"/>
      <c r="J4" s="272"/>
      <c r="K4" s="272"/>
      <c r="L4" s="272"/>
      <c r="M4" s="272"/>
      <c r="N4" s="45" t="s">
        <v>8</v>
      </c>
      <c r="O4" s="8"/>
      <c r="P4" s="173"/>
      <c r="Q4" s="8"/>
      <c r="R4" s="8"/>
      <c r="S4" s="8"/>
      <c r="T4" s="8"/>
      <c r="U4" s="8"/>
      <c r="V4" s="8"/>
    </row>
    <row r="5" spans="1:22" ht="15" x14ac:dyDescent="0.25">
      <c r="A5" s="272"/>
      <c r="B5" s="272"/>
      <c r="C5" s="272"/>
      <c r="D5" s="272"/>
      <c r="E5" s="272"/>
      <c r="F5" s="272"/>
      <c r="G5" s="272"/>
      <c r="H5" s="272"/>
      <c r="I5" s="272"/>
      <c r="J5" s="272"/>
      <c r="K5" s="272"/>
      <c r="L5" s="272"/>
      <c r="M5" s="272"/>
      <c r="N5" s="45" t="s">
        <v>8</v>
      </c>
      <c r="O5" s="8"/>
      <c r="P5" s="174"/>
      <c r="Q5" s="8"/>
      <c r="R5" s="8"/>
      <c r="S5" s="8"/>
      <c r="T5" s="8"/>
      <c r="U5" s="8"/>
      <c r="V5" s="8"/>
    </row>
    <row r="6" spans="1:22" ht="15" thickBot="1" x14ac:dyDescent="0.25">
      <c r="A6" s="272"/>
      <c r="B6" s="272"/>
      <c r="C6" s="272"/>
      <c r="D6" s="272"/>
      <c r="E6" s="272"/>
      <c r="F6" s="272"/>
      <c r="G6" s="272"/>
      <c r="H6" s="272"/>
      <c r="I6" s="272"/>
      <c r="J6" s="272"/>
      <c r="K6" s="272"/>
      <c r="L6" s="272"/>
      <c r="M6" s="272"/>
      <c r="N6" s="45" t="s">
        <v>8</v>
      </c>
      <c r="O6" s="8"/>
      <c r="P6" s="31"/>
      <c r="Q6" s="8"/>
      <c r="R6" s="8"/>
      <c r="S6" s="8"/>
      <c r="T6" s="8"/>
      <c r="U6" s="8"/>
      <c r="V6" s="8"/>
    </row>
    <row r="7" spans="1:22" ht="15" x14ac:dyDescent="0.25">
      <c r="A7" s="273" t="s">
        <v>85</v>
      </c>
      <c r="B7" s="276" t="s">
        <v>98</v>
      </c>
      <c r="C7" s="276"/>
      <c r="D7" s="276"/>
      <c r="E7" s="276" t="s">
        <v>101</v>
      </c>
      <c r="F7" s="276"/>
      <c r="G7" s="276"/>
      <c r="H7" s="276" t="s">
        <v>96</v>
      </c>
      <c r="I7" s="276"/>
      <c r="J7" s="276"/>
      <c r="K7" s="276" t="s">
        <v>32</v>
      </c>
      <c r="L7" s="276"/>
      <c r="M7" s="277"/>
      <c r="N7" s="45" t="s">
        <v>8</v>
      </c>
      <c r="P7" s="59"/>
    </row>
    <row r="8" spans="1:22" ht="28.5" x14ac:dyDescent="0.2">
      <c r="A8" s="274"/>
      <c r="B8" s="11" t="s">
        <v>33</v>
      </c>
      <c r="C8" s="18" t="s">
        <v>34</v>
      </c>
      <c r="D8" s="11" t="s">
        <v>4</v>
      </c>
      <c r="E8" s="11" t="s">
        <v>33</v>
      </c>
      <c r="F8" s="11" t="s">
        <v>34</v>
      </c>
      <c r="G8" s="11" t="s">
        <v>4</v>
      </c>
      <c r="H8" s="11" t="s">
        <v>33</v>
      </c>
      <c r="I8" s="11" t="s">
        <v>34</v>
      </c>
      <c r="J8" s="11" t="s">
        <v>4</v>
      </c>
      <c r="K8" s="11" t="s">
        <v>33</v>
      </c>
      <c r="L8" s="11" t="s">
        <v>34</v>
      </c>
      <c r="M8" s="12" t="s">
        <v>4</v>
      </c>
      <c r="N8" s="45" t="s">
        <v>8</v>
      </c>
      <c r="P8" s="185"/>
    </row>
    <row r="9" spans="1:22" ht="15" x14ac:dyDescent="0.25">
      <c r="A9" s="158" t="s">
        <v>124</v>
      </c>
      <c r="B9" s="96">
        <v>0</v>
      </c>
      <c r="C9" s="96">
        <v>0</v>
      </c>
      <c r="D9" s="96">
        <v>68</v>
      </c>
      <c r="E9" s="96">
        <v>0</v>
      </c>
      <c r="F9" s="96">
        <v>0</v>
      </c>
      <c r="G9" s="96">
        <v>80</v>
      </c>
      <c r="H9" s="96">
        <v>0</v>
      </c>
      <c r="I9" s="96">
        <v>0</v>
      </c>
      <c r="J9" s="96">
        <v>60</v>
      </c>
      <c r="K9" s="96">
        <f>H9-E9</f>
        <v>0</v>
      </c>
      <c r="L9" s="96">
        <f t="shared" ref="L9:M9" si="0">I9-F9</f>
        <v>0</v>
      </c>
      <c r="M9" s="97">
        <f t="shared" si="0"/>
        <v>-20</v>
      </c>
      <c r="N9" s="45" t="s">
        <v>8</v>
      </c>
      <c r="P9" s="59"/>
    </row>
    <row r="10" spans="1:22" ht="15" x14ac:dyDescent="0.25">
      <c r="A10" s="13" t="s">
        <v>82</v>
      </c>
      <c r="B10" s="99">
        <f t="shared" ref="B10:M10" si="1">SUM(B9:B9)</f>
        <v>0</v>
      </c>
      <c r="C10" s="99">
        <f t="shared" si="1"/>
        <v>0</v>
      </c>
      <c r="D10" s="99">
        <f t="shared" si="1"/>
        <v>68</v>
      </c>
      <c r="E10" s="99">
        <f t="shared" si="1"/>
        <v>0</v>
      </c>
      <c r="F10" s="99">
        <f t="shared" si="1"/>
        <v>0</v>
      </c>
      <c r="G10" s="99">
        <f t="shared" si="1"/>
        <v>80</v>
      </c>
      <c r="H10" s="99">
        <f t="shared" si="1"/>
        <v>0</v>
      </c>
      <c r="I10" s="99">
        <f t="shared" si="1"/>
        <v>0</v>
      </c>
      <c r="J10" s="99">
        <f t="shared" si="1"/>
        <v>60</v>
      </c>
      <c r="K10" s="99">
        <f t="shared" si="1"/>
        <v>0</v>
      </c>
      <c r="L10" s="99">
        <f t="shared" si="1"/>
        <v>0</v>
      </c>
      <c r="M10" s="100">
        <f t="shared" si="1"/>
        <v>-20</v>
      </c>
      <c r="N10" s="45" t="s">
        <v>8</v>
      </c>
    </row>
    <row r="11" spans="1:22" ht="15" thickBot="1" x14ac:dyDescent="0.25">
      <c r="N11" s="45" t="s">
        <v>8</v>
      </c>
    </row>
    <row r="12" spans="1:22" ht="18" customHeight="1" x14ac:dyDescent="0.2">
      <c r="A12" s="273" t="s">
        <v>79</v>
      </c>
      <c r="B12" s="276" t="s">
        <v>98</v>
      </c>
      <c r="C12" s="276"/>
      <c r="D12" s="276"/>
      <c r="E12" s="276" t="s">
        <v>101</v>
      </c>
      <c r="F12" s="276"/>
      <c r="G12" s="276"/>
      <c r="H12" s="276" t="s">
        <v>96</v>
      </c>
      <c r="I12" s="276"/>
      <c r="J12" s="276"/>
      <c r="K12" s="276" t="s">
        <v>32</v>
      </c>
      <c r="L12" s="276"/>
      <c r="M12" s="277"/>
      <c r="N12" s="45" t="s">
        <v>8</v>
      </c>
    </row>
    <row r="13" spans="1:22" ht="28.5" x14ac:dyDescent="0.25">
      <c r="A13" s="274"/>
      <c r="B13" s="11" t="s">
        <v>33</v>
      </c>
      <c r="C13" s="18" t="s">
        <v>34</v>
      </c>
      <c r="D13" s="11" t="s">
        <v>4</v>
      </c>
      <c r="E13" s="11" t="s">
        <v>33</v>
      </c>
      <c r="F13" s="11" t="s">
        <v>34</v>
      </c>
      <c r="G13" s="11" t="s">
        <v>4</v>
      </c>
      <c r="H13" s="11" t="s">
        <v>33</v>
      </c>
      <c r="I13" s="11" t="s">
        <v>34</v>
      </c>
      <c r="J13" s="11" t="s">
        <v>4</v>
      </c>
      <c r="K13" s="11" t="s">
        <v>33</v>
      </c>
      <c r="L13" s="11" t="s">
        <v>34</v>
      </c>
      <c r="M13" s="12" t="s">
        <v>4</v>
      </c>
      <c r="N13" s="45" t="s">
        <v>8</v>
      </c>
      <c r="P13" s="186"/>
    </row>
    <row r="14" spans="1:22" ht="15" x14ac:dyDescent="0.25">
      <c r="A14" s="158" t="s">
        <v>119</v>
      </c>
      <c r="B14" s="96">
        <v>0</v>
      </c>
      <c r="C14" s="96">
        <v>0</v>
      </c>
      <c r="D14" s="96">
        <v>0</v>
      </c>
      <c r="E14" s="96">
        <v>0</v>
      </c>
      <c r="F14" s="96">
        <v>0</v>
      </c>
      <c r="G14" s="96">
        <v>0</v>
      </c>
      <c r="H14" s="96">
        <v>0</v>
      </c>
      <c r="I14" s="96">
        <v>0</v>
      </c>
      <c r="J14" s="96">
        <v>20</v>
      </c>
      <c r="K14" s="96">
        <f>H14-E14</f>
        <v>0</v>
      </c>
      <c r="L14" s="96">
        <f t="shared" ref="L14" si="2">I14-F14</f>
        <v>0</v>
      </c>
      <c r="M14" s="97">
        <f t="shared" ref="M14" si="3">J14-G14</f>
        <v>20</v>
      </c>
      <c r="N14" s="45" t="s">
        <v>8</v>
      </c>
      <c r="P14" s="59"/>
    </row>
    <row r="15" spans="1:22" ht="15" x14ac:dyDescent="0.25">
      <c r="A15" s="13" t="s">
        <v>82</v>
      </c>
      <c r="B15" s="99">
        <f t="shared" ref="B15:M15" si="4">SUM(B14:B14)</f>
        <v>0</v>
      </c>
      <c r="C15" s="99">
        <f t="shared" si="4"/>
        <v>0</v>
      </c>
      <c r="D15" s="99">
        <f t="shared" si="4"/>
        <v>0</v>
      </c>
      <c r="E15" s="99">
        <f t="shared" si="4"/>
        <v>0</v>
      </c>
      <c r="F15" s="99">
        <f t="shared" si="4"/>
        <v>0</v>
      </c>
      <c r="G15" s="99">
        <f t="shared" si="4"/>
        <v>0</v>
      </c>
      <c r="H15" s="99">
        <f t="shared" si="4"/>
        <v>0</v>
      </c>
      <c r="I15" s="99">
        <f t="shared" si="4"/>
        <v>0</v>
      </c>
      <c r="J15" s="99">
        <f t="shared" si="4"/>
        <v>20</v>
      </c>
      <c r="K15" s="99">
        <f t="shared" si="4"/>
        <v>0</v>
      </c>
      <c r="L15" s="99">
        <f t="shared" si="4"/>
        <v>0</v>
      </c>
      <c r="M15" s="100">
        <f t="shared" si="4"/>
        <v>20</v>
      </c>
      <c r="N15" s="45" t="s">
        <v>8</v>
      </c>
      <c r="P15" s="59"/>
    </row>
    <row r="16" spans="1:22" x14ac:dyDescent="0.2">
      <c r="N16" s="45" t="s">
        <v>9</v>
      </c>
    </row>
    <row r="17" spans="14:14" x14ac:dyDescent="0.2">
      <c r="N17" s="45"/>
    </row>
  </sheetData>
  <mergeCells count="16">
    <mergeCell ref="A6:M6"/>
    <mergeCell ref="A1:M1"/>
    <mergeCell ref="A2:M2"/>
    <mergeCell ref="A3:M3"/>
    <mergeCell ref="A4:M4"/>
    <mergeCell ref="A5:M5"/>
    <mergeCell ref="A7:A8"/>
    <mergeCell ref="B7:D7"/>
    <mergeCell ref="E7:G7"/>
    <mergeCell ref="H7:J7"/>
    <mergeCell ref="K7:M7"/>
    <mergeCell ref="A12:A13"/>
    <mergeCell ref="B12:D12"/>
    <mergeCell ref="E12:G12"/>
    <mergeCell ref="H12:J12"/>
    <mergeCell ref="K12:M12"/>
  </mergeCells>
  <printOptions horizontalCentered="1"/>
  <pageMargins left="0.7" right="0.7" top="0.75" bottom="0.75" header="0.3" footer="0.3"/>
  <pageSetup scale="79" orientation="landscape" r:id="rId1"/>
  <headerFooter>
    <oddHeader>&amp;L&amp;"Arial,Bold"&amp;12H. Summary of Reimbursable Resources</oddHeader>
    <oddFooter>&amp;C&amp;"Arial,Regular"Exhibit H - Summary of Reimbursable Resources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view="pageBreakPreview" zoomScale="80" zoomScaleNormal="100" zoomScaleSheetLayoutView="80" workbookViewId="0">
      <selection activeCell="A20" sqref="A20:XFD20"/>
    </sheetView>
  </sheetViews>
  <sheetFormatPr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65" t="s">
        <v>35</v>
      </c>
      <c r="B1" s="265"/>
      <c r="C1" s="265"/>
      <c r="D1" s="265"/>
      <c r="E1" s="265"/>
      <c r="F1" s="265"/>
      <c r="G1" s="265"/>
      <c r="H1" s="265"/>
      <c r="I1" s="265"/>
      <c r="J1" s="265"/>
      <c r="K1" s="45" t="s">
        <v>8</v>
      </c>
      <c r="L1" s="6"/>
      <c r="M1" s="6"/>
      <c r="N1" s="6"/>
      <c r="O1" s="6"/>
      <c r="P1" s="6"/>
      <c r="Q1" s="6"/>
      <c r="R1" s="6"/>
    </row>
    <row r="2" spans="1:18" ht="15" x14ac:dyDescent="0.2">
      <c r="A2" s="266" t="s">
        <v>119</v>
      </c>
      <c r="B2" s="266"/>
      <c r="C2" s="266"/>
      <c r="D2" s="266"/>
      <c r="E2" s="266"/>
      <c r="F2" s="266"/>
      <c r="G2" s="266"/>
      <c r="H2" s="266"/>
      <c r="I2" s="266"/>
      <c r="J2" s="266"/>
      <c r="K2" s="45" t="s">
        <v>8</v>
      </c>
      <c r="L2" s="7"/>
      <c r="M2" s="7"/>
      <c r="N2" s="7"/>
      <c r="O2" s="7"/>
      <c r="P2" s="7"/>
      <c r="Q2" s="7"/>
      <c r="R2" s="7"/>
    </row>
    <row r="3" spans="1:18" x14ac:dyDescent="0.2">
      <c r="A3" s="283" t="s">
        <v>1</v>
      </c>
      <c r="B3" s="283"/>
      <c r="C3" s="283"/>
      <c r="D3" s="283"/>
      <c r="E3" s="283"/>
      <c r="F3" s="283"/>
      <c r="G3" s="283"/>
      <c r="H3" s="283"/>
      <c r="I3" s="283"/>
      <c r="J3" s="283"/>
      <c r="K3" s="45" t="s">
        <v>8</v>
      </c>
      <c r="L3" s="10"/>
      <c r="M3" s="10"/>
      <c r="N3" s="10"/>
      <c r="O3" s="10"/>
      <c r="P3" s="10"/>
      <c r="Q3" s="10"/>
      <c r="R3" s="10"/>
    </row>
    <row r="4" spans="1:18" x14ac:dyDescent="0.2">
      <c r="A4" s="272" t="s">
        <v>2</v>
      </c>
      <c r="B4" s="272"/>
      <c r="C4" s="272"/>
      <c r="D4" s="272"/>
      <c r="E4" s="272"/>
      <c r="F4" s="272"/>
      <c r="G4" s="272"/>
      <c r="H4" s="272"/>
      <c r="I4" s="272"/>
      <c r="J4" s="272"/>
      <c r="K4" s="45" t="s">
        <v>8</v>
      </c>
      <c r="L4" s="8"/>
      <c r="M4" s="8"/>
      <c r="N4" s="8"/>
      <c r="O4" s="8"/>
      <c r="P4" s="8"/>
      <c r="Q4" s="8"/>
      <c r="R4" s="8"/>
    </row>
    <row r="5" spans="1:18" x14ac:dyDescent="0.2">
      <c r="A5" s="272"/>
      <c r="B5" s="272"/>
      <c r="C5" s="272"/>
      <c r="D5" s="272"/>
      <c r="E5" s="272"/>
      <c r="F5" s="272"/>
      <c r="G5" s="272"/>
      <c r="H5" s="272"/>
      <c r="I5" s="272"/>
      <c r="J5" s="272"/>
      <c r="K5" s="45" t="s">
        <v>8</v>
      </c>
      <c r="L5" s="8"/>
      <c r="M5" s="8"/>
      <c r="N5" s="8"/>
      <c r="O5" s="8"/>
      <c r="P5" s="8"/>
      <c r="Q5" s="8"/>
      <c r="R5" s="8"/>
    </row>
    <row r="6" spans="1:18" ht="15" thickBot="1" x14ac:dyDescent="0.25">
      <c r="A6" s="272"/>
      <c r="B6" s="272"/>
      <c r="C6" s="272"/>
      <c r="D6" s="272"/>
      <c r="E6" s="272"/>
      <c r="F6" s="272"/>
      <c r="G6" s="272"/>
      <c r="H6" s="272"/>
      <c r="I6" s="272"/>
      <c r="J6" s="272"/>
      <c r="K6" s="45" t="s">
        <v>8</v>
      </c>
      <c r="L6" s="8"/>
      <c r="M6" s="8"/>
      <c r="N6" s="8"/>
      <c r="O6" s="8"/>
      <c r="P6" s="8"/>
      <c r="Q6" s="8"/>
      <c r="R6" s="8"/>
    </row>
    <row r="7" spans="1:18" s="20" customFormat="1" ht="48" customHeight="1" x14ac:dyDescent="0.2">
      <c r="A7" s="279" t="s">
        <v>37</v>
      </c>
      <c r="B7" s="315" t="s">
        <v>112</v>
      </c>
      <c r="C7" s="316"/>
      <c r="D7" s="315" t="s">
        <v>113</v>
      </c>
      <c r="E7" s="316"/>
      <c r="F7" s="317" t="s">
        <v>96</v>
      </c>
      <c r="G7" s="313"/>
      <c r="H7" s="313"/>
      <c r="I7" s="313"/>
      <c r="J7" s="318"/>
      <c r="K7" s="45" t="s">
        <v>8</v>
      </c>
    </row>
    <row r="8" spans="1:18" s="20" customFormat="1" ht="28.5" x14ac:dyDescent="0.2">
      <c r="A8" s="281"/>
      <c r="B8" s="47" t="s">
        <v>3</v>
      </c>
      <c r="C8" s="47" t="s">
        <v>33</v>
      </c>
      <c r="D8" s="47" t="s">
        <v>3</v>
      </c>
      <c r="E8" s="47" t="s">
        <v>33</v>
      </c>
      <c r="F8" s="47" t="s">
        <v>36</v>
      </c>
      <c r="G8" s="47" t="s">
        <v>14</v>
      </c>
      <c r="H8" s="95" t="s">
        <v>15</v>
      </c>
      <c r="I8" s="47" t="s">
        <v>42</v>
      </c>
      <c r="J8" s="48" t="s">
        <v>43</v>
      </c>
      <c r="K8" s="45" t="s">
        <v>8</v>
      </c>
    </row>
    <row r="9" spans="1:18" x14ac:dyDescent="0.2">
      <c r="A9" s="160" t="s">
        <v>125</v>
      </c>
      <c r="B9" s="162">
        <v>5</v>
      </c>
      <c r="C9" s="96">
        <v>0</v>
      </c>
      <c r="D9" s="164">
        <v>5</v>
      </c>
      <c r="E9" s="96">
        <v>0</v>
      </c>
      <c r="F9" s="96">
        <v>0</v>
      </c>
      <c r="G9" s="96">
        <v>0</v>
      </c>
      <c r="H9" s="96">
        <v>0</v>
      </c>
      <c r="I9" s="96">
        <f>D9+F9+G9+H9</f>
        <v>5</v>
      </c>
      <c r="J9" s="97">
        <v>0</v>
      </c>
      <c r="K9" s="45" t="s">
        <v>8</v>
      </c>
    </row>
    <row r="10" spans="1:18" x14ac:dyDescent="0.2">
      <c r="A10" s="159" t="s">
        <v>38</v>
      </c>
      <c r="B10" s="161">
        <v>34</v>
      </c>
      <c r="C10" s="108">
        <v>0</v>
      </c>
      <c r="D10" s="163">
        <v>34</v>
      </c>
      <c r="E10" s="108">
        <v>0</v>
      </c>
      <c r="F10" s="108">
        <v>0</v>
      </c>
      <c r="G10" s="108">
        <v>0</v>
      </c>
      <c r="H10" s="108">
        <v>0</v>
      </c>
      <c r="I10" s="108">
        <f t="shared" ref="I10:I19" si="0">D10+F10+G10+H10</f>
        <v>34</v>
      </c>
      <c r="J10" s="109">
        <v>0</v>
      </c>
      <c r="K10" s="45" t="s">
        <v>8</v>
      </c>
    </row>
    <row r="11" spans="1:18" x14ac:dyDescent="0.2">
      <c r="A11" s="159" t="s">
        <v>39</v>
      </c>
      <c r="B11" s="161">
        <v>2</v>
      </c>
      <c r="C11" s="106">
        <v>0</v>
      </c>
      <c r="D11" s="163">
        <v>2</v>
      </c>
      <c r="E11" s="106">
        <v>0</v>
      </c>
      <c r="F11" s="106">
        <v>0</v>
      </c>
      <c r="G11" s="106">
        <v>0</v>
      </c>
      <c r="H11" s="106">
        <v>0</v>
      </c>
      <c r="I11" s="106">
        <f t="shared" si="0"/>
        <v>2</v>
      </c>
      <c r="J11" s="107">
        <v>0</v>
      </c>
      <c r="K11" s="45" t="s">
        <v>8</v>
      </c>
    </row>
    <row r="12" spans="1:18" x14ac:dyDescent="0.2">
      <c r="A12" s="159" t="s">
        <v>40</v>
      </c>
      <c r="B12" s="161">
        <v>7</v>
      </c>
      <c r="C12" s="22">
        <v>0</v>
      </c>
      <c r="D12" s="163">
        <v>7</v>
      </c>
      <c r="E12" s="22">
        <v>0</v>
      </c>
      <c r="F12" s="22">
        <v>0</v>
      </c>
      <c r="G12" s="22">
        <v>0</v>
      </c>
      <c r="H12" s="22">
        <v>0</v>
      </c>
      <c r="I12" s="22">
        <f t="shared" si="0"/>
        <v>7</v>
      </c>
      <c r="J12" s="98">
        <v>0</v>
      </c>
      <c r="K12" s="45" t="s">
        <v>8</v>
      </c>
    </row>
    <row r="13" spans="1:18" x14ac:dyDescent="0.2">
      <c r="A13" s="159" t="s">
        <v>126</v>
      </c>
      <c r="B13" s="161">
        <v>18</v>
      </c>
      <c r="C13" s="22">
        <v>0</v>
      </c>
      <c r="D13" s="163">
        <v>18</v>
      </c>
      <c r="E13" s="22">
        <v>0</v>
      </c>
      <c r="F13" s="22">
        <v>0</v>
      </c>
      <c r="G13" s="22">
        <v>0</v>
      </c>
      <c r="H13" s="22">
        <v>0</v>
      </c>
      <c r="I13" s="22">
        <f t="shared" si="0"/>
        <v>18</v>
      </c>
      <c r="J13" s="98">
        <v>0</v>
      </c>
      <c r="K13" s="45" t="s">
        <v>8</v>
      </c>
    </row>
    <row r="14" spans="1:18" x14ac:dyDescent="0.2">
      <c r="A14" s="159" t="s">
        <v>127</v>
      </c>
      <c r="B14" s="161">
        <v>12</v>
      </c>
      <c r="C14" s="22">
        <v>0</v>
      </c>
      <c r="D14" s="163">
        <v>12</v>
      </c>
      <c r="E14" s="22">
        <v>0</v>
      </c>
      <c r="F14" s="22">
        <v>0</v>
      </c>
      <c r="G14" s="22">
        <v>0</v>
      </c>
      <c r="H14" s="22">
        <v>0</v>
      </c>
      <c r="I14" s="22">
        <f t="shared" si="0"/>
        <v>12</v>
      </c>
      <c r="J14" s="98">
        <v>0</v>
      </c>
      <c r="K14" s="45" t="s">
        <v>8</v>
      </c>
    </row>
    <row r="15" spans="1:18" x14ac:dyDescent="0.2">
      <c r="A15" s="159" t="s">
        <v>41</v>
      </c>
      <c r="B15" s="161">
        <v>7</v>
      </c>
      <c r="C15" s="22">
        <v>0</v>
      </c>
      <c r="D15" s="163">
        <v>7</v>
      </c>
      <c r="E15" s="22">
        <v>0</v>
      </c>
      <c r="F15" s="22">
        <v>0</v>
      </c>
      <c r="G15" s="22">
        <v>0</v>
      </c>
      <c r="H15" s="22">
        <v>0</v>
      </c>
      <c r="I15" s="22">
        <f t="shared" si="0"/>
        <v>7</v>
      </c>
      <c r="J15" s="98">
        <v>0</v>
      </c>
      <c r="K15" s="45" t="s">
        <v>8</v>
      </c>
    </row>
    <row r="16" spans="1:18" ht="15" x14ac:dyDescent="0.25">
      <c r="A16" s="51" t="s">
        <v>10</v>
      </c>
      <c r="B16" s="99">
        <f t="shared" ref="B16:J16" si="1">SUM(B9:B15)</f>
        <v>85</v>
      </c>
      <c r="C16" s="99">
        <f t="shared" si="1"/>
        <v>0</v>
      </c>
      <c r="D16" s="99">
        <f t="shared" si="1"/>
        <v>85</v>
      </c>
      <c r="E16" s="99">
        <f t="shared" si="1"/>
        <v>0</v>
      </c>
      <c r="F16" s="99">
        <f t="shared" si="1"/>
        <v>0</v>
      </c>
      <c r="G16" s="99">
        <f t="shared" si="1"/>
        <v>0</v>
      </c>
      <c r="H16" s="99">
        <f t="shared" si="1"/>
        <v>0</v>
      </c>
      <c r="I16" s="99">
        <f t="shared" si="1"/>
        <v>85</v>
      </c>
      <c r="J16" s="100">
        <f t="shared" si="1"/>
        <v>0</v>
      </c>
      <c r="K16" s="45" t="s">
        <v>8</v>
      </c>
    </row>
    <row r="17" spans="1:11" x14ac:dyDescent="0.2">
      <c r="A17" s="49" t="s">
        <v>44</v>
      </c>
      <c r="B17" s="106">
        <v>85</v>
      </c>
      <c r="C17" s="106">
        <v>0</v>
      </c>
      <c r="D17" s="106">
        <v>85</v>
      </c>
      <c r="E17" s="106">
        <v>0</v>
      </c>
      <c r="F17" s="106">
        <v>0</v>
      </c>
      <c r="G17" s="106">
        <v>0</v>
      </c>
      <c r="H17" s="106">
        <f>SUM(H11:H16)</f>
        <v>0</v>
      </c>
      <c r="I17" s="106">
        <f t="shared" si="0"/>
        <v>85</v>
      </c>
      <c r="J17" s="107">
        <v>0</v>
      </c>
      <c r="K17" s="45" t="s">
        <v>8</v>
      </c>
    </row>
    <row r="18" spans="1:11" x14ac:dyDescent="0.2">
      <c r="A18" s="50" t="s">
        <v>45</v>
      </c>
      <c r="B18" s="22">
        <v>0</v>
      </c>
      <c r="C18" s="22">
        <v>0</v>
      </c>
      <c r="D18" s="22">
        <v>0</v>
      </c>
      <c r="E18" s="22">
        <v>0</v>
      </c>
      <c r="F18" s="22">
        <v>0</v>
      </c>
      <c r="G18" s="22">
        <v>0</v>
      </c>
      <c r="H18" s="22">
        <f>SUM(H12:H17)</f>
        <v>0</v>
      </c>
      <c r="I18" s="22">
        <f t="shared" si="0"/>
        <v>0</v>
      </c>
      <c r="J18" s="98">
        <v>0</v>
      </c>
      <c r="K18" s="45" t="s">
        <v>8</v>
      </c>
    </row>
    <row r="19" spans="1:11" x14ac:dyDescent="0.2">
      <c r="A19" s="50" t="s">
        <v>46</v>
      </c>
      <c r="B19" s="22">
        <v>0</v>
      </c>
      <c r="C19" s="22">
        <v>0</v>
      </c>
      <c r="D19" s="22">
        <v>0</v>
      </c>
      <c r="E19" s="22">
        <v>0</v>
      </c>
      <c r="F19" s="22">
        <v>0</v>
      </c>
      <c r="G19" s="22">
        <v>0</v>
      </c>
      <c r="H19" s="22">
        <f>SUM(H13:H18)</f>
        <v>0</v>
      </c>
      <c r="I19" s="22">
        <f t="shared" si="0"/>
        <v>0</v>
      </c>
      <c r="J19" s="98">
        <v>0</v>
      </c>
      <c r="K19" s="45" t="s">
        <v>8</v>
      </c>
    </row>
    <row r="20" spans="1:11" ht="15" x14ac:dyDescent="0.25">
      <c r="A20" s="51" t="s">
        <v>10</v>
      </c>
      <c r="B20" s="99">
        <f>SUM(B17:B19)</f>
        <v>85</v>
      </c>
      <c r="C20" s="99">
        <f t="shared" ref="C20:J20" si="2">SUM(C17:C19)</f>
        <v>0</v>
      </c>
      <c r="D20" s="99">
        <f t="shared" si="2"/>
        <v>85</v>
      </c>
      <c r="E20" s="99">
        <f t="shared" si="2"/>
        <v>0</v>
      </c>
      <c r="F20" s="99">
        <f t="shared" si="2"/>
        <v>0</v>
      </c>
      <c r="G20" s="99">
        <f t="shared" si="2"/>
        <v>0</v>
      </c>
      <c r="H20" s="99">
        <f t="shared" si="2"/>
        <v>0</v>
      </c>
      <c r="I20" s="99">
        <f t="shared" si="2"/>
        <v>85</v>
      </c>
      <c r="J20" s="100">
        <f t="shared" si="2"/>
        <v>0</v>
      </c>
      <c r="K20" s="45" t="s">
        <v>9</v>
      </c>
    </row>
    <row r="21" spans="1:11" x14ac:dyDescent="0.2">
      <c r="A21" s="118"/>
      <c r="K21" s="45"/>
    </row>
    <row r="22" spans="1:11" x14ac:dyDescent="0.2">
      <c r="A22" s="118"/>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A. Organization Chart</vt:lpstr>
      <vt:lpstr>B. Summ of Req.</vt:lpstr>
      <vt:lpstr>B. Summ of Req. by DU</vt:lpstr>
      <vt:lpstr>D. Strategic Goals &amp; Objectives</vt:lpstr>
      <vt:lpstr>E. ATB Justification</vt:lpstr>
      <vt:lpstr>F. 2013 Crosswalk</vt:lpstr>
      <vt:lpstr>G. 2014 Crosswalk</vt:lpstr>
      <vt:lpstr>H. Reimbursable Resources</vt:lpstr>
      <vt:lpstr>I. Permanent Positions</vt:lpstr>
      <vt:lpstr>K. Summary by OC</vt:lpstr>
      <vt:lpstr>L. Studies</vt:lpstr>
      <vt:lpstr>'A. Organization Chart'!Print_Area</vt:lpstr>
      <vt:lpstr>'B. Summ of Req.'!Print_Area</vt:lpstr>
      <vt:lpstr>'B. Summ of Req. by DU'!Print_Area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'K. Summary by OC'!Print_Area</vt:lpstr>
      <vt:lpstr>'L. Studies'!Print_Area</vt:lpstr>
      <vt:lpstr>'D. Strategic Goals &amp; Objectives'!Print_Titles</vt:lpstr>
      <vt:lpstr>'E. ATB Justification'!Print_Titles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2014-03-05T22:33:12Z</cp:lastPrinted>
  <dcterms:created xsi:type="dcterms:W3CDTF">2012-12-06T16:08:32Z</dcterms:created>
  <dcterms:modified xsi:type="dcterms:W3CDTF">2014-03-07T15:14:19Z</dcterms:modified>
</cp:coreProperties>
</file>