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5330" windowHeight="8565"/>
  </bookViews>
  <sheets>
    <sheet name="A" sheetId="1" r:id="rId1"/>
  </sheets>
  <definedNames>
    <definedName name="_EXP13">A!$AN$30:$AO$37</definedName>
    <definedName name="_EXP2">A!$AN$30:$AO$30</definedName>
    <definedName name="_MT13">A!$P$30:$P$37</definedName>
    <definedName name="_MTH2">A!$P$30:$P$30</definedName>
    <definedName name="DISB">A!$K$29:$O$29</definedName>
    <definedName name="DISB2">A!$K$30:$O$30</definedName>
    <definedName name="EXP">A!$AN$29:$AO$29</definedName>
    <definedName name="MTH">A!$P$29:$P$29</definedName>
    <definedName name="_xlnm.Print_Titles" localSheetId="0">A!$4:$12</definedName>
  </definedNames>
  <calcPr calcId="162913"/>
</workbook>
</file>

<file path=xl/calcChain.xml><?xml version="1.0" encoding="utf-8"?>
<calcChain xmlns="http://schemas.openxmlformats.org/spreadsheetml/2006/main">
  <c r="AJ14" i="1" l="1"/>
  <c r="BF33" i="1" l="1"/>
  <c r="AP33" i="1"/>
  <c r="BF14" i="1" l="1"/>
  <c r="AP14" i="1"/>
  <c r="BF13" i="1"/>
  <c r="AP13" i="1"/>
  <c r="BF43" i="1"/>
  <c r="AP43" i="1"/>
  <c r="BF31" i="1" l="1"/>
  <c r="AP31" i="1"/>
  <c r="BF30" i="1"/>
  <c r="AP30" i="1"/>
  <c r="AJ40" i="1" l="1"/>
  <c r="BF41" i="1" l="1"/>
  <c r="AP41" i="1"/>
  <c r="BF19" i="1" l="1"/>
  <c r="AP19" i="1"/>
  <c r="BF18" i="1"/>
  <c r="AP18" i="1"/>
  <c r="BF17" i="1"/>
  <c r="AP17" i="1"/>
  <c r="BF46" i="1" l="1"/>
  <c r="AP46" i="1"/>
  <c r="BF45" i="1"/>
  <c r="AP45" i="1"/>
  <c r="BF44" i="1"/>
  <c r="AP44" i="1"/>
  <c r="BF42" i="1"/>
  <c r="AP42" i="1"/>
  <c r="BF40" i="1" l="1"/>
  <c r="AP40" i="1"/>
  <c r="BF39" i="1"/>
  <c r="AP39" i="1"/>
  <c r="BF23" i="1"/>
  <c r="AP23" i="1"/>
  <c r="BF22" i="1"/>
  <c r="AP22" i="1"/>
  <c r="BF16" i="1" l="1"/>
  <c r="AP16" i="1"/>
  <c r="BF15" i="1" l="1"/>
  <c r="AP15" i="1"/>
  <c r="BF35" i="1" l="1"/>
  <c r="AP35" i="1"/>
  <c r="BF34" i="1"/>
  <c r="AP34" i="1"/>
  <c r="BF32" i="1"/>
  <c r="AP32" i="1"/>
  <c r="BF36" i="1" l="1"/>
  <c r="AP36" i="1"/>
  <c r="BF38" i="1" l="1"/>
  <c r="AP38" i="1"/>
  <c r="BF37" i="1"/>
  <c r="AP37" i="1"/>
  <c r="BF29" i="1"/>
  <c r="AP29" i="1"/>
  <c r="BF28" i="1"/>
  <c r="AP28" i="1"/>
  <c r="BF27" i="1"/>
  <c r="AP27" i="1"/>
  <c r="BF26" i="1"/>
  <c r="AP26" i="1"/>
  <c r="BF25" i="1"/>
  <c r="AP25" i="1"/>
  <c r="BF24" i="1"/>
  <c r="AP24" i="1"/>
  <c r="BF21" i="1"/>
  <c r="AP21" i="1"/>
  <c r="BF20" i="1"/>
  <c r="AP20" i="1"/>
  <c r="Z11" i="1" l="1"/>
  <c r="Y11" i="1"/>
  <c r="X11" i="1"/>
  <c r="W11" i="1"/>
  <c r="V11" i="1"/>
  <c r="Z10" i="1"/>
  <c r="X10" i="1"/>
  <c r="W10" i="1"/>
  <c r="V10" i="1"/>
  <c r="U11" i="1"/>
  <c r="U10" i="1"/>
  <c r="B12" i="1" l="1"/>
  <c r="S11" i="1"/>
  <c r="R11" i="1"/>
  <c r="T11" i="1"/>
  <c r="AB10" i="1"/>
  <c r="AT11" i="1"/>
  <c r="AT10" i="1"/>
  <c r="BF10" i="1"/>
  <c r="AB11" i="1"/>
  <c r="AY10" i="1"/>
  <c r="H10" i="1"/>
  <c r="I10" i="1"/>
  <c r="J10" i="1"/>
  <c r="K10" i="1"/>
  <c r="L10" i="1"/>
  <c r="M10" i="1"/>
  <c r="N10" i="1"/>
  <c r="O10" i="1"/>
  <c r="AA10" i="1"/>
  <c r="AC10" i="1"/>
  <c r="AD10" i="1"/>
  <c r="AE10" i="1"/>
  <c r="AF10" i="1"/>
  <c r="AG10" i="1"/>
  <c r="AH10" i="1"/>
  <c r="AI10" i="1"/>
  <c r="AK10" i="1"/>
  <c r="AL10" i="1"/>
  <c r="AM10" i="1"/>
  <c r="AN10" i="1"/>
  <c r="AO10" i="1"/>
  <c r="AQ10" i="1"/>
  <c r="AR10" i="1"/>
  <c r="AS10" i="1"/>
  <c r="AU10" i="1"/>
  <c r="AV10" i="1"/>
  <c r="AW10" i="1"/>
  <c r="AX10" i="1"/>
  <c r="AZ10" i="1"/>
  <c r="BA10" i="1"/>
  <c r="BB10" i="1"/>
  <c r="BC10" i="1"/>
  <c r="BD10" i="1"/>
  <c r="BE10" i="1"/>
  <c r="BG10" i="1"/>
  <c r="BH10" i="1"/>
  <c r="BI10" i="1"/>
  <c r="BJ10" i="1"/>
  <c r="BK10" i="1"/>
  <c r="BL10" i="1"/>
  <c r="H11" i="1"/>
  <c r="I11" i="1"/>
  <c r="J11" i="1"/>
  <c r="K11" i="1"/>
  <c r="L11" i="1"/>
  <c r="M11" i="1"/>
  <c r="N11" i="1"/>
  <c r="O11" i="1"/>
  <c r="P11" i="1"/>
  <c r="AA11" i="1"/>
  <c r="AC11" i="1"/>
  <c r="AD11" i="1"/>
  <c r="AE11" i="1"/>
  <c r="AF11" i="1"/>
  <c r="AG11" i="1"/>
  <c r="AH11" i="1"/>
  <c r="AI11" i="1"/>
  <c r="AK11" i="1"/>
  <c r="AL11" i="1"/>
  <c r="AM11" i="1"/>
  <c r="AN11" i="1"/>
  <c r="AO11" i="1"/>
  <c r="AQ11" i="1"/>
  <c r="AR11" i="1"/>
  <c r="AS11" i="1"/>
  <c r="AU11" i="1"/>
  <c r="AV11" i="1"/>
  <c r="AW11" i="1"/>
  <c r="AX11" i="1"/>
  <c r="AY11" i="1"/>
  <c r="AZ11" i="1"/>
  <c r="BA11" i="1"/>
  <c r="BB11" i="1"/>
  <c r="BC11" i="1"/>
  <c r="BD11" i="1"/>
  <c r="BE11" i="1"/>
  <c r="BG11" i="1"/>
  <c r="BH11" i="1"/>
  <c r="BI11" i="1"/>
  <c r="BJ11" i="1"/>
  <c r="BK11" i="1"/>
  <c r="BL11" i="1"/>
  <c r="BF11" i="1"/>
  <c r="Q11" i="1" l="1"/>
  <c r="R10" i="1"/>
  <c r="AJ11" i="1"/>
  <c r="Q10" i="1"/>
  <c r="AP11" i="1"/>
  <c r="AJ10" i="1"/>
  <c r="S10" i="1"/>
</calcChain>
</file>

<file path=xl/sharedStrings.xml><?xml version="1.0" encoding="utf-8"?>
<sst xmlns="http://schemas.openxmlformats.org/spreadsheetml/2006/main" count="480" uniqueCount="250">
  <si>
    <t xml:space="preserve"> </t>
  </si>
  <si>
    <t xml:space="preserve">              PAYOUT TO NONPRIORITY UNSECUREDS</t>
  </si>
  <si>
    <t xml:space="preserve">            EMPLOYEE EXPENSES</t>
  </si>
  <si>
    <t># MONTHS</t>
  </si>
  <si>
    <t>#CASES</t>
  </si>
  <si>
    <t>$ FEES</t>
  </si>
  <si>
    <t>% EXP.</t>
  </si>
  <si>
    <t>0%</t>
  </si>
  <si>
    <t>1-39%</t>
  </si>
  <si>
    <t>40%-69%</t>
  </si>
  <si>
    <t>70% or more</t>
  </si>
  <si>
    <t>ACCTG</t>
  </si>
  <si>
    <t>ACCUM.</t>
  </si>
  <si>
    <t>ACTIVE</t>
  </si>
  <si>
    <t>ADJUST.</t>
  </si>
  <si>
    <t>ADJUSTMENTS</t>
  </si>
  <si>
    <t>APPT.</t>
  </si>
  <si>
    <t>AR</t>
  </si>
  <si>
    <t>ATTORNEYS</t>
  </si>
  <si>
    <t>AVG % FEE</t>
  </si>
  <si>
    <t>BALANCE</t>
  </si>
  <si>
    <t>BEFORE</t>
  </si>
  <si>
    <t>BENEFITS</t>
  </si>
  <si>
    <t>BOOKKEEPING</t>
  </si>
  <si>
    <t>CA</t>
  </si>
  <si>
    <t>CAROL</t>
  </si>
  <si>
    <t>CASES</t>
  </si>
  <si>
    <t xml:space="preserve">CASES </t>
  </si>
  <si>
    <t>CITY</t>
  </si>
  <si>
    <t>CLOSED</t>
  </si>
  <si>
    <t>COMPLETE</t>
  </si>
  <si>
    <t>COMP'N</t>
  </si>
  <si>
    <t>COMPUTER</t>
  </si>
  <si>
    <t>CON-</t>
  </si>
  <si>
    <t>CONSTR.</t>
  </si>
  <si>
    <t>CONTRIB.</t>
  </si>
  <si>
    <t>CONVERT.</t>
  </si>
  <si>
    <t>CRED'R</t>
  </si>
  <si>
    <t>CURRENT YR</t>
  </si>
  <si>
    <t>DEBTOR</t>
  </si>
  <si>
    <t>DEFICIT</t>
  </si>
  <si>
    <t>DISBURS</t>
  </si>
  <si>
    <t>DISBURSE.</t>
  </si>
  <si>
    <t>DISCHARGE</t>
  </si>
  <si>
    <t>DISMISS.</t>
  </si>
  <si>
    <t>DISTRICT</t>
  </si>
  <si>
    <t>EDWARD</t>
  </si>
  <si>
    <t>EMPLOYER'S</t>
  </si>
  <si>
    <t>ENDING</t>
  </si>
  <si>
    <t>EQUIP/</t>
  </si>
  <si>
    <t>ERIC</t>
  </si>
  <si>
    <t>EXCESS</t>
  </si>
  <si>
    <t xml:space="preserve">EXP. FUND </t>
  </si>
  <si>
    <t>EXPENSES</t>
  </si>
  <si>
    <t>FILED</t>
  </si>
  <si>
    <t xml:space="preserve">FIRST NAME </t>
  </si>
  <si>
    <t>FL</t>
  </si>
  <si>
    <t>FRANK</t>
  </si>
  <si>
    <t>FURN</t>
  </si>
  <si>
    <t>G. RAY</t>
  </si>
  <si>
    <t>GA</t>
  </si>
  <si>
    <t>GROSS</t>
  </si>
  <si>
    <t>HARDSHIP</t>
  </si>
  <si>
    <t>HAROLD</t>
  </si>
  <si>
    <t>HELD</t>
  </si>
  <si>
    <t>HENRY</t>
  </si>
  <si>
    <t>IA</t>
  </si>
  <si>
    <t>ID</t>
  </si>
  <si>
    <t>IL</t>
  </si>
  <si>
    <t>IN</t>
  </si>
  <si>
    <t>INTEREST</t>
  </si>
  <si>
    <t>JAMES</t>
  </si>
  <si>
    <t>JAN</t>
  </si>
  <si>
    <t>JOSEPH</t>
  </si>
  <si>
    <t>KS</t>
  </si>
  <si>
    <t>LAST NAME</t>
  </si>
  <si>
    <t>LONNIE</t>
  </si>
  <si>
    <t>M. NELSON</t>
  </si>
  <si>
    <t>MARK</t>
  </si>
  <si>
    <t>MERLE</t>
  </si>
  <si>
    <t>MI</t>
  </si>
  <si>
    <t>MICHAEL</t>
  </si>
  <si>
    <t>MIS-</t>
  </si>
  <si>
    <t>MS</t>
  </si>
  <si>
    <t>N.A.</t>
  </si>
  <si>
    <t>NATIONAL AVERAGES</t>
  </si>
  <si>
    <t>NATIONAL TOTALS</t>
  </si>
  <si>
    <t>NE</t>
  </si>
  <si>
    <t>NEW</t>
  </si>
  <si>
    <t>NO</t>
  </si>
  <si>
    <t>NY</t>
  </si>
  <si>
    <t>OFFICE</t>
  </si>
  <si>
    <t>OH</t>
  </si>
  <si>
    <t>OK</t>
  </si>
  <si>
    <t>OPER.</t>
  </si>
  <si>
    <t>OTHER</t>
  </si>
  <si>
    <t>PAUL</t>
  </si>
  <si>
    <t>PAYABLE</t>
  </si>
  <si>
    <t>PAYMENTS</t>
  </si>
  <si>
    <t>PLAN</t>
  </si>
  <si>
    <t>POSTAGE/</t>
  </si>
  <si>
    <t>PRIORITY</t>
  </si>
  <si>
    <t>PURCHASE</t>
  </si>
  <si>
    <t>REC.</t>
  </si>
  <si>
    <t>RECEIPTS</t>
  </si>
  <si>
    <t>REFUNDS</t>
  </si>
  <si>
    <t xml:space="preserve">REG </t>
  </si>
  <si>
    <t>RELATE</t>
  </si>
  <si>
    <t>RELATED</t>
  </si>
  <si>
    <t>RENEE</t>
  </si>
  <si>
    <t>RENT AND</t>
  </si>
  <si>
    <t>RENTAL</t>
  </si>
  <si>
    <t>SALARIES</t>
  </si>
  <si>
    <t>SECURED</t>
  </si>
  <si>
    <t>SERVICES</t>
  </si>
  <si>
    <t>STATE</t>
  </si>
  <si>
    <t>SULTING</t>
  </si>
  <si>
    <t>SUPPLIES</t>
  </si>
  <si>
    <t>TELEPH/</t>
  </si>
  <si>
    <t>THOMAS</t>
  </si>
  <si>
    <t>TN</t>
  </si>
  <si>
    <t>TO ANTHR.</t>
  </si>
  <si>
    <t>TOTAL</t>
  </si>
  <si>
    <t>TRAINING</t>
  </si>
  <si>
    <t>TRANSFERRED</t>
  </si>
  <si>
    <t>TRUST FUND</t>
  </si>
  <si>
    <t>TRUSTEE</t>
  </si>
  <si>
    <t>TX</t>
  </si>
  <si>
    <t>UNSEC. CLAIMS</t>
  </si>
  <si>
    <t>UNSEC'D</t>
  </si>
  <si>
    <t>UTILS</t>
  </si>
  <si>
    <t>VT</t>
  </si>
  <si>
    <t>WALTER</t>
  </si>
  <si>
    <t>WI</t>
  </si>
  <si>
    <t>DAVID</t>
  </si>
  <si>
    <t>J. FORD</t>
  </si>
  <si>
    <t>NANCY</t>
  </si>
  <si>
    <t>JOSE</t>
  </si>
  <si>
    <t>JON</t>
  </si>
  <si>
    <t>VIRGINIA</t>
  </si>
  <si>
    <t>TOTAL DISBURSEMENTS</t>
  </si>
  <si>
    <t>NON-FEE DISBURSEMENTS</t>
  </si>
  <si>
    <t>Sensenich</t>
  </si>
  <si>
    <t>Swimelar</t>
  </si>
  <si>
    <t>Barkley, Jr.</t>
  </si>
  <si>
    <t>Hendren</t>
  </si>
  <si>
    <t>McGinnes</t>
  </si>
  <si>
    <t>Viegelahn</t>
  </si>
  <si>
    <t>Hildebrand</t>
  </si>
  <si>
    <t>McDonald</t>
  </si>
  <si>
    <t>Pees</t>
  </si>
  <si>
    <t>Black</t>
  </si>
  <si>
    <t>Chael</t>
  </si>
  <si>
    <t>Clark</t>
  </si>
  <si>
    <t>Dunbar</t>
  </si>
  <si>
    <t>Overcash</t>
  </si>
  <si>
    <t>Williams</t>
  </si>
  <si>
    <t>Burchard</t>
  </si>
  <si>
    <t>Enmark</t>
  </si>
  <si>
    <t>Johnson</t>
  </si>
  <si>
    <t>Burdette</t>
  </si>
  <si>
    <t>Elsaesser</t>
  </si>
  <si>
    <t>Eck</t>
  </si>
  <si>
    <t>Nazar</t>
  </si>
  <si>
    <t>Rajala</t>
  </si>
  <si>
    <t>Carrion</t>
  </si>
  <si>
    <t>Kelley</t>
  </si>
  <si>
    <t>Waage</t>
  </si>
  <si>
    <t>Whaley</t>
  </si>
  <si>
    <t>&gt; 65 MOS.</t>
  </si>
  <si>
    <t>Norwich</t>
  </si>
  <si>
    <t>Syracuse</t>
  </si>
  <si>
    <t>Northern</t>
  </si>
  <si>
    <t>Jackson</t>
  </si>
  <si>
    <t>Southern/Northern</t>
  </si>
  <si>
    <t>Lubbock</t>
  </si>
  <si>
    <t>Austin</t>
  </si>
  <si>
    <t>Western</t>
  </si>
  <si>
    <t>Moody</t>
  </si>
  <si>
    <t>Southern/Western</t>
  </si>
  <si>
    <t>San Antonio</t>
  </si>
  <si>
    <t>Nashville</t>
  </si>
  <si>
    <t>Middle</t>
  </si>
  <si>
    <t>Chattanooga</t>
  </si>
  <si>
    <t>Eastern</t>
  </si>
  <si>
    <t>Saginaw</t>
  </si>
  <si>
    <t>Worthington</t>
  </si>
  <si>
    <t>Southern</t>
  </si>
  <si>
    <t>Seymour</t>
  </si>
  <si>
    <t>Merrillville</t>
  </si>
  <si>
    <t>Peoria</t>
  </si>
  <si>
    <t>Central</t>
  </si>
  <si>
    <t>Milwaukee</t>
  </si>
  <si>
    <t>Madison</t>
  </si>
  <si>
    <t>Waterloo</t>
  </si>
  <si>
    <t>Northern/Southern</t>
  </si>
  <si>
    <t>Omaha</t>
  </si>
  <si>
    <t>Hot Springs Natl Prk</t>
  </si>
  <si>
    <t>Eastern/Western</t>
  </si>
  <si>
    <t>Foster City</t>
  </si>
  <si>
    <t>Fresno</t>
  </si>
  <si>
    <t>Eastern/Northern</t>
  </si>
  <si>
    <t>Sacramento</t>
  </si>
  <si>
    <t>Seattle</t>
  </si>
  <si>
    <t>Sandpoint</t>
  </si>
  <si>
    <t>Hailey</t>
  </si>
  <si>
    <t>Tulsa</t>
  </si>
  <si>
    <t>Wichita</t>
  </si>
  <si>
    <t>Overland Park</t>
  </si>
  <si>
    <t>San Juan</t>
  </si>
  <si>
    <t>Albany</t>
  </si>
  <si>
    <t>Northern/Middle</t>
  </si>
  <si>
    <t>Barndenton</t>
  </si>
  <si>
    <t>Augusta</t>
  </si>
  <si>
    <t>Atlanta</t>
  </si>
  <si>
    <t>delete for FY14</t>
  </si>
  <si>
    <t>Harring</t>
  </si>
  <si>
    <t>Meyer</t>
  </si>
  <si>
    <t>APPROVED</t>
  </si>
  <si>
    <t xml:space="preserve"> FROM PRIOR YR</t>
  </si>
  <si>
    <t>CARRYOVER COMP'N</t>
  </si>
  <si>
    <t>CA &amp; NV</t>
  </si>
  <si>
    <t>Kloiber</t>
  </si>
  <si>
    <t>MARY</t>
  </si>
  <si>
    <t>KARA</t>
  </si>
  <si>
    <t>BRAD</t>
  </si>
  <si>
    <t>LOOKUP</t>
  </si>
  <si>
    <t>WA &amp; ID</t>
  </si>
  <si>
    <t>OR &amp; WA</t>
  </si>
  <si>
    <t>PR &amp; VI</t>
  </si>
  <si>
    <t>FL &amp; GA</t>
  </si>
  <si>
    <t>FEE DISBURSEMENTS under $450,000</t>
  </si>
  <si>
    <t>FEE DISBURSEMENTS over $450,000</t>
  </si>
  <si>
    <t>TO UST SYSTEM FUND</t>
  </si>
  <si>
    <t>NON-FEE RECEIPTS</t>
  </si>
  <si>
    <t>FEE RECEIPTS under $450,000</t>
  </si>
  <si>
    <t>FEE RECEIPTS over $450,000</t>
  </si>
  <si>
    <t>West</t>
  </si>
  <si>
    <t>REBECCA</t>
  </si>
  <si>
    <t>FEE AT DISBURSEMENT</t>
  </si>
  <si>
    <t>FEE AT RECEIPT</t>
  </si>
  <si>
    <t>CHAPTER  12  STANDING TRUSTEE FY17 ANNUAL REPORTS</t>
  </si>
  <si>
    <t>ACTUAL FY17</t>
  </si>
  <si>
    <t>START 17</t>
  </si>
  <si>
    <t>END 17</t>
  </si>
  <si>
    <t>Garcia</t>
  </si>
  <si>
    <t>Rainsdon</t>
  </si>
  <si>
    <t>GARY</t>
  </si>
  <si>
    <t>Overstreet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</si>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</sst>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164" formatCode="[$$-409]\ #,##0"/>
    <numFmt numFmtId="165" formatCode="#,##0.0"/>
    <numFmt numFmtId="166" formatCode="0.0"/>
    <numFmt numFmtId="167" formatCode="0.0%"/>
  </numFmts>
  <fonts count="19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2"/>
      <color theme="1"/>
      <name val="Times New Roman"/>
      <family val="1"/>
    </font>
    <font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8"/>
      </patternFill>
    </fill>
    <fill>
      <patternFill patternType="solid">
        <fgColor indexed="9"/>
        <bgColor indexed="10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auto="1"/>
      </right>
      <top/>
      <bottom/>
      <diagonal/>
    </border>
  </borders>
  <cellStyleXfs count="15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4" fillId="0" borderId="0"/>
    <xf numFmtId="0" fontId="9" fillId="0" borderId="0"/>
    <xf numFmtId="0" fontId="9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7" fillId="0" borderId="0"/>
    <xf numFmtId="44" fontId="18" fillId="0" borderId="0" applyFont="0" applyFill="0" applyBorder="0" applyAlignment="0" applyProtection="0"/>
  </cellStyleXfs>
  <cellXfs count="140">
    <xf numFmtId="3" fontId="0" fillId="2" borderId="0" xfId="0" applyNumberFormat="1" applyFill="1"/>
    <xf numFmtId="0" fontId="7" fillId="2" borderId="1" xfId="0" applyFont="1" applyFill="1" applyBorder="1"/>
    <xf numFmtId="3" fontId="5" fillId="2" borderId="0" xfId="0" applyNumberFormat="1" applyFont="1" applyFill="1"/>
    <xf numFmtId="3" fontId="7" fillId="2" borderId="1" xfId="0" applyNumberFormat="1" applyFont="1" applyFill="1" applyBorder="1"/>
    <xf numFmtId="0" fontId="5" fillId="2" borderId="1" xfId="0" applyFont="1" applyFill="1" applyBorder="1"/>
    <xf numFmtId="166" fontId="7" fillId="2" borderId="1" xfId="0" applyNumberFormat="1" applyFont="1" applyFill="1" applyBorder="1"/>
    <xf numFmtId="10" fontId="7" fillId="2" borderId="1" xfId="0" applyNumberFormat="1" applyFont="1" applyFill="1" applyBorder="1"/>
    <xf numFmtId="167" fontId="7" fillId="2" borderId="1" xfId="0" applyNumberFormat="1" applyFont="1" applyFill="1" applyBorder="1"/>
    <xf numFmtId="0" fontId="5" fillId="2" borderId="3" xfId="0" applyFont="1" applyFill="1" applyBorder="1"/>
    <xf numFmtId="166" fontId="5" fillId="2" borderId="0" xfId="0" applyNumberFormat="1" applyFont="1" applyFill="1"/>
    <xf numFmtId="10" fontId="5" fillId="2" borderId="0" xfId="0" applyNumberFormat="1" applyFont="1" applyFill="1"/>
    <xf numFmtId="0" fontId="7" fillId="2" borderId="6" xfId="0" applyFont="1" applyFill="1" applyBorder="1"/>
    <xf numFmtId="0" fontId="7" fillId="2" borderId="7" xfId="0" applyFont="1" applyFill="1" applyBorder="1"/>
    <xf numFmtId="0" fontId="7" fillId="3" borderId="9" xfId="0" applyFont="1" applyFill="1" applyBorder="1"/>
    <xf numFmtId="3" fontId="7" fillId="2" borderId="0" xfId="0" applyNumberFormat="1" applyFont="1" applyFill="1"/>
    <xf numFmtId="0" fontId="4" fillId="2" borderId="0" xfId="0" applyFont="1" applyFill="1"/>
    <xf numFmtId="0" fontId="7" fillId="2" borderId="3" xfId="0" applyFont="1" applyFill="1" applyBorder="1"/>
    <xf numFmtId="10" fontId="7" fillId="2" borderId="0" xfId="0" applyNumberFormat="1" applyFont="1" applyFill="1"/>
    <xf numFmtId="0" fontId="7" fillId="2" borderId="10" xfId="0" applyFont="1" applyFill="1" applyBorder="1"/>
    <xf numFmtId="3" fontId="0" fillId="2" borderId="0" xfId="0" applyNumberFormat="1" applyFill="1" applyAlignment="1">
      <alignment horizontal="centerContinuous"/>
    </xf>
    <xf numFmtId="3" fontId="5" fillId="2" borderId="0" xfId="0" applyNumberFormat="1" applyFont="1" applyFill="1" applyAlignment="1"/>
    <xf numFmtId="3" fontId="7" fillId="2" borderId="0" xfId="0" applyNumberFormat="1" applyFont="1" applyFill="1" applyBorder="1"/>
    <xf numFmtId="0" fontId="8" fillId="2" borderId="0" xfId="0" applyFont="1" applyFill="1" applyAlignment="1"/>
    <xf numFmtId="10" fontId="7" fillId="2" borderId="0" xfId="0" applyNumberFormat="1" applyFont="1" applyFill="1" applyBorder="1"/>
    <xf numFmtId="166" fontId="7" fillId="2" borderId="0" xfId="0" applyNumberFormat="1" applyFont="1" applyFill="1" applyBorder="1"/>
    <xf numFmtId="166" fontId="7" fillId="2" borderId="0" xfId="0" applyNumberFormat="1" applyFont="1" applyFill="1"/>
    <xf numFmtId="3" fontId="5" fillId="4" borderId="0" xfId="0" applyNumberFormat="1" applyFont="1" applyFill="1"/>
    <xf numFmtId="3" fontId="0" fillId="4" borderId="0" xfId="0" applyNumberFormat="1" applyFill="1"/>
    <xf numFmtId="3" fontId="9" fillId="4" borderId="0" xfId="0" applyNumberFormat="1" applyFont="1" applyFill="1"/>
    <xf numFmtId="3" fontId="10" fillId="2" borderId="0" xfId="0" applyNumberFormat="1" applyFont="1" applyFill="1" applyAlignment="1">
      <alignment horizontal="left"/>
    </xf>
    <xf numFmtId="1" fontId="11" fillId="2" borderId="1" xfId="0" applyNumberFormat="1" applyFont="1" applyFill="1" applyBorder="1"/>
    <xf numFmtId="164" fontId="11" fillId="2" borderId="1" xfId="0" applyNumberFormat="1" applyFont="1" applyFill="1" applyBorder="1"/>
    <xf numFmtId="3" fontId="11" fillId="2" borderId="1" xfId="0" applyNumberFormat="1" applyFont="1" applyFill="1" applyBorder="1"/>
    <xf numFmtId="1" fontId="11" fillId="4" borderId="1" xfId="0" applyNumberFormat="1" applyFont="1" applyFill="1" applyBorder="1"/>
    <xf numFmtId="164" fontId="11" fillId="4" borderId="1" xfId="0" applyNumberFormat="1" applyFont="1" applyFill="1" applyBorder="1"/>
    <xf numFmtId="3" fontId="11" fillId="4" borderId="1" xfId="0" applyNumberFormat="1" applyFont="1" applyFill="1" applyBorder="1"/>
    <xf numFmtId="3" fontId="11" fillId="5" borderId="1" xfId="0" applyNumberFormat="1" applyFont="1" applyFill="1" applyBorder="1"/>
    <xf numFmtId="0" fontId="4" fillId="2" borderId="6" xfId="0" applyFont="1" applyFill="1" applyBorder="1"/>
    <xf numFmtId="0" fontId="4" fillId="2" borderId="2" xfId="0" applyFont="1" applyFill="1" applyBorder="1"/>
    <xf numFmtId="0" fontId="6" fillId="2" borderId="2" xfId="0" applyFont="1" applyFill="1" applyBorder="1"/>
    <xf numFmtId="0" fontId="4" fillId="2" borderId="5" xfId="0" applyFont="1" applyFill="1" applyBorder="1"/>
    <xf numFmtId="0" fontId="4" fillId="2" borderId="10" xfId="0" applyFont="1" applyFill="1" applyBorder="1"/>
    <xf numFmtId="0" fontId="4" fillId="2" borderId="7" xfId="0" applyFont="1" applyFill="1" applyBorder="1"/>
    <xf numFmtId="0" fontId="4" fillId="2" borderId="3" xfId="0" applyFont="1" applyFill="1" applyBorder="1"/>
    <xf numFmtId="0" fontId="6" fillId="2" borderId="3" xfId="0" applyFont="1" applyFill="1" applyBorder="1"/>
    <xf numFmtId="0" fontId="4" fillId="2" borderId="8" xfId="0" applyFont="1" applyFill="1" applyBorder="1"/>
    <xf numFmtId="0" fontId="4" fillId="2" borderId="4" xfId="0" applyFont="1" applyFill="1" applyBorder="1"/>
    <xf numFmtId="0" fontId="6" fillId="2" borderId="4" xfId="0" applyFont="1" applyFill="1" applyBorder="1"/>
    <xf numFmtId="3" fontId="12" fillId="2" borderId="11" xfId="0" applyNumberFormat="1" applyFont="1" applyFill="1" applyBorder="1" applyAlignment="1">
      <alignment horizontal="center"/>
    </xf>
    <xf numFmtId="3" fontId="12" fillId="2" borderId="12" xfId="0" applyNumberFormat="1" applyFont="1" applyFill="1" applyBorder="1" applyAlignment="1">
      <alignment horizontal="center"/>
    </xf>
    <xf numFmtId="3" fontId="12" fillId="2" borderId="4" xfId="0" applyNumberFormat="1" applyFont="1" applyFill="1" applyBorder="1" applyAlignment="1">
      <alignment horizontal="center"/>
    </xf>
    <xf numFmtId="3" fontId="4" fillId="2" borderId="0" xfId="0" applyNumberFormat="1" applyFont="1" applyFill="1" applyBorder="1"/>
    <xf numFmtId="0" fontId="11" fillId="5" borderId="13" xfId="0" applyFont="1" applyFill="1" applyBorder="1"/>
    <xf numFmtId="0" fontId="11" fillId="5" borderId="0" xfId="0" applyFont="1" applyFill="1" applyBorder="1"/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0" fontId="11" fillId="3" borderId="5" xfId="0" applyFont="1" applyFill="1" applyBorder="1"/>
    <xf numFmtId="3" fontId="11" fillId="3" borderId="1" xfId="0" applyNumberFormat="1" applyFont="1" applyFill="1" applyBorder="1"/>
    <xf numFmtId="37" fontId="11" fillId="3" borderId="1" xfId="0" applyNumberFormat="1" applyFont="1" applyFill="1" applyBorder="1"/>
    <xf numFmtId="165" fontId="11" fillId="3" borderId="1" xfId="0" applyNumberFormat="1" applyFont="1" applyFill="1" applyBorder="1"/>
    <xf numFmtId="10" fontId="11" fillId="3" borderId="1" xfId="0" applyNumberFormat="1" applyFont="1" applyFill="1" applyBorder="1"/>
    <xf numFmtId="167" fontId="11" fillId="3" borderId="1" xfId="0" applyNumberFormat="1" applyFont="1" applyFill="1" applyBorder="1"/>
    <xf numFmtId="0" fontId="11" fillId="3" borderId="1" xfId="0" applyFont="1" applyFill="1" applyBorder="1" applyAlignment="1">
      <alignment horizontal="right"/>
    </xf>
    <xf numFmtId="1" fontId="11" fillId="0" borderId="1" xfId="0" applyNumberFormat="1" applyFont="1" applyFill="1" applyBorder="1"/>
    <xf numFmtId="164" fontId="11" fillId="0" borderId="1" xfId="0" applyNumberFormat="1" applyFont="1" applyFill="1" applyBorder="1"/>
    <xf numFmtId="0" fontId="11" fillId="0" borderId="13" xfId="0" applyFont="1" applyFill="1" applyBorder="1"/>
    <xf numFmtId="3" fontId="5" fillId="0" borderId="0" xfId="0" applyNumberFormat="1" applyFont="1" applyFill="1"/>
    <xf numFmtId="3" fontId="0" fillId="0" borderId="0" xfId="0" applyNumberFormat="1" applyFill="1"/>
    <xf numFmtId="0" fontId="4" fillId="2" borderId="0" xfId="0" applyFont="1" applyFill="1" applyBorder="1"/>
    <xf numFmtId="3" fontId="4" fillId="2" borderId="3" xfId="0" applyNumberFormat="1" applyFont="1" applyFill="1" applyBorder="1"/>
    <xf numFmtId="3" fontId="4" fillId="2" borderId="3" xfId="0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horizontal="centerContinuous"/>
    </xf>
    <xf numFmtId="3" fontId="4" fillId="2" borderId="14" xfId="0" applyNumberFormat="1" applyFont="1" applyFill="1" applyBorder="1"/>
    <xf numFmtId="3" fontId="4" fillId="2" borderId="0" xfId="0" applyNumberFormat="1" applyFont="1" applyFill="1" applyBorder="1" applyAlignment="1">
      <alignment horizontal="center"/>
    </xf>
    <xf numFmtId="3" fontId="12" fillId="2" borderId="0" xfId="0" applyNumberFormat="1" applyFont="1" applyFill="1" applyBorder="1"/>
    <xf numFmtId="22" fontId="4" fillId="2" borderId="0" xfId="0" applyNumberFormat="1" applyFont="1" applyFill="1" applyBorder="1" applyAlignment="1">
      <alignment horizontal="center"/>
    </xf>
    <xf numFmtId="3" fontId="12" fillId="2" borderId="12" xfId="0" applyNumberFormat="1" applyFont="1" applyFill="1" applyBorder="1"/>
    <xf numFmtId="3" fontId="4" fillId="2" borderId="14" xfId="0" applyNumberFormat="1" applyFont="1" applyFill="1" applyBorder="1" applyAlignment="1">
      <alignment horizontal="center"/>
    </xf>
    <xf numFmtId="0" fontId="11" fillId="5" borderId="15" xfId="0" applyFont="1" applyFill="1" applyBorder="1"/>
    <xf numFmtId="3" fontId="11" fillId="0" borderId="16" xfId="0" applyNumberFormat="1" applyFont="1" applyFill="1" applyBorder="1"/>
    <xf numFmtId="3" fontId="11" fillId="4" borderId="16" xfId="0" applyNumberFormat="1" applyFont="1" applyFill="1" applyBorder="1"/>
    <xf numFmtId="1" fontId="11" fillId="5" borderId="1" xfId="0" applyNumberFormat="1" applyFont="1" applyFill="1" applyBorder="1"/>
    <xf numFmtId="164" fontId="11" fillId="5" borderId="1" xfId="0" applyNumberFormat="1" applyFont="1" applyFill="1" applyBorder="1"/>
    <xf numFmtId="0" fontId="11" fillId="5" borderId="1" xfId="0" applyFont="1" applyFill="1" applyBorder="1"/>
    <xf numFmtId="3" fontId="5" fillId="5" borderId="0" xfId="0" applyNumberFormat="1" applyFont="1" applyFill="1"/>
    <xf numFmtId="3" fontId="0" fillId="5" borderId="0" xfId="0" applyNumberFormat="1" applyFill="1"/>
    <xf numFmtId="3" fontId="11" fillId="5" borderId="16" xfId="0" applyNumberFormat="1" applyFont="1" applyFill="1" applyBorder="1"/>
    <xf numFmtId="3" fontId="9" fillId="5" borderId="0" xfId="0" applyNumberFormat="1" applyFont="1" applyFill="1"/>
    <xf numFmtId="164" fontId="11" fillId="4" borderId="17" xfId="0" applyNumberFormat="1" applyFont="1" applyFill="1" applyBorder="1"/>
    <xf numFmtId="0" fontId="4" fillId="2" borderId="4" xfId="0" applyFont="1" applyFill="1" applyBorder="1" applyAlignment="1">
      <alignment wrapText="1"/>
    </xf>
    <xf numFmtId="10" fontId="7" fillId="2" borderId="17" xfId="0" applyNumberFormat="1" applyFont="1" applyFill="1" applyBorder="1"/>
    <xf numFmtId="3" fontId="12" fillId="2" borderId="22" xfId="0" applyNumberFormat="1" applyFont="1" applyFill="1" applyBorder="1"/>
    <xf numFmtId="1" fontId="11" fillId="5" borderId="17" xfId="0" applyNumberFormat="1" applyFont="1" applyFill="1" applyBorder="1"/>
    <xf numFmtId="164" fontId="11" fillId="5" borderId="17" xfId="0" applyNumberFormat="1" applyFont="1" applyFill="1" applyBorder="1"/>
    <xf numFmtId="3" fontId="12" fillId="2" borderId="3" xfId="0" applyNumberFormat="1" applyFont="1" applyFill="1" applyBorder="1"/>
    <xf numFmtId="3" fontId="16" fillId="5" borderId="17" xfId="12" applyNumberFormat="1" applyFont="1" applyFill="1" applyBorder="1" applyAlignment="1">
      <alignment horizontal="right"/>
    </xf>
    <xf numFmtId="0" fontId="11" fillId="0" borderId="18" xfId="0" applyFont="1" applyFill="1" applyBorder="1"/>
    <xf numFmtId="1" fontId="11" fillId="4" borderId="17" xfId="0" applyNumberFormat="1" applyFont="1" applyFill="1" applyBorder="1"/>
    <xf numFmtId="3" fontId="16" fillId="0" borderId="13" xfId="14" applyNumberFormat="1" applyFont="1" applyBorder="1"/>
    <xf numFmtId="3" fontId="16" fillId="5" borderId="13" xfId="14" applyNumberFormat="1" applyFont="1" applyFill="1" applyBorder="1"/>
    <xf numFmtId="166" fontId="16" fillId="0" borderId="13" xfId="14" applyNumberFormat="1" applyFont="1" applyBorder="1"/>
    <xf numFmtId="3" fontId="16" fillId="0" borderId="13" xfId="14" applyNumberFormat="1" applyFont="1" applyFill="1" applyBorder="1"/>
    <xf numFmtId="10" fontId="16" fillId="0" borderId="13" xfId="14" applyNumberFormat="1" applyFont="1" applyBorder="1"/>
    <xf numFmtId="167" fontId="16" fillId="0" borderId="13" xfId="14" applyNumberFormat="1" applyFont="1" applyFill="1" applyBorder="1"/>
    <xf numFmtId="37" fontId="16" fillId="0" borderId="13" xfId="14" applyNumberFormat="1" applyFont="1" applyBorder="1"/>
    <xf numFmtId="37" fontId="16" fillId="0" borderId="13" xfId="14" applyNumberFormat="1" applyFont="1" applyFill="1" applyBorder="1"/>
    <xf numFmtId="37" fontId="16" fillId="5" borderId="13" xfId="14" applyNumberFormat="1" applyFont="1" applyFill="1" applyBorder="1"/>
    <xf numFmtId="166" fontId="16" fillId="5" borderId="13" xfId="14" applyNumberFormat="1" applyFont="1" applyFill="1" applyBorder="1"/>
    <xf numFmtId="10" fontId="16" fillId="5" borderId="13" xfId="14" applyNumberFormat="1" applyFont="1" applyFill="1" applyBorder="1"/>
    <xf numFmtId="167" fontId="16" fillId="5" borderId="13" xfId="14" applyNumberFormat="1" applyFont="1" applyFill="1" applyBorder="1"/>
    <xf numFmtId="2" fontId="16" fillId="0" borderId="13" xfId="14" applyNumberFormat="1" applyFont="1" applyBorder="1"/>
    <xf numFmtId="2" fontId="16" fillId="0" borderId="13" xfId="14" applyNumberFormat="1" applyFont="1" applyFill="1" applyBorder="1"/>
    <xf numFmtId="10" fontId="16" fillId="0" borderId="13" xfId="14" applyNumberFormat="1" applyFont="1" applyFill="1" applyBorder="1"/>
    <xf numFmtId="3" fontId="16" fillId="0" borderId="17" xfId="12" applyNumberFormat="1" applyFont="1" applyFill="1" applyBorder="1" applyAlignment="1">
      <alignment horizontal="right"/>
    </xf>
    <xf numFmtId="3" fontId="9" fillId="0" borderId="0" xfId="0" applyNumberFormat="1" applyFont="1" applyFill="1"/>
    <xf numFmtId="2" fontId="16" fillId="5" borderId="13" xfId="14" applyNumberFormat="1" applyFont="1" applyFill="1" applyBorder="1"/>
    <xf numFmtId="3" fontId="11" fillId="0" borderId="1" xfId="0" applyNumberFormat="1" applyFont="1" applyFill="1" applyBorder="1"/>
    <xf numFmtId="14" fontId="5" fillId="2" borderId="0" xfId="0" applyNumberFormat="1" applyFont="1" applyFill="1" applyAlignment="1">
      <alignment horizontal="left"/>
    </xf>
    <xf numFmtId="3" fontId="4" fillId="2" borderId="19" xfId="0" applyNumberFormat="1" applyFont="1" applyFill="1" applyBorder="1"/>
    <xf numFmtId="3" fontId="4" fillId="2" borderId="20" xfId="0" applyNumberFormat="1" applyFont="1" applyFill="1" applyBorder="1"/>
    <xf numFmtId="3" fontId="6" fillId="2" borderId="0" xfId="0" applyNumberFormat="1" applyFont="1" applyFill="1" applyBorder="1"/>
    <xf numFmtId="3" fontId="4" fillId="2" borderId="21" xfId="0" applyNumberFormat="1" applyFont="1" applyFill="1" applyBorder="1"/>
    <xf numFmtId="0" fontId="4" fillId="2" borderId="6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horizontal="left" wrapText="1"/>
    </xf>
    <xf numFmtId="0" fontId="4" fillId="4" borderId="6" xfId="0" applyFont="1" applyFill="1" applyBorder="1" applyAlignment="1">
      <alignment horizontal="left" wrapText="1"/>
    </xf>
    <xf numFmtId="0" fontId="4" fillId="4" borderId="7" xfId="0" applyFont="1" applyFill="1" applyBorder="1" applyAlignment="1">
      <alignment horizontal="left" wrapText="1"/>
    </xf>
    <xf numFmtId="0" fontId="4" fillId="4" borderId="8" xfId="0" applyFont="1" applyFill="1" applyBorder="1" applyAlignment="1">
      <alignment horizontal="left" wrapText="1"/>
    </xf>
    <xf numFmtId="3" fontId="13" fillId="2" borderId="0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3" fontId="13" fillId="2" borderId="12" xfId="0" applyNumberFormat="1" applyFont="1" applyFill="1" applyBorder="1" applyAlignment="1">
      <alignment horizontal="center"/>
    </xf>
    <xf numFmtId="3" fontId="4" fillId="2" borderId="19" xfId="0" applyNumberFormat="1" applyFont="1" applyFill="1" applyBorder="1" applyAlignment="1">
      <alignment horizontal="center"/>
    </xf>
    <xf numFmtId="3" fontId="4" fillId="2" borderId="20" xfId="0" applyNumberFormat="1" applyFont="1" applyFill="1" applyBorder="1" applyAlignment="1">
      <alignment horizontal="center"/>
    </xf>
    <xf numFmtId="3" fontId="4" fillId="2" borderId="21" xfId="0" applyNumberFormat="1" applyFont="1" applyFill="1" applyBorder="1" applyAlignment="1">
      <alignment horizontal="center"/>
    </xf>
    <xf numFmtId="22" fontId="4" fillId="2" borderId="19" xfId="0" applyNumberFormat="1" applyFont="1" applyFill="1" applyBorder="1" applyAlignment="1">
      <alignment horizontal="center"/>
    </xf>
    <xf numFmtId="22" fontId="4" fillId="2" borderId="20" xfId="0" applyNumberFormat="1" applyFont="1" applyFill="1" applyBorder="1" applyAlignment="1">
      <alignment horizontal="center"/>
    </xf>
    <xf numFmtId="22" fontId="4" fillId="2" borderId="21" xfId="0" applyNumberFormat="1" applyFont="1" applyFill="1" applyBorder="1" applyAlignment="1">
      <alignment horizontal="center"/>
    </xf>
  </cellXfs>
  <cellStyles count="15">
    <cellStyle name="Currency" xfId="14" builtinId="4"/>
    <cellStyle name="Currency 2" xfId="2"/>
    <cellStyle name="Currency 3" xfId="10"/>
    <cellStyle name="Currency 4" xfId="12"/>
    <cellStyle name="Normal" xfId="0" builtinId="0"/>
    <cellStyle name="Normal 2" xfId="3"/>
    <cellStyle name="Normal 3" xfId="4"/>
    <cellStyle name="Normal 4" xfId="5"/>
    <cellStyle name="Normal 5" xfId="6"/>
    <cellStyle name="Normal 5 2" xfId="8"/>
    <cellStyle name="Normal 5 3" xfId="13"/>
    <cellStyle name="Normal 6" xfId="7"/>
    <cellStyle name="Normal 7" xfId="1"/>
    <cellStyle name="Normal 8" xfId="9"/>
    <cellStyle name="Normal 9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C0C0C0"/>
      <rgbColor rgb="00000000"/>
      <rgbColor rgb="00FFFFFF"/>
      <rgbColor rgb="00E6E6E6"/>
      <rgbColor rgb="0000FF00"/>
      <rgbColor rgb="000000FF"/>
      <rgbColor rgb="0000FFFF"/>
      <rgbColor rgb="00FF00FF"/>
      <rgbColor rgb="00FFFF00"/>
      <rgbColor rgb="00800080"/>
      <rgbColor rgb="00008000"/>
      <rgbColor rgb="00808000"/>
      <rgbColor rgb="00000080"/>
      <rgbColor rgb="00800000"/>
      <rgbColor rgb="00008080"/>
      <rgbColor rgb="00FFFFFF"/>
      <rgbColor rgb="00000050"/>
      <rgbColor rgb="00FFE0C0"/>
      <rgbColor rgb="00B0B0FF"/>
      <rgbColor rgb="00C890FF"/>
      <rgbColor rgb="00A040FF"/>
      <rgbColor rgb="006000C0"/>
      <rgbColor rgb="00005050"/>
      <rgbColor rgb="000080FF"/>
      <rgbColor rgb="00A0D0FF"/>
      <rgbColor rgb="00B0FFFF"/>
      <rgbColor rgb="0070FFFF"/>
      <rgbColor rgb="00005000"/>
      <rgbColor rgb="00B0FFB0"/>
      <rgbColor rgb="00FFFF90"/>
      <rgbColor rgb="00FFCC00"/>
      <rgbColor rgb="00500000"/>
      <rgbColor rgb="00FFB0B0"/>
      <rgbColor rgb="00FFB870"/>
      <rgbColor rgb="00FF8000"/>
      <rgbColor rgb="00FF6000"/>
      <rgbColor rgb="00500050"/>
      <rgbColor rgb="00FFB0FF"/>
      <rgbColor rgb="00FFA0D0"/>
      <rgbColor rgb="00FF80C0"/>
      <rgbColor rgb="00FF0080"/>
      <rgbColor rgb="00909090"/>
      <rgbColor rgb="00E0B090"/>
      <rgbColor rgb="00B07050"/>
      <rgbColor rgb="00FFFFFF"/>
      <rgbColor rgb="00FFFFFF"/>
      <rgbColor rgb="00FFFFFF"/>
      <rgbColor rgb="00804040"/>
      <rgbColor rgb="00200000"/>
      <rgbColor rgb="00400000"/>
      <rgbColor rgb="00600000"/>
      <rgbColor rgb="00800000"/>
      <rgbColor rgb="009F0000"/>
      <rgbColor rgb="00BF0000"/>
      <rgbColor rgb="00DF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D81"/>
  <sheetViews>
    <sheetView showGridLines="0" tabSelected="1" zoomScaleNormal="100" workbookViewId="0">
      <pane xSplit="3" ySplit="12" topLeftCell="D13" activePane="bottomRight" state="frozen"/>
      <selection pane="topRight" activeCell="D1" sqref="D1"/>
      <selection pane="bottomLeft" activeCell="A12" sqref="A12"/>
      <selection pane="bottomRight" activeCell="A5" sqref="A5"/>
    </sheetView>
  </sheetViews>
  <sheetFormatPr defaultColWidth="8" defaultRowHeight="15" x14ac:dyDescent="0.2"/>
  <cols>
    <col min="1" max="1" width="5.77734375" style="2" customWidth="1"/>
    <col min="2" max="2" width="19.21875" style="2" customWidth="1"/>
    <col min="3" max="3" width="12.33203125" style="2" hidden="1" customWidth="1"/>
    <col min="4" max="4" width="17.33203125" style="2" customWidth="1"/>
    <col min="5" max="5" width="8.77734375" style="2" hidden="1" customWidth="1"/>
    <col min="6" max="6" width="16.88671875" style="2" customWidth="1"/>
    <col min="7" max="7" width="10.88671875" style="2" customWidth="1"/>
    <col min="8" max="9" width="11" style="2" customWidth="1"/>
    <col min="10" max="10" width="10" style="2" customWidth="1"/>
    <col min="11" max="11" width="10.88671875" style="2" customWidth="1"/>
    <col min="12" max="12" width="9.21875" style="2" customWidth="1"/>
    <col min="13" max="13" width="9.88671875" style="2" customWidth="1"/>
    <col min="14" max="14" width="9" style="2" customWidth="1"/>
    <col min="15" max="15" width="13.77734375" style="2" customWidth="1"/>
    <col min="16" max="16" width="10.33203125" style="2" customWidth="1"/>
    <col min="17" max="17" width="14.109375" style="2" customWidth="1"/>
    <col min="18" max="18" width="14.21875" style="2" customWidth="1"/>
    <col min="19" max="19" width="13.6640625" style="2" customWidth="1"/>
    <col min="20" max="25" width="11.77734375" style="2" customWidth="1"/>
    <col min="26" max="26" width="11.109375" style="2" customWidth="1"/>
    <col min="27" max="27" width="8.77734375" style="2" customWidth="1"/>
    <col min="28" max="28" width="11.109375" style="2" customWidth="1"/>
    <col min="29" max="29" width="10.44140625" style="2" customWidth="1"/>
    <col min="30" max="30" width="10.21875" style="2" customWidth="1"/>
    <col min="31" max="31" width="10" style="2" customWidth="1"/>
    <col min="32" max="32" width="10.33203125" style="2" customWidth="1"/>
    <col min="33" max="33" width="11.109375" style="2" customWidth="1"/>
    <col min="34" max="34" width="11.44140625" style="2" customWidth="1"/>
    <col min="35" max="35" width="10.44140625" style="2" customWidth="1"/>
    <col min="36" max="36" width="15" style="2" customWidth="1"/>
    <col min="37" max="37" width="7.77734375" style="2" customWidth="1"/>
    <col min="38" max="38" width="8.44140625" style="2" customWidth="1"/>
    <col min="39" max="39" width="8.6640625" style="2" customWidth="1"/>
    <col min="40" max="40" width="9.6640625" style="2" customWidth="1"/>
    <col min="41" max="41" width="9.109375" style="2" customWidth="1"/>
    <col min="42" max="42" width="8.77734375" style="2" customWidth="1"/>
    <col min="43" max="43" width="7.6640625" style="2" customWidth="1"/>
    <col min="44" max="44" width="10.6640625" style="2" customWidth="1"/>
    <col min="45" max="45" width="8.88671875" style="2" customWidth="1"/>
    <col min="46" max="46" width="16" style="2" customWidth="1"/>
    <col min="47" max="47" width="11.33203125" style="2" customWidth="1"/>
    <col min="48" max="48" width="17.33203125" style="2" customWidth="1"/>
    <col min="49" max="49" width="9.77734375" style="2" customWidth="1"/>
    <col min="50" max="50" width="8.44140625" style="2" customWidth="1"/>
    <col min="51" max="51" width="9" style="2" customWidth="1"/>
    <col min="52" max="52" width="7.6640625" style="2" customWidth="1"/>
    <col min="53" max="53" width="10.6640625" style="2" customWidth="1"/>
    <col min="54" max="54" width="10.5546875" style="2" customWidth="1"/>
    <col min="55" max="55" width="9" style="2" customWidth="1"/>
    <col min="56" max="57" width="8.88671875" style="2" customWidth="1"/>
    <col min="58" max="58" width="9.6640625" style="2" customWidth="1"/>
    <col min="59" max="59" width="7.6640625" style="2" customWidth="1"/>
    <col min="60" max="60" width="9.44140625" style="2" customWidth="1"/>
    <col min="61" max="63" width="7.6640625" style="2" customWidth="1"/>
    <col min="64" max="64" width="11.88671875" style="2" customWidth="1"/>
    <col min="65" max="212" width="7.6640625" style="2" customWidth="1"/>
  </cols>
  <sheetData>
    <row r="2" spans="1:212" ht="15.75" x14ac:dyDescent="0.25">
      <c r="H2" s="129"/>
      <c r="I2" s="129"/>
      <c r="J2" s="129"/>
      <c r="K2" s="129"/>
      <c r="L2" s="129"/>
      <c r="M2" s="129"/>
      <c r="N2" s="129"/>
      <c r="O2" s="129"/>
      <c r="P2" s="129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</row>
    <row r="3" spans="1:212" ht="15.75" x14ac:dyDescent="0.25">
      <c r="A3" s="22" t="s">
        <v>241</v>
      </c>
      <c r="B3" s="19"/>
      <c r="C3" s="20"/>
      <c r="D3" s="22"/>
      <c r="E3" s="22"/>
      <c r="F3" s="19"/>
      <c r="G3" s="19"/>
      <c r="H3" s="72"/>
      <c r="I3" s="72"/>
      <c r="J3" s="51"/>
      <c r="K3" s="51"/>
      <c r="L3" s="51"/>
      <c r="M3" s="51"/>
      <c r="N3" s="51"/>
      <c r="O3" s="51"/>
      <c r="P3" s="70"/>
      <c r="Q3" s="134" t="s">
        <v>239</v>
      </c>
      <c r="R3" s="135"/>
      <c r="S3" s="135"/>
      <c r="T3" s="135"/>
      <c r="U3" s="136"/>
      <c r="V3" s="137" t="s">
        <v>240</v>
      </c>
      <c r="W3" s="138"/>
      <c r="X3" s="138"/>
      <c r="Y3" s="138"/>
      <c r="Z3" s="139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69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119" t="s">
        <v>1</v>
      </c>
      <c r="BI3" s="120"/>
      <c r="BJ3" s="120"/>
      <c r="BK3" s="120"/>
      <c r="BL3" s="122"/>
    </row>
    <row r="4" spans="1:212" x14ac:dyDescent="0.2">
      <c r="H4" s="74"/>
      <c r="I4" s="74"/>
      <c r="J4" s="74"/>
      <c r="K4" s="74"/>
      <c r="L4" s="74"/>
      <c r="M4" s="74"/>
      <c r="N4" s="74"/>
      <c r="O4" s="74"/>
      <c r="P4" s="70"/>
      <c r="Q4" s="73"/>
      <c r="R4" s="74"/>
      <c r="S4" s="74"/>
      <c r="T4" s="75"/>
      <c r="U4" s="95"/>
      <c r="V4" s="51"/>
      <c r="W4" s="74"/>
      <c r="X4" s="74"/>
      <c r="Y4" s="75"/>
      <c r="Z4" s="92"/>
      <c r="AA4" s="76"/>
      <c r="AB4" s="51"/>
      <c r="AC4" s="74"/>
      <c r="AD4" s="74"/>
      <c r="AE4" s="74"/>
      <c r="AF4" s="74"/>
      <c r="AG4" s="74"/>
      <c r="AH4" s="74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74"/>
      <c r="AU4" s="74"/>
      <c r="AV4" s="51"/>
      <c r="AW4" s="51"/>
      <c r="AX4" s="51"/>
      <c r="AY4" s="74"/>
      <c r="AZ4" s="51"/>
      <c r="BA4" s="121"/>
      <c r="BB4" s="74"/>
      <c r="BC4" s="74"/>
      <c r="BD4" s="74"/>
      <c r="BE4" s="51"/>
      <c r="BF4" s="51"/>
      <c r="BG4" s="51"/>
      <c r="BH4" s="78"/>
      <c r="BI4" s="74"/>
      <c r="BJ4" s="74"/>
      <c r="BK4" s="74"/>
      <c r="BL4" s="71"/>
    </row>
    <row r="5" spans="1:212" x14ac:dyDescent="0.2">
      <c r="A5" s="118">
        <v>43300</v>
      </c>
      <c r="B5" s="29"/>
      <c r="C5" s="29"/>
      <c r="D5" s="29"/>
      <c r="E5" s="29" t="s">
        <v>226</v>
      </c>
      <c r="F5" s="29"/>
      <c r="G5" s="29"/>
      <c r="H5" s="49"/>
      <c r="I5" s="49"/>
      <c r="J5" s="49"/>
      <c r="K5" s="49"/>
      <c r="L5" s="49"/>
      <c r="M5" s="49"/>
      <c r="N5" s="49"/>
      <c r="O5" s="49"/>
      <c r="P5" s="50"/>
      <c r="Q5" s="48"/>
      <c r="R5" s="49"/>
      <c r="S5" s="49"/>
      <c r="T5" s="49"/>
      <c r="U5" s="50"/>
      <c r="V5" s="49"/>
      <c r="W5" s="49"/>
      <c r="X5" s="49"/>
      <c r="Y5" s="49"/>
      <c r="Z5" s="50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77"/>
      <c r="AS5" s="77"/>
      <c r="AT5" s="77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8"/>
      <c r="BI5" s="49"/>
      <c r="BJ5" s="49"/>
      <c r="BK5" s="49"/>
      <c r="BL5" s="50"/>
    </row>
    <row r="6" spans="1:212" ht="15.6" customHeight="1" x14ac:dyDescent="0.2">
      <c r="A6" s="37"/>
      <c r="B6" s="38"/>
      <c r="C6" s="39"/>
      <c r="D6" s="38"/>
      <c r="E6" s="130" t="s">
        <v>215</v>
      </c>
      <c r="F6" s="38"/>
      <c r="G6" s="38"/>
      <c r="H6" s="38" t="s">
        <v>61</v>
      </c>
      <c r="I6" s="38" t="s">
        <v>122</v>
      </c>
      <c r="J6" s="38"/>
      <c r="K6" s="38" t="s">
        <v>113</v>
      </c>
      <c r="L6" s="38" t="s">
        <v>101</v>
      </c>
      <c r="M6" s="38" t="s">
        <v>129</v>
      </c>
      <c r="N6" s="38"/>
      <c r="O6" s="123" t="s">
        <v>140</v>
      </c>
      <c r="P6" s="38" t="s">
        <v>3</v>
      </c>
      <c r="Q6" s="126" t="s">
        <v>141</v>
      </c>
      <c r="R6" s="126" t="s">
        <v>231</v>
      </c>
      <c r="S6" s="126" t="s">
        <v>232</v>
      </c>
      <c r="T6" s="38" t="s">
        <v>19</v>
      </c>
      <c r="U6" s="38"/>
      <c r="V6" s="126" t="s">
        <v>234</v>
      </c>
      <c r="W6" s="126" t="s">
        <v>235</v>
      </c>
      <c r="X6" s="126" t="s">
        <v>236</v>
      </c>
      <c r="Y6" s="38" t="s">
        <v>19</v>
      </c>
      <c r="Z6" s="38"/>
      <c r="AA6" s="38"/>
      <c r="AB6" s="38"/>
      <c r="AC6" s="40" t="s">
        <v>2</v>
      </c>
      <c r="AD6" s="40"/>
      <c r="AE6" s="41"/>
      <c r="AF6" s="38" t="s">
        <v>91</v>
      </c>
      <c r="AG6" s="38" t="s">
        <v>23</v>
      </c>
      <c r="AH6" s="38"/>
      <c r="AI6" s="38" t="s">
        <v>33</v>
      </c>
      <c r="AJ6" s="38" t="s">
        <v>118</v>
      </c>
      <c r="AK6" s="38"/>
      <c r="AL6" s="38" t="s">
        <v>49</v>
      </c>
      <c r="AM6" s="38" t="s">
        <v>49</v>
      </c>
      <c r="AN6" s="38"/>
      <c r="AO6" s="38"/>
      <c r="AP6" s="38"/>
      <c r="AQ6" s="38"/>
      <c r="AR6" s="38"/>
      <c r="AS6" s="38"/>
      <c r="AT6" s="54" t="s">
        <v>218</v>
      </c>
      <c r="AU6" s="38" t="s">
        <v>48</v>
      </c>
      <c r="AV6" s="38" t="s">
        <v>51</v>
      </c>
      <c r="AW6" s="38"/>
      <c r="AX6" s="38" t="s">
        <v>12</v>
      </c>
      <c r="AY6" s="38" t="s">
        <v>27</v>
      </c>
      <c r="AZ6" s="38" t="s">
        <v>88</v>
      </c>
      <c r="BA6" s="38"/>
      <c r="BB6" s="38" t="s">
        <v>26</v>
      </c>
      <c r="BC6" s="38"/>
      <c r="BD6" s="38" t="s">
        <v>29</v>
      </c>
      <c r="BE6" s="38" t="s">
        <v>29</v>
      </c>
      <c r="BF6" s="38"/>
      <c r="BG6" s="37"/>
      <c r="BH6" s="38"/>
      <c r="BI6" s="38"/>
      <c r="BJ6" s="38"/>
      <c r="BK6" s="38"/>
      <c r="BL6" s="38"/>
    </row>
    <row r="7" spans="1:212" x14ac:dyDescent="0.2">
      <c r="A7" s="42"/>
      <c r="B7" s="43" t="s">
        <v>126</v>
      </c>
      <c r="C7" s="44" t="s">
        <v>126</v>
      </c>
      <c r="D7" s="43"/>
      <c r="E7" s="131"/>
      <c r="F7" s="43" t="s">
        <v>45</v>
      </c>
      <c r="G7" s="43" t="s">
        <v>115</v>
      </c>
      <c r="H7" s="43" t="s">
        <v>39</v>
      </c>
      <c r="I7" s="43" t="s">
        <v>125</v>
      </c>
      <c r="J7" s="43"/>
      <c r="K7" s="43" t="s">
        <v>37</v>
      </c>
      <c r="L7" s="43" t="s">
        <v>37</v>
      </c>
      <c r="M7" s="43" t="s">
        <v>37</v>
      </c>
      <c r="N7" s="43" t="s">
        <v>39</v>
      </c>
      <c r="O7" s="124"/>
      <c r="P7" s="43" t="s">
        <v>104</v>
      </c>
      <c r="Q7" s="127"/>
      <c r="R7" s="127"/>
      <c r="S7" s="127"/>
      <c r="T7" s="43" t="s">
        <v>21</v>
      </c>
      <c r="U7" s="43" t="s">
        <v>5</v>
      </c>
      <c r="V7" s="127"/>
      <c r="W7" s="127"/>
      <c r="X7" s="127"/>
      <c r="Y7" s="43" t="s">
        <v>21</v>
      </c>
      <c r="Z7" s="43" t="s">
        <v>5</v>
      </c>
      <c r="AA7" s="43" t="s">
        <v>34</v>
      </c>
      <c r="AB7" s="43"/>
      <c r="AC7" s="43"/>
      <c r="AD7" s="43" t="s">
        <v>47</v>
      </c>
      <c r="AE7" s="43"/>
      <c r="AF7" s="43" t="s">
        <v>110</v>
      </c>
      <c r="AG7" s="43" t="s">
        <v>11</v>
      </c>
      <c r="AH7" s="43" t="s">
        <v>32</v>
      </c>
      <c r="AI7" s="43" t="s">
        <v>116</v>
      </c>
      <c r="AJ7" s="43" t="s">
        <v>100</v>
      </c>
      <c r="AK7" s="43"/>
      <c r="AL7" s="43" t="s">
        <v>58</v>
      </c>
      <c r="AM7" s="43" t="s">
        <v>58</v>
      </c>
      <c r="AN7" s="43" t="s">
        <v>122</v>
      </c>
      <c r="AO7" s="43" t="s">
        <v>122</v>
      </c>
      <c r="AP7" s="43" t="s">
        <v>107</v>
      </c>
      <c r="AQ7" s="43" t="s">
        <v>82</v>
      </c>
      <c r="AR7" s="43" t="s">
        <v>242</v>
      </c>
      <c r="AS7" s="43" t="s">
        <v>51</v>
      </c>
      <c r="AT7" s="55" t="s">
        <v>220</v>
      </c>
      <c r="AU7" s="43" t="s">
        <v>52</v>
      </c>
      <c r="AV7" s="43" t="s">
        <v>97</v>
      </c>
      <c r="AW7" s="43" t="s">
        <v>38</v>
      </c>
      <c r="AX7" s="43" t="s">
        <v>94</v>
      </c>
      <c r="AY7" s="43" t="s">
        <v>13</v>
      </c>
      <c r="AZ7" s="43" t="s">
        <v>26</v>
      </c>
      <c r="BA7" s="43" t="s">
        <v>95</v>
      </c>
      <c r="BB7" s="43" t="s">
        <v>36</v>
      </c>
      <c r="BC7" s="43" t="s">
        <v>26</v>
      </c>
      <c r="BD7" s="43" t="s">
        <v>30</v>
      </c>
      <c r="BE7" s="43" t="s">
        <v>62</v>
      </c>
      <c r="BF7" s="43" t="s">
        <v>4</v>
      </c>
      <c r="BG7" s="42" t="s">
        <v>26</v>
      </c>
      <c r="BH7" s="43"/>
      <c r="BI7" s="43"/>
      <c r="BJ7" s="43"/>
      <c r="BK7" s="43"/>
      <c r="BL7" s="43" t="s">
        <v>89</v>
      </c>
    </row>
    <row r="8" spans="1:212" ht="15" customHeight="1" x14ac:dyDescent="0.2">
      <c r="A8" s="45" t="s">
        <v>106</v>
      </c>
      <c r="B8" s="46" t="s">
        <v>75</v>
      </c>
      <c r="C8" s="47" t="s">
        <v>55</v>
      </c>
      <c r="D8" s="46" t="s">
        <v>28</v>
      </c>
      <c r="E8" s="132"/>
      <c r="F8" s="46" t="s">
        <v>16</v>
      </c>
      <c r="G8" s="46" t="s">
        <v>16</v>
      </c>
      <c r="H8" s="46" t="s">
        <v>98</v>
      </c>
      <c r="I8" s="46" t="s">
        <v>104</v>
      </c>
      <c r="J8" s="46" t="s">
        <v>105</v>
      </c>
      <c r="K8" s="46" t="s">
        <v>41</v>
      </c>
      <c r="L8" s="46" t="s">
        <v>41</v>
      </c>
      <c r="M8" s="46" t="s">
        <v>41</v>
      </c>
      <c r="N8" s="46" t="s">
        <v>18</v>
      </c>
      <c r="O8" s="125"/>
      <c r="P8" s="46" t="s">
        <v>64</v>
      </c>
      <c r="Q8" s="128"/>
      <c r="R8" s="128"/>
      <c r="S8" s="128"/>
      <c r="T8" s="46" t="s">
        <v>15</v>
      </c>
      <c r="U8" s="46" t="s">
        <v>124</v>
      </c>
      <c r="V8" s="128"/>
      <c r="W8" s="128"/>
      <c r="X8" s="128"/>
      <c r="Y8" s="46" t="s">
        <v>15</v>
      </c>
      <c r="Z8" s="46" t="s">
        <v>124</v>
      </c>
      <c r="AA8" s="46" t="s">
        <v>103</v>
      </c>
      <c r="AB8" s="46" t="s">
        <v>70</v>
      </c>
      <c r="AC8" s="46" t="s">
        <v>112</v>
      </c>
      <c r="AD8" s="46" t="s">
        <v>35</v>
      </c>
      <c r="AE8" s="46" t="s">
        <v>22</v>
      </c>
      <c r="AF8" s="46" t="s">
        <v>130</v>
      </c>
      <c r="AG8" s="46" t="s">
        <v>114</v>
      </c>
      <c r="AH8" s="46" t="s">
        <v>114</v>
      </c>
      <c r="AI8" s="46" t="s">
        <v>114</v>
      </c>
      <c r="AJ8" s="46" t="s">
        <v>117</v>
      </c>
      <c r="AK8" s="46" t="s">
        <v>123</v>
      </c>
      <c r="AL8" s="46" t="s">
        <v>111</v>
      </c>
      <c r="AM8" s="46" t="s">
        <v>102</v>
      </c>
      <c r="AN8" s="46" t="s">
        <v>108</v>
      </c>
      <c r="AO8" s="46" t="s">
        <v>53</v>
      </c>
      <c r="AP8" s="46" t="s">
        <v>6</v>
      </c>
      <c r="AQ8" s="46" t="s">
        <v>42</v>
      </c>
      <c r="AR8" s="46" t="s">
        <v>31</v>
      </c>
      <c r="AS8" s="46" t="s">
        <v>31</v>
      </c>
      <c r="AT8" s="56" t="s">
        <v>219</v>
      </c>
      <c r="AU8" s="46" t="s">
        <v>20</v>
      </c>
      <c r="AV8" s="90" t="s">
        <v>233</v>
      </c>
      <c r="AW8" s="46" t="s">
        <v>40</v>
      </c>
      <c r="AX8" s="46" t="s">
        <v>40</v>
      </c>
      <c r="AY8" s="46" t="s">
        <v>243</v>
      </c>
      <c r="AZ8" s="46" t="s">
        <v>54</v>
      </c>
      <c r="BA8" s="46" t="s">
        <v>14</v>
      </c>
      <c r="BB8" s="46" t="s">
        <v>121</v>
      </c>
      <c r="BC8" s="46" t="s">
        <v>44</v>
      </c>
      <c r="BD8" s="46" t="s">
        <v>99</v>
      </c>
      <c r="BE8" s="46" t="s">
        <v>43</v>
      </c>
      <c r="BF8" s="46" t="s">
        <v>244</v>
      </c>
      <c r="BG8" s="42" t="s">
        <v>169</v>
      </c>
      <c r="BH8" s="43" t="s">
        <v>10</v>
      </c>
      <c r="BI8" s="43" t="s">
        <v>9</v>
      </c>
      <c r="BJ8" s="43" t="s">
        <v>8</v>
      </c>
      <c r="BK8" s="43" t="s">
        <v>7</v>
      </c>
      <c r="BL8" s="43" t="s">
        <v>128</v>
      </c>
    </row>
    <row r="9" spans="1:212" x14ac:dyDescent="0.2">
      <c r="A9" s="12"/>
      <c r="B9" s="16"/>
      <c r="C9" s="8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1"/>
      <c r="BH9" s="18"/>
      <c r="BI9" s="18"/>
      <c r="BJ9" s="18"/>
      <c r="BK9" s="18"/>
      <c r="BL9" s="18"/>
    </row>
    <row r="10" spans="1:212" ht="15.6" customHeight="1" x14ac:dyDescent="0.25">
      <c r="A10" s="13"/>
      <c r="B10" s="57" t="s">
        <v>86</v>
      </c>
      <c r="C10" s="57"/>
      <c r="D10" s="57"/>
      <c r="E10" s="57"/>
      <c r="F10" s="57"/>
      <c r="G10" s="57"/>
      <c r="H10" s="58">
        <f t="shared" ref="H10:O10" si="0">SUM(H13:H46)</f>
        <v>27863672.870000005</v>
      </c>
      <c r="I10" s="58">
        <f t="shared" si="0"/>
        <v>28149389.960000001</v>
      </c>
      <c r="J10" s="58">
        <f t="shared" si="0"/>
        <v>1931352.6300000004</v>
      </c>
      <c r="K10" s="58">
        <f t="shared" si="0"/>
        <v>16886860.52</v>
      </c>
      <c r="L10" s="58">
        <f t="shared" si="0"/>
        <v>702231.32999999984</v>
      </c>
      <c r="M10" s="58">
        <f t="shared" si="0"/>
        <v>3766623.0399999996</v>
      </c>
      <c r="N10" s="58">
        <f t="shared" si="0"/>
        <v>1364466.4600000002</v>
      </c>
      <c r="O10" s="58">
        <f t="shared" si="0"/>
        <v>25173515.820000004</v>
      </c>
      <c r="P10" s="63" t="s">
        <v>84</v>
      </c>
      <c r="Q10" s="58">
        <f>SUM(Q13:Q46)</f>
        <v>265117.95999999996</v>
      </c>
      <c r="R10" s="58">
        <f>SUM(R13:R46)</f>
        <v>4398677.32</v>
      </c>
      <c r="S10" s="58">
        <f>SUM(S13:S46)</f>
        <v>1366688.6400000001</v>
      </c>
      <c r="T10" s="63" t="s">
        <v>84</v>
      </c>
      <c r="U10" s="58">
        <f>SUM(U13:U46)</f>
        <v>426848.29059999995</v>
      </c>
      <c r="V10" s="58">
        <f>SUM(V13:V46)</f>
        <v>916822.40000000037</v>
      </c>
      <c r="W10" s="58">
        <f>SUM(W13:W46)</f>
        <v>15388559.189999998</v>
      </c>
      <c r="X10" s="58">
        <f>SUM(X13:X46)</f>
        <v>3097076.1330000008</v>
      </c>
      <c r="Y10" s="63" t="s">
        <v>84</v>
      </c>
      <c r="Z10" s="58">
        <f t="shared" ref="Z10:AO10" si="1">SUM(Z13:Z46)</f>
        <v>1471925.9249</v>
      </c>
      <c r="AA10" s="58">
        <f t="shared" si="1"/>
        <v>5616293.6200000001</v>
      </c>
      <c r="AB10" s="58">
        <f t="shared" si="1"/>
        <v>856.86</v>
      </c>
      <c r="AC10" s="58">
        <f t="shared" si="1"/>
        <v>237691.06</v>
      </c>
      <c r="AD10" s="58">
        <f t="shared" si="1"/>
        <v>19000.079999999998</v>
      </c>
      <c r="AE10" s="58">
        <f t="shared" si="1"/>
        <v>5435.6600000000008</v>
      </c>
      <c r="AF10" s="58">
        <f t="shared" si="1"/>
        <v>37731.57</v>
      </c>
      <c r="AG10" s="58">
        <f t="shared" si="1"/>
        <v>96741.510000000009</v>
      </c>
      <c r="AH10" s="58">
        <f t="shared" si="1"/>
        <v>29513.31</v>
      </c>
      <c r="AI10" s="58">
        <f t="shared" si="1"/>
        <v>47263.53</v>
      </c>
      <c r="AJ10" s="58">
        <f t="shared" si="1"/>
        <v>43346.189999999995</v>
      </c>
      <c r="AK10" s="58">
        <f t="shared" si="1"/>
        <v>10640.85</v>
      </c>
      <c r="AL10" s="58">
        <f t="shared" si="1"/>
        <v>8075.0300000000007</v>
      </c>
      <c r="AM10" s="58">
        <f t="shared" si="1"/>
        <v>2609.3200000000002</v>
      </c>
      <c r="AN10" s="58">
        <f t="shared" si="1"/>
        <v>92855.51999999999</v>
      </c>
      <c r="AO10" s="58">
        <f t="shared" si="1"/>
        <v>645997.07000000007</v>
      </c>
      <c r="AP10" s="63" t="s">
        <v>84</v>
      </c>
      <c r="AQ10" s="58">
        <f t="shared" ref="AQ10:BL10" si="2">SUM(AQ13:AQ46)</f>
        <v>0</v>
      </c>
      <c r="AR10" s="58">
        <f t="shared" si="2"/>
        <v>1360011.48</v>
      </c>
      <c r="AS10" s="58">
        <f t="shared" si="2"/>
        <v>1295.6139999999855</v>
      </c>
      <c r="AT10" s="58">
        <f t="shared" si="2"/>
        <v>1862.14</v>
      </c>
      <c r="AU10" s="58">
        <f t="shared" si="2"/>
        <v>232242.4599999999</v>
      </c>
      <c r="AV10" s="58">
        <f t="shared" si="2"/>
        <v>1.1787015807840401E-11</v>
      </c>
      <c r="AW10" s="59">
        <f t="shared" si="2"/>
        <v>0</v>
      </c>
      <c r="AX10" s="59">
        <f t="shared" si="2"/>
        <v>0</v>
      </c>
      <c r="AY10" s="59">
        <f t="shared" si="2"/>
        <v>732</v>
      </c>
      <c r="AZ10" s="59">
        <f t="shared" si="2"/>
        <v>259</v>
      </c>
      <c r="BA10" s="59">
        <f t="shared" si="2"/>
        <v>26</v>
      </c>
      <c r="BB10" s="59">
        <f t="shared" si="2"/>
        <v>-24</v>
      </c>
      <c r="BC10" s="59">
        <f t="shared" si="2"/>
        <v>-120</v>
      </c>
      <c r="BD10" s="59">
        <f t="shared" si="2"/>
        <v>-122</v>
      </c>
      <c r="BE10" s="59">
        <f t="shared" si="2"/>
        <v>-2</v>
      </c>
      <c r="BF10" s="59">
        <f t="shared" si="2"/>
        <v>749</v>
      </c>
      <c r="BG10" s="59">
        <f t="shared" si="2"/>
        <v>21</v>
      </c>
      <c r="BH10" s="59">
        <f t="shared" si="2"/>
        <v>24</v>
      </c>
      <c r="BI10" s="59">
        <f t="shared" si="2"/>
        <v>4</v>
      </c>
      <c r="BJ10" s="59">
        <f t="shared" si="2"/>
        <v>57</v>
      </c>
      <c r="BK10" s="59">
        <f t="shared" si="2"/>
        <v>26</v>
      </c>
      <c r="BL10" s="59">
        <f t="shared" si="2"/>
        <v>12</v>
      </c>
    </row>
    <row r="11" spans="1:212" ht="15.75" x14ac:dyDescent="0.25">
      <c r="A11" s="13"/>
      <c r="B11" s="57" t="s">
        <v>85</v>
      </c>
      <c r="C11" s="57"/>
      <c r="D11" s="57"/>
      <c r="E11" s="57"/>
      <c r="F11" s="57"/>
      <c r="G11" s="57"/>
      <c r="H11" s="58">
        <f t="shared" ref="H11:AO11" si="3">AVERAGE(H13:H46)</f>
        <v>819519.79029411776</v>
      </c>
      <c r="I11" s="58">
        <f t="shared" si="3"/>
        <v>827923.23411764705</v>
      </c>
      <c r="J11" s="58">
        <f t="shared" si="3"/>
        <v>56804.48911764707</v>
      </c>
      <c r="K11" s="58">
        <f t="shared" si="3"/>
        <v>496672.36823529413</v>
      </c>
      <c r="L11" s="58">
        <f t="shared" si="3"/>
        <v>20653.862647058821</v>
      </c>
      <c r="M11" s="58">
        <f t="shared" si="3"/>
        <v>110783.03058823528</v>
      </c>
      <c r="N11" s="58">
        <f t="shared" si="3"/>
        <v>40131.36647058824</v>
      </c>
      <c r="O11" s="58">
        <f t="shared" si="3"/>
        <v>740397.5241176472</v>
      </c>
      <c r="P11" s="60">
        <f t="shared" si="3"/>
        <v>1.6437503871037771</v>
      </c>
      <c r="Q11" s="58">
        <f t="shared" si="3"/>
        <v>24101.632727272725</v>
      </c>
      <c r="R11" s="58">
        <f t="shared" si="3"/>
        <v>399879.75636363641</v>
      </c>
      <c r="S11" s="58">
        <f t="shared" si="3"/>
        <v>124244.42181818183</v>
      </c>
      <c r="T11" s="61">
        <f t="shared" si="3"/>
        <v>7.5735224807078741E-2</v>
      </c>
      <c r="U11" s="58">
        <f t="shared" si="3"/>
        <v>38804.390054545453</v>
      </c>
      <c r="V11" s="58">
        <f t="shared" si="3"/>
        <v>39861.843478260889</v>
      </c>
      <c r="W11" s="58">
        <f t="shared" si="3"/>
        <v>669067.7908695651</v>
      </c>
      <c r="X11" s="58">
        <f t="shared" si="3"/>
        <v>134655.4840434783</v>
      </c>
      <c r="Y11" s="61">
        <f t="shared" si="3"/>
        <v>6.9841555830841881E-2</v>
      </c>
      <c r="Z11" s="58">
        <f t="shared" si="3"/>
        <v>63996.779343478258</v>
      </c>
      <c r="AA11" s="58">
        <f t="shared" si="3"/>
        <v>165185.10647058825</v>
      </c>
      <c r="AB11" s="58">
        <f t="shared" si="3"/>
        <v>25.201764705882354</v>
      </c>
      <c r="AC11" s="58">
        <f t="shared" si="3"/>
        <v>6990.913529411765</v>
      </c>
      <c r="AD11" s="58">
        <f t="shared" si="3"/>
        <v>558.82588235294111</v>
      </c>
      <c r="AE11" s="58">
        <f t="shared" si="3"/>
        <v>159.8723529411765</v>
      </c>
      <c r="AF11" s="58">
        <f t="shared" si="3"/>
        <v>1109.7520588235293</v>
      </c>
      <c r="AG11" s="58">
        <f t="shared" si="3"/>
        <v>2845.3385294117652</v>
      </c>
      <c r="AH11" s="58">
        <f t="shared" si="3"/>
        <v>868.03852941176478</v>
      </c>
      <c r="AI11" s="58">
        <f t="shared" si="3"/>
        <v>1390.1038235294118</v>
      </c>
      <c r="AJ11" s="58">
        <f t="shared" si="3"/>
        <v>1274.8879411764703</v>
      </c>
      <c r="AK11" s="58">
        <f t="shared" si="3"/>
        <v>312.96617647058827</v>
      </c>
      <c r="AL11" s="58">
        <f t="shared" si="3"/>
        <v>237.5008823529412</v>
      </c>
      <c r="AM11" s="58">
        <f t="shared" si="3"/>
        <v>76.744705882352946</v>
      </c>
      <c r="AN11" s="58">
        <f t="shared" si="3"/>
        <v>2731.0447058823524</v>
      </c>
      <c r="AO11" s="58">
        <f t="shared" si="3"/>
        <v>18999.913823529412</v>
      </c>
      <c r="AP11" s="62">
        <f>AN10/AO10</f>
        <v>0.14373984699342363</v>
      </c>
      <c r="AQ11" s="58">
        <f t="shared" ref="AQ11:BL11" si="4">AVERAGE(AQ13:AQ46)</f>
        <v>0</v>
      </c>
      <c r="AR11" s="58">
        <f t="shared" si="4"/>
        <v>40000.337647058826</v>
      </c>
      <c r="AS11" s="58">
        <f t="shared" si="4"/>
        <v>38.106294117646634</v>
      </c>
      <c r="AT11" s="58">
        <f t="shared" si="4"/>
        <v>54.768823529411769</v>
      </c>
      <c r="AU11" s="58">
        <f t="shared" si="4"/>
        <v>6830.6605882352915</v>
      </c>
      <c r="AV11" s="58">
        <f t="shared" si="4"/>
        <v>3.4667693552471768E-13</v>
      </c>
      <c r="AW11" s="59">
        <f t="shared" si="4"/>
        <v>0</v>
      </c>
      <c r="AX11" s="59">
        <f t="shared" si="4"/>
        <v>0</v>
      </c>
      <c r="AY11" s="59">
        <f t="shared" si="4"/>
        <v>21.529411764705884</v>
      </c>
      <c r="AZ11" s="59">
        <f t="shared" si="4"/>
        <v>7.617647058823529</v>
      </c>
      <c r="BA11" s="59">
        <f t="shared" si="4"/>
        <v>0.76470588235294112</v>
      </c>
      <c r="BB11" s="59">
        <f t="shared" si="4"/>
        <v>-0.70588235294117652</v>
      </c>
      <c r="BC11" s="59">
        <f t="shared" si="4"/>
        <v>-3.5294117647058822</v>
      </c>
      <c r="BD11" s="59">
        <f t="shared" si="4"/>
        <v>-3.5882352941176472</v>
      </c>
      <c r="BE11" s="59">
        <f t="shared" si="4"/>
        <v>-5.8823529411764705E-2</v>
      </c>
      <c r="BF11" s="59">
        <f t="shared" si="4"/>
        <v>22.029411764705884</v>
      </c>
      <c r="BG11" s="59">
        <f t="shared" si="4"/>
        <v>0.61764705882352944</v>
      </c>
      <c r="BH11" s="59">
        <f t="shared" si="4"/>
        <v>0.70588235294117652</v>
      </c>
      <c r="BI11" s="59">
        <f t="shared" si="4"/>
        <v>0.11764705882352941</v>
      </c>
      <c r="BJ11" s="59">
        <f t="shared" si="4"/>
        <v>1.6764705882352942</v>
      </c>
      <c r="BK11" s="59">
        <f t="shared" si="4"/>
        <v>0.76470588235294112</v>
      </c>
      <c r="BL11" s="59">
        <f t="shared" si="4"/>
        <v>0.35294117647058826</v>
      </c>
    </row>
    <row r="12" spans="1:212" x14ac:dyDescent="0.2">
      <c r="A12" s="1" t="s">
        <v>0</v>
      </c>
      <c r="B12" s="1">
        <f>COUNTA(B13:B46)</f>
        <v>34</v>
      </c>
      <c r="C12" s="4" t="s">
        <v>0</v>
      </c>
      <c r="D12" s="1" t="s">
        <v>0</v>
      </c>
      <c r="E12" s="1"/>
      <c r="F12" s="1"/>
      <c r="G12" s="1"/>
      <c r="H12" s="3"/>
      <c r="I12" s="3"/>
      <c r="J12" s="3"/>
      <c r="K12" s="3"/>
      <c r="L12" s="3"/>
      <c r="M12" s="3"/>
      <c r="N12" s="3"/>
      <c r="O12" s="3"/>
      <c r="P12" s="5"/>
      <c r="Q12" s="5"/>
      <c r="R12" s="5"/>
      <c r="S12" s="6"/>
      <c r="T12" s="6"/>
      <c r="U12" s="91"/>
      <c r="V12" s="91"/>
      <c r="W12" s="91"/>
      <c r="X12" s="91"/>
      <c r="Y12" s="91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7"/>
      <c r="AO12" s="3"/>
      <c r="AP12" s="7" t="s">
        <v>0</v>
      </c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</row>
    <row r="13" spans="1:212" ht="15.75" x14ac:dyDescent="0.25">
      <c r="A13" s="30">
        <v>2</v>
      </c>
      <c r="B13" s="31" t="s">
        <v>142</v>
      </c>
      <c r="C13" s="31" t="s">
        <v>72</v>
      </c>
      <c r="D13" s="52" t="s">
        <v>170</v>
      </c>
      <c r="E13" s="52"/>
      <c r="F13" s="52"/>
      <c r="G13" s="32" t="s">
        <v>131</v>
      </c>
      <c r="H13" s="99">
        <v>148621</v>
      </c>
      <c r="I13" s="99">
        <v>148633</v>
      </c>
      <c r="J13" s="99">
        <v>4170</v>
      </c>
      <c r="K13" s="99">
        <v>125545</v>
      </c>
      <c r="L13" s="100">
        <v>0</v>
      </c>
      <c r="M13" s="100">
        <v>4282</v>
      </c>
      <c r="N13" s="100">
        <v>397</v>
      </c>
      <c r="O13" s="99">
        <v>142114</v>
      </c>
      <c r="P13" s="111">
        <v>0.399092147072174</v>
      </c>
      <c r="Q13" s="96" t="s">
        <v>249</v>
      </c>
      <c r="R13" s="96" t="s">
        <v>249</v>
      </c>
      <c r="S13" s="96" t="s">
        <v>249</v>
      </c>
      <c r="T13" s="96" t="s">
        <v>249</v>
      </c>
      <c r="U13" s="96" t="s">
        <v>249</v>
      </c>
      <c r="V13" s="99">
        <v>0</v>
      </c>
      <c r="W13" s="99">
        <v>148621</v>
      </c>
      <c r="X13" s="99">
        <v>0</v>
      </c>
      <c r="Y13" s="103">
        <v>0.08</v>
      </c>
      <c r="Z13" s="99">
        <v>11889.68</v>
      </c>
      <c r="AA13" s="99">
        <v>0</v>
      </c>
      <c r="AB13" s="99">
        <v>21</v>
      </c>
      <c r="AC13" s="99">
        <v>0</v>
      </c>
      <c r="AD13" s="100">
        <v>0</v>
      </c>
      <c r="AE13" s="100">
        <v>0</v>
      </c>
      <c r="AF13" s="100">
        <v>0</v>
      </c>
      <c r="AG13" s="100">
        <v>3250</v>
      </c>
      <c r="AH13" s="100">
        <v>1200</v>
      </c>
      <c r="AI13" s="100">
        <v>0</v>
      </c>
      <c r="AJ13" s="100">
        <v>321</v>
      </c>
      <c r="AK13" s="100">
        <v>610</v>
      </c>
      <c r="AL13" s="99">
        <v>0</v>
      </c>
      <c r="AM13" s="100">
        <v>0</v>
      </c>
      <c r="AN13" s="99">
        <v>0</v>
      </c>
      <c r="AO13" s="99">
        <v>5388</v>
      </c>
      <c r="AP13" s="104">
        <f>IF(AO13=0,0,AN13/AO13)</f>
        <v>0</v>
      </c>
      <c r="AQ13" s="99">
        <v>0</v>
      </c>
      <c r="AR13" s="99">
        <v>7431</v>
      </c>
      <c r="AS13" s="99">
        <v>0</v>
      </c>
      <c r="AT13" s="99">
        <v>0</v>
      </c>
      <c r="AU13" s="99">
        <v>8891</v>
      </c>
      <c r="AV13" s="99">
        <v>0</v>
      </c>
      <c r="AW13" s="99">
        <v>0</v>
      </c>
      <c r="AX13" s="99">
        <v>0</v>
      </c>
      <c r="AY13" s="105">
        <v>8</v>
      </c>
      <c r="AZ13" s="105">
        <v>5</v>
      </c>
      <c r="BA13" s="105">
        <v>0</v>
      </c>
      <c r="BB13" s="105">
        <v>0</v>
      </c>
      <c r="BC13" s="105">
        <v>-1</v>
      </c>
      <c r="BD13" s="105">
        <v>0</v>
      </c>
      <c r="BE13" s="105">
        <v>0</v>
      </c>
      <c r="BF13" s="106">
        <f>SUM(AY13:BE13)</f>
        <v>12</v>
      </c>
      <c r="BG13" s="105">
        <v>0</v>
      </c>
      <c r="BH13" s="105">
        <v>0</v>
      </c>
      <c r="BI13" s="105">
        <v>0</v>
      </c>
      <c r="BJ13" s="107">
        <v>0</v>
      </c>
      <c r="BK13" s="107">
        <v>0</v>
      </c>
      <c r="BL13" s="107">
        <v>0</v>
      </c>
    </row>
    <row r="14" spans="1:212" s="27" customFormat="1" ht="15.75" x14ac:dyDescent="0.25">
      <c r="A14" s="33">
        <v>2</v>
      </c>
      <c r="B14" s="34" t="s">
        <v>143</v>
      </c>
      <c r="C14" s="34" t="s">
        <v>78</v>
      </c>
      <c r="D14" s="52" t="s">
        <v>171</v>
      </c>
      <c r="E14" s="52"/>
      <c r="F14" s="52" t="s">
        <v>172</v>
      </c>
      <c r="G14" s="35" t="s">
        <v>90</v>
      </c>
      <c r="H14" s="100">
        <v>954199.72</v>
      </c>
      <c r="I14" s="100">
        <v>954199.72</v>
      </c>
      <c r="J14" s="100">
        <v>10765.71</v>
      </c>
      <c r="K14" s="100">
        <v>818821.45</v>
      </c>
      <c r="L14" s="100">
        <v>4581.62</v>
      </c>
      <c r="M14" s="100">
        <v>32490.91</v>
      </c>
      <c r="N14" s="100">
        <v>123982.77</v>
      </c>
      <c r="O14" s="100">
        <v>1055556.33</v>
      </c>
      <c r="P14" s="116">
        <v>0.54</v>
      </c>
      <c r="Q14" s="96" t="s">
        <v>249</v>
      </c>
      <c r="R14" s="96" t="s">
        <v>249</v>
      </c>
      <c r="S14" s="96" t="s">
        <v>249</v>
      </c>
      <c r="T14" s="96" t="s">
        <v>249</v>
      </c>
      <c r="U14" s="96" t="s">
        <v>249</v>
      </c>
      <c r="V14" s="100">
        <v>10717.609999999986</v>
      </c>
      <c r="W14" s="100">
        <v>655004</v>
      </c>
      <c r="X14" s="100">
        <v>336062</v>
      </c>
      <c r="Y14" s="109">
        <v>7.6263598993407095E-2</v>
      </c>
      <c r="Z14" s="100">
        <v>75679.259999999995</v>
      </c>
      <c r="AA14" s="100">
        <v>0</v>
      </c>
      <c r="AB14" s="100">
        <v>3</v>
      </c>
      <c r="AC14" s="100">
        <v>3288</v>
      </c>
      <c r="AD14" s="100">
        <v>0</v>
      </c>
      <c r="AE14" s="100">
        <v>0</v>
      </c>
      <c r="AF14" s="100">
        <v>324</v>
      </c>
      <c r="AG14" s="100">
        <v>13600</v>
      </c>
      <c r="AH14" s="100">
        <v>1460</v>
      </c>
      <c r="AI14" s="100">
        <v>3045</v>
      </c>
      <c r="AJ14" s="100">
        <f>48+48+253</f>
        <v>349</v>
      </c>
      <c r="AK14" s="100">
        <v>0</v>
      </c>
      <c r="AL14" s="100">
        <v>354</v>
      </c>
      <c r="AM14" s="100">
        <v>0</v>
      </c>
      <c r="AN14" s="100">
        <v>3708</v>
      </c>
      <c r="AO14" s="100">
        <v>22566.63</v>
      </c>
      <c r="AP14" s="110">
        <f>IF(AO14=0,0,AN14/AO14)</f>
        <v>0.16431341321234053</v>
      </c>
      <c r="AQ14" s="100">
        <v>0</v>
      </c>
      <c r="AR14" s="100">
        <v>44534</v>
      </c>
      <c r="AS14" s="100">
        <v>0</v>
      </c>
      <c r="AT14" s="100">
        <v>0</v>
      </c>
      <c r="AU14" s="100">
        <v>8581.9499999999807</v>
      </c>
      <c r="AV14" s="100">
        <v>0</v>
      </c>
      <c r="AW14" s="100">
        <v>0</v>
      </c>
      <c r="AX14" s="100">
        <v>0</v>
      </c>
      <c r="AY14" s="107">
        <v>37</v>
      </c>
      <c r="AZ14" s="107">
        <v>6</v>
      </c>
      <c r="BA14" s="107">
        <v>8</v>
      </c>
      <c r="BB14" s="107">
        <v>-4</v>
      </c>
      <c r="BC14" s="107">
        <v>-9</v>
      </c>
      <c r="BD14" s="107">
        <v>-7</v>
      </c>
      <c r="BE14" s="107">
        <v>0</v>
      </c>
      <c r="BF14" s="107">
        <f>SUM(AY14:BE14)</f>
        <v>31</v>
      </c>
      <c r="BG14" s="107">
        <v>0</v>
      </c>
      <c r="BH14" s="107">
        <v>1</v>
      </c>
      <c r="BI14" s="107">
        <v>0</v>
      </c>
      <c r="BJ14" s="107">
        <v>3</v>
      </c>
      <c r="BK14" s="107">
        <v>0</v>
      </c>
      <c r="BL14" s="107">
        <v>0</v>
      </c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</row>
    <row r="15" spans="1:212" s="27" customFormat="1" ht="15.75" x14ac:dyDescent="0.25">
      <c r="A15" s="33">
        <v>5</v>
      </c>
      <c r="B15" s="34" t="s">
        <v>144</v>
      </c>
      <c r="C15" s="34" t="s">
        <v>63</v>
      </c>
      <c r="D15" s="52" t="s">
        <v>173</v>
      </c>
      <c r="E15" s="52"/>
      <c r="F15" s="52" t="s">
        <v>174</v>
      </c>
      <c r="G15" s="35" t="s">
        <v>83</v>
      </c>
      <c r="H15" s="99">
        <v>740983</v>
      </c>
      <c r="I15" s="99">
        <v>740983</v>
      </c>
      <c r="J15" s="99">
        <v>202208</v>
      </c>
      <c r="K15" s="99">
        <v>203887</v>
      </c>
      <c r="L15" s="100">
        <v>947</v>
      </c>
      <c r="M15" s="100">
        <v>29202</v>
      </c>
      <c r="N15" s="100">
        <v>138520</v>
      </c>
      <c r="O15" s="99">
        <v>398559</v>
      </c>
      <c r="P15" s="111">
        <v>7</v>
      </c>
      <c r="Q15" s="102">
        <v>138520</v>
      </c>
      <c r="R15" s="99">
        <v>260039</v>
      </c>
      <c r="S15" s="99">
        <v>0</v>
      </c>
      <c r="T15" s="103">
        <v>0.1</v>
      </c>
      <c r="U15" s="99">
        <v>26003.9</v>
      </c>
      <c r="V15" s="96" t="s">
        <v>249</v>
      </c>
      <c r="W15" s="96" t="s">
        <v>249</v>
      </c>
      <c r="X15" s="96" t="s">
        <v>249</v>
      </c>
      <c r="Y15" s="96" t="s">
        <v>249</v>
      </c>
      <c r="Z15" s="96" t="s">
        <v>249</v>
      </c>
      <c r="AA15" s="99">
        <v>0</v>
      </c>
      <c r="AB15" s="99">
        <v>0</v>
      </c>
      <c r="AC15" s="99">
        <v>7050</v>
      </c>
      <c r="AD15" s="100">
        <v>221</v>
      </c>
      <c r="AE15" s="100">
        <v>0</v>
      </c>
      <c r="AF15" s="100">
        <v>0</v>
      </c>
      <c r="AG15" s="100">
        <v>8950</v>
      </c>
      <c r="AH15" s="100">
        <v>832</v>
      </c>
      <c r="AI15" s="100">
        <v>800</v>
      </c>
      <c r="AJ15" s="100">
        <v>1184</v>
      </c>
      <c r="AK15" s="100">
        <v>0</v>
      </c>
      <c r="AL15" s="99">
        <v>0</v>
      </c>
      <c r="AM15" s="100">
        <v>0</v>
      </c>
      <c r="AN15" s="99">
        <v>0</v>
      </c>
      <c r="AO15" s="99">
        <v>25970</v>
      </c>
      <c r="AP15" s="104">
        <f t="shared" ref="AP15:AP23" si="5">IF(AO15=0,0,AN15/AO15)</f>
        <v>0</v>
      </c>
      <c r="AQ15" s="99">
        <v>0</v>
      </c>
      <c r="AR15" s="99">
        <v>12994</v>
      </c>
      <c r="AS15" s="99">
        <v>0</v>
      </c>
      <c r="AT15" s="99">
        <v>0</v>
      </c>
      <c r="AU15" s="99">
        <v>7488</v>
      </c>
      <c r="AV15" s="99">
        <v>0</v>
      </c>
      <c r="AW15" s="99">
        <v>0</v>
      </c>
      <c r="AX15" s="99">
        <v>0</v>
      </c>
      <c r="AY15" s="105">
        <v>13</v>
      </c>
      <c r="AZ15" s="105">
        <v>3</v>
      </c>
      <c r="BA15" s="105">
        <v>0</v>
      </c>
      <c r="BB15" s="105">
        <v>0</v>
      </c>
      <c r="BC15" s="105">
        <v>0</v>
      </c>
      <c r="BD15" s="105">
        <v>-2</v>
      </c>
      <c r="BE15" s="105">
        <v>0</v>
      </c>
      <c r="BF15" s="106">
        <f t="shared" ref="BF15:BF23" si="6">SUM(AY15:BE15)</f>
        <v>14</v>
      </c>
      <c r="BG15" s="105">
        <v>0</v>
      </c>
      <c r="BH15" s="105">
        <v>1</v>
      </c>
      <c r="BI15" s="105">
        <v>0</v>
      </c>
      <c r="BJ15" s="107">
        <v>0</v>
      </c>
      <c r="BK15" s="107">
        <v>0</v>
      </c>
      <c r="BL15" s="107">
        <v>0</v>
      </c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</row>
    <row r="16" spans="1:212" s="28" customFormat="1" ht="15.75" x14ac:dyDescent="0.25">
      <c r="A16" s="33">
        <v>6</v>
      </c>
      <c r="B16" s="34" t="s">
        <v>222</v>
      </c>
      <c r="C16" s="34" t="s">
        <v>225</v>
      </c>
      <c r="D16" s="52" t="s">
        <v>175</v>
      </c>
      <c r="E16" s="52"/>
      <c r="F16" s="52" t="s">
        <v>201</v>
      </c>
      <c r="G16" s="35" t="s">
        <v>127</v>
      </c>
      <c r="H16" s="99">
        <v>1917167.79</v>
      </c>
      <c r="I16" s="99">
        <v>1918599.4</v>
      </c>
      <c r="J16" s="99">
        <v>100022.3</v>
      </c>
      <c r="K16" s="99">
        <v>1519848.45</v>
      </c>
      <c r="L16" s="100">
        <v>34412.93</v>
      </c>
      <c r="M16" s="100">
        <v>109372.85</v>
      </c>
      <c r="N16" s="100">
        <v>34834.410000000003</v>
      </c>
      <c r="O16" s="99">
        <v>1816012.4</v>
      </c>
      <c r="P16" s="111">
        <v>0.82</v>
      </c>
      <c r="Q16" s="96" t="s">
        <v>249</v>
      </c>
      <c r="R16" s="96" t="s">
        <v>249</v>
      </c>
      <c r="S16" s="96" t="s">
        <v>249</v>
      </c>
      <c r="T16" s="96" t="s">
        <v>249</v>
      </c>
      <c r="U16" s="96" t="s">
        <v>249</v>
      </c>
      <c r="V16" s="99">
        <v>100067.81000000006</v>
      </c>
      <c r="W16" s="99">
        <v>1477465.19</v>
      </c>
      <c r="X16" s="99">
        <v>339634.79</v>
      </c>
      <c r="Y16" s="103">
        <v>6.4034929987726932E-2</v>
      </c>
      <c r="Z16" s="99">
        <v>116357.9</v>
      </c>
      <c r="AA16" s="99">
        <v>23717.26</v>
      </c>
      <c r="AB16" s="99">
        <v>244.08999999999997</v>
      </c>
      <c r="AC16" s="99">
        <v>2700</v>
      </c>
      <c r="AD16" s="100">
        <v>-206.52</v>
      </c>
      <c r="AE16" s="100">
        <v>0</v>
      </c>
      <c r="AF16" s="100">
        <v>0</v>
      </c>
      <c r="AG16" s="100">
        <v>10000</v>
      </c>
      <c r="AH16" s="100">
        <v>4679.12</v>
      </c>
      <c r="AI16" s="100">
        <v>3600</v>
      </c>
      <c r="AJ16" s="100">
        <v>3435.4</v>
      </c>
      <c r="AK16" s="100">
        <v>0</v>
      </c>
      <c r="AL16" s="99">
        <v>0</v>
      </c>
      <c r="AM16" s="100">
        <v>2179.04</v>
      </c>
      <c r="AN16" s="99">
        <v>0</v>
      </c>
      <c r="AO16" s="99">
        <v>28394.639999999999</v>
      </c>
      <c r="AP16" s="104">
        <f t="shared" si="5"/>
        <v>0</v>
      </c>
      <c r="AQ16" s="99">
        <v>0</v>
      </c>
      <c r="AR16" s="99">
        <v>92043.14</v>
      </c>
      <c r="AS16" s="99">
        <v>0</v>
      </c>
      <c r="AT16" s="99">
        <v>1862.14</v>
      </c>
      <c r="AU16" s="99">
        <v>10597.24</v>
      </c>
      <c r="AV16" s="99">
        <v>0</v>
      </c>
      <c r="AW16" s="99">
        <v>0</v>
      </c>
      <c r="AX16" s="99">
        <v>0</v>
      </c>
      <c r="AY16" s="105">
        <v>28</v>
      </c>
      <c r="AZ16" s="105">
        <v>15</v>
      </c>
      <c r="BA16" s="105">
        <v>0</v>
      </c>
      <c r="BB16" s="105">
        <v>0</v>
      </c>
      <c r="BC16" s="105">
        <v>-2</v>
      </c>
      <c r="BD16" s="105">
        <v>-6</v>
      </c>
      <c r="BE16" s="105">
        <v>0</v>
      </c>
      <c r="BF16" s="106">
        <f t="shared" si="6"/>
        <v>35</v>
      </c>
      <c r="BG16" s="105">
        <v>4</v>
      </c>
      <c r="BH16" s="105">
        <v>5</v>
      </c>
      <c r="BI16" s="105">
        <v>0</v>
      </c>
      <c r="BJ16" s="107">
        <v>0</v>
      </c>
      <c r="BK16" s="107">
        <v>1</v>
      </c>
      <c r="BL16" s="107">
        <v>0</v>
      </c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</row>
    <row r="17" spans="1:212" s="68" customFormat="1" ht="15.75" x14ac:dyDescent="0.25">
      <c r="A17" s="64">
        <v>7</v>
      </c>
      <c r="B17" s="65" t="s">
        <v>145</v>
      </c>
      <c r="C17" s="65" t="s">
        <v>59</v>
      </c>
      <c r="D17" s="66" t="s">
        <v>176</v>
      </c>
      <c r="E17" s="66"/>
      <c r="F17" s="66" t="s">
        <v>177</v>
      </c>
      <c r="G17" s="117" t="s">
        <v>127</v>
      </c>
      <c r="H17" s="102">
        <v>30162.080000000002</v>
      </c>
      <c r="I17" s="102">
        <v>30172.66</v>
      </c>
      <c r="J17" s="102">
        <v>0</v>
      </c>
      <c r="K17" s="102">
        <v>19307.150000000001</v>
      </c>
      <c r="L17" s="102">
        <v>0</v>
      </c>
      <c r="M17" s="102">
        <v>0</v>
      </c>
      <c r="N17" s="102">
        <v>0</v>
      </c>
      <c r="O17" s="102">
        <v>21418.5</v>
      </c>
      <c r="P17" s="112">
        <v>3.5</v>
      </c>
      <c r="Q17" s="114" t="s">
        <v>249</v>
      </c>
      <c r="R17" s="114" t="s">
        <v>249</v>
      </c>
      <c r="S17" s="114" t="s">
        <v>249</v>
      </c>
      <c r="T17" s="114" t="s">
        <v>249</v>
      </c>
      <c r="U17" s="114" t="s">
        <v>249</v>
      </c>
      <c r="V17" s="102">
        <v>0</v>
      </c>
      <c r="W17" s="102">
        <v>30162.080000000002</v>
      </c>
      <c r="X17" s="102">
        <v>0</v>
      </c>
      <c r="Y17" s="113">
        <v>6.9999999999999993E-2</v>
      </c>
      <c r="Z17" s="102">
        <v>2111.3456000000001</v>
      </c>
      <c r="AA17" s="102">
        <v>0</v>
      </c>
      <c r="AB17" s="102">
        <v>21.07</v>
      </c>
      <c r="AC17" s="102">
        <v>0</v>
      </c>
      <c r="AD17" s="102">
        <v>0</v>
      </c>
      <c r="AE17" s="102">
        <v>0</v>
      </c>
      <c r="AF17" s="102">
        <v>0</v>
      </c>
      <c r="AG17" s="102">
        <v>0</v>
      </c>
      <c r="AH17" s="102">
        <v>0</v>
      </c>
      <c r="AI17" s="102">
        <v>0</v>
      </c>
      <c r="AJ17" s="102">
        <v>0</v>
      </c>
      <c r="AK17" s="102">
        <v>0</v>
      </c>
      <c r="AL17" s="102">
        <v>0</v>
      </c>
      <c r="AM17" s="102">
        <v>0</v>
      </c>
      <c r="AN17" s="102">
        <v>0</v>
      </c>
      <c r="AO17" s="102">
        <v>677.5</v>
      </c>
      <c r="AP17" s="104">
        <f t="shared" si="5"/>
        <v>0</v>
      </c>
      <c r="AQ17" s="102">
        <v>0</v>
      </c>
      <c r="AR17" s="102">
        <v>1508.1</v>
      </c>
      <c r="AS17" s="102">
        <v>0</v>
      </c>
      <c r="AT17" s="102">
        <v>0</v>
      </c>
      <c r="AU17" s="102">
        <v>6926.62</v>
      </c>
      <c r="AV17" s="102">
        <v>0</v>
      </c>
      <c r="AW17" s="102">
        <v>0</v>
      </c>
      <c r="AX17" s="102">
        <v>0</v>
      </c>
      <c r="AY17" s="106">
        <v>1</v>
      </c>
      <c r="AZ17" s="106">
        <v>0</v>
      </c>
      <c r="BA17" s="106">
        <v>0</v>
      </c>
      <c r="BB17" s="106">
        <v>0</v>
      </c>
      <c r="BC17" s="106">
        <v>0</v>
      </c>
      <c r="BD17" s="106">
        <v>0</v>
      </c>
      <c r="BE17" s="106">
        <v>0</v>
      </c>
      <c r="BF17" s="106">
        <f t="shared" si="6"/>
        <v>1</v>
      </c>
      <c r="BG17" s="106">
        <v>0</v>
      </c>
      <c r="BH17" s="106">
        <v>0</v>
      </c>
      <c r="BI17" s="106">
        <v>0</v>
      </c>
      <c r="BJ17" s="106">
        <v>0</v>
      </c>
      <c r="BK17" s="106">
        <v>0</v>
      </c>
      <c r="BL17" s="106">
        <v>0</v>
      </c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</row>
    <row r="18" spans="1:212" s="68" customFormat="1" ht="15.75" x14ac:dyDescent="0.25">
      <c r="A18" s="64">
        <v>7</v>
      </c>
      <c r="B18" s="65" t="s">
        <v>146</v>
      </c>
      <c r="C18" s="65" t="s">
        <v>79</v>
      </c>
      <c r="D18" s="66" t="s">
        <v>178</v>
      </c>
      <c r="E18" s="66"/>
      <c r="F18" s="66" t="s">
        <v>179</v>
      </c>
      <c r="G18" s="117" t="s">
        <v>127</v>
      </c>
      <c r="H18" s="102">
        <v>1935905</v>
      </c>
      <c r="I18" s="102">
        <v>1936046</v>
      </c>
      <c r="J18" s="102">
        <v>583755</v>
      </c>
      <c r="K18" s="102">
        <v>876013</v>
      </c>
      <c r="L18" s="102">
        <v>0</v>
      </c>
      <c r="M18" s="102">
        <v>470783</v>
      </c>
      <c r="N18" s="102">
        <v>0</v>
      </c>
      <c r="O18" s="102">
        <v>1390207</v>
      </c>
      <c r="P18" s="112">
        <v>0</v>
      </c>
      <c r="Q18" s="102">
        <v>0</v>
      </c>
      <c r="R18" s="102">
        <v>147808</v>
      </c>
      <c r="S18" s="102">
        <v>298881</v>
      </c>
      <c r="T18" s="113">
        <v>5.3162782159399492E-2</v>
      </c>
      <c r="U18" s="102">
        <v>43411.23</v>
      </c>
      <c r="V18" s="114" t="s">
        <v>249</v>
      </c>
      <c r="W18" s="114" t="s">
        <v>249</v>
      </c>
      <c r="X18" s="114" t="s">
        <v>249</v>
      </c>
      <c r="Y18" s="114" t="s">
        <v>249</v>
      </c>
      <c r="Z18" s="114" t="s">
        <v>249</v>
      </c>
      <c r="AA18" s="102">
        <v>0</v>
      </c>
      <c r="AB18" s="102">
        <v>144</v>
      </c>
      <c r="AC18" s="102">
        <v>14700</v>
      </c>
      <c r="AD18" s="102">
        <v>1210</v>
      </c>
      <c r="AE18" s="102">
        <v>0</v>
      </c>
      <c r="AF18" s="102">
        <v>0</v>
      </c>
      <c r="AG18" s="102">
        <v>10984</v>
      </c>
      <c r="AH18" s="102">
        <v>88</v>
      </c>
      <c r="AI18" s="102">
        <v>0</v>
      </c>
      <c r="AJ18" s="102">
        <v>2121</v>
      </c>
      <c r="AK18" s="102">
        <v>0</v>
      </c>
      <c r="AL18" s="102">
        <v>0</v>
      </c>
      <c r="AM18" s="102">
        <v>0</v>
      </c>
      <c r="AN18" s="102">
        <v>2284</v>
      </c>
      <c r="AO18" s="102">
        <v>32065</v>
      </c>
      <c r="AP18" s="104">
        <f t="shared" si="5"/>
        <v>7.1230313425853731E-2</v>
      </c>
      <c r="AQ18" s="102">
        <v>0</v>
      </c>
      <c r="AR18" s="102">
        <v>8000</v>
      </c>
      <c r="AS18" s="102">
        <v>0</v>
      </c>
      <c r="AT18" s="102">
        <v>0</v>
      </c>
      <c r="AU18" s="102">
        <v>5750</v>
      </c>
      <c r="AV18" s="102">
        <v>0</v>
      </c>
      <c r="AW18" s="102">
        <v>0</v>
      </c>
      <c r="AX18" s="102">
        <v>0</v>
      </c>
      <c r="AY18" s="106">
        <v>10</v>
      </c>
      <c r="AZ18" s="106">
        <v>0</v>
      </c>
      <c r="BA18" s="106">
        <v>0</v>
      </c>
      <c r="BB18" s="106">
        <v>-2</v>
      </c>
      <c r="BC18" s="106">
        <v>0</v>
      </c>
      <c r="BD18" s="106">
        <v>0</v>
      </c>
      <c r="BE18" s="106">
        <v>0</v>
      </c>
      <c r="BF18" s="106">
        <f t="shared" si="6"/>
        <v>8</v>
      </c>
      <c r="BG18" s="106">
        <v>0</v>
      </c>
      <c r="BH18" s="106">
        <v>0</v>
      </c>
      <c r="BI18" s="106">
        <v>0</v>
      </c>
      <c r="BJ18" s="106">
        <v>0</v>
      </c>
      <c r="BK18" s="106">
        <v>0</v>
      </c>
      <c r="BL18" s="106">
        <v>0</v>
      </c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67"/>
      <c r="CI18" s="67"/>
      <c r="CJ18" s="67"/>
      <c r="CK18" s="67"/>
      <c r="CL18" s="67"/>
      <c r="CM18" s="67"/>
      <c r="CN18" s="67"/>
      <c r="CO18" s="67"/>
      <c r="CP18" s="67"/>
      <c r="CQ18" s="67"/>
      <c r="CR18" s="67"/>
      <c r="CS18" s="67"/>
      <c r="CT18" s="67"/>
      <c r="CU18" s="67"/>
      <c r="CV18" s="67"/>
      <c r="CW18" s="67"/>
      <c r="CX18" s="67"/>
      <c r="CY18" s="67"/>
      <c r="CZ18" s="67"/>
      <c r="DA18" s="67"/>
      <c r="DB18" s="67"/>
      <c r="DC18" s="67"/>
      <c r="DD18" s="67"/>
      <c r="DE18" s="67"/>
      <c r="DF18" s="67"/>
      <c r="DG18" s="67"/>
      <c r="DH18" s="67"/>
      <c r="DI18" s="67"/>
      <c r="DJ18" s="67"/>
      <c r="DK18" s="67"/>
      <c r="DL18" s="67"/>
      <c r="DM18" s="67"/>
      <c r="DN18" s="67"/>
      <c r="DO18" s="67"/>
      <c r="DP18" s="67"/>
      <c r="DQ18" s="67"/>
      <c r="DR18" s="67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67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</row>
    <row r="19" spans="1:212" s="27" customFormat="1" ht="15.75" x14ac:dyDescent="0.25">
      <c r="A19" s="33">
        <v>7</v>
      </c>
      <c r="B19" s="34" t="s">
        <v>147</v>
      </c>
      <c r="C19" s="34" t="s">
        <v>223</v>
      </c>
      <c r="D19" s="52" t="s">
        <v>180</v>
      </c>
      <c r="E19" s="52"/>
      <c r="F19" s="52" t="s">
        <v>177</v>
      </c>
      <c r="G19" s="35" t="s">
        <v>127</v>
      </c>
      <c r="H19" s="100">
        <v>620000</v>
      </c>
      <c r="I19" s="100">
        <v>620000</v>
      </c>
      <c r="J19" s="100">
        <v>0</v>
      </c>
      <c r="K19" s="100">
        <v>180654.72</v>
      </c>
      <c r="L19" s="100">
        <v>3304.23</v>
      </c>
      <c r="M19" s="100">
        <v>152666.38</v>
      </c>
      <c r="N19" s="100">
        <v>165981.23000000001</v>
      </c>
      <c r="O19" s="100">
        <v>620000</v>
      </c>
      <c r="P19" s="116">
        <v>1</v>
      </c>
      <c r="Q19" s="96" t="s">
        <v>249</v>
      </c>
      <c r="R19" s="96" t="s">
        <v>249</v>
      </c>
      <c r="S19" s="96" t="s">
        <v>249</v>
      </c>
      <c r="T19" s="96" t="s">
        <v>249</v>
      </c>
      <c r="U19" s="96" t="s">
        <v>249</v>
      </c>
      <c r="V19" s="100">
        <v>0</v>
      </c>
      <c r="W19" s="100">
        <v>450000</v>
      </c>
      <c r="X19" s="100">
        <v>170000</v>
      </c>
      <c r="Y19" s="109">
        <v>5.5403225806451614E-2</v>
      </c>
      <c r="Z19" s="100">
        <v>34228.699999999997</v>
      </c>
      <c r="AA19" s="100">
        <v>0</v>
      </c>
      <c r="AB19" s="100">
        <v>0</v>
      </c>
      <c r="AC19" s="100">
        <v>0</v>
      </c>
      <c r="AD19" s="100">
        <v>0</v>
      </c>
      <c r="AE19" s="100">
        <v>0</v>
      </c>
      <c r="AF19" s="100">
        <v>0</v>
      </c>
      <c r="AG19" s="100">
        <v>0</v>
      </c>
      <c r="AH19" s="100">
        <v>0</v>
      </c>
      <c r="AI19" s="100">
        <v>0</v>
      </c>
      <c r="AJ19" s="100">
        <v>63.35</v>
      </c>
      <c r="AK19" s="100">
        <v>0</v>
      </c>
      <c r="AL19" s="100">
        <v>0</v>
      </c>
      <c r="AM19" s="100">
        <v>0</v>
      </c>
      <c r="AN19" s="100">
        <v>0</v>
      </c>
      <c r="AO19" s="100">
        <v>1201.7</v>
      </c>
      <c r="AP19" s="110">
        <f t="shared" si="5"/>
        <v>0</v>
      </c>
      <c r="AQ19" s="100">
        <v>0</v>
      </c>
      <c r="AR19" s="100">
        <v>31000</v>
      </c>
      <c r="AS19" s="100">
        <v>0</v>
      </c>
      <c r="AT19" s="100">
        <v>0</v>
      </c>
      <c r="AU19" s="100">
        <v>10606.49</v>
      </c>
      <c r="AV19" s="100">
        <v>0</v>
      </c>
      <c r="AW19" s="100">
        <v>0</v>
      </c>
      <c r="AX19" s="100">
        <v>0</v>
      </c>
      <c r="AY19" s="107">
        <v>1</v>
      </c>
      <c r="AZ19" s="107">
        <v>1</v>
      </c>
      <c r="BA19" s="107">
        <v>0</v>
      </c>
      <c r="BB19" s="107">
        <v>0</v>
      </c>
      <c r="BC19" s="107">
        <v>0</v>
      </c>
      <c r="BD19" s="107">
        <v>-1</v>
      </c>
      <c r="BE19" s="107">
        <v>0</v>
      </c>
      <c r="BF19" s="107">
        <f t="shared" si="6"/>
        <v>1</v>
      </c>
      <c r="BG19" s="107">
        <v>0</v>
      </c>
      <c r="BH19" s="107">
        <v>1</v>
      </c>
      <c r="BI19" s="107">
        <v>0</v>
      </c>
      <c r="BJ19" s="107">
        <v>0</v>
      </c>
      <c r="BK19" s="107">
        <v>0</v>
      </c>
      <c r="BL19" s="107">
        <v>0</v>
      </c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</row>
    <row r="20" spans="1:212" s="86" customFormat="1" ht="15.75" x14ac:dyDescent="0.25">
      <c r="A20" s="82">
        <v>8</v>
      </c>
      <c r="B20" s="83" t="s">
        <v>148</v>
      </c>
      <c r="C20" s="83" t="s">
        <v>65</v>
      </c>
      <c r="D20" s="52" t="s">
        <v>181</v>
      </c>
      <c r="E20" s="52"/>
      <c r="F20" s="52" t="s">
        <v>182</v>
      </c>
      <c r="G20" s="36" t="s">
        <v>120</v>
      </c>
      <c r="H20" s="100">
        <v>206064.78</v>
      </c>
      <c r="I20" s="100">
        <v>206078.89</v>
      </c>
      <c r="J20" s="100">
        <v>441.97</v>
      </c>
      <c r="K20" s="100">
        <v>160315.93</v>
      </c>
      <c r="L20" s="100">
        <v>22787.73</v>
      </c>
      <c r="M20" s="100">
        <v>6738.84</v>
      </c>
      <c r="N20" s="100">
        <v>2424.4</v>
      </c>
      <c r="O20" s="100">
        <v>205624.07</v>
      </c>
      <c r="P20" s="108">
        <v>0.01</v>
      </c>
      <c r="Q20" s="96" t="s">
        <v>249</v>
      </c>
      <c r="R20" s="96" t="s">
        <v>249</v>
      </c>
      <c r="S20" s="96" t="s">
        <v>249</v>
      </c>
      <c r="T20" s="96" t="s">
        <v>249</v>
      </c>
      <c r="U20" s="96" t="s">
        <v>249</v>
      </c>
      <c r="V20" s="100">
        <v>0</v>
      </c>
      <c r="W20" s="100">
        <v>206064.78</v>
      </c>
      <c r="X20" s="100">
        <v>0</v>
      </c>
      <c r="Y20" s="109">
        <v>6.5000000000000002E-2</v>
      </c>
      <c r="Z20" s="100">
        <v>13357.180700000001</v>
      </c>
      <c r="AA20" s="100">
        <v>0</v>
      </c>
      <c r="AB20" s="100">
        <v>27.299999999999997</v>
      </c>
      <c r="AC20" s="100">
        <v>4555</v>
      </c>
      <c r="AD20" s="100">
        <v>348.55</v>
      </c>
      <c r="AE20" s="100">
        <v>0</v>
      </c>
      <c r="AF20" s="100">
        <v>0</v>
      </c>
      <c r="AG20" s="100">
        <v>0</v>
      </c>
      <c r="AH20" s="100">
        <v>0</v>
      </c>
      <c r="AI20" s="100">
        <v>0</v>
      </c>
      <c r="AJ20" s="100">
        <v>580.18000000000006</v>
      </c>
      <c r="AK20" s="100">
        <v>0</v>
      </c>
      <c r="AL20" s="100">
        <v>0</v>
      </c>
      <c r="AM20" s="100">
        <v>0</v>
      </c>
      <c r="AN20" s="100">
        <v>0</v>
      </c>
      <c r="AO20" s="100">
        <v>5758.86</v>
      </c>
      <c r="AP20" s="110">
        <f t="shared" si="5"/>
        <v>0</v>
      </c>
      <c r="AQ20" s="100">
        <v>0</v>
      </c>
      <c r="AR20" s="100">
        <v>10274.76</v>
      </c>
      <c r="AS20" s="100">
        <v>0</v>
      </c>
      <c r="AT20" s="100">
        <v>0</v>
      </c>
      <c r="AU20" s="100">
        <v>4783.4899999999898</v>
      </c>
      <c r="AV20" s="100">
        <v>0</v>
      </c>
      <c r="AW20" s="100">
        <v>0</v>
      </c>
      <c r="AX20" s="100">
        <v>0</v>
      </c>
      <c r="AY20" s="107">
        <v>7</v>
      </c>
      <c r="AZ20" s="107">
        <v>1</v>
      </c>
      <c r="BA20" s="107">
        <v>0</v>
      </c>
      <c r="BB20" s="107">
        <v>0</v>
      </c>
      <c r="BC20" s="107">
        <v>0</v>
      </c>
      <c r="BD20" s="107">
        <v>-2</v>
      </c>
      <c r="BE20" s="107">
        <v>0</v>
      </c>
      <c r="BF20" s="107">
        <f t="shared" si="6"/>
        <v>6</v>
      </c>
      <c r="BG20" s="107">
        <v>1</v>
      </c>
      <c r="BH20" s="107">
        <v>0</v>
      </c>
      <c r="BI20" s="107">
        <v>0</v>
      </c>
      <c r="BJ20" s="107">
        <v>2</v>
      </c>
      <c r="BK20" s="107">
        <v>0</v>
      </c>
      <c r="BL20" s="107">
        <v>0</v>
      </c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5"/>
      <c r="CA20" s="85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85"/>
      <c r="CM20" s="85"/>
      <c r="CN20" s="85"/>
      <c r="CO20" s="85"/>
      <c r="CP20" s="85"/>
      <c r="CQ20" s="85"/>
      <c r="CR20" s="85"/>
      <c r="CS20" s="85"/>
      <c r="CT20" s="85"/>
      <c r="CU20" s="85"/>
      <c r="CV20" s="85"/>
      <c r="CW20" s="85"/>
      <c r="CX20" s="85"/>
      <c r="CY20" s="85"/>
      <c r="CZ20" s="85"/>
      <c r="DA20" s="85"/>
      <c r="DB20" s="85"/>
      <c r="DC20" s="85"/>
      <c r="DD20" s="85"/>
      <c r="DE20" s="85"/>
      <c r="DF20" s="85"/>
      <c r="DG20" s="85"/>
      <c r="DH20" s="85"/>
      <c r="DI20" s="85"/>
      <c r="DJ20" s="85"/>
      <c r="DK20" s="85"/>
      <c r="DL20" s="85"/>
      <c r="DM20" s="85"/>
      <c r="DN20" s="85"/>
      <c r="DO20" s="85"/>
      <c r="DP20" s="85"/>
      <c r="DQ20" s="85"/>
      <c r="DR20" s="85"/>
      <c r="DS20" s="85"/>
      <c r="DT20" s="85"/>
      <c r="DU20" s="85"/>
      <c r="DV20" s="85"/>
      <c r="DW20" s="85"/>
      <c r="DX20" s="85"/>
      <c r="DY20" s="85"/>
      <c r="DZ20" s="85"/>
      <c r="EA20" s="85"/>
      <c r="EB20" s="85"/>
      <c r="EC20" s="85"/>
      <c r="ED20" s="85"/>
      <c r="EE20" s="85"/>
      <c r="EF20" s="85"/>
      <c r="EG20" s="85"/>
      <c r="EH20" s="85"/>
      <c r="EI20" s="85"/>
      <c r="EJ20" s="85"/>
      <c r="EK20" s="85"/>
      <c r="EL20" s="85"/>
      <c r="EM20" s="85"/>
      <c r="EN20" s="85"/>
      <c r="EO20" s="85"/>
      <c r="EP20" s="85"/>
      <c r="EQ20" s="85"/>
      <c r="ER20" s="85"/>
      <c r="ES20" s="85"/>
      <c r="ET20" s="85"/>
      <c r="EU20" s="85"/>
      <c r="EV20" s="85"/>
      <c r="EW20" s="85"/>
      <c r="EX20" s="85"/>
      <c r="EY20" s="85"/>
      <c r="EZ20" s="85"/>
      <c r="FA20" s="85"/>
      <c r="FB20" s="85"/>
      <c r="FC20" s="85"/>
      <c r="FD20" s="85"/>
      <c r="FE20" s="85"/>
      <c r="FF20" s="85"/>
      <c r="FG20" s="85"/>
      <c r="FH20" s="85"/>
      <c r="FI20" s="85"/>
      <c r="FJ20" s="85"/>
      <c r="FK20" s="85"/>
      <c r="FL20" s="85"/>
      <c r="FM20" s="85"/>
      <c r="FN20" s="85"/>
      <c r="FO20" s="85"/>
      <c r="FP20" s="85"/>
      <c r="FQ20" s="85"/>
      <c r="FR20" s="85"/>
      <c r="FS20" s="85"/>
      <c r="FT20" s="85"/>
      <c r="FU20" s="85"/>
      <c r="FV20" s="85"/>
      <c r="FW20" s="85"/>
      <c r="FX20" s="85"/>
      <c r="FY20" s="85"/>
      <c r="FZ20" s="85"/>
      <c r="GA20" s="85"/>
      <c r="GB20" s="85"/>
      <c r="GC20" s="85"/>
      <c r="GD20" s="85"/>
      <c r="GE20" s="85"/>
      <c r="GF20" s="85"/>
      <c r="GG20" s="85"/>
      <c r="GH20" s="85"/>
      <c r="GI20" s="85"/>
      <c r="GJ20" s="85"/>
      <c r="GK20" s="85"/>
      <c r="GL20" s="85"/>
      <c r="GM20" s="85"/>
      <c r="GN20" s="85"/>
      <c r="GO20" s="85"/>
      <c r="GP20" s="85"/>
      <c r="GQ20" s="85"/>
      <c r="GR20" s="85"/>
      <c r="GS20" s="85"/>
      <c r="GT20" s="85"/>
      <c r="GU20" s="85"/>
      <c r="GV20" s="85"/>
      <c r="GW20" s="85"/>
      <c r="GX20" s="85"/>
      <c r="GY20" s="85"/>
      <c r="GZ20" s="85"/>
      <c r="HA20" s="85"/>
      <c r="HB20" s="85"/>
      <c r="HC20" s="85"/>
      <c r="HD20" s="85"/>
    </row>
    <row r="21" spans="1:212" s="27" customFormat="1" ht="15.75" x14ac:dyDescent="0.25">
      <c r="A21" s="33">
        <v>8</v>
      </c>
      <c r="B21" s="89" t="s">
        <v>237</v>
      </c>
      <c r="C21" s="89" t="s">
        <v>224</v>
      </c>
      <c r="D21" s="52" t="s">
        <v>183</v>
      </c>
      <c r="E21" s="52"/>
      <c r="F21" s="52" t="s">
        <v>184</v>
      </c>
      <c r="G21" s="35" t="s">
        <v>120</v>
      </c>
      <c r="H21" s="100">
        <v>485700.94</v>
      </c>
      <c r="I21" s="100">
        <v>485700.94</v>
      </c>
      <c r="J21" s="100">
        <v>12975.79</v>
      </c>
      <c r="K21" s="100">
        <v>303535.58</v>
      </c>
      <c r="L21" s="100">
        <v>34657.19</v>
      </c>
      <c r="M21" s="100">
        <v>102975.08</v>
      </c>
      <c r="N21" s="100">
        <v>18048.84</v>
      </c>
      <c r="O21" s="100">
        <v>487892.04</v>
      </c>
      <c r="P21" s="108">
        <v>1</v>
      </c>
      <c r="Q21" s="96" t="s">
        <v>249</v>
      </c>
      <c r="R21" s="96" t="s">
        <v>249</v>
      </c>
      <c r="S21" s="96" t="s">
        <v>249</v>
      </c>
      <c r="T21" s="96" t="s">
        <v>249</v>
      </c>
      <c r="U21" s="96" t="s">
        <v>249</v>
      </c>
      <c r="V21" s="100">
        <v>3621.4199999999837</v>
      </c>
      <c r="W21" s="100">
        <v>407329.52</v>
      </c>
      <c r="X21" s="100">
        <v>74750</v>
      </c>
      <c r="Y21" s="109">
        <v>5.2813450029986754E-2</v>
      </c>
      <c r="Z21" s="100">
        <v>26825.352599999998</v>
      </c>
      <c r="AA21" s="100">
        <v>0</v>
      </c>
      <c r="AB21" s="100">
        <v>0</v>
      </c>
      <c r="AC21" s="100">
        <v>0</v>
      </c>
      <c r="AD21" s="100">
        <v>0</v>
      </c>
      <c r="AE21" s="100">
        <v>0</v>
      </c>
      <c r="AF21" s="100">
        <v>0</v>
      </c>
      <c r="AG21" s="100">
        <v>0</v>
      </c>
      <c r="AH21" s="100">
        <v>0</v>
      </c>
      <c r="AI21" s="100">
        <v>0</v>
      </c>
      <c r="AJ21" s="100">
        <v>0</v>
      </c>
      <c r="AK21" s="100">
        <v>0</v>
      </c>
      <c r="AL21" s="100">
        <v>0</v>
      </c>
      <c r="AM21" s="100">
        <v>0</v>
      </c>
      <c r="AN21" s="100">
        <v>0</v>
      </c>
      <c r="AO21" s="100">
        <v>5742.61</v>
      </c>
      <c r="AP21" s="110">
        <f t="shared" si="5"/>
        <v>0</v>
      </c>
      <c r="AQ21" s="100">
        <v>0</v>
      </c>
      <c r="AR21" s="100">
        <v>18500</v>
      </c>
      <c r="AS21" s="100">
        <v>0</v>
      </c>
      <c r="AT21" s="100">
        <v>0</v>
      </c>
      <c r="AU21" s="100">
        <v>5071.2599999999902</v>
      </c>
      <c r="AV21" s="100">
        <v>0</v>
      </c>
      <c r="AW21" s="100">
        <v>0</v>
      </c>
      <c r="AX21" s="100">
        <v>0</v>
      </c>
      <c r="AY21" s="107">
        <v>30</v>
      </c>
      <c r="AZ21" s="107">
        <v>1</v>
      </c>
      <c r="BA21" s="107">
        <v>0</v>
      </c>
      <c r="BB21" s="107">
        <v>-3</v>
      </c>
      <c r="BC21" s="107">
        <v>-2</v>
      </c>
      <c r="BD21" s="107">
        <v>-7</v>
      </c>
      <c r="BE21" s="107">
        <v>-1</v>
      </c>
      <c r="BF21" s="107">
        <f t="shared" si="6"/>
        <v>18</v>
      </c>
      <c r="BG21" s="107">
        <v>1</v>
      </c>
      <c r="BH21" s="107">
        <v>3</v>
      </c>
      <c r="BI21" s="107">
        <v>1</v>
      </c>
      <c r="BJ21" s="107">
        <v>1</v>
      </c>
      <c r="BK21" s="107">
        <v>0</v>
      </c>
      <c r="BL21" s="107">
        <v>2</v>
      </c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</row>
    <row r="22" spans="1:212" s="115" customFormat="1" ht="15.75" x14ac:dyDescent="0.25">
      <c r="A22" s="64">
        <v>9</v>
      </c>
      <c r="B22" s="65" t="s">
        <v>149</v>
      </c>
      <c r="C22" s="65" t="s">
        <v>119</v>
      </c>
      <c r="D22" s="66" t="s">
        <v>185</v>
      </c>
      <c r="E22" s="66"/>
      <c r="F22" s="66" t="s">
        <v>184</v>
      </c>
      <c r="G22" s="80" t="s">
        <v>80</v>
      </c>
      <c r="H22" s="102">
        <v>392745.24</v>
      </c>
      <c r="I22" s="102">
        <v>392745.24</v>
      </c>
      <c r="J22" s="102">
        <v>17389.09</v>
      </c>
      <c r="K22" s="102">
        <v>251247.78</v>
      </c>
      <c r="L22" s="102">
        <v>4161.6000000000004</v>
      </c>
      <c r="M22" s="102">
        <v>59249.82</v>
      </c>
      <c r="N22" s="102">
        <v>45500.95</v>
      </c>
      <c r="O22" s="102">
        <v>388103.54</v>
      </c>
      <c r="P22" s="112">
        <v>0.08</v>
      </c>
      <c r="Q22" s="102">
        <v>0</v>
      </c>
      <c r="R22" s="102">
        <v>388103.54</v>
      </c>
      <c r="S22" s="102">
        <v>0</v>
      </c>
      <c r="T22" s="113">
        <v>7.2000000000000008E-2</v>
      </c>
      <c r="U22" s="102">
        <v>27943.394899999999</v>
      </c>
      <c r="V22" s="114" t="s">
        <v>249</v>
      </c>
      <c r="W22" s="114" t="s">
        <v>249</v>
      </c>
      <c r="X22" s="114" t="s">
        <v>249</v>
      </c>
      <c r="Y22" s="114" t="s">
        <v>249</v>
      </c>
      <c r="Z22" s="114" t="s">
        <v>249</v>
      </c>
      <c r="AA22" s="102">
        <v>0</v>
      </c>
      <c r="AB22" s="102">
        <v>0</v>
      </c>
      <c r="AC22" s="102">
        <v>2677.71</v>
      </c>
      <c r="AD22" s="102">
        <v>215.65</v>
      </c>
      <c r="AE22" s="102">
        <v>530.16</v>
      </c>
      <c r="AF22" s="102">
        <v>286.77999999999997</v>
      </c>
      <c r="AG22" s="102">
        <v>0</v>
      </c>
      <c r="AH22" s="102">
        <v>629.04999999999995</v>
      </c>
      <c r="AI22" s="102">
        <v>0</v>
      </c>
      <c r="AJ22" s="102">
        <v>450.71000000000004</v>
      </c>
      <c r="AK22" s="102">
        <v>0</v>
      </c>
      <c r="AL22" s="102">
        <v>76</v>
      </c>
      <c r="AM22" s="102">
        <v>17.53</v>
      </c>
      <c r="AN22" s="102">
        <v>0</v>
      </c>
      <c r="AO22" s="102">
        <v>5195.71</v>
      </c>
      <c r="AP22" s="104">
        <f t="shared" si="5"/>
        <v>0</v>
      </c>
      <c r="AQ22" s="102">
        <v>0</v>
      </c>
      <c r="AR22" s="102">
        <v>18767.810000000001</v>
      </c>
      <c r="AS22" s="102">
        <v>2.4999999986903298E-3</v>
      </c>
      <c r="AT22" s="102">
        <v>0</v>
      </c>
      <c r="AU22" s="102">
        <v>7351.45</v>
      </c>
      <c r="AV22" s="102">
        <v>0</v>
      </c>
      <c r="AW22" s="102">
        <v>0</v>
      </c>
      <c r="AX22" s="102">
        <v>0</v>
      </c>
      <c r="AY22" s="106">
        <v>35</v>
      </c>
      <c r="AZ22" s="106">
        <v>9</v>
      </c>
      <c r="BA22" s="106">
        <v>-3</v>
      </c>
      <c r="BB22" s="106">
        <v>0</v>
      </c>
      <c r="BC22" s="106">
        <v>0</v>
      </c>
      <c r="BD22" s="106">
        <v>-2</v>
      </c>
      <c r="BE22" s="106">
        <v>0</v>
      </c>
      <c r="BF22" s="106">
        <f t="shared" si="6"/>
        <v>39</v>
      </c>
      <c r="BG22" s="106">
        <v>0</v>
      </c>
      <c r="BH22" s="106">
        <v>0</v>
      </c>
      <c r="BI22" s="106">
        <v>0</v>
      </c>
      <c r="BJ22" s="106">
        <v>1</v>
      </c>
      <c r="BK22" s="106">
        <v>1</v>
      </c>
      <c r="BL22" s="106">
        <v>0</v>
      </c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7"/>
      <c r="CA22" s="67"/>
      <c r="CB22" s="67"/>
      <c r="CC22" s="67"/>
      <c r="CD22" s="67"/>
      <c r="CE22" s="67"/>
      <c r="CF22" s="67"/>
      <c r="CG22" s="67"/>
      <c r="CH22" s="67"/>
      <c r="CI22" s="67"/>
      <c r="CJ22" s="67"/>
      <c r="CK22" s="67"/>
      <c r="CL22" s="67"/>
      <c r="CM22" s="67"/>
      <c r="CN22" s="67"/>
      <c r="CO22" s="67"/>
      <c r="CP22" s="67"/>
      <c r="CQ22" s="67"/>
      <c r="CR22" s="67"/>
      <c r="CS22" s="67"/>
      <c r="CT22" s="67"/>
      <c r="CU22" s="67"/>
      <c r="CV22" s="67"/>
      <c r="CW22" s="67"/>
      <c r="CX22" s="67"/>
      <c r="CY22" s="67"/>
      <c r="CZ22" s="67"/>
      <c r="DA22" s="67"/>
      <c r="DB22" s="67"/>
      <c r="DC22" s="67"/>
      <c r="DD22" s="67"/>
      <c r="DE22" s="67"/>
      <c r="DF22" s="67"/>
      <c r="DG22" s="67"/>
      <c r="DH22" s="67"/>
      <c r="DI22" s="67"/>
      <c r="DJ22" s="67"/>
      <c r="DK22" s="67"/>
      <c r="DL22" s="67"/>
      <c r="DM22" s="67"/>
      <c r="DN22" s="67"/>
      <c r="DO22" s="67"/>
      <c r="DP22" s="67"/>
      <c r="DQ22" s="67"/>
      <c r="DR22" s="67"/>
      <c r="DS22" s="67"/>
      <c r="DT22" s="67"/>
      <c r="DU22" s="67"/>
      <c r="DV22" s="67"/>
      <c r="DW22" s="67"/>
      <c r="DX22" s="67"/>
      <c r="DY22" s="67"/>
      <c r="DZ22" s="67"/>
      <c r="EA22" s="67"/>
      <c r="EB22" s="67"/>
      <c r="EC22" s="67"/>
      <c r="ED22" s="67"/>
      <c r="EE22" s="67"/>
      <c r="EF22" s="67"/>
      <c r="EG22" s="67"/>
      <c r="EH22" s="67"/>
      <c r="EI22" s="67"/>
      <c r="EJ22" s="67"/>
      <c r="EK22" s="67"/>
      <c r="EL22" s="67"/>
      <c r="EM22" s="67"/>
      <c r="EN22" s="67"/>
      <c r="EO22" s="67"/>
      <c r="EP22" s="67"/>
      <c r="EQ22" s="67"/>
      <c r="ER22" s="67"/>
      <c r="ES22" s="67"/>
      <c r="ET22" s="67"/>
      <c r="EU22" s="67"/>
      <c r="EV22" s="67"/>
      <c r="EW22" s="67"/>
      <c r="EX22" s="67"/>
      <c r="EY22" s="67"/>
      <c r="EZ22" s="67"/>
      <c r="FA22" s="67"/>
      <c r="FB22" s="67"/>
      <c r="FC22" s="67"/>
      <c r="FD22" s="67"/>
      <c r="FE22" s="67"/>
      <c r="FF22" s="67"/>
      <c r="FG22" s="67"/>
      <c r="FH22" s="67"/>
      <c r="FI22" s="67"/>
      <c r="FJ22" s="67"/>
      <c r="FK22" s="67"/>
      <c r="FL22" s="67"/>
      <c r="FM22" s="67"/>
      <c r="FN22" s="67"/>
      <c r="FO22" s="67"/>
      <c r="FP22" s="67"/>
      <c r="FQ22" s="67"/>
      <c r="FR22" s="67"/>
      <c r="FS22" s="67"/>
      <c r="FT22" s="67"/>
      <c r="FU22" s="67"/>
      <c r="FV22" s="67"/>
      <c r="FW22" s="67"/>
      <c r="FX22" s="67"/>
      <c r="FY22" s="67"/>
      <c r="FZ22" s="67"/>
      <c r="GA22" s="67"/>
      <c r="GB22" s="67"/>
      <c r="GC22" s="67"/>
      <c r="GD22" s="67"/>
      <c r="GE22" s="67"/>
      <c r="GF22" s="67"/>
      <c r="GG22" s="67"/>
      <c r="GH22" s="67"/>
      <c r="GI22" s="67"/>
      <c r="GJ22" s="67"/>
      <c r="GK22" s="67"/>
      <c r="GL22" s="67"/>
      <c r="GM22" s="67"/>
      <c r="GN22" s="67"/>
      <c r="GO22" s="67"/>
      <c r="GP22" s="67"/>
      <c r="GQ22" s="67"/>
      <c r="GR22" s="67"/>
      <c r="GS22" s="67"/>
      <c r="GT22" s="67"/>
      <c r="GU22" s="67"/>
      <c r="GV22" s="67"/>
      <c r="GW22" s="67"/>
      <c r="GX22" s="67"/>
      <c r="GY22" s="67"/>
      <c r="GZ22" s="67"/>
      <c r="HA22" s="67"/>
      <c r="HB22" s="67"/>
      <c r="HC22" s="67"/>
      <c r="HD22" s="67"/>
    </row>
    <row r="23" spans="1:212" s="68" customFormat="1" ht="15.75" x14ac:dyDescent="0.25">
      <c r="A23" s="64">
        <v>9</v>
      </c>
      <c r="B23" s="65" t="s">
        <v>150</v>
      </c>
      <c r="C23" s="65" t="s">
        <v>57</v>
      </c>
      <c r="D23" s="66" t="s">
        <v>186</v>
      </c>
      <c r="E23" s="66"/>
      <c r="F23" s="66" t="s">
        <v>187</v>
      </c>
      <c r="G23" s="80" t="s">
        <v>92</v>
      </c>
      <c r="H23" s="102">
        <v>43300</v>
      </c>
      <c r="I23" s="102">
        <v>43304.28</v>
      </c>
      <c r="J23" s="102">
        <v>60</v>
      </c>
      <c r="K23" s="102">
        <v>36000</v>
      </c>
      <c r="L23" s="102">
        <v>0</v>
      </c>
      <c r="M23" s="102">
        <v>1836</v>
      </c>
      <c r="N23" s="102">
        <v>0</v>
      </c>
      <c r="O23" s="102">
        <v>41860</v>
      </c>
      <c r="P23" s="112">
        <v>1.03</v>
      </c>
      <c r="Q23" s="114" t="s">
        <v>249</v>
      </c>
      <c r="R23" s="114" t="s">
        <v>249</v>
      </c>
      <c r="S23" s="114" t="s">
        <v>249</v>
      </c>
      <c r="T23" s="114" t="s">
        <v>249</v>
      </c>
      <c r="U23" s="114" t="s">
        <v>249</v>
      </c>
      <c r="V23" s="102">
        <v>0</v>
      </c>
      <c r="W23" s="102">
        <v>43300</v>
      </c>
      <c r="X23" s="102">
        <v>0</v>
      </c>
      <c r="Y23" s="113">
        <v>0.1</v>
      </c>
      <c r="Z23" s="102">
        <v>4024</v>
      </c>
      <c r="AA23" s="102">
        <v>0</v>
      </c>
      <c r="AB23" s="102">
        <v>5.57</v>
      </c>
      <c r="AC23" s="102">
        <v>0</v>
      </c>
      <c r="AD23" s="102">
        <v>0</v>
      </c>
      <c r="AE23" s="102">
        <v>0</v>
      </c>
      <c r="AF23" s="102">
        <v>157</v>
      </c>
      <c r="AG23" s="102">
        <v>200</v>
      </c>
      <c r="AH23" s="102">
        <v>0</v>
      </c>
      <c r="AI23" s="102">
        <v>200</v>
      </c>
      <c r="AJ23" s="102">
        <v>35</v>
      </c>
      <c r="AK23" s="102">
        <v>0</v>
      </c>
      <c r="AL23" s="102">
        <v>0</v>
      </c>
      <c r="AM23" s="102">
        <v>0</v>
      </c>
      <c r="AN23" s="102">
        <v>0</v>
      </c>
      <c r="AO23" s="102">
        <v>607</v>
      </c>
      <c r="AP23" s="104">
        <f t="shared" si="5"/>
        <v>0</v>
      </c>
      <c r="AQ23" s="102">
        <v>0</v>
      </c>
      <c r="AR23" s="102">
        <v>2162</v>
      </c>
      <c r="AS23" s="102">
        <v>0</v>
      </c>
      <c r="AT23" s="102">
        <v>0</v>
      </c>
      <c r="AU23" s="102">
        <v>1827.57</v>
      </c>
      <c r="AV23" s="102">
        <v>0</v>
      </c>
      <c r="AW23" s="102">
        <v>0</v>
      </c>
      <c r="AX23" s="102">
        <v>0</v>
      </c>
      <c r="AY23" s="106">
        <v>3</v>
      </c>
      <c r="AZ23" s="106">
        <v>0</v>
      </c>
      <c r="BA23" s="106">
        <v>0</v>
      </c>
      <c r="BB23" s="106">
        <v>0</v>
      </c>
      <c r="BC23" s="106">
        <v>-1</v>
      </c>
      <c r="BD23" s="106">
        <v>0</v>
      </c>
      <c r="BE23" s="106">
        <v>0</v>
      </c>
      <c r="BF23" s="106">
        <f t="shared" si="6"/>
        <v>2</v>
      </c>
      <c r="BG23" s="106">
        <v>0</v>
      </c>
      <c r="BH23" s="106">
        <v>0</v>
      </c>
      <c r="BI23" s="106">
        <v>0</v>
      </c>
      <c r="BJ23" s="106">
        <v>2</v>
      </c>
      <c r="BK23" s="106">
        <v>0</v>
      </c>
      <c r="BL23" s="106">
        <v>0</v>
      </c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</row>
    <row r="24" spans="1:212" s="86" customFormat="1" ht="15.75" x14ac:dyDescent="0.25">
      <c r="A24" s="82">
        <v>10</v>
      </c>
      <c r="B24" s="83" t="s">
        <v>151</v>
      </c>
      <c r="C24" s="83" t="s">
        <v>73</v>
      </c>
      <c r="D24" s="52" t="s">
        <v>188</v>
      </c>
      <c r="E24" s="52"/>
      <c r="F24" s="52" t="s">
        <v>187</v>
      </c>
      <c r="G24" s="87" t="s">
        <v>69</v>
      </c>
      <c r="H24" s="100">
        <v>1248338.57</v>
      </c>
      <c r="I24" s="100">
        <v>1277080.26</v>
      </c>
      <c r="J24" s="100">
        <v>241098.2</v>
      </c>
      <c r="K24" s="100">
        <v>445741.21</v>
      </c>
      <c r="L24" s="100">
        <v>1966.15</v>
      </c>
      <c r="M24" s="100">
        <v>84035.38</v>
      </c>
      <c r="N24" s="100">
        <v>88475.96</v>
      </c>
      <c r="O24" s="100">
        <v>776805.81</v>
      </c>
      <c r="P24" s="108">
        <v>2</v>
      </c>
      <c r="Q24" s="96" t="s">
        <v>249</v>
      </c>
      <c r="R24" s="96" t="s">
        <v>249</v>
      </c>
      <c r="S24" s="96" t="s">
        <v>249</v>
      </c>
      <c r="T24" s="96" t="s">
        <v>249</v>
      </c>
      <c r="U24" s="96" t="s">
        <v>249</v>
      </c>
      <c r="V24" s="100">
        <v>244867.71000000008</v>
      </c>
      <c r="W24" s="100">
        <v>605800.52</v>
      </c>
      <c r="X24" s="100">
        <v>397670.34</v>
      </c>
      <c r="Y24" s="109">
        <v>4.2074102879280421E-2</v>
      </c>
      <c r="Z24" s="100">
        <v>42220.136200000001</v>
      </c>
      <c r="AA24" s="100">
        <v>604818</v>
      </c>
      <c r="AB24" s="100">
        <v>110.01</v>
      </c>
      <c r="AC24" s="100">
        <v>0</v>
      </c>
      <c r="AD24" s="100">
        <v>0</v>
      </c>
      <c r="AE24" s="100">
        <v>0</v>
      </c>
      <c r="AF24" s="100">
        <v>0</v>
      </c>
      <c r="AG24" s="100">
        <v>0</v>
      </c>
      <c r="AH24" s="100">
        <v>0</v>
      </c>
      <c r="AI24" s="100">
        <v>0</v>
      </c>
      <c r="AJ24" s="100">
        <v>125.65</v>
      </c>
      <c r="AK24" s="100">
        <v>0</v>
      </c>
      <c r="AL24" s="100">
        <v>0</v>
      </c>
      <c r="AM24" s="100">
        <v>0</v>
      </c>
      <c r="AN24" s="100">
        <v>0</v>
      </c>
      <c r="AO24" s="100">
        <v>7769.02</v>
      </c>
      <c r="AP24" s="110">
        <f t="shared" ref="AP24:AP29" si="7">IF(AO24=0,0,AN24/AO24)</f>
        <v>0</v>
      </c>
      <c r="AQ24" s="100">
        <v>0</v>
      </c>
      <c r="AR24" s="100">
        <v>63180.63</v>
      </c>
      <c r="AS24" s="100">
        <v>0</v>
      </c>
      <c r="AT24" s="100">
        <v>0</v>
      </c>
      <c r="AU24" s="100">
        <v>-7.2759576141834308E-12</v>
      </c>
      <c r="AV24" s="100">
        <v>0</v>
      </c>
      <c r="AW24" s="100">
        <v>0</v>
      </c>
      <c r="AX24" s="100">
        <v>0</v>
      </c>
      <c r="AY24" s="107">
        <v>13</v>
      </c>
      <c r="AZ24" s="107">
        <v>9</v>
      </c>
      <c r="BA24" s="107">
        <v>0</v>
      </c>
      <c r="BB24" s="107">
        <v>0</v>
      </c>
      <c r="BC24" s="107">
        <v>-1</v>
      </c>
      <c r="BD24" s="107">
        <v>0</v>
      </c>
      <c r="BE24" s="107">
        <v>0</v>
      </c>
      <c r="BF24" s="107">
        <f t="shared" ref="BF24:BF29" si="8">SUM(AY24:BE24)</f>
        <v>21</v>
      </c>
      <c r="BG24" s="107">
        <v>2</v>
      </c>
      <c r="BH24" s="107">
        <v>0</v>
      </c>
      <c r="BI24" s="107">
        <v>0</v>
      </c>
      <c r="BJ24" s="107">
        <v>0</v>
      </c>
      <c r="BK24" s="107">
        <v>0</v>
      </c>
      <c r="BL24" s="107">
        <v>0</v>
      </c>
      <c r="BM24" s="85"/>
      <c r="BN24" s="85"/>
      <c r="BO24" s="85"/>
      <c r="BP24" s="85"/>
      <c r="BQ24" s="85"/>
      <c r="BR24" s="85"/>
      <c r="BS24" s="85"/>
      <c r="BT24" s="85"/>
      <c r="BU24" s="85"/>
      <c r="BV24" s="85"/>
      <c r="BW24" s="85"/>
      <c r="BX24" s="85"/>
      <c r="BY24" s="85"/>
      <c r="BZ24" s="85"/>
      <c r="CA24" s="85"/>
      <c r="CB24" s="85"/>
      <c r="CC24" s="85"/>
      <c r="CD24" s="85"/>
      <c r="CE24" s="85"/>
      <c r="CF24" s="85"/>
      <c r="CG24" s="85"/>
      <c r="CH24" s="85"/>
      <c r="CI24" s="85"/>
      <c r="CJ24" s="85"/>
      <c r="CK24" s="85"/>
      <c r="CL24" s="85"/>
      <c r="CM24" s="85"/>
      <c r="CN24" s="85"/>
      <c r="CO24" s="85"/>
      <c r="CP24" s="85"/>
      <c r="CQ24" s="85"/>
      <c r="CR24" s="85"/>
      <c r="CS24" s="85"/>
      <c r="CT24" s="85"/>
      <c r="CU24" s="85"/>
      <c r="CV24" s="85"/>
      <c r="CW24" s="85"/>
      <c r="CX24" s="85"/>
      <c r="CY24" s="85"/>
      <c r="CZ24" s="85"/>
      <c r="DA24" s="85"/>
      <c r="DB24" s="85"/>
      <c r="DC24" s="85"/>
      <c r="DD24" s="85"/>
      <c r="DE24" s="85"/>
      <c r="DF24" s="85"/>
      <c r="DG24" s="85"/>
      <c r="DH24" s="85"/>
      <c r="DI24" s="85"/>
      <c r="DJ24" s="85"/>
      <c r="DK24" s="85"/>
      <c r="DL24" s="85"/>
      <c r="DM24" s="85"/>
      <c r="DN24" s="85"/>
      <c r="DO24" s="85"/>
      <c r="DP24" s="85"/>
      <c r="DQ24" s="85"/>
      <c r="DR24" s="85"/>
      <c r="DS24" s="85"/>
      <c r="DT24" s="85"/>
      <c r="DU24" s="85"/>
      <c r="DV24" s="85"/>
      <c r="DW24" s="85"/>
      <c r="DX24" s="85"/>
      <c r="DY24" s="85"/>
      <c r="DZ24" s="85"/>
      <c r="EA24" s="85"/>
      <c r="EB24" s="85"/>
      <c r="EC24" s="85"/>
      <c r="ED24" s="85"/>
      <c r="EE24" s="85"/>
      <c r="EF24" s="85"/>
      <c r="EG24" s="85"/>
      <c r="EH24" s="85"/>
      <c r="EI24" s="85"/>
      <c r="EJ24" s="85"/>
      <c r="EK24" s="85"/>
      <c r="EL24" s="85"/>
      <c r="EM24" s="85"/>
      <c r="EN24" s="85"/>
      <c r="EO24" s="85"/>
      <c r="EP24" s="85"/>
      <c r="EQ24" s="85"/>
      <c r="ER24" s="85"/>
      <c r="ES24" s="85"/>
      <c r="ET24" s="85"/>
      <c r="EU24" s="85"/>
      <c r="EV24" s="85"/>
      <c r="EW24" s="85"/>
      <c r="EX24" s="85"/>
      <c r="EY24" s="85"/>
      <c r="EZ24" s="85"/>
      <c r="FA24" s="85"/>
      <c r="FB24" s="85"/>
      <c r="FC24" s="85"/>
      <c r="FD24" s="85"/>
      <c r="FE24" s="85"/>
      <c r="FF24" s="85"/>
      <c r="FG24" s="85"/>
      <c r="FH24" s="85"/>
      <c r="FI24" s="85"/>
      <c r="FJ24" s="85"/>
      <c r="FK24" s="85"/>
      <c r="FL24" s="85"/>
      <c r="FM24" s="85"/>
      <c r="FN24" s="85"/>
      <c r="FO24" s="85"/>
      <c r="FP24" s="85"/>
      <c r="FQ24" s="85"/>
      <c r="FR24" s="85"/>
      <c r="FS24" s="85"/>
      <c r="FT24" s="85"/>
      <c r="FU24" s="85"/>
      <c r="FV24" s="85"/>
      <c r="FW24" s="85"/>
      <c r="FX24" s="85"/>
      <c r="FY24" s="85"/>
      <c r="FZ24" s="85"/>
      <c r="GA24" s="85"/>
      <c r="GB24" s="85"/>
      <c r="GC24" s="85"/>
      <c r="GD24" s="85"/>
      <c r="GE24" s="85"/>
      <c r="GF24" s="85"/>
      <c r="GG24" s="85"/>
      <c r="GH24" s="85"/>
      <c r="GI24" s="85"/>
      <c r="GJ24" s="85"/>
      <c r="GK24" s="85"/>
      <c r="GL24" s="85"/>
      <c r="GM24" s="85"/>
      <c r="GN24" s="85"/>
      <c r="GO24" s="85"/>
      <c r="GP24" s="85"/>
      <c r="GQ24" s="85"/>
      <c r="GR24" s="85"/>
      <c r="GS24" s="85"/>
      <c r="GT24" s="85"/>
      <c r="GU24" s="85"/>
      <c r="GV24" s="85"/>
      <c r="GW24" s="85"/>
      <c r="GX24" s="85"/>
      <c r="GY24" s="85"/>
      <c r="GZ24" s="85"/>
      <c r="HA24" s="85"/>
      <c r="HB24" s="85"/>
      <c r="HC24" s="85"/>
      <c r="HD24" s="85"/>
    </row>
    <row r="25" spans="1:212" s="86" customFormat="1" ht="15.75" x14ac:dyDescent="0.25">
      <c r="A25" s="82">
        <v>10</v>
      </c>
      <c r="B25" s="83" t="s">
        <v>152</v>
      </c>
      <c r="C25" s="83" t="s">
        <v>96</v>
      </c>
      <c r="D25" s="52" t="s">
        <v>189</v>
      </c>
      <c r="E25" s="52"/>
      <c r="F25" s="52" t="s">
        <v>172</v>
      </c>
      <c r="G25" s="87" t="s">
        <v>69</v>
      </c>
      <c r="H25" s="100">
        <v>205264.98</v>
      </c>
      <c r="I25" s="100">
        <v>210720.93</v>
      </c>
      <c r="J25" s="100">
        <v>0</v>
      </c>
      <c r="K25" s="100">
        <v>145304.29999999999</v>
      </c>
      <c r="L25" s="100">
        <v>2670.42</v>
      </c>
      <c r="M25" s="100">
        <v>27769.86</v>
      </c>
      <c r="N25" s="100">
        <v>36295.81</v>
      </c>
      <c r="O25" s="100">
        <v>226679.34</v>
      </c>
      <c r="P25" s="108">
        <v>0</v>
      </c>
      <c r="Q25" s="96" t="s">
        <v>249</v>
      </c>
      <c r="R25" s="96" t="s">
        <v>249</v>
      </c>
      <c r="S25" s="96" t="s">
        <v>249</v>
      </c>
      <c r="T25" s="96" t="s">
        <v>249</v>
      </c>
      <c r="U25" s="96" t="s">
        <v>249</v>
      </c>
      <c r="V25" s="100">
        <v>15501.100000000006</v>
      </c>
      <c r="W25" s="100">
        <v>174440.88</v>
      </c>
      <c r="X25" s="100">
        <v>15323</v>
      </c>
      <c r="Y25" s="109">
        <v>4.8385045668332669E-2</v>
      </c>
      <c r="Z25" s="100">
        <v>9183.0040000000008</v>
      </c>
      <c r="AA25" s="100">
        <v>109119</v>
      </c>
      <c r="AB25" s="100">
        <v>0</v>
      </c>
      <c r="AC25" s="100">
        <v>1179</v>
      </c>
      <c r="AD25" s="100">
        <v>123</v>
      </c>
      <c r="AE25" s="100">
        <v>170</v>
      </c>
      <c r="AF25" s="100">
        <v>272</v>
      </c>
      <c r="AG25" s="100">
        <v>67</v>
      </c>
      <c r="AH25" s="100">
        <v>453.23</v>
      </c>
      <c r="AI25" s="100">
        <v>320</v>
      </c>
      <c r="AJ25" s="100">
        <v>258.23</v>
      </c>
      <c r="AK25" s="100">
        <v>0</v>
      </c>
      <c r="AL25" s="100">
        <v>14</v>
      </c>
      <c r="AM25" s="100">
        <v>0</v>
      </c>
      <c r="AN25" s="100">
        <v>0</v>
      </c>
      <c r="AO25" s="100">
        <v>7412.44</v>
      </c>
      <c r="AP25" s="110">
        <f t="shared" si="7"/>
        <v>0</v>
      </c>
      <c r="AQ25" s="100">
        <v>0</v>
      </c>
      <c r="AR25" s="100">
        <v>6600</v>
      </c>
      <c r="AS25" s="100">
        <v>0</v>
      </c>
      <c r="AT25" s="100">
        <v>0</v>
      </c>
      <c r="AU25" s="100">
        <v>1169.55</v>
      </c>
      <c r="AV25" s="100">
        <v>0</v>
      </c>
      <c r="AW25" s="100">
        <v>0</v>
      </c>
      <c r="AX25" s="100">
        <v>0</v>
      </c>
      <c r="AY25" s="107">
        <v>12</v>
      </c>
      <c r="AZ25" s="107">
        <v>0</v>
      </c>
      <c r="BA25" s="107">
        <v>0</v>
      </c>
      <c r="BB25" s="107">
        <v>0</v>
      </c>
      <c r="BC25" s="107">
        <v>-3</v>
      </c>
      <c r="BD25" s="107">
        <v>-6</v>
      </c>
      <c r="BE25" s="107">
        <v>0</v>
      </c>
      <c r="BF25" s="107">
        <f t="shared" si="8"/>
        <v>3</v>
      </c>
      <c r="BG25" s="107">
        <v>1</v>
      </c>
      <c r="BH25" s="107">
        <v>1</v>
      </c>
      <c r="BI25" s="107">
        <v>0</v>
      </c>
      <c r="BJ25" s="107">
        <v>1</v>
      </c>
      <c r="BK25" s="107">
        <v>4</v>
      </c>
      <c r="BL25" s="107">
        <v>0</v>
      </c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85"/>
      <c r="BY25" s="85"/>
      <c r="BZ25" s="85"/>
      <c r="CA25" s="85"/>
      <c r="CB25" s="85"/>
      <c r="CC25" s="85"/>
      <c r="CD25" s="85"/>
      <c r="CE25" s="85"/>
      <c r="CF25" s="85"/>
      <c r="CG25" s="85"/>
      <c r="CH25" s="85"/>
      <c r="CI25" s="85"/>
      <c r="CJ25" s="85"/>
      <c r="CK25" s="85"/>
      <c r="CL25" s="85"/>
      <c r="CM25" s="85"/>
      <c r="CN25" s="85"/>
      <c r="CO25" s="85"/>
      <c r="CP25" s="85"/>
      <c r="CQ25" s="85"/>
      <c r="CR25" s="85"/>
      <c r="CS25" s="85"/>
      <c r="CT25" s="85"/>
      <c r="CU25" s="85"/>
      <c r="CV25" s="85"/>
      <c r="CW25" s="85"/>
      <c r="CX25" s="85"/>
      <c r="CY25" s="85"/>
      <c r="CZ25" s="85"/>
      <c r="DA25" s="85"/>
      <c r="DB25" s="85"/>
      <c r="DC25" s="85"/>
      <c r="DD25" s="85"/>
      <c r="DE25" s="85"/>
      <c r="DF25" s="85"/>
      <c r="DG25" s="85"/>
      <c r="DH25" s="85"/>
      <c r="DI25" s="85"/>
      <c r="DJ25" s="85"/>
      <c r="DK25" s="85"/>
      <c r="DL25" s="85"/>
      <c r="DM25" s="85"/>
      <c r="DN25" s="85"/>
      <c r="DO25" s="85"/>
      <c r="DP25" s="85"/>
      <c r="DQ25" s="85"/>
      <c r="DR25" s="85"/>
      <c r="DS25" s="85"/>
      <c r="DT25" s="85"/>
      <c r="DU25" s="85"/>
      <c r="DV25" s="85"/>
      <c r="DW25" s="85"/>
      <c r="DX25" s="85"/>
      <c r="DY25" s="85"/>
      <c r="DZ25" s="85"/>
      <c r="EA25" s="85"/>
      <c r="EB25" s="85"/>
      <c r="EC25" s="85"/>
      <c r="ED25" s="85"/>
      <c r="EE25" s="85"/>
      <c r="EF25" s="85"/>
      <c r="EG25" s="85"/>
      <c r="EH25" s="85"/>
      <c r="EI25" s="85"/>
      <c r="EJ25" s="85"/>
      <c r="EK25" s="85"/>
      <c r="EL25" s="85"/>
      <c r="EM25" s="85"/>
      <c r="EN25" s="85"/>
      <c r="EO25" s="85"/>
      <c r="EP25" s="85"/>
      <c r="EQ25" s="85"/>
      <c r="ER25" s="85"/>
      <c r="ES25" s="85"/>
      <c r="ET25" s="85"/>
      <c r="EU25" s="85"/>
      <c r="EV25" s="85"/>
      <c r="EW25" s="85"/>
      <c r="EX25" s="85"/>
      <c r="EY25" s="85"/>
      <c r="EZ25" s="85"/>
      <c r="FA25" s="85"/>
      <c r="FB25" s="85"/>
      <c r="FC25" s="85"/>
      <c r="FD25" s="85"/>
      <c r="FE25" s="85"/>
      <c r="FF25" s="85"/>
      <c r="FG25" s="85"/>
      <c r="FH25" s="85"/>
      <c r="FI25" s="85"/>
      <c r="FJ25" s="85"/>
      <c r="FK25" s="85"/>
      <c r="FL25" s="85"/>
      <c r="FM25" s="85"/>
      <c r="FN25" s="85"/>
      <c r="FO25" s="85"/>
      <c r="FP25" s="85"/>
      <c r="FQ25" s="85"/>
      <c r="FR25" s="85"/>
      <c r="FS25" s="85"/>
      <c r="FT25" s="85"/>
      <c r="FU25" s="85"/>
      <c r="FV25" s="85"/>
      <c r="FW25" s="85"/>
      <c r="FX25" s="85"/>
      <c r="FY25" s="85"/>
      <c r="FZ25" s="85"/>
      <c r="GA25" s="85"/>
      <c r="GB25" s="85"/>
      <c r="GC25" s="85"/>
      <c r="GD25" s="85"/>
      <c r="GE25" s="85"/>
      <c r="GF25" s="85"/>
      <c r="GG25" s="85"/>
      <c r="GH25" s="85"/>
      <c r="GI25" s="85"/>
      <c r="GJ25" s="85"/>
      <c r="GK25" s="85"/>
      <c r="GL25" s="85"/>
      <c r="GM25" s="85"/>
      <c r="GN25" s="85"/>
      <c r="GO25" s="85"/>
      <c r="GP25" s="85"/>
      <c r="GQ25" s="85"/>
      <c r="GR25" s="85"/>
      <c r="GS25" s="85"/>
      <c r="GT25" s="85"/>
      <c r="GU25" s="85"/>
      <c r="GV25" s="85"/>
      <c r="GW25" s="85"/>
      <c r="GX25" s="85"/>
      <c r="GY25" s="85"/>
      <c r="GZ25" s="85"/>
      <c r="HA25" s="85"/>
      <c r="HB25" s="85"/>
      <c r="HC25" s="85"/>
      <c r="HD25" s="85"/>
    </row>
    <row r="26" spans="1:212" s="27" customFormat="1" ht="15.75" x14ac:dyDescent="0.25">
      <c r="A26" s="33">
        <v>10</v>
      </c>
      <c r="B26" s="34" t="s">
        <v>153</v>
      </c>
      <c r="C26" s="34" t="s">
        <v>81</v>
      </c>
      <c r="D26" s="52" t="s">
        <v>190</v>
      </c>
      <c r="E26" s="52"/>
      <c r="F26" s="52" t="s">
        <v>191</v>
      </c>
      <c r="G26" s="81" t="s">
        <v>68</v>
      </c>
      <c r="H26" s="100">
        <v>214888</v>
      </c>
      <c r="I26" s="100">
        <v>214906</v>
      </c>
      <c r="J26" s="100">
        <v>0</v>
      </c>
      <c r="K26" s="100">
        <v>96604</v>
      </c>
      <c r="L26" s="100">
        <v>18000</v>
      </c>
      <c r="M26" s="100">
        <v>107620</v>
      </c>
      <c r="N26" s="100">
        <v>10668</v>
      </c>
      <c r="O26" s="100">
        <v>245149</v>
      </c>
      <c r="P26" s="108">
        <v>1.81</v>
      </c>
      <c r="Q26" s="100">
        <v>0</v>
      </c>
      <c r="R26" s="100">
        <v>245149</v>
      </c>
      <c r="S26" s="100">
        <v>0</v>
      </c>
      <c r="T26" s="109">
        <v>0.05</v>
      </c>
      <c r="U26" s="100">
        <v>12257</v>
      </c>
      <c r="V26" s="96" t="s">
        <v>249</v>
      </c>
      <c r="W26" s="96" t="s">
        <v>249</v>
      </c>
      <c r="X26" s="96" t="s">
        <v>249</v>
      </c>
      <c r="Y26" s="96" t="s">
        <v>249</v>
      </c>
      <c r="Z26" s="96" t="s">
        <v>249</v>
      </c>
      <c r="AA26" s="100">
        <v>0</v>
      </c>
      <c r="AB26" s="100">
        <v>22</v>
      </c>
      <c r="AC26" s="100">
        <v>0</v>
      </c>
      <c r="AD26" s="100">
        <v>0</v>
      </c>
      <c r="AE26" s="100">
        <v>0</v>
      </c>
      <c r="AF26" s="100">
        <v>209</v>
      </c>
      <c r="AG26" s="100">
        <v>300</v>
      </c>
      <c r="AH26" s="100">
        <v>230</v>
      </c>
      <c r="AI26" s="100">
        <v>0</v>
      </c>
      <c r="AJ26" s="100">
        <v>50</v>
      </c>
      <c r="AK26" s="100">
        <v>0</v>
      </c>
      <c r="AL26" s="100">
        <v>0</v>
      </c>
      <c r="AM26" s="100">
        <v>0</v>
      </c>
      <c r="AN26" s="100">
        <v>0</v>
      </c>
      <c r="AO26" s="100">
        <v>2041</v>
      </c>
      <c r="AP26" s="110">
        <f t="shared" si="7"/>
        <v>0</v>
      </c>
      <c r="AQ26" s="100">
        <v>0</v>
      </c>
      <c r="AR26" s="100">
        <v>10744</v>
      </c>
      <c r="AS26" s="100">
        <v>0</v>
      </c>
      <c r="AT26" s="100">
        <v>0</v>
      </c>
      <c r="AU26" s="100">
        <v>1553</v>
      </c>
      <c r="AV26" s="100">
        <v>0</v>
      </c>
      <c r="AW26" s="100">
        <v>0</v>
      </c>
      <c r="AX26" s="100">
        <v>0</v>
      </c>
      <c r="AY26" s="107">
        <v>5</v>
      </c>
      <c r="AZ26" s="107">
        <v>4</v>
      </c>
      <c r="BA26" s="107">
        <v>0</v>
      </c>
      <c r="BB26" s="107">
        <v>0</v>
      </c>
      <c r="BC26" s="107">
        <v>-3</v>
      </c>
      <c r="BD26" s="107">
        <v>0</v>
      </c>
      <c r="BE26" s="107">
        <v>0</v>
      </c>
      <c r="BF26" s="107">
        <f t="shared" si="8"/>
        <v>6</v>
      </c>
      <c r="BG26" s="107">
        <v>0</v>
      </c>
      <c r="BH26" s="107">
        <v>0</v>
      </c>
      <c r="BI26" s="107">
        <v>0</v>
      </c>
      <c r="BJ26" s="107">
        <v>0</v>
      </c>
      <c r="BK26" s="107">
        <v>0</v>
      </c>
      <c r="BL26" s="107">
        <v>0</v>
      </c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</row>
    <row r="27" spans="1:212" s="86" customFormat="1" ht="15.75" x14ac:dyDescent="0.25">
      <c r="A27" s="93">
        <v>11</v>
      </c>
      <c r="B27" s="94" t="s">
        <v>245</v>
      </c>
      <c r="C27" s="94" t="s">
        <v>238</v>
      </c>
      <c r="D27" s="52" t="s">
        <v>192</v>
      </c>
      <c r="E27" s="52"/>
      <c r="F27" s="52" t="s">
        <v>184</v>
      </c>
      <c r="G27" s="79" t="s">
        <v>133</v>
      </c>
      <c r="H27" s="100">
        <v>293316.32</v>
      </c>
      <c r="I27" s="100">
        <v>316219.05</v>
      </c>
      <c r="J27" s="100">
        <v>0</v>
      </c>
      <c r="K27" s="100">
        <v>194579.76</v>
      </c>
      <c r="L27" s="100">
        <v>26318.080000000002</v>
      </c>
      <c r="M27" s="100">
        <v>0</v>
      </c>
      <c r="N27" s="100">
        <v>69893.38</v>
      </c>
      <c r="O27" s="100">
        <v>311578.33</v>
      </c>
      <c r="P27" s="108">
        <v>0</v>
      </c>
      <c r="Q27" s="96" t="s">
        <v>249</v>
      </c>
      <c r="R27" s="96" t="s">
        <v>249</v>
      </c>
      <c r="S27" s="96" t="s">
        <v>249</v>
      </c>
      <c r="T27" s="96" t="s">
        <v>249</v>
      </c>
      <c r="U27" s="96" t="s">
        <v>249</v>
      </c>
      <c r="V27" s="100">
        <v>0</v>
      </c>
      <c r="W27" s="100">
        <v>293316</v>
      </c>
      <c r="X27" s="100">
        <v>0</v>
      </c>
      <c r="Y27" s="109">
        <v>6.9678392770702979E-2</v>
      </c>
      <c r="Z27" s="100">
        <v>45096.462699999996</v>
      </c>
      <c r="AA27" s="100">
        <v>0</v>
      </c>
      <c r="AB27" s="100">
        <v>0</v>
      </c>
      <c r="AC27" s="100">
        <v>1226.68</v>
      </c>
      <c r="AD27" s="100">
        <v>0</v>
      </c>
      <c r="AE27" s="100">
        <v>0</v>
      </c>
      <c r="AF27" s="100">
        <v>0</v>
      </c>
      <c r="AG27" s="100">
        <v>0</v>
      </c>
      <c r="AH27" s="100">
        <v>0</v>
      </c>
      <c r="AI27" s="100">
        <v>0</v>
      </c>
      <c r="AJ27" s="100">
        <v>181.43</v>
      </c>
      <c r="AK27" s="100">
        <v>296.25</v>
      </c>
      <c r="AL27" s="100">
        <v>0</v>
      </c>
      <c r="AM27" s="100">
        <v>0</v>
      </c>
      <c r="AN27" s="100">
        <v>1408.11</v>
      </c>
      <c r="AO27" s="100">
        <v>2044.71</v>
      </c>
      <c r="AP27" s="110">
        <f t="shared" si="7"/>
        <v>0.68866000557536267</v>
      </c>
      <c r="AQ27" s="100">
        <v>0</v>
      </c>
      <c r="AR27" s="100">
        <v>14665.82</v>
      </c>
      <c r="AS27" s="100">
        <v>3.9999999989959196E-3</v>
      </c>
      <c r="AT27" s="100">
        <v>0</v>
      </c>
      <c r="AU27" s="100">
        <v>12281.62</v>
      </c>
      <c r="AV27" s="100">
        <v>0</v>
      </c>
      <c r="AW27" s="100">
        <v>0</v>
      </c>
      <c r="AX27" s="100">
        <v>0</v>
      </c>
      <c r="AY27" s="107">
        <v>27</v>
      </c>
      <c r="AZ27" s="107">
        <v>14</v>
      </c>
      <c r="BA27" s="107">
        <v>0</v>
      </c>
      <c r="BB27" s="107">
        <v>0</v>
      </c>
      <c r="BC27" s="107">
        <v>-7</v>
      </c>
      <c r="BD27" s="107">
        <v>-2</v>
      </c>
      <c r="BE27" s="107">
        <v>0</v>
      </c>
      <c r="BF27" s="107">
        <f t="shared" si="8"/>
        <v>32</v>
      </c>
      <c r="BG27" s="107">
        <v>0</v>
      </c>
      <c r="BH27" s="107">
        <v>0</v>
      </c>
      <c r="BI27" s="107">
        <v>0</v>
      </c>
      <c r="BJ27" s="107">
        <v>0</v>
      </c>
      <c r="BK27" s="107">
        <v>2</v>
      </c>
      <c r="BL27" s="107">
        <v>0</v>
      </c>
      <c r="BM27" s="85"/>
      <c r="BN27" s="85"/>
      <c r="BO27" s="85"/>
      <c r="BP27" s="85"/>
      <c r="BQ27" s="85"/>
      <c r="BR27" s="85"/>
      <c r="BS27" s="85"/>
      <c r="BT27" s="85"/>
      <c r="BU27" s="85"/>
      <c r="BV27" s="85"/>
      <c r="BW27" s="85"/>
      <c r="BX27" s="85"/>
      <c r="BY27" s="85"/>
      <c r="BZ27" s="85"/>
      <c r="CA27" s="85"/>
      <c r="CB27" s="85"/>
      <c r="CC27" s="85"/>
      <c r="CD27" s="85"/>
      <c r="CE27" s="85"/>
      <c r="CF27" s="85"/>
      <c r="CG27" s="85"/>
      <c r="CH27" s="85"/>
      <c r="CI27" s="85"/>
      <c r="CJ27" s="85"/>
      <c r="CK27" s="85"/>
      <c r="CL27" s="85"/>
      <c r="CM27" s="85"/>
      <c r="CN27" s="85"/>
      <c r="CO27" s="85"/>
      <c r="CP27" s="85"/>
      <c r="CQ27" s="85"/>
      <c r="CR27" s="85"/>
      <c r="CS27" s="85"/>
      <c r="CT27" s="85"/>
      <c r="CU27" s="85"/>
      <c r="CV27" s="85"/>
      <c r="CW27" s="85"/>
      <c r="CX27" s="85"/>
      <c r="CY27" s="85"/>
      <c r="CZ27" s="85"/>
      <c r="DA27" s="85"/>
      <c r="DB27" s="85"/>
      <c r="DC27" s="85"/>
      <c r="DD27" s="85"/>
      <c r="DE27" s="85"/>
      <c r="DF27" s="85"/>
      <c r="DG27" s="85"/>
      <c r="DH27" s="85"/>
      <c r="DI27" s="85"/>
      <c r="DJ27" s="85"/>
      <c r="DK27" s="85"/>
      <c r="DL27" s="85"/>
      <c r="DM27" s="85"/>
      <c r="DN27" s="85"/>
      <c r="DO27" s="85"/>
      <c r="DP27" s="85"/>
      <c r="DQ27" s="85"/>
      <c r="DR27" s="85"/>
      <c r="DS27" s="85"/>
      <c r="DT27" s="85"/>
      <c r="DU27" s="85"/>
      <c r="DV27" s="85"/>
      <c r="DW27" s="85"/>
      <c r="DX27" s="85"/>
      <c r="DY27" s="85"/>
      <c r="DZ27" s="85"/>
      <c r="EA27" s="85"/>
      <c r="EB27" s="85"/>
      <c r="EC27" s="85"/>
      <c r="ED27" s="85"/>
      <c r="EE27" s="85"/>
      <c r="EF27" s="85"/>
      <c r="EG27" s="85"/>
      <c r="EH27" s="85"/>
      <c r="EI27" s="85"/>
      <c r="EJ27" s="85"/>
      <c r="EK27" s="85"/>
      <c r="EL27" s="85"/>
      <c r="EM27" s="85"/>
      <c r="EN27" s="85"/>
      <c r="EO27" s="85"/>
      <c r="EP27" s="85"/>
      <c r="EQ27" s="85"/>
      <c r="ER27" s="85"/>
      <c r="ES27" s="85"/>
      <c r="ET27" s="85"/>
      <c r="EU27" s="85"/>
      <c r="EV27" s="85"/>
      <c r="EW27" s="85"/>
      <c r="EX27" s="85"/>
      <c r="EY27" s="85"/>
      <c r="EZ27" s="85"/>
      <c r="FA27" s="85"/>
      <c r="FB27" s="85"/>
      <c r="FC27" s="85"/>
      <c r="FD27" s="85"/>
      <c r="FE27" s="85"/>
      <c r="FF27" s="85"/>
      <c r="FG27" s="85"/>
      <c r="FH27" s="85"/>
      <c r="FI27" s="85"/>
      <c r="FJ27" s="85"/>
      <c r="FK27" s="85"/>
      <c r="FL27" s="85"/>
      <c r="FM27" s="85"/>
      <c r="FN27" s="85"/>
      <c r="FO27" s="85"/>
      <c r="FP27" s="85"/>
      <c r="FQ27" s="85"/>
      <c r="FR27" s="85"/>
      <c r="FS27" s="85"/>
      <c r="FT27" s="85"/>
      <c r="FU27" s="85"/>
      <c r="FV27" s="85"/>
      <c r="FW27" s="85"/>
      <c r="FX27" s="85"/>
      <c r="FY27" s="85"/>
      <c r="FZ27" s="85"/>
      <c r="GA27" s="85"/>
      <c r="GB27" s="85"/>
      <c r="GC27" s="85"/>
      <c r="GD27" s="85"/>
      <c r="GE27" s="85"/>
      <c r="GF27" s="85"/>
      <c r="GG27" s="85"/>
      <c r="GH27" s="85"/>
      <c r="GI27" s="85"/>
      <c r="GJ27" s="85"/>
      <c r="GK27" s="85"/>
      <c r="GL27" s="85"/>
      <c r="GM27" s="85"/>
      <c r="GN27" s="85"/>
      <c r="GO27" s="85"/>
      <c r="GP27" s="85"/>
      <c r="GQ27" s="85"/>
      <c r="GR27" s="85"/>
      <c r="GS27" s="85"/>
      <c r="GT27" s="85"/>
      <c r="GU27" s="85"/>
      <c r="GV27" s="85"/>
      <c r="GW27" s="85"/>
      <c r="GX27" s="85"/>
      <c r="GY27" s="85"/>
      <c r="GZ27" s="85"/>
      <c r="HA27" s="85"/>
      <c r="HB27" s="85"/>
      <c r="HC27" s="85"/>
      <c r="HD27" s="85"/>
    </row>
    <row r="28" spans="1:212" s="27" customFormat="1" ht="15.75" x14ac:dyDescent="0.25">
      <c r="A28" s="33">
        <v>11</v>
      </c>
      <c r="B28" s="34" t="s">
        <v>216</v>
      </c>
      <c r="C28" s="34" t="s">
        <v>78</v>
      </c>
      <c r="D28" s="52" t="s">
        <v>193</v>
      </c>
      <c r="E28" s="52"/>
      <c r="F28" s="52" t="s">
        <v>177</v>
      </c>
      <c r="G28" s="81" t="s">
        <v>133</v>
      </c>
      <c r="H28" s="100">
        <v>1493865.64</v>
      </c>
      <c r="I28" s="100">
        <v>1493865.64</v>
      </c>
      <c r="J28" s="100">
        <v>58026.07</v>
      </c>
      <c r="K28" s="100">
        <v>1059973.6000000001</v>
      </c>
      <c r="L28" s="100">
        <v>28877.759999999998</v>
      </c>
      <c r="M28" s="100">
        <v>132626.39000000001</v>
      </c>
      <c r="N28" s="100">
        <v>108096.3</v>
      </c>
      <c r="O28" s="100">
        <v>1437371.43</v>
      </c>
      <c r="P28" s="108">
        <v>1.7092418611290398E-2</v>
      </c>
      <c r="Q28" s="96" t="s">
        <v>249</v>
      </c>
      <c r="R28" s="96" t="s">
        <v>249</v>
      </c>
      <c r="S28" s="96" t="s">
        <v>249</v>
      </c>
      <c r="T28" s="96" t="s">
        <v>249</v>
      </c>
      <c r="U28" s="96" t="s">
        <v>249</v>
      </c>
      <c r="V28" s="100">
        <v>41379.379999999888</v>
      </c>
      <c r="W28" s="100">
        <v>1337986.26</v>
      </c>
      <c r="X28" s="100">
        <v>114500</v>
      </c>
      <c r="Y28" s="109">
        <v>7.4216143208129207E-2</v>
      </c>
      <c r="Z28" s="100">
        <v>107797.3783</v>
      </c>
      <c r="AA28" s="100">
        <v>0</v>
      </c>
      <c r="AB28" s="100">
        <v>0</v>
      </c>
      <c r="AC28" s="100">
        <v>9614.23</v>
      </c>
      <c r="AD28" s="100">
        <v>729.79</v>
      </c>
      <c r="AE28" s="100">
        <v>1525.93</v>
      </c>
      <c r="AF28" s="100">
        <v>8518.6</v>
      </c>
      <c r="AG28" s="100">
        <v>2705.9</v>
      </c>
      <c r="AH28" s="100">
        <v>380.79</v>
      </c>
      <c r="AI28" s="100">
        <v>1080</v>
      </c>
      <c r="AJ28" s="100">
        <v>1974.83</v>
      </c>
      <c r="AK28" s="100">
        <v>1806.44</v>
      </c>
      <c r="AL28" s="100">
        <v>0</v>
      </c>
      <c r="AM28" s="100">
        <v>412.75</v>
      </c>
      <c r="AN28" s="100">
        <v>1938.08</v>
      </c>
      <c r="AO28" s="100">
        <v>41228.080000000002</v>
      </c>
      <c r="AP28" s="110">
        <f t="shared" si="7"/>
        <v>4.7008737734088028E-2</v>
      </c>
      <c r="AQ28" s="100">
        <v>0</v>
      </c>
      <c r="AR28" s="100">
        <v>72623.91</v>
      </c>
      <c r="AS28" s="100">
        <v>0</v>
      </c>
      <c r="AT28" s="100">
        <v>0</v>
      </c>
      <c r="AU28" s="100">
        <v>9192.7399999999907</v>
      </c>
      <c r="AV28" s="100">
        <v>0</v>
      </c>
      <c r="AW28" s="100">
        <v>0</v>
      </c>
      <c r="AX28" s="100">
        <v>0</v>
      </c>
      <c r="AY28" s="107">
        <v>52</v>
      </c>
      <c r="AZ28" s="107">
        <v>26</v>
      </c>
      <c r="BA28" s="107">
        <v>0</v>
      </c>
      <c r="BB28" s="107">
        <v>-1</v>
      </c>
      <c r="BC28" s="107">
        <v>-12</v>
      </c>
      <c r="BD28" s="107">
        <v>-7</v>
      </c>
      <c r="BE28" s="107">
        <v>0</v>
      </c>
      <c r="BF28" s="107">
        <f t="shared" si="8"/>
        <v>58</v>
      </c>
      <c r="BG28" s="107">
        <v>0</v>
      </c>
      <c r="BH28" s="107">
        <v>0</v>
      </c>
      <c r="BI28" s="107">
        <v>0</v>
      </c>
      <c r="BJ28" s="107">
        <v>6</v>
      </c>
      <c r="BK28" s="107">
        <v>0</v>
      </c>
      <c r="BL28" s="107">
        <v>1</v>
      </c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</row>
    <row r="29" spans="1:212" s="86" customFormat="1" ht="15.75" x14ac:dyDescent="0.25">
      <c r="A29" s="82">
        <v>12</v>
      </c>
      <c r="B29" s="83" t="s">
        <v>154</v>
      </c>
      <c r="C29" s="83" t="s">
        <v>25</v>
      </c>
      <c r="D29" s="52" t="s">
        <v>194</v>
      </c>
      <c r="E29" s="52"/>
      <c r="F29" s="52" t="s">
        <v>195</v>
      </c>
      <c r="G29" s="87" t="s">
        <v>66</v>
      </c>
      <c r="H29" s="100">
        <v>454738.27</v>
      </c>
      <c r="I29" s="100">
        <v>454738.27</v>
      </c>
      <c r="J29" s="100">
        <v>0</v>
      </c>
      <c r="K29" s="100">
        <v>112772.55</v>
      </c>
      <c r="L29" s="100">
        <v>9508.14</v>
      </c>
      <c r="M29" s="100">
        <v>193629.23</v>
      </c>
      <c r="N29" s="100">
        <v>5573.52</v>
      </c>
      <c r="O29" s="100">
        <v>359982.63</v>
      </c>
      <c r="P29" s="108">
        <v>10</v>
      </c>
      <c r="Q29" s="100">
        <v>32668.559999999998</v>
      </c>
      <c r="R29" s="100">
        <v>327314.07</v>
      </c>
      <c r="S29" s="100">
        <v>0</v>
      </c>
      <c r="T29" s="109">
        <v>9.9999999999999992E-2</v>
      </c>
      <c r="U29" s="100">
        <v>32668.557000000001</v>
      </c>
      <c r="V29" s="96" t="s">
        <v>249</v>
      </c>
      <c r="W29" s="96" t="s">
        <v>249</v>
      </c>
      <c r="X29" s="96" t="s">
        <v>249</v>
      </c>
      <c r="Y29" s="96" t="s">
        <v>249</v>
      </c>
      <c r="Z29" s="96" t="s">
        <v>249</v>
      </c>
      <c r="AA29" s="100">
        <v>0</v>
      </c>
      <c r="AB29" s="100">
        <v>0</v>
      </c>
      <c r="AC29" s="100">
        <v>6152.67</v>
      </c>
      <c r="AD29" s="100">
        <v>504.7</v>
      </c>
      <c r="AE29" s="100">
        <v>1403.64</v>
      </c>
      <c r="AF29" s="100">
        <v>1889.13</v>
      </c>
      <c r="AG29" s="100">
        <v>0</v>
      </c>
      <c r="AH29" s="100">
        <v>1110.45</v>
      </c>
      <c r="AI29" s="100">
        <v>0</v>
      </c>
      <c r="AJ29" s="100">
        <v>1977.74</v>
      </c>
      <c r="AK29" s="100">
        <v>454.46</v>
      </c>
      <c r="AL29" s="100">
        <v>48.7</v>
      </c>
      <c r="AM29" s="100">
        <v>0</v>
      </c>
      <c r="AN29" s="100">
        <v>12486.45</v>
      </c>
      <c r="AO29" s="100">
        <v>15475.23</v>
      </c>
      <c r="AP29" s="110">
        <f t="shared" si="7"/>
        <v>0.80686684462848057</v>
      </c>
      <c r="AQ29" s="100">
        <v>0</v>
      </c>
      <c r="AR29" s="100">
        <v>16365.7</v>
      </c>
      <c r="AS29" s="100">
        <v>0</v>
      </c>
      <c r="AT29" s="100">
        <v>0</v>
      </c>
      <c r="AU29" s="100">
        <v>1827.63</v>
      </c>
      <c r="AV29" s="100">
        <v>0</v>
      </c>
      <c r="AW29" s="100">
        <v>0</v>
      </c>
      <c r="AX29" s="100">
        <v>0</v>
      </c>
      <c r="AY29" s="107">
        <v>24</v>
      </c>
      <c r="AZ29" s="107">
        <v>12</v>
      </c>
      <c r="BA29" s="107">
        <v>0</v>
      </c>
      <c r="BB29" s="107">
        <v>-2</v>
      </c>
      <c r="BC29" s="107">
        <v>-4</v>
      </c>
      <c r="BD29" s="107">
        <v>-4</v>
      </c>
      <c r="BE29" s="107">
        <v>0</v>
      </c>
      <c r="BF29" s="107">
        <f t="shared" si="8"/>
        <v>26</v>
      </c>
      <c r="BG29" s="107">
        <v>1</v>
      </c>
      <c r="BH29" s="107">
        <v>0</v>
      </c>
      <c r="BI29" s="107">
        <v>0</v>
      </c>
      <c r="BJ29" s="107">
        <v>2</v>
      </c>
      <c r="BK29" s="107">
        <v>1</v>
      </c>
      <c r="BL29" s="107">
        <v>1</v>
      </c>
      <c r="BM29" s="85"/>
      <c r="BN29" s="85"/>
      <c r="BO29" s="85"/>
      <c r="BP29" s="85"/>
      <c r="BQ29" s="85"/>
      <c r="BR29" s="85"/>
      <c r="BS29" s="85"/>
      <c r="BT29" s="85"/>
      <c r="BU29" s="85"/>
      <c r="BV29" s="85"/>
      <c r="BW29" s="85"/>
      <c r="BX29" s="85"/>
      <c r="BY29" s="85"/>
      <c r="BZ29" s="85"/>
      <c r="CA29" s="85"/>
      <c r="CB29" s="85"/>
      <c r="CC29" s="85"/>
      <c r="CD29" s="85"/>
      <c r="CE29" s="85"/>
      <c r="CF29" s="85"/>
      <c r="CG29" s="85"/>
      <c r="CH29" s="85"/>
      <c r="CI29" s="85"/>
      <c r="CJ29" s="85"/>
      <c r="CK29" s="85"/>
      <c r="CL29" s="85"/>
      <c r="CM29" s="85"/>
      <c r="CN29" s="85"/>
      <c r="CO29" s="85"/>
      <c r="CP29" s="85"/>
      <c r="CQ29" s="85"/>
      <c r="CR29" s="85"/>
      <c r="CS29" s="85"/>
      <c r="CT29" s="85"/>
      <c r="CU29" s="85"/>
      <c r="CV29" s="85"/>
      <c r="CW29" s="85"/>
      <c r="CX29" s="85"/>
      <c r="CY29" s="85"/>
      <c r="CZ29" s="85"/>
      <c r="DA29" s="85"/>
      <c r="DB29" s="85"/>
      <c r="DC29" s="85"/>
      <c r="DD29" s="85"/>
      <c r="DE29" s="85"/>
      <c r="DF29" s="85"/>
      <c r="DG29" s="85"/>
      <c r="DH29" s="85"/>
      <c r="DI29" s="85"/>
      <c r="DJ29" s="85"/>
      <c r="DK29" s="85"/>
      <c r="DL29" s="85"/>
      <c r="DM29" s="85"/>
      <c r="DN29" s="85"/>
      <c r="DO29" s="85"/>
      <c r="DP29" s="85"/>
      <c r="DQ29" s="85"/>
      <c r="DR29" s="85"/>
      <c r="DS29" s="85"/>
      <c r="DT29" s="85"/>
      <c r="DU29" s="85"/>
      <c r="DV29" s="85"/>
      <c r="DW29" s="85"/>
      <c r="DX29" s="85"/>
      <c r="DY29" s="85"/>
      <c r="DZ29" s="85"/>
      <c r="EA29" s="85"/>
      <c r="EB29" s="85"/>
      <c r="EC29" s="85"/>
      <c r="ED29" s="85"/>
      <c r="EE29" s="85"/>
      <c r="EF29" s="85"/>
      <c r="EG29" s="85"/>
      <c r="EH29" s="85"/>
      <c r="EI29" s="85"/>
      <c r="EJ29" s="85"/>
      <c r="EK29" s="85"/>
      <c r="EL29" s="85"/>
      <c r="EM29" s="85"/>
      <c r="EN29" s="85"/>
      <c r="EO29" s="85"/>
      <c r="EP29" s="85"/>
      <c r="EQ29" s="85"/>
      <c r="ER29" s="85"/>
      <c r="ES29" s="85"/>
      <c r="ET29" s="85"/>
      <c r="EU29" s="85"/>
      <c r="EV29" s="85"/>
      <c r="EW29" s="85"/>
      <c r="EX29" s="85"/>
      <c r="EY29" s="85"/>
      <c r="EZ29" s="85"/>
      <c r="FA29" s="85"/>
      <c r="FB29" s="85"/>
      <c r="FC29" s="85"/>
      <c r="FD29" s="85"/>
      <c r="FE29" s="85"/>
      <c r="FF29" s="85"/>
      <c r="FG29" s="85"/>
      <c r="FH29" s="85"/>
      <c r="FI29" s="85"/>
      <c r="FJ29" s="85"/>
      <c r="FK29" s="85"/>
      <c r="FL29" s="85"/>
      <c r="FM29" s="85"/>
      <c r="FN29" s="85"/>
      <c r="FO29" s="85"/>
      <c r="FP29" s="85"/>
      <c r="FQ29" s="85"/>
      <c r="FR29" s="85"/>
      <c r="FS29" s="85"/>
      <c r="FT29" s="85"/>
      <c r="FU29" s="85"/>
      <c r="FV29" s="85"/>
      <c r="FW29" s="85"/>
      <c r="FX29" s="85"/>
      <c r="FY29" s="85"/>
      <c r="FZ29" s="85"/>
      <c r="GA29" s="85"/>
      <c r="GB29" s="85"/>
      <c r="GC29" s="85"/>
      <c r="GD29" s="85"/>
      <c r="GE29" s="85"/>
      <c r="GF29" s="85"/>
      <c r="GG29" s="85"/>
      <c r="GH29" s="85"/>
      <c r="GI29" s="85"/>
      <c r="GJ29" s="85"/>
      <c r="GK29" s="85"/>
      <c r="GL29" s="85"/>
      <c r="GM29" s="85"/>
      <c r="GN29" s="85"/>
      <c r="GO29" s="85"/>
      <c r="GP29" s="85"/>
      <c r="GQ29" s="85"/>
      <c r="GR29" s="85"/>
      <c r="GS29" s="85"/>
      <c r="GT29" s="85"/>
      <c r="GU29" s="85"/>
      <c r="GV29" s="85"/>
      <c r="GW29" s="85"/>
      <c r="GX29" s="85"/>
      <c r="GY29" s="85"/>
      <c r="GZ29" s="85"/>
      <c r="HA29" s="85"/>
      <c r="HB29" s="85"/>
      <c r="HC29" s="85"/>
      <c r="HD29" s="85"/>
    </row>
    <row r="30" spans="1:212" s="27" customFormat="1" ht="15.75" x14ac:dyDescent="0.25">
      <c r="A30" s="33">
        <v>13</v>
      </c>
      <c r="B30" s="34" t="s">
        <v>155</v>
      </c>
      <c r="C30" s="34" t="s">
        <v>71</v>
      </c>
      <c r="D30" s="52" t="s">
        <v>196</v>
      </c>
      <c r="E30" s="52"/>
      <c r="F30" s="52"/>
      <c r="G30" s="81" t="s">
        <v>87</v>
      </c>
      <c r="H30" s="100">
        <v>777058.86</v>
      </c>
      <c r="I30" s="100">
        <v>786652.4</v>
      </c>
      <c r="J30" s="100">
        <v>270405.53000000003</v>
      </c>
      <c r="K30" s="100">
        <v>436423.3</v>
      </c>
      <c r="L30" s="100">
        <v>3668.59</v>
      </c>
      <c r="M30" s="100">
        <v>23405.7</v>
      </c>
      <c r="N30" s="100">
        <v>9832.6</v>
      </c>
      <c r="O30" s="100">
        <v>518959.56</v>
      </c>
      <c r="P30" s="116">
        <v>3</v>
      </c>
      <c r="Q30" s="100">
        <v>10497.190000000002</v>
      </c>
      <c r="R30" s="100">
        <v>508462.37</v>
      </c>
      <c r="S30" s="100">
        <v>0</v>
      </c>
      <c r="T30" s="109">
        <v>0.1</v>
      </c>
      <c r="U30" s="100">
        <v>35132.177000000003</v>
      </c>
      <c r="V30" s="100"/>
      <c r="W30" s="96" t="s">
        <v>249</v>
      </c>
      <c r="X30" s="96" t="s">
        <v>249</v>
      </c>
      <c r="Y30" s="96" t="s">
        <v>249</v>
      </c>
      <c r="Z30" s="96" t="s">
        <v>249</v>
      </c>
      <c r="AA30" s="100">
        <v>653003.18000000005</v>
      </c>
      <c r="AB30" s="100">
        <v>0</v>
      </c>
      <c r="AC30" s="100">
        <v>12876.22</v>
      </c>
      <c r="AD30" s="100">
        <v>0</v>
      </c>
      <c r="AE30" s="100">
        <v>0</v>
      </c>
      <c r="AF30" s="100">
        <v>0</v>
      </c>
      <c r="AG30" s="100">
        <v>0</v>
      </c>
      <c r="AH30" s="100">
        <v>0</v>
      </c>
      <c r="AI30" s="100">
        <v>350</v>
      </c>
      <c r="AJ30" s="100">
        <v>200.88</v>
      </c>
      <c r="AK30" s="100">
        <v>0</v>
      </c>
      <c r="AL30" s="100">
        <v>0</v>
      </c>
      <c r="AM30" s="100">
        <v>0</v>
      </c>
      <c r="AN30" s="100">
        <v>13100.1</v>
      </c>
      <c r="AO30" s="100">
        <v>13602.32</v>
      </c>
      <c r="AP30" s="110">
        <f t="shared" ref="AP30:AP35" si="9">IF(AO30=0,0,AN30/AO30)</f>
        <v>0.96307835722141522</v>
      </c>
      <c r="AQ30" s="100">
        <v>0</v>
      </c>
      <c r="AR30" s="100">
        <v>32027.05</v>
      </c>
      <c r="AS30" s="100">
        <v>0</v>
      </c>
      <c r="AT30" s="100">
        <v>0</v>
      </c>
      <c r="AU30" s="100">
        <v>10.0000000000109</v>
      </c>
      <c r="AV30" s="100">
        <v>0</v>
      </c>
      <c r="AW30" s="100">
        <v>0</v>
      </c>
      <c r="AX30" s="100">
        <v>0</v>
      </c>
      <c r="AY30" s="107">
        <v>28</v>
      </c>
      <c r="AZ30" s="107">
        <v>16</v>
      </c>
      <c r="BA30" s="107">
        <v>1</v>
      </c>
      <c r="BB30" s="107">
        <v>-1</v>
      </c>
      <c r="BC30" s="107">
        <v>-2</v>
      </c>
      <c r="BD30" s="107">
        <v>-5</v>
      </c>
      <c r="BE30" s="107">
        <v>0</v>
      </c>
      <c r="BF30" s="107">
        <f t="shared" ref="BF30:BF35" si="10">SUM(AY30:BE30)</f>
        <v>37</v>
      </c>
      <c r="BG30" s="107">
        <v>0</v>
      </c>
      <c r="BH30" s="107">
        <v>1</v>
      </c>
      <c r="BI30" s="107">
        <v>0</v>
      </c>
      <c r="BJ30" s="107">
        <v>3</v>
      </c>
      <c r="BK30" s="107">
        <v>0</v>
      </c>
      <c r="BL30" s="107">
        <v>1</v>
      </c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</row>
    <row r="31" spans="1:212" s="86" customFormat="1" ht="15.75" x14ac:dyDescent="0.25">
      <c r="A31" s="82">
        <v>13</v>
      </c>
      <c r="B31" s="83" t="s">
        <v>156</v>
      </c>
      <c r="C31" s="83" t="s">
        <v>109</v>
      </c>
      <c r="D31" s="52" t="s">
        <v>197</v>
      </c>
      <c r="E31" s="52"/>
      <c r="F31" s="52" t="s">
        <v>198</v>
      </c>
      <c r="G31" s="87" t="s">
        <v>17</v>
      </c>
      <c r="H31" s="100">
        <v>1577290.5</v>
      </c>
      <c r="I31" s="100">
        <v>1577714.05</v>
      </c>
      <c r="J31" s="100">
        <v>30714</v>
      </c>
      <c r="K31" s="100">
        <v>1045058.2</v>
      </c>
      <c r="L31" s="100">
        <v>22123.64</v>
      </c>
      <c r="M31" s="100">
        <v>56367.53</v>
      </c>
      <c r="N31" s="100">
        <v>17069.47</v>
      </c>
      <c r="O31" s="100">
        <v>1248929.49</v>
      </c>
      <c r="P31" s="116">
        <v>4.1040000000000001</v>
      </c>
      <c r="Q31" s="96" t="s">
        <v>249</v>
      </c>
      <c r="R31" s="96" t="s">
        <v>249</v>
      </c>
      <c r="S31" s="96" t="s">
        <v>249</v>
      </c>
      <c r="T31" s="96" t="s">
        <v>249</v>
      </c>
      <c r="U31" s="96" t="s">
        <v>249</v>
      </c>
      <c r="V31" s="100">
        <v>138670.52000000002</v>
      </c>
      <c r="W31" s="100">
        <v>1438619.98</v>
      </c>
      <c r="X31" s="100">
        <v>0</v>
      </c>
      <c r="Y31" s="109">
        <v>7.4999999999999997E-2</v>
      </c>
      <c r="Z31" s="100">
        <v>107950.6485</v>
      </c>
      <c r="AA31" s="100">
        <v>5162</v>
      </c>
      <c r="AB31" s="100">
        <v>65.88</v>
      </c>
      <c r="AC31" s="100">
        <v>4986.3900000000003</v>
      </c>
      <c r="AD31" s="100">
        <v>0</v>
      </c>
      <c r="AE31" s="100">
        <v>0</v>
      </c>
      <c r="AF31" s="100">
        <v>0</v>
      </c>
      <c r="AG31" s="100">
        <v>5361.5</v>
      </c>
      <c r="AH31" s="100">
        <v>2400</v>
      </c>
      <c r="AI31" s="100">
        <v>360</v>
      </c>
      <c r="AJ31" s="100">
        <v>4174.4500000000007</v>
      </c>
      <c r="AK31" s="100">
        <v>3257</v>
      </c>
      <c r="AL31" s="100">
        <v>0</v>
      </c>
      <c r="AM31" s="100">
        <v>0</v>
      </c>
      <c r="AN31" s="100">
        <v>4710.47</v>
      </c>
      <c r="AO31" s="100">
        <v>25765</v>
      </c>
      <c r="AP31" s="110">
        <f t="shared" si="9"/>
        <v>0.18282437415098002</v>
      </c>
      <c r="AQ31" s="100">
        <v>0</v>
      </c>
      <c r="AR31" s="100">
        <v>78882.53</v>
      </c>
      <c r="AS31" s="100">
        <v>1295.605</v>
      </c>
      <c r="AT31" s="100">
        <v>0</v>
      </c>
      <c r="AU31" s="100">
        <v>5115</v>
      </c>
      <c r="AV31" s="100">
        <v>0</v>
      </c>
      <c r="AW31" s="100">
        <v>0</v>
      </c>
      <c r="AX31" s="100">
        <v>0</v>
      </c>
      <c r="AY31" s="107">
        <v>35</v>
      </c>
      <c r="AZ31" s="107">
        <v>16</v>
      </c>
      <c r="BA31" s="107">
        <v>0</v>
      </c>
      <c r="BB31" s="107">
        <v>-1</v>
      </c>
      <c r="BC31" s="107">
        <v>-10</v>
      </c>
      <c r="BD31" s="107">
        <v>-8</v>
      </c>
      <c r="BE31" s="107">
        <v>0</v>
      </c>
      <c r="BF31" s="107">
        <f t="shared" si="10"/>
        <v>32</v>
      </c>
      <c r="BG31" s="107">
        <v>0</v>
      </c>
      <c r="BH31" s="107">
        <v>0</v>
      </c>
      <c r="BI31" s="107">
        <v>0</v>
      </c>
      <c r="BJ31" s="107">
        <v>5</v>
      </c>
      <c r="BK31" s="107">
        <v>3</v>
      </c>
      <c r="BL31" s="107">
        <v>0</v>
      </c>
      <c r="BM31" s="85"/>
      <c r="BN31" s="85"/>
      <c r="BO31" s="85"/>
      <c r="BP31" s="85"/>
      <c r="BQ31" s="85"/>
      <c r="BR31" s="85"/>
      <c r="BS31" s="85"/>
      <c r="BT31" s="85"/>
      <c r="BU31" s="85"/>
      <c r="BV31" s="85"/>
      <c r="BW31" s="85"/>
      <c r="BX31" s="85"/>
      <c r="BY31" s="85"/>
      <c r="BZ31" s="85"/>
      <c r="CA31" s="85"/>
      <c r="CB31" s="85"/>
      <c r="CC31" s="85"/>
      <c r="CD31" s="85"/>
      <c r="CE31" s="85"/>
      <c r="CF31" s="85"/>
      <c r="CG31" s="85"/>
      <c r="CH31" s="85"/>
      <c r="CI31" s="85"/>
      <c r="CJ31" s="85"/>
      <c r="CK31" s="85"/>
      <c r="CL31" s="85"/>
      <c r="CM31" s="85"/>
      <c r="CN31" s="85"/>
      <c r="CO31" s="85"/>
      <c r="CP31" s="85"/>
      <c r="CQ31" s="85"/>
      <c r="CR31" s="85"/>
      <c r="CS31" s="85"/>
      <c r="CT31" s="85"/>
      <c r="CU31" s="85"/>
      <c r="CV31" s="85"/>
      <c r="CW31" s="85"/>
      <c r="CX31" s="85"/>
      <c r="CY31" s="85"/>
      <c r="CZ31" s="85"/>
      <c r="DA31" s="85"/>
      <c r="DB31" s="85"/>
      <c r="DC31" s="85"/>
      <c r="DD31" s="85"/>
      <c r="DE31" s="85"/>
      <c r="DF31" s="85"/>
      <c r="DG31" s="85"/>
      <c r="DH31" s="85"/>
      <c r="DI31" s="85"/>
      <c r="DJ31" s="85"/>
      <c r="DK31" s="85"/>
      <c r="DL31" s="85"/>
      <c r="DM31" s="85"/>
      <c r="DN31" s="85"/>
      <c r="DO31" s="85"/>
      <c r="DP31" s="85"/>
      <c r="DQ31" s="85"/>
      <c r="DR31" s="85"/>
      <c r="DS31" s="85"/>
      <c r="DT31" s="85"/>
      <c r="DU31" s="85"/>
      <c r="DV31" s="85"/>
      <c r="DW31" s="85"/>
      <c r="DX31" s="85"/>
      <c r="DY31" s="85"/>
      <c r="DZ31" s="85"/>
      <c r="EA31" s="85"/>
      <c r="EB31" s="85"/>
      <c r="EC31" s="85"/>
      <c r="ED31" s="85"/>
      <c r="EE31" s="85"/>
      <c r="EF31" s="85"/>
      <c r="EG31" s="85"/>
      <c r="EH31" s="85"/>
      <c r="EI31" s="85"/>
      <c r="EJ31" s="85"/>
      <c r="EK31" s="85"/>
      <c r="EL31" s="85"/>
      <c r="EM31" s="85"/>
      <c r="EN31" s="85"/>
      <c r="EO31" s="85"/>
      <c r="EP31" s="85"/>
      <c r="EQ31" s="85"/>
      <c r="ER31" s="85"/>
      <c r="ES31" s="85"/>
      <c r="ET31" s="85"/>
      <c r="EU31" s="85"/>
      <c r="EV31" s="85"/>
      <c r="EW31" s="85"/>
      <c r="EX31" s="85"/>
      <c r="EY31" s="85"/>
      <c r="EZ31" s="85"/>
      <c r="FA31" s="85"/>
      <c r="FB31" s="85"/>
      <c r="FC31" s="85"/>
      <c r="FD31" s="85"/>
      <c r="FE31" s="85"/>
      <c r="FF31" s="85"/>
      <c r="FG31" s="85"/>
      <c r="FH31" s="85"/>
      <c r="FI31" s="85"/>
      <c r="FJ31" s="85"/>
      <c r="FK31" s="85"/>
      <c r="FL31" s="85"/>
      <c r="FM31" s="85"/>
      <c r="FN31" s="85"/>
      <c r="FO31" s="85"/>
      <c r="FP31" s="85"/>
      <c r="FQ31" s="85"/>
      <c r="FR31" s="85"/>
      <c r="FS31" s="85"/>
      <c r="FT31" s="85"/>
      <c r="FU31" s="85"/>
      <c r="FV31" s="85"/>
      <c r="FW31" s="85"/>
      <c r="FX31" s="85"/>
      <c r="FY31" s="85"/>
      <c r="FZ31" s="85"/>
      <c r="GA31" s="85"/>
      <c r="GB31" s="85"/>
      <c r="GC31" s="85"/>
      <c r="GD31" s="85"/>
      <c r="GE31" s="85"/>
      <c r="GF31" s="85"/>
      <c r="GG31" s="85"/>
      <c r="GH31" s="85"/>
      <c r="GI31" s="85"/>
      <c r="GJ31" s="85"/>
      <c r="GK31" s="85"/>
      <c r="GL31" s="85"/>
      <c r="GM31" s="85"/>
      <c r="GN31" s="85"/>
      <c r="GO31" s="85"/>
      <c r="GP31" s="85"/>
      <c r="GQ31" s="85"/>
      <c r="GR31" s="85"/>
      <c r="GS31" s="85"/>
      <c r="GT31" s="85"/>
      <c r="GU31" s="85"/>
      <c r="GV31" s="85"/>
      <c r="GW31" s="85"/>
      <c r="GX31" s="85"/>
      <c r="GY31" s="85"/>
      <c r="GZ31" s="85"/>
      <c r="HA31" s="85"/>
      <c r="HB31" s="85"/>
      <c r="HC31" s="85"/>
      <c r="HD31" s="85"/>
    </row>
    <row r="32" spans="1:212" s="27" customFormat="1" ht="15.75" x14ac:dyDescent="0.25">
      <c r="A32" s="33">
        <v>17</v>
      </c>
      <c r="B32" s="34" t="s">
        <v>157</v>
      </c>
      <c r="C32" s="52" t="s">
        <v>134</v>
      </c>
      <c r="D32" s="52" t="s">
        <v>199</v>
      </c>
      <c r="E32" s="52"/>
      <c r="F32" s="52" t="s">
        <v>172</v>
      </c>
      <c r="G32" s="81" t="s">
        <v>24</v>
      </c>
      <c r="H32" s="99">
        <v>1324803.8600000001</v>
      </c>
      <c r="I32" s="99">
        <v>1324803.8600000001</v>
      </c>
      <c r="J32" s="99">
        <v>18028.509999999998</v>
      </c>
      <c r="K32" s="99">
        <v>1003611.32</v>
      </c>
      <c r="L32" s="100">
        <v>40768.269999999997</v>
      </c>
      <c r="M32" s="100">
        <v>97860.41</v>
      </c>
      <c r="N32" s="100">
        <v>30202.74</v>
      </c>
      <c r="O32" s="99">
        <v>1264187.6100000001</v>
      </c>
      <c r="P32" s="101">
        <v>3</v>
      </c>
      <c r="Q32" s="96" t="s">
        <v>249</v>
      </c>
      <c r="R32" s="96" t="s">
        <v>249</v>
      </c>
      <c r="S32" s="96" t="s">
        <v>249</v>
      </c>
      <c r="T32" s="96" t="s">
        <v>249</v>
      </c>
      <c r="U32" s="96" t="s">
        <v>249</v>
      </c>
      <c r="V32" s="99">
        <v>0</v>
      </c>
      <c r="W32" s="99">
        <v>1067037.21</v>
      </c>
      <c r="X32" s="99">
        <v>354221.9</v>
      </c>
      <c r="Y32" s="103">
        <v>6.4535371709948081E-2</v>
      </c>
      <c r="Z32" s="99">
        <v>91744.875</v>
      </c>
      <c r="AA32" s="99">
        <v>104800</v>
      </c>
      <c r="AB32" s="99">
        <v>0</v>
      </c>
      <c r="AC32" s="99">
        <v>0</v>
      </c>
      <c r="AD32" s="100">
        <v>0</v>
      </c>
      <c r="AE32" s="100">
        <v>0</v>
      </c>
      <c r="AF32" s="100">
        <v>3166.6</v>
      </c>
      <c r="AG32" s="100">
        <v>0</v>
      </c>
      <c r="AH32" s="100">
        <v>821.36</v>
      </c>
      <c r="AI32" s="100">
        <v>11000</v>
      </c>
      <c r="AJ32" s="100">
        <v>4546.78</v>
      </c>
      <c r="AK32" s="100">
        <v>0</v>
      </c>
      <c r="AL32" s="99">
        <v>1034.72</v>
      </c>
      <c r="AM32" s="100">
        <v>0</v>
      </c>
      <c r="AN32" s="99">
        <v>3166.6</v>
      </c>
      <c r="AO32" s="99">
        <v>27456.37</v>
      </c>
      <c r="AP32" s="104">
        <f t="shared" si="9"/>
        <v>0.11533207048127629</v>
      </c>
      <c r="AQ32" s="99">
        <v>0</v>
      </c>
      <c r="AR32" s="99">
        <v>70578.77</v>
      </c>
      <c r="AS32" s="99">
        <v>2.4999999877763899E-3</v>
      </c>
      <c r="AT32" s="99">
        <v>0</v>
      </c>
      <c r="AU32" s="99">
        <v>9787.53999999999</v>
      </c>
      <c r="AV32" s="99">
        <v>0</v>
      </c>
      <c r="AW32" s="99">
        <v>0</v>
      </c>
      <c r="AX32" s="99">
        <v>0</v>
      </c>
      <c r="AY32" s="105">
        <v>26</v>
      </c>
      <c r="AZ32" s="105">
        <v>4</v>
      </c>
      <c r="BA32" s="105">
        <v>0</v>
      </c>
      <c r="BB32" s="105">
        <v>0</v>
      </c>
      <c r="BC32" s="105">
        <v>-4</v>
      </c>
      <c r="BD32" s="105">
        <v>-1</v>
      </c>
      <c r="BE32" s="105">
        <v>0</v>
      </c>
      <c r="BF32" s="106">
        <f t="shared" si="10"/>
        <v>25</v>
      </c>
      <c r="BG32" s="105">
        <v>1</v>
      </c>
      <c r="BH32" s="105">
        <v>1</v>
      </c>
      <c r="BI32" s="105">
        <v>0</v>
      </c>
      <c r="BJ32" s="107">
        <v>2</v>
      </c>
      <c r="BK32" s="107">
        <v>0</v>
      </c>
      <c r="BL32" s="107">
        <v>1</v>
      </c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</row>
    <row r="33" spans="1:212" s="86" customFormat="1" ht="15.75" x14ac:dyDescent="0.25">
      <c r="A33" s="82">
        <v>17</v>
      </c>
      <c r="B33" s="83" t="s">
        <v>158</v>
      </c>
      <c r="C33" s="83" t="s">
        <v>77</v>
      </c>
      <c r="D33" s="52" t="s">
        <v>200</v>
      </c>
      <c r="E33" s="52"/>
      <c r="F33" s="52" t="s">
        <v>201</v>
      </c>
      <c r="G33" s="87" t="s">
        <v>221</v>
      </c>
      <c r="H33" s="100">
        <v>630298.4</v>
      </c>
      <c r="I33" s="100">
        <v>762970.52</v>
      </c>
      <c r="J33" s="100">
        <v>23739.45</v>
      </c>
      <c r="K33" s="100">
        <v>406017.24</v>
      </c>
      <c r="L33" s="100">
        <v>13743.82</v>
      </c>
      <c r="M33" s="100">
        <v>142396.15</v>
      </c>
      <c r="N33" s="100">
        <v>120594.77</v>
      </c>
      <c r="O33" s="100">
        <v>842608.75</v>
      </c>
      <c r="P33" s="116">
        <v>0.74</v>
      </c>
      <c r="Q33" s="96" t="s">
        <v>249</v>
      </c>
      <c r="R33" s="96" t="s">
        <v>249</v>
      </c>
      <c r="S33" s="96" t="s">
        <v>249</v>
      </c>
      <c r="T33" s="96" t="s">
        <v>249</v>
      </c>
      <c r="U33" s="96" t="s">
        <v>249</v>
      </c>
      <c r="V33" s="100">
        <v>90580.170000000042</v>
      </c>
      <c r="W33" s="100">
        <v>392202</v>
      </c>
      <c r="X33" s="100">
        <v>140621.28</v>
      </c>
      <c r="Y33" s="109">
        <v>6.6804135134636011E-2</v>
      </c>
      <c r="Z33" s="100">
        <v>160194.2084</v>
      </c>
      <c r="AA33" s="100">
        <v>2491988.2000000002</v>
      </c>
      <c r="AB33" s="100">
        <v>0</v>
      </c>
      <c r="AC33" s="100">
        <v>20241.63</v>
      </c>
      <c r="AD33" s="100">
        <v>2150.4499999999998</v>
      </c>
      <c r="AE33" s="100">
        <v>0</v>
      </c>
      <c r="AF33" s="100">
        <v>0</v>
      </c>
      <c r="AG33" s="100">
        <v>816</v>
      </c>
      <c r="AH33" s="100">
        <v>270</v>
      </c>
      <c r="AI33" s="100">
        <v>0</v>
      </c>
      <c r="AJ33" s="100">
        <v>2971.4700000000003</v>
      </c>
      <c r="AK33" s="100">
        <v>550</v>
      </c>
      <c r="AL33" s="100">
        <v>0</v>
      </c>
      <c r="AM33" s="100">
        <v>0</v>
      </c>
      <c r="AN33" s="100">
        <v>0</v>
      </c>
      <c r="AO33" s="100">
        <v>30538.720000000001</v>
      </c>
      <c r="AP33" s="110">
        <f t="shared" si="9"/>
        <v>0</v>
      </c>
      <c r="AQ33" s="100">
        <v>0</v>
      </c>
      <c r="AR33" s="100">
        <v>144247.73000000001</v>
      </c>
      <c r="AS33" s="100">
        <v>0</v>
      </c>
      <c r="AT33" s="100">
        <v>0</v>
      </c>
      <c r="AU33" s="100">
        <v>1206.5</v>
      </c>
      <c r="AV33" s="100">
        <v>0</v>
      </c>
      <c r="AW33" s="100">
        <v>0</v>
      </c>
      <c r="AX33" s="100">
        <v>0</v>
      </c>
      <c r="AY33" s="107">
        <v>18</v>
      </c>
      <c r="AZ33" s="107">
        <v>0</v>
      </c>
      <c r="BA33" s="107">
        <v>0</v>
      </c>
      <c r="BB33" s="107">
        <v>0</v>
      </c>
      <c r="BC33" s="107">
        <v>0</v>
      </c>
      <c r="BD33" s="107">
        <v>-14</v>
      </c>
      <c r="BE33" s="107">
        <v>0</v>
      </c>
      <c r="BF33" s="107">
        <f t="shared" si="10"/>
        <v>4</v>
      </c>
      <c r="BG33" s="107">
        <v>0</v>
      </c>
      <c r="BH33" s="107">
        <v>0</v>
      </c>
      <c r="BI33" s="107">
        <v>1</v>
      </c>
      <c r="BJ33" s="107">
        <v>8</v>
      </c>
      <c r="BK33" s="107">
        <v>5</v>
      </c>
      <c r="BL33" s="107">
        <v>0</v>
      </c>
      <c r="BM33" s="85"/>
      <c r="BN33" s="85"/>
      <c r="BO33" s="85"/>
      <c r="BP33" s="85"/>
      <c r="BQ33" s="85"/>
      <c r="BR33" s="85"/>
      <c r="BS33" s="85"/>
      <c r="BT33" s="85"/>
      <c r="BU33" s="85"/>
      <c r="BV33" s="85"/>
      <c r="BW33" s="85"/>
      <c r="BX33" s="85"/>
      <c r="BY33" s="85"/>
      <c r="BZ33" s="85"/>
      <c r="CA33" s="85"/>
      <c r="CB33" s="85"/>
      <c r="CC33" s="85"/>
      <c r="CD33" s="85"/>
      <c r="CE33" s="85"/>
      <c r="CF33" s="85"/>
      <c r="CG33" s="85"/>
      <c r="CH33" s="85"/>
      <c r="CI33" s="85"/>
      <c r="CJ33" s="85"/>
      <c r="CK33" s="85"/>
      <c r="CL33" s="85"/>
      <c r="CM33" s="85"/>
      <c r="CN33" s="85"/>
      <c r="CO33" s="85"/>
      <c r="CP33" s="85"/>
      <c r="CQ33" s="85"/>
      <c r="CR33" s="85"/>
      <c r="CS33" s="85"/>
      <c r="CT33" s="85"/>
      <c r="CU33" s="85"/>
      <c r="CV33" s="85"/>
      <c r="CW33" s="85"/>
      <c r="CX33" s="85"/>
      <c r="CY33" s="85"/>
      <c r="CZ33" s="85"/>
      <c r="DA33" s="85"/>
      <c r="DB33" s="85"/>
      <c r="DC33" s="85"/>
      <c r="DD33" s="85"/>
      <c r="DE33" s="85"/>
      <c r="DF33" s="85"/>
      <c r="DG33" s="85"/>
      <c r="DH33" s="85"/>
      <c r="DI33" s="85"/>
      <c r="DJ33" s="85"/>
      <c r="DK33" s="85"/>
      <c r="DL33" s="85"/>
      <c r="DM33" s="85"/>
      <c r="DN33" s="85"/>
      <c r="DO33" s="85"/>
      <c r="DP33" s="85"/>
      <c r="DQ33" s="85"/>
      <c r="DR33" s="85"/>
      <c r="DS33" s="85"/>
      <c r="DT33" s="85"/>
      <c r="DU33" s="85"/>
      <c r="DV33" s="85"/>
      <c r="DW33" s="85"/>
      <c r="DX33" s="85"/>
      <c r="DY33" s="85"/>
      <c r="DZ33" s="85"/>
      <c r="EA33" s="85"/>
      <c r="EB33" s="85"/>
      <c r="EC33" s="85"/>
      <c r="ED33" s="85"/>
      <c r="EE33" s="85"/>
      <c r="EF33" s="85"/>
      <c r="EG33" s="85"/>
      <c r="EH33" s="85"/>
      <c r="EI33" s="85"/>
      <c r="EJ33" s="85"/>
      <c r="EK33" s="85"/>
      <c r="EL33" s="85"/>
      <c r="EM33" s="85"/>
      <c r="EN33" s="85"/>
      <c r="EO33" s="85"/>
      <c r="EP33" s="85"/>
      <c r="EQ33" s="85"/>
      <c r="ER33" s="85"/>
      <c r="ES33" s="85"/>
      <c r="ET33" s="85"/>
      <c r="EU33" s="85"/>
      <c r="EV33" s="85"/>
      <c r="EW33" s="85"/>
      <c r="EX33" s="85"/>
      <c r="EY33" s="85"/>
      <c r="EZ33" s="85"/>
      <c r="FA33" s="85"/>
      <c r="FB33" s="85"/>
      <c r="FC33" s="85"/>
      <c r="FD33" s="85"/>
      <c r="FE33" s="85"/>
      <c r="FF33" s="85"/>
      <c r="FG33" s="85"/>
      <c r="FH33" s="85"/>
      <c r="FI33" s="85"/>
      <c r="FJ33" s="85"/>
      <c r="FK33" s="85"/>
      <c r="FL33" s="85"/>
      <c r="FM33" s="85"/>
      <c r="FN33" s="85"/>
      <c r="FO33" s="85"/>
      <c r="FP33" s="85"/>
      <c r="FQ33" s="85"/>
      <c r="FR33" s="85"/>
      <c r="FS33" s="85"/>
      <c r="FT33" s="85"/>
      <c r="FU33" s="85"/>
      <c r="FV33" s="85"/>
      <c r="FW33" s="85"/>
      <c r="FX33" s="85"/>
      <c r="FY33" s="85"/>
      <c r="FZ33" s="85"/>
      <c r="GA33" s="85"/>
      <c r="GB33" s="85"/>
      <c r="GC33" s="85"/>
      <c r="GD33" s="85"/>
      <c r="GE33" s="85"/>
      <c r="GF33" s="85"/>
      <c r="GG33" s="85"/>
      <c r="GH33" s="85"/>
      <c r="GI33" s="85"/>
      <c r="GJ33" s="85"/>
      <c r="GK33" s="85"/>
      <c r="GL33" s="85"/>
      <c r="GM33" s="85"/>
      <c r="GN33" s="85"/>
      <c r="GO33" s="85"/>
      <c r="GP33" s="85"/>
      <c r="GQ33" s="85"/>
      <c r="GR33" s="85"/>
      <c r="GS33" s="85"/>
      <c r="GT33" s="85"/>
      <c r="GU33" s="85"/>
      <c r="GV33" s="85"/>
      <c r="GW33" s="85"/>
      <c r="GX33" s="85"/>
      <c r="GY33" s="85"/>
      <c r="GZ33" s="85"/>
      <c r="HA33" s="85"/>
      <c r="HB33" s="85"/>
      <c r="HC33" s="85"/>
      <c r="HD33" s="85"/>
    </row>
    <row r="34" spans="1:212" s="88" customFormat="1" ht="15.75" x14ac:dyDescent="0.25">
      <c r="A34" s="82">
        <v>17</v>
      </c>
      <c r="B34" s="83" t="s">
        <v>159</v>
      </c>
      <c r="C34" s="83" t="s">
        <v>72</v>
      </c>
      <c r="D34" s="52" t="s">
        <v>202</v>
      </c>
      <c r="E34" s="52"/>
      <c r="F34" s="52" t="s">
        <v>184</v>
      </c>
      <c r="G34" s="87" t="s">
        <v>221</v>
      </c>
      <c r="H34" s="99">
        <v>1034230.42</v>
      </c>
      <c r="I34" s="99">
        <v>1034230.42</v>
      </c>
      <c r="J34" s="99">
        <v>22863.75</v>
      </c>
      <c r="K34" s="99">
        <v>706215.13</v>
      </c>
      <c r="L34" s="100">
        <v>19196.240000000002</v>
      </c>
      <c r="M34" s="100">
        <v>227367.8</v>
      </c>
      <c r="N34" s="100">
        <v>3619.85</v>
      </c>
      <c r="O34" s="99">
        <v>1020447.4</v>
      </c>
      <c r="P34" s="101">
        <v>2</v>
      </c>
      <c r="Q34" s="96" t="s">
        <v>249</v>
      </c>
      <c r="R34" s="96" t="s">
        <v>249</v>
      </c>
      <c r="S34" s="96" t="s">
        <v>249</v>
      </c>
      <c r="T34" s="96" t="s">
        <v>249</v>
      </c>
      <c r="U34" s="96" t="s">
        <v>249</v>
      </c>
      <c r="V34" s="99">
        <v>0</v>
      </c>
      <c r="W34" s="99">
        <v>796120.22</v>
      </c>
      <c r="X34" s="99">
        <v>224094</v>
      </c>
      <c r="Y34" s="103">
        <v>6.2774537528010543E-2</v>
      </c>
      <c r="Z34" s="99">
        <v>64043.375800000002</v>
      </c>
      <c r="AA34" s="99">
        <v>0</v>
      </c>
      <c r="AB34" s="99">
        <v>0</v>
      </c>
      <c r="AC34" s="99">
        <v>0</v>
      </c>
      <c r="AD34" s="100">
        <v>0</v>
      </c>
      <c r="AE34" s="100">
        <v>0</v>
      </c>
      <c r="AF34" s="100">
        <v>2220</v>
      </c>
      <c r="AG34" s="100">
        <v>0</v>
      </c>
      <c r="AH34" s="100">
        <v>400</v>
      </c>
      <c r="AI34" s="100">
        <v>11065.1</v>
      </c>
      <c r="AJ34" s="100">
        <v>1184.1599999999999</v>
      </c>
      <c r="AK34" s="100">
        <v>0</v>
      </c>
      <c r="AL34" s="99">
        <v>470</v>
      </c>
      <c r="AM34" s="100">
        <v>0</v>
      </c>
      <c r="AN34" s="99">
        <v>0</v>
      </c>
      <c r="AO34" s="99">
        <v>15535.26</v>
      </c>
      <c r="AP34" s="104">
        <f t="shared" si="9"/>
        <v>0</v>
      </c>
      <c r="AQ34" s="99">
        <v>0</v>
      </c>
      <c r="AR34" s="99">
        <v>50309.9</v>
      </c>
      <c r="AS34" s="99">
        <v>0</v>
      </c>
      <c r="AT34" s="99">
        <v>0</v>
      </c>
      <c r="AU34" s="99">
        <v>1255.04999999999</v>
      </c>
      <c r="AV34" s="99">
        <v>0</v>
      </c>
      <c r="AW34" s="99">
        <v>0</v>
      </c>
      <c r="AX34" s="99">
        <v>0</v>
      </c>
      <c r="AY34" s="105">
        <v>24</v>
      </c>
      <c r="AZ34" s="105">
        <v>13</v>
      </c>
      <c r="BA34" s="105">
        <v>0</v>
      </c>
      <c r="BB34" s="105">
        <v>-3</v>
      </c>
      <c r="BC34" s="105">
        <v>-6</v>
      </c>
      <c r="BD34" s="105">
        <v>-7</v>
      </c>
      <c r="BE34" s="105">
        <v>0</v>
      </c>
      <c r="BF34" s="106">
        <f t="shared" si="10"/>
        <v>21</v>
      </c>
      <c r="BG34" s="105">
        <v>0</v>
      </c>
      <c r="BH34" s="105">
        <v>4</v>
      </c>
      <c r="BI34" s="105">
        <v>0</v>
      </c>
      <c r="BJ34" s="107">
        <v>2</v>
      </c>
      <c r="BK34" s="107">
        <v>1</v>
      </c>
      <c r="BL34" s="107">
        <v>0</v>
      </c>
      <c r="BM34" s="85"/>
      <c r="BN34" s="85"/>
      <c r="BO34" s="85"/>
      <c r="BP34" s="85"/>
      <c r="BQ34" s="85"/>
      <c r="BR34" s="85"/>
      <c r="BS34" s="85"/>
      <c r="BT34" s="85"/>
      <c r="BU34" s="85"/>
      <c r="BV34" s="85"/>
      <c r="BW34" s="85"/>
      <c r="BX34" s="85"/>
      <c r="BY34" s="85"/>
      <c r="BZ34" s="85"/>
      <c r="CA34" s="85"/>
      <c r="CB34" s="85"/>
      <c r="CC34" s="85"/>
      <c r="CD34" s="85"/>
      <c r="CE34" s="85"/>
      <c r="CF34" s="85"/>
      <c r="CG34" s="85"/>
      <c r="CH34" s="85"/>
      <c r="CI34" s="85"/>
      <c r="CJ34" s="85"/>
      <c r="CK34" s="85"/>
      <c r="CL34" s="85"/>
      <c r="CM34" s="85"/>
      <c r="CN34" s="85"/>
      <c r="CO34" s="85"/>
      <c r="CP34" s="85"/>
      <c r="CQ34" s="85"/>
      <c r="CR34" s="85"/>
      <c r="CS34" s="85"/>
      <c r="CT34" s="85"/>
      <c r="CU34" s="85"/>
      <c r="CV34" s="85"/>
      <c r="CW34" s="85"/>
      <c r="CX34" s="85"/>
      <c r="CY34" s="85"/>
      <c r="CZ34" s="85"/>
      <c r="DA34" s="85"/>
      <c r="DB34" s="85"/>
      <c r="DC34" s="85"/>
      <c r="DD34" s="85"/>
      <c r="DE34" s="85"/>
      <c r="DF34" s="85"/>
      <c r="DG34" s="85"/>
      <c r="DH34" s="85"/>
      <c r="DI34" s="85"/>
      <c r="DJ34" s="85"/>
      <c r="DK34" s="85"/>
      <c r="DL34" s="85"/>
      <c r="DM34" s="85"/>
      <c r="DN34" s="85"/>
      <c r="DO34" s="85"/>
      <c r="DP34" s="85"/>
      <c r="DQ34" s="85"/>
      <c r="DR34" s="85"/>
      <c r="DS34" s="85"/>
      <c r="DT34" s="85"/>
      <c r="DU34" s="85"/>
      <c r="DV34" s="85"/>
      <c r="DW34" s="85"/>
      <c r="DX34" s="85"/>
      <c r="DY34" s="85"/>
      <c r="DZ34" s="85"/>
      <c r="EA34" s="85"/>
      <c r="EB34" s="85"/>
      <c r="EC34" s="85"/>
      <c r="ED34" s="85"/>
      <c r="EE34" s="85"/>
      <c r="EF34" s="85"/>
      <c r="EG34" s="85"/>
      <c r="EH34" s="85"/>
      <c r="EI34" s="85"/>
      <c r="EJ34" s="85"/>
      <c r="EK34" s="85"/>
      <c r="EL34" s="85"/>
      <c r="EM34" s="85"/>
      <c r="EN34" s="85"/>
      <c r="EO34" s="85"/>
      <c r="EP34" s="85"/>
      <c r="EQ34" s="85"/>
      <c r="ER34" s="85"/>
      <c r="ES34" s="85"/>
      <c r="ET34" s="85"/>
      <c r="EU34" s="85"/>
      <c r="EV34" s="85"/>
      <c r="EW34" s="85"/>
      <c r="EX34" s="85"/>
      <c r="EY34" s="85"/>
      <c r="EZ34" s="85"/>
      <c r="FA34" s="85"/>
      <c r="FB34" s="85"/>
      <c r="FC34" s="85"/>
      <c r="FD34" s="85"/>
      <c r="FE34" s="85"/>
      <c r="FF34" s="85"/>
      <c r="FG34" s="85"/>
      <c r="FH34" s="85"/>
      <c r="FI34" s="85"/>
      <c r="FJ34" s="85"/>
      <c r="FK34" s="85"/>
      <c r="FL34" s="85"/>
      <c r="FM34" s="85"/>
      <c r="FN34" s="85"/>
      <c r="FO34" s="85"/>
      <c r="FP34" s="85"/>
      <c r="FQ34" s="85"/>
      <c r="FR34" s="85"/>
      <c r="FS34" s="85"/>
      <c r="FT34" s="85"/>
      <c r="FU34" s="85"/>
      <c r="FV34" s="85"/>
      <c r="FW34" s="85"/>
      <c r="FX34" s="85"/>
      <c r="FY34" s="85"/>
      <c r="FZ34" s="85"/>
      <c r="GA34" s="85"/>
      <c r="GB34" s="85"/>
      <c r="GC34" s="85"/>
      <c r="GD34" s="85"/>
      <c r="GE34" s="85"/>
      <c r="GF34" s="85"/>
      <c r="GG34" s="85"/>
      <c r="GH34" s="85"/>
      <c r="GI34" s="85"/>
      <c r="GJ34" s="85"/>
      <c r="GK34" s="85"/>
      <c r="GL34" s="85"/>
      <c r="GM34" s="85"/>
      <c r="GN34" s="85"/>
      <c r="GO34" s="85"/>
      <c r="GP34" s="85"/>
      <c r="GQ34" s="85"/>
      <c r="GR34" s="85"/>
      <c r="GS34" s="85"/>
      <c r="GT34" s="85"/>
      <c r="GU34" s="85"/>
      <c r="GV34" s="85"/>
      <c r="GW34" s="85"/>
      <c r="GX34" s="85"/>
      <c r="GY34" s="85"/>
      <c r="GZ34" s="85"/>
      <c r="HA34" s="85"/>
      <c r="HB34" s="85"/>
      <c r="HC34" s="85"/>
      <c r="HD34" s="85"/>
    </row>
    <row r="35" spans="1:212" s="88" customFormat="1" ht="15.75" x14ac:dyDescent="0.25">
      <c r="A35" s="82">
        <v>17</v>
      </c>
      <c r="B35" s="83" t="s">
        <v>217</v>
      </c>
      <c r="C35" s="83" t="s">
        <v>81</v>
      </c>
      <c r="D35" s="52" t="s">
        <v>200</v>
      </c>
      <c r="E35" s="52"/>
      <c r="F35" s="52" t="s">
        <v>184</v>
      </c>
      <c r="G35" s="87" t="s">
        <v>24</v>
      </c>
      <c r="H35" s="99">
        <v>1081289.08</v>
      </c>
      <c r="I35" s="99">
        <v>1081289.08</v>
      </c>
      <c r="J35" s="99">
        <v>0</v>
      </c>
      <c r="K35" s="99">
        <v>695589.83</v>
      </c>
      <c r="L35" s="100">
        <v>47332.47</v>
      </c>
      <c r="M35" s="100">
        <v>157435.47</v>
      </c>
      <c r="N35" s="100">
        <v>46311.31</v>
      </c>
      <c r="O35" s="99">
        <v>1017030.9</v>
      </c>
      <c r="P35" s="101">
        <v>0.72</v>
      </c>
      <c r="Q35" s="96" t="s">
        <v>249</v>
      </c>
      <c r="R35" s="96" t="s">
        <v>249</v>
      </c>
      <c r="S35" s="96" t="s">
        <v>249</v>
      </c>
      <c r="T35" s="96" t="s">
        <v>249</v>
      </c>
      <c r="U35" s="96" t="s">
        <v>249</v>
      </c>
      <c r="V35" s="99">
        <v>58826.090000000084</v>
      </c>
      <c r="W35" s="99">
        <v>793757.85</v>
      </c>
      <c r="X35" s="99">
        <v>228705.14</v>
      </c>
      <c r="Y35" s="103">
        <v>6.8815969759453102E-2</v>
      </c>
      <c r="Z35" s="99">
        <v>70361.822199999995</v>
      </c>
      <c r="AA35" s="99">
        <v>0</v>
      </c>
      <c r="AB35" s="99">
        <v>0</v>
      </c>
      <c r="AC35" s="99">
        <v>0</v>
      </c>
      <c r="AD35" s="100">
        <v>0</v>
      </c>
      <c r="AE35" s="100">
        <v>0</v>
      </c>
      <c r="AF35" s="100">
        <v>1050.92</v>
      </c>
      <c r="AG35" s="100">
        <v>6312.67</v>
      </c>
      <c r="AH35" s="100">
        <v>1293.69</v>
      </c>
      <c r="AI35" s="100">
        <v>5014.05</v>
      </c>
      <c r="AJ35" s="100">
        <v>1293.68</v>
      </c>
      <c r="AK35" s="100">
        <v>0</v>
      </c>
      <c r="AL35" s="99">
        <v>0</v>
      </c>
      <c r="AM35" s="100">
        <v>0</v>
      </c>
      <c r="AN35" s="99">
        <v>0</v>
      </c>
      <c r="AO35" s="99">
        <v>15660.2</v>
      </c>
      <c r="AP35" s="104">
        <f t="shared" si="9"/>
        <v>0</v>
      </c>
      <c r="AQ35" s="99">
        <v>0</v>
      </c>
      <c r="AR35" s="99">
        <v>51123.15</v>
      </c>
      <c r="AS35" s="99">
        <v>0</v>
      </c>
      <c r="AT35" s="99">
        <v>0</v>
      </c>
      <c r="AU35" s="99">
        <v>12221.38</v>
      </c>
      <c r="AV35" s="99">
        <v>0</v>
      </c>
      <c r="AW35" s="99">
        <v>0</v>
      </c>
      <c r="AX35" s="99">
        <v>0</v>
      </c>
      <c r="AY35" s="105">
        <v>12</v>
      </c>
      <c r="AZ35" s="105">
        <v>4</v>
      </c>
      <c r="BA35" s="105">
        <v>0</v>
      </c>
      <c r="BB35" s="105">
        <v>0</v>
      </c>
      <c r="BC35" s="105">
        <v>-3</v>
      </c>
      <c r="BD35" s="105">
        <v>-1</v>
      </c>
      <c r="BE35" s="105">
        <v>0</v>
      </c>
      <c r="BF35" s="106">
        <f t="shared" si="10"/>
        <v>12</v>
      </c>
      <c r="BG35" s="105">
        <v>0</v>
      </c>
      <c r="BH35" s="105">
        <v>0</v>
      </c>
      <c r="BI35" s="105">
        <v>0</v>
      </c>
      <c r="BJ35" s="107">
        <v>0</v>
      </c>
      <c r="BK35" s="107">
        <v>1</v>
      </c>
      <c r="BL35" s="107">
        <v>0</v>
      </c>
      <c r="BM35" s="85"/>
      <c r="BN35" s="85"/>
      <c r="BO35" s="85"/>
      <c r="BP35" s="85"/>
      <c r="BQ35" s="85"/>
      <c r="BR35" s="85"/>
      <c r="BS35" s="85"/>
      <c r="BT35" s="85"/>
      <c r="BU35" s="85"/>
      <c r="BV35" s="85"/>
      <c r="BW35" s="85"/>
      <c r="BX35" s="85"/>
      <c r="BY35" s="85"/>
      <c r="BZ35" s="85"/>
      <c r="CA35" s="85"/>
      <c r="CB35" s="85"/>
      <c r="CC35" s="85"/>
      <c r="CD35" s="85"/>
      <c r="CE35" s="85"/>
      <c r="CF35" s="85"/>
      <c r="CG35" s="85"/>
      <c r="CH35" s="85"/>
      <c r="CI35" s="85"/>
      <c r="CJ35" s="85"/>
      <c r="CK35" s="85"/>
      <c r="CL35" s="85"/>
      <c r="CM35" s="85"/>
      <c r="CN35" s="85"/>
      <c r="CO35" s="85"/>
      <c r="CP35" s="85"/>
      <c r="CQ35" s="85"/>
      <c r="CR35" s="85"/>
      <c r="CS35" s="85"/>
      <c r="CT35" s="85"/>
      <c r="CU35" s="85"/>
      <c r="CV35" s="85"/>
      <c r="CW35" s="85"/>
      <c r="CX35" s="85"/>
      <c r="CY35" s="85"/>
      <c r="CZ35" s="85"/>
      <c r="DA35" s="85"/>
      <c r="DB35" s="85"/>
      <c r="DC35" s="85"/>
      <c r="DD35" s="85"/>
      <c r="DE35" s="85"/>
      <c r="DF35" s="85"/>
      <c r="DG35" s="85"/>
      <c r="DH35" s="85"/>
      <c r="DI35" s="85"/>
      <c r="DJ35" s="85"/>
      <c r="DK35" s="85"/>
      <c r="DL35" s="85"/>
      <c r="DM35" s="85"/>
      <c r="DN35" s="85"/>
      <c r="DO35" s="85"/>
      <c r="DP35" s="85"/>
      <c r="DQ35" s="85"/>
      <c r="DR35" s="85"/>
      <c r="DS35" s="85"/>
      <c r="DT35" s="85"/>
      <c r="DU35" s="85"/>
      <c r="DV35" s="85"/>
      <c r="DW35" s="85"/>
      <c r="DX35" s="85"/>
      <c r="DY35" s="85"/>
      <c r="DZ35" s="85"/>
      <c r="EA35" s="85"/>
      <c r="EB35" s="85"/>
      <c r="EC35" s="85"/>
      <c r="ED35" s="85"/>
      <c r="EE35" s="85"/>
      <c r="EF35" s="85"/>
      <c r="EG35" s="85"/>
      <c r="EH35" s="85"/>
      <c r="EI35" s="85"/>
      <c r="EJ35" s="85"/>
      <c r="EK35" s="85"/>
      <c r="EL35" s="85"/>
      <c r="EM35" s="85"/>
      <c r="EN35" s="85"/>
      <c r="EO35" s="85"/>
      <c r="EP35" s="85"/>
      <c r="EQ35" s="85"/>
      <c r="ER35" s="85"/>
      <c r="ES35" s="85"/>
      <c r="ET35" s="85"/>
      <c r="EU35" s="85"/>
      <c r="EV35" s="85"/>
      <c r="EW35" s="85"/>
      <c r="EX35" s="85"/>
      <c r="EY35" s="85"/>
      <c r="EZ35" s="85"/>
      <c r="FA35" s="85"/>
      <c r="FB35" s="85"/>
      <c r="FC35" s="85"/>
      <c r="FD35" s="85"/>
      <c r="FE35" s="85"/>
      <c r="FF35" s="85"/>
      <c r="FG35" s="85"/>
      <c r="FH35" s="85"/>
      <c r="FI35" s="85"/>
      <c r="FJ35" s="85"/>
      <c r="FK35" s="85"/>
      <c r="FL35" s="85"/>
      <c r="FM35" s="85"/>
      <c r="FN35" s="85"/>
      <c r="FO35" s="85"/>
      <c r="FP35" s="85"/>
      <c r="FQ35" s="85"/>
      <c r="FR35" s="85"/>
      <c r="FS35" s="85"/>
      <c r="FT35" s="85"/>
      <c r="FU35" s="85"/>
      <c r="FV35" s="85"/>
      <c r="FW35" s="85"/>
      <c r="FX35" s="85"/>
      <c r="FY35" s="85"/>
      <c r="FZ35" s="85"/>
      <c r="GA35" s="85"/>
      <c r="GB35" s="85"/>
      <c r="GC35" s="85"/>
      <c r="GD35" s="85"/>
      <c r="GE35" s="85"/>
      <c r="GF35" s="85"/>
      <c r="GG35" s="85"/>
      <c r="GH35" s="85"/>
      <c r="GI35" s="85"/>
      <c r="GJ35" s="85"/>
      <c r="GK35" s="85"/>
      <c r="GL35" s="85"/>
      <c r="GM35" s="85"/>
      <c r="GN35" s="85"/>
      <c r="GO35" s="85"/>
      <c r="GP35" s="85"/>
      <c r="GQ35" s="85"/>
      <c r="GR35" s="85"/>
      <c r="GS35" s="85"/>
      <c r="GT35" s="85"/>
      <c r="GU35" s="85"/>
      <c r="GV35" s="85"/>
      <c r="GW35" s="85"/>
      <c r="GX35" s="85"/>
      <c r="GY35" s="85"/>
      <c r="GZ35" s="85"/>
      <c r="HA35" s="85"/>
      <c r="HB35" s="85"/>
      <c r="HC35" s="85"/>
      <c r="HD35" s="85"/>
    </row>
    <row r="36" spans="1:212" s="86" customFormat="1" ht="15.75" x14ac:dyDescent="0.25">
      <c r="A36" s="82">
        <v>18</v>
      </c>
      <c r="B36" s="84" t="s">
        <v>160</v>
      </c>
      <c r="C36" s="84" t="s">
        <v>139</v>
      </c>
      <c r="D36" s="52" t="s">
        <v>203</v>
      </c>
      <c r="E36" s="52"/>
      <c r="F36" s="52" t="s">
        <v>177</v>
      </c>
      <c r="G36" s="87" t="s">
        <v>228</v>
      </c>
      <c r="H36" s="99">
        <v>1558862.03</v>
      </c>
      <c r="I36" s="99">
        <v>1586615.41</v>
      </c>
      <c r="J36" s="99">
        <v>5648.33</v>
      </c>
      <c r="K36" s="99">
        <v>878106.03</v>
      </c>
      <c r="L36" s="100">
        <v>13099.44</v>
      </c>
      <c r="M36" s="100">
        <v>131514.01</v>
      </c>
      <c r="N36" s="100">
        <v>54550.62</v>
      </c>
      <c r="O36" s="99">
        <v>1206489.76</v>
      </c>
      <c r="P36" s="101">
        <v>0.83913345986605103</v>
      </c>
      <c r="Q36" s="102">
        <v>27751.649999999907</v>
      </c>
      <c r="R36" s="99">
        <v>690791.24</v>
      </c>
      <c r="S36" s="99">
        <v>487946.87</v>
      </c>
      <c r="T36" s="103">
        <v>6.2232366017248728E-2</v>
      </c>
      <c r="U36" s="99">
        <v>73355.111499999999</v>
      </c>
      <c r="V36" s="96" t="s">
        <v>249</v>
      </c>
      <c r="W36" s="96" t="s">
        <v>249</v>
      </c>
      <c r="X36" s="96" t="s">
        <v>249</v>
      </c>
      <c r="Y36" s="96" t="s">
        <v>249</v>
      </c>
      <c r="Z36" s="96" t="s">
        <v>249</v>
      </c>
      <c r="AA36" s="99">
        <v>869050.58</v>
      </c>
      <c r="AB36" s="99">
        <v>0</v>
      </c>
      <c r="AC36" s="99">
        <v>4290</v>
      </c>
      <c r="AD36" s="100">
        <v>0</v>
      </c>
      <c r="AE36" s="100">
        <v>0</v>
      </c>
      <c r="AF36" s="100">
        <v>0</v>
      </c>
      <c r="AG36" s="100">
        <v>15289.75</v>
      </c>
      <c r="AH36" s="100">
        <v>3183.62</v>
      </c>
      <c r="AI36" s="100">
        <v>0</v>
      </c>
      <c r="AJ36" s="100">
        <v>977.28</v>
      </c>
      <c r="AK36" s="100">
        <v>224.42</v>
      </c>
      <c r="AL36" s="99">
        <v>0</v>
      </c>
      <c r="AM36" s="100">
        <v>0</v>
      </c>
      <c r="AN36" s="99">
        <v>4290</v>
      </c>
      <c r="AO36" s="99">
        <v>29466.1</v>
      </c>
      <c r="AP36" s="104">
        <f t="shared" ref="AP36" si="11">IF(AO36=0,0,AN36/AO36)</f>
        <v>0.14559103512171614</v>
      </c>
      <c r="AQ36" s="99">
        <v>0</v>
      </c>
      <c r="AR36" s="99">
        <v>71159.92</v>
      </c>
      <c r="AS36" s="99">
        <v>0</v>
      </c>
      <c r="AT36" s="99">
        <v>0</v>
      </c>
      <c r="AU36" s="99">
        <v>4333.5700000000097</v>
      </c>
      <c r="AV36" s="99">
        <v>0</v>
      </c>
      <c r="AW36" s="99">
        <v>0</v>
      </c>
      <c r="AX36" s="99">
        <v>0</v>
      </c>
      <c r="AY36" s="105">
        <v>25</v>
      </c>
      <c r="AZ36" s="105">
        <v>13</v>
      </c>
      <c r="BA36" s="105">
        <v>0</v>
      </c>
      <c r="BB36" s="105">
        <v>-1</v>
      </c>
      <c r="BC36" s="105">
        <v>-3</v>
      </c>
      <c r="BD36" s="105">
        <v>-5</v>
      </c>
      <c r="BE36" s="105">
        <v>-1</v>
      </c>
      <c r="BF36" s="106">
        <f t="shared" ref="BF36" si="12">SUM(AY36:BE36)</f>
        <v>28</v>
      </c>
      <c r="BG36" s="105">
        <v>2</v>
      </c>
      <c r="BH36" s="105">
        <v>3</v>
      </c>
      <c r="BI36" s="105">
        <v>0</v>
      </c>
      <c r="BJ36" s="107">
        <v>2</v>
      </c>
      <c r="BK36" s="107">
        <v>0</v>
      </c>
      <c r="BL36" s="107">
        <v>0</v>
      </c>
      <c r="BM36" s="85"/>
      <c r="BN36" s="85"/>
      <c r="BO36" s="85"/>
      <c r="BP36" s="85"/>
      <c r="BQ36" s="85"/>
      <c r="BR36" s="85"/>
      <c r="BS36" s="85"/>
      <c r="BT36" s="85"/>
      <c r="BU36" s="85"/>
      <c r="BV36" s="85"/>
      <c r="BW36" s="85"/>
      <c r="BX36" s="85"/>
      <c r="BY36" s="85"/>
      <c r="BZ36" s="85"/>
      <c r="CA36" s="85"/>
      <c r="CB36" s="85"/>
      <c r="CC36" s="85"/>
      <c r="CD36" s="85"/>
      <c r="CE36" s="85"/>
      <c r="CF36" s="85"/>
      <c r="CG36" s="85"/>
      <c r="CH36" s="85"/>
      <c r="CI36" s="85"/>
      <c r="CJ36" s="85"/>
      <c r="CK36" s="85"/>
      <c r="CL36" s="85"/>
      <c r="CM36" s="85"/>
      <c r="CN36" s="85"/>
      <c r="CO36" s="85"/>
      <c r="CP36" s="85"/>
      <c r="CQ36" s="85"/>
      <c r="CR36" s="85"/>
      <c r="CS36" s="85"/>
      <c r="CT36" s="85"/>
      <c r="CU36" s="85"/>
      <c r="CV36" s="85"/>
      <c r="CW36" s="85"/>
      <c r="CX36" s="85"/>
      <c r="CY36" s="85"/>
      <c r="CZ36" s="85"/>
      <c r="DA36" s="85"/>
      <c r="DB36" s="85"/>
      <c r="DC36" s="85"/>
      <c r="DD36" s="85"/>
      <c r="DE36" s="85"/>
      <c r="DF36" s="85"/>
      <c r="DG36" s="85"/>
      <c r="DH36" s="85"/>
      <c r="DI36" s="85"/>
      <c r="DJ36" s="85"/>
      <c r="DK36" s="85"/>
      <c r="DL36" s="85"/>
      <c r="DM36" s="85"/>
      <c r="DN36" s="85"/>
      <c r="DO36" s="85"/>
      <c r="DP36" s="85"/>
      <c r="DQ36" s="85"/>
      <c r="DR36" s="85"/>
      <c r="DS36" s="85"/>
      <c r="DT36" s="85"/>
      <c r="DU36" s="85"/>
      <c r="DV36" s="85"/>
      <c r="DW36" s="85"/>
      <c r="DX36" s="85"/>
      <c r="DY36" s="85"/>
      <c r="DZ36" s="85"/>
      <c r="EA36" s="85"/>
      <c r="EB36" s="85"/>
      <c r="EC36" s="85"/>
      <c r="ED36" s="85"/>
      <c r="EE36" s="85"/>
      <c r="EF36" s="85"/>
      <c r="EG36" s="85"/>
      <c r="EH36" s="85"/>
      <c r="EI36" s="85"/>
      <c r="EJ36" s="85"/>
      <c r="EK36" s="85"/>
      <c r="EL36" s="85"/>
      <c r="EM36" s="85"/>
      <c r="EN36" s="85"/>
      <c r="EO36" s="85"/>
      <c r="EP36" s="85"/>
      <c r="EQ36" s="85"/>
      <c r="ER36" s="85"/>
      <c r="ES36" s="85"/>
      <c r="ET36" s="85"/>
      <c r="EU36" s="85"/>
      <c r="EV36" s="85"/>
      <c r="EW36" s="85"/>
      <c r="EX36" s="85"/>
      <c r="EY36" s="85"/>
      <c r="EZ36" s="85"/>
      <c r="FA36" s="85"/>
      <c r="FB36" s="85"/>
      <c r="FC36" s="85"/>
      <c r="FD36" s="85"/>
      <c r="FE36" s="85"/>
      <c r="FF36" s="85"/>
      <c r="FG36" s="85"/>
      <c r="FH36" s="85"/>
      <c r="FI36" s="85"/>
      <c r="FJ36" s="85"/>
      <c r="FK36" s="85"/>
      <c r="FL36" s="85"/>
      <c r="FM36" s="85"/>
      <c r="FN36" s="85"/>
      <c r="FO36" s="85"/>
      <c r="FP36" s="85"/>
      <c r="FQ36" s="85"/>
      <c r="FR36" s="85"/>
      <c r="FS36" s="85"/>
      <c r="FT36" s="85"/>
      <c r="FU36" s="85"/>
      <c r="FV36" s="85"/>
      <c r="FW36" s="85"/>
      <c r="FX36" s="85"/>
      <c r="FY36" s="85"/>
      <c r="FZ36" s="85"/>
      <c r="GA36" s="85"/>
      <c r="GB36" s="85"/>
      <c r="GC36" s="85"/>
      <c r="GD36" s="85"/>
      <c r="GE36" s="85"/>
      <c r="GF36" s="85"/>
      <c r="GG36" s="85"/>
      <c r="GH36" s="85"/>
      <c r="GI36" s="85"/>
      <c r="GJ36" s="85"/>
      <c r="GK36" s="85"/>
      <c r="GL36" s="85"/>
      <c r="GM36" s="85"/>
      <c r="GN36" s="85"/>
      <c r="GO36" s="85"/>
      <c r="GP36" s="85"/>
      <c r="GQ36" s="85"/>
      <c r="GR36" s="85"/>
      <c r="GS36" s="85"/>
      <c r="GT36" s="85"/>
      <c r="GU36" s="85"/>
      <c r="GV36" s="85"/>
      <c r="GW36" s="85"/>
      <c r="GX36" s="85"/>
      <c r="GY36" s="85"/>
      <c r="GZ36" s="85"/>
      <c r="HA36" s="85"/>
      <c r="HB36" s="85"/>
      <c r="HC36" s="85"/>
      <c r="HD36" s="85"/>
    </row>
    <row r="37" spans="1:212" s="68" customFormat="1" ht="15.75" x14ac:dyDescent="0.25">
      <c r="A37" s="64">
        <v>18</v>
      </c>
      <c r="B37" s="65" t="s">
        <v>161</v>
      </c>
      <c r="C37" s="65" t="s">
        <v>135</v>
      </c>
      <c r="D37" s="66" t="s">
        <v>204</v>
      </c>
      <c r="E37" s="66"/>
      <c r="F37" s="66" t="s">
        <v>184</v>
      </c>
      <c r="G37" s="97" t="s">
        <v>227</v>
      </c>
      <c r="H37" s="99">
        <v>461347.9</v>
      </c>
      <c r="I37" s="99">
        <v>504070.11</v>
      </c>
      <c r="J37" s="99">
        <v>38656.800000000003</v>
      </c>
      <c r="K37" s="99">
        <v>83671.360000000001</v>
      </c>
      <c r="L37" s="100">
        <v>35341.230000000003</v>
      </c>
      <c r="M37" s="100">
        <v>62287.1</v>
      </c>
      <c r="N37" s="100">
        <v>68035.5</v>
      </c>
      <c r="O37" s="99">
        <v>537645.72</v>
      </c>
      <c r="P37" s="101">
        <v>2.6</v>
      </c>
      <c r="Q37" s="102">
        <v>42720.959999999963</v>
      </c>
      <c r="R37" s="99">
        <v>166886.12</v>
      </c>
      <c r="S37" s="99">
        <v>328038.64</v>
      </c>
      <c r="T37" s="103">
        <v>4.8992281574274037E-2</v>
      </c>
      <c r="U37" s="99">
        <v>24247.493200000001</v>
      </c>
      <c r="V37" s="96" t="s">
        <v>249</v>
      </c>
      <c r="W37" s="96" t="s">
        <v>249</v>
      </c>
      <c r="X37" s="96" t="s">
        <v>249</v>
      </c>
      <c r="Y37" s="96" t="s">
        <v>249</v>
      </c>
      <c r="Z37" s="96" t="s">
        <v>249</v>
      </c>
      <c r="AA37" s="99">
        <v>599851.09</v>
      </c>
      <c r="AB37" s="99">
        <v>0</v>
      </c>
      <c r="AC37" s="99">
        <v>0</v>
      </c>
      <c r="AD37" s="100">
        <v>0</v>
      </c>
      <c r="AE37" s="100">
        <v>0</v>
      </c>
      <c r="AF37" s="100">
        <v>2428.6799999999998</v>
      </c>
      <c r="AG37" s="100">
        <v>1804.25</v>
      </c>
      <c r="AH37" s="100">
        <v>1524.96</v>
      </c>
      <c r="AI37" s="100">
        <v>0</v>
      </c>
      <c r="AJ37" s="100">
        <v>1579.32</v>
      </c>
      <c r="AK37" s="100">
        <v>0</v>
      </c>
      <c r="AL37" s="99">
        <v>135</v>
      </c>
      <c r="AM37" s="100">
        <v>0</v>
      </c>
      <c r="AN37" s="99">
        <v>5730.96</v>
      </c>
      <c r="AO37" s="99">
        <v>11233.34</v>
      </c>
      <c r="AP37" s="104">
        <f t="shared" ref="AP37:AP42" si="13">IF(AO37=0,0,AN37/AO37)</f>
        <v>0.51017417793817332</v>
      </c>
      <c r="AQ37" s="99">
        <v>0</v>
      </c>
      <c r="AR37" s="99">
        <v>54736.73</v>
      </c>
      <c r="AS37" s="99">
        <v>0</v>
      </c>
      <c r="AT37" s="99">
        <v>0</v>
      </c>
      <c r="AU37" s="99">
        <v>9608.6999999999898</v>
      </c>
      <c r="AV37" s="99">
        <v>0</v>
      </c>
      <c r="AW37" s="99">
        <v>0</v>
      </c>
      <c r="AX37" s="99">
        <v>0</v>
      </c>
      <c r="AY37" s="105">
        <v>5</v>
      </c>
      <c r="AZ37" s="105">
        <v>3</v>
      </c>
      <c r="BA37" s="105">
        <v>1</v>
      </c>
      <c r="BB37" s="105">
        <v>0</v>
      </c>
      <c r="BC37" s="105">
        <v>-1</v>
      </c>
      <c r="BD37" s="105">
        <v>0</v>
      </c>
      <c r="BE37" s="105">
        <v>0</v>
      </c>
      <c r="BF37" s="106">
        <f t="shared" ref="BF37:BF42" si="14">SUM(AY37:BE37)</f>
        <v>8</v>
      </c>
      <c r="BG37" s="105">
        <v>0</v>
      </c>
      <c r="BH37" s="105">
        <v>0</v>
      </c>
      <c r="BI37" s="105">
        <v>0</v>
      </c>
      <c r="BJ37" s="107">
        <v>0</v>
      </c>
      <c r="BK37" s="107">
        <v>0</v>
      </c>
      <c r="BL37" s="107">
        <v>0</v>
      </c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  <c r="GC37" s="67"/>
      <c r="GD37" s="67"/>
      <c r="GE37" s="67"/>
      <c r="GF37" s="67"/>
      <c r="GG37" s="67"/>
      <c r="GH37" s="67"/>
      <c r="GI37" s="67"/>
      <c r="GJ37" s="67"/>
      <c r="GK37" s="67"/>
      <c r="GL37" s="67"/>
      <c r="GM37" s="67"/>
      <c r="GN37" s="67"/>
      <c r="GO37" s="67"/>
      <c r="GP37" s="67"/>
      <c r="GQ37" s="67"/>
      <c r="GR37" s="67"/>
      <c r="GS37" s="67"/>
      <c r="GT37" s="67"/>
      <c r="GU37" s="67"/>
      <c r="GV37" s="67"/>
      <c r="GW37" s="67"/>
      <c r="GX37" s="67"/>
      <c r="GY37" s="67"/>
      <c r="GZ37" s="67"/>
      <c r="HA37" s="67"/>
      <c r="HB37" s="67"/>
      <c r="HC37" s="67"/>
      <c r="HD37" s="67"/>
    </row>
    <row r="38" spans="1:212" s="27" customFormat="1" ht="15.75" x14ac:dyDescent="0.25">
      <c r="A38" s="33">
        <v>18</v>
      </c>
      <c r="B38" s="34" t="s">
        <v>246</v>
      </c>
      <c r="C38" s="34" t="s">
        <v>247</v>
      </c>
      <c r="D38" s="52" t="s">
        <v>205</v>
      </c>
      <c r="E38" s="53"/>
      <c r="F38" s="35"/>
      <c r="G38" s="81" t="s">
        <v>67</v>
      </c>
      <c r="H38" s="99">
        <v>561235.52</v>
      </c>
      <c r="I38" s="99">
        <v>561264.26</v>
      </c>
      <c r="J38" s="99">
        <v>39995.31</v>
      </c>
      <c r="K38" s="99">
        <v>231724.17</v>
      </c>
      <c r="L38" s="100">
        <v>19110.3</v>
      </c>
      <c r="M38" s="100">
        <v>127180.81</v>
      </c>
      <c r="N38" s="100">
        <v>17929.37</v>
      </c>
      <c r="O38" s="99">
        <v>447831.16</v>
      </c>
      <c r="P38" s="101">
        <v>1.3320000000000001</v>
      </c>
      <c r="Q38" s="96" t="s">
        <v>249</v>
      </c>
      <c r="R38" s="96" t="s">
        <v>249</v>
      </c>
      <c r="S38" s="96" t="s">
        <v>249</v>
      </c>
      <c r="T38" s="96" t="s">
        <v>249</v>
      </c>
      <c r="U38" s="96" t="s">
        <v>249</v>
      </c>
      <c r="V38" s="99">
        <v>47007.600000000035</v>
      </c>
      <c r="W38" s="99">
        <v>219796.09</v>
      </c>
      <c r="X38" s="99">
        <v>294431.83</v>
      </c>
      <c r="Y38" s="103">
        <v>5.9920052376774877E-2</v>
      </c>
      <c r="Z38" s="99">
        <v>30807.6839</v>
      </c>
      <c r="AA38" s="99">
        <v>0</v>
      </c>
      <c r="AB38" s="99">
        <v>24.42</v>
      </c>
      <c r="AC38" s="99">
        <v>7931.03</v>
      </c>
      <c r="AD38" s="100">
        <v>0</v>
      </c>
      <c r="AE38" s="100">
        <v>0</v>
      </c>
      <c r="AF38" s="100">
        <v>0</v>
      </c>
      <c r="AG38" s="100">
        <v>1250</v>
      </c>
      <c r="AH38" s="100">
        <v>0</v>
      </c>
      <c r="AI38" s="100">
        <v>0</v>
      </c>
      <c r="AJ38" s="100">
        <v>730.85</v>
      </c>
      <c r="AK38" s="100">
        <v>0</v>
      </c>
      <c r="AL38" s="99">
        <v>0</v>
      </c>
      <c r="AM38" s="100">
        <v>0</v>
      </c>
      <c r="AN38" s="99">
        <v>1802.75</v>
      </c>
      <c r="AO38" s="99">
        <v>11011.78</v>
      </c>
      <c r="AP38" s="104">
        <f t="shared" si="13"/>
        <v>0.16371104399107136</v>
      </c>
      <c r="AQ38" s="99">
        <v>0</v>
      </c>
      <c r="AR38" s="99">
        <v>19820.32</v>
      </c>
      <c r="AS38" s="99">
        <v>0</v>
      </c>
      <c r="AT38" s="99">
        <v>0</v>
      </c>
      <c r="AU38" s="99">
        <v>0</v>
      </c>
      <c r="AV38" s="99">
        <v>0</v>
      </c>
      <c r="AW38" s="99">
        <v>0</v>
      </c>
      <c r="AX38" s="99">
        <v>0</v>
      </c>
      <c r="AY38" s="105">
        <v>0</v>
      </c>
      <c r="AZ38" s="105">
        <v>1</v>
      </c>
      <c r="BA38" s="105">
        <v>23</v>
      </c>
      <c r="BB38" s="105">
        <v>0</v>
      </c>
      <c r="BC38" s="105">
        <v>-2</v>
      </c>
      <c r="BD38" s="105">
        <v>0</v>
      </c>
      <c r="BE38" s="105">
        <v>0</v>
      </c>
      <c r="BF38" s="106">
        <f t="shared" si="14"/>
        <v>22</v>
      </c>
      <c r="BG38" s="105">
        <v>6</v>
      </c>
      <c r="BH38" s="105">
        <v>0</v>
      </c>
      <c r="BI38" s="105">
        <v>0</v>
      </c>
      <c r="BJ38" s="107">
        <v>0</v>
      </c>
      <c r="BK38" s="107">
        <v>0</v>
      </c>
      <c r="BL38" s="107">
        <v>0</v>
      </c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  <c r="GA38" s="26"/>
      <c r="GB38" s="26"/>
      <c r="GC38" s="26"/>
      <c r="GD38" s="26"/>
      <c r="GE38" s="26"/>
      <c r="GF38" s="26"/>
      <c r="GG38" s="26"/>
      <c r="GH38" s="26"/>
      <c r="GI38" s="26"/>
      <c r="GJ38" s="26"/>
      <c r="GK38" s="26"/>
      <c r="GL38" s="26"/>
      <c r="GM38" s="26"/>
      <c r="GN38" s="26"/>
      <c r="GO38" s="26"/>
      <c r="GP38" s="26"/>
      <c r="GQ38" s="26"/>
      <c r="GR38" s="26"/>
      <c r="GS38" s="26"/>
      <c r="GT38" s="26"/>
      <c r="GU38" s="26"/>
      <c r="GV38" s="26"/>
      <c r="GW38" s="26"/>
      <c r="GX38" s="26"/>
      <c r="GY38" s="26"/>
      <c r="GZ38" s="26"/>
      <c r="HA38" s="26"/>
      <c r="HB38" s="26"/>
      <c r="HC38" s="26"/>
      <c r="HD38" s="26"/>
    </row>
    <row r="39" spans="1:212" s="86" customFormat="1" ht="15.75" x14ac:dyDescent="0.25">
      <c r="A39" s="82">
        <v>20</v>
      </c>
      <c r="B39" s="83" t="s">
        <v>162</v>
      </c>
      <c r="C39" s="83" t="s">
        <v>76</v>
      </c>
      <c r="D39" s="52" t="s">
        <v>206</v>
      </c>
      <c r="E39" s="52"/>
      <c r="F39" s="52" t="s">
        <v>201</v>
      </c>
      <c r="G39" s="87" t="s">
        <v>93</v>
      </c>
      <c r="H39" s="100">
        <v>353211.52</v>
      </c>
      <c r="I39" s="100">
        <v>353233.39</v>
      </c>
      <c r="J39" s="100">
        <v>0</v>
      </c>
      <c r="K39" s="100">
        <v>268785.02</v>
      </c>
      <c r="L39" s="100">
        <v>5913.97</v>
      </c>
      <c r="M39" s="100">
        <v>25428.84</v>
      </c>
      <c r="N39" s="100">
        <v>29248.92</v>
      </c>
      <c r="O39" s="100">
        <v>350376.7</v>
      </c>
      <c r="P39" s="116">
        <v>0</v>
      </c>
      <c r="Q39" s="96" t="s">
        <v>249</v>
      </c>
      <c r="R39" s="96" t="s">
        <v>249</v>
      </c>
      <c r="S39" s="96" t="s">
        <v>249</v>
      </c>
      <c r="T39" s="96" t="s">
        <v>249</v>
      </c>
      <c r="U39" s="96" t="s">
        <v>249</v>
      </c>
      <c r="V39" s="100">
        <v>1500</v>
      </c>
      <c r="W39" s="100">
        <v>261211.51999999999</v>
      </c>
      <c r="X39" s="100">
        <v>90500</v>
      </c>
      <c r="Y39" s="109">
        <v>5.9707473897926348E-2</v>
      </c>
      <c r="Z39" s="100">
        <v>20999.946400000001</v>
      </c>
      <c r="AA39" s="100">
        <v>0</v>
      </c>
      <c r="AB39" s="100">
        <v>37.69</v>
      </c>
      <c r="AC39" s="100">
        <v>2100</v>
      </c>
      <c r="AD39" s="100">
        <v>0</v>
      </c>
      <c r="AE39" s="100">
        <v>0</v>
      </c>
      <c r="AF39" s="100">
        <v>2172</v>
      </c>
      <c r="AG39" s="100">
        <v>2400</v>
      </c>
      <c r="AH39" s="100">
        <v>0</v>
      </c>
      <c r="AI39" s="100">
        <v>0</v>
      </c>
      <c r="AJ39" s="100">
        <v>574</v>
      </c>
      <c r="AK39" s="100">
        <v>0</v>
      </c>
      <c r="AL39" s="100">
        <v>600</v>
      </c>
      <c r="AM39" s="100">
        <v>0</v>
      </c>
      <c r="AN39" s="100">
        <v>0</v>
      </c>
      <c r="AO39" s="100">
        <v>8448.48</v>
      </c>
      <c r="AP39" s="110">
        <f t="shared" si="13"/>
        <v>0</v>
      </c>
      <c r="AQ39" s="100">
        <v>0</v>
      </c>
      <c r="AR39" s="100">
        <v>17585.62</v>
      </c>
      <c r="AS39" s="100">
        <v>0</v>
      </c>
      <c r="AT39" s="100">
        <v>0</v>
      </c>
      <c r="AU39" s="100">
        <v>11022.74</v>
      </c>
      <c r="AV39" s="100">
        <v>0</v>
      </c>
      <c r="AW39" s="100">
        <v>0</v>
      </c>
      <c r="AX39" s="100">
        <v>0</v>
      </c>
      <c r="AY39" s="107">
        <v>14</v>
      </c>
      <c r="AZ39" s="107">
        <v>1</v>
      </c>
      <c r="BA39" s="107">
        <v>0</v>
      </c>
      <c r="BB39" s="107">
        <v>-2</v>
      </c>
      <c r="BC39" s="107">
        <v>-1</v>
      </c>
      <c r="BD39" s="107">
        <v>-5</v>
      </c>
      <c r="BE39" s="107">
        <v>0</v>
      </c>
      <c r="BF39" s="107">
        <f t="shared" si="14"/>
        <v>7</v>
      </c>
      <c r="BG39" s="107">
        <v>0</v>
      </c>
      <c r="BH39" s="107">
        <v>0</v>
      </c>
      <c r="BI39" s="107">
        <v>0</v>
      </c>
      <c r="BJ39" s="107">
        <v>2</v>
      </c>
      <c r="BK39" s="107">
        <v>3</v>
      </c>
      <c r="BL39" s="107">
        <v>0</v>
      </c>
      <c r="BM39" s="85"/>
      <c r="BN39" s="85"/>
      <c r="BO39" s="85"/>
      <c r="BP39" s="85"/>
      <c r="BQ39" s="85"/>
      <c r="BR39" s="85"/>
      <c r="BS39" s="85"/>
      <c r="BT39" s="85"/>
      <c r="BU39" s="85"/>
      <c r="BV39" s="85"/>
      <c r="BW39" s="85"/>
      <c r="BX39" s="85"/>
      <c r="BY39" s="85"/>
      <c r="BZ39" s="85"/>
      <c r="CA39" s="85"/>
      <c r="CB39" s="85"/>
      <c r="CC39" s="85"/>
      <c r="CD39" s="85"/>
      <c r="CE39" s="85"/>
      <c r="CF39" s="85"/>
      <c r="CG39" s="85"/>
      <c r="CH39" s="85"/>
      <c r="CI39" s="85"/>
      <c r="CJ39" s="85"/>
      <c r="CK39" s="85"/>
      <c r="CL39" s="85"/>
      <c r="CM39" s="85"/>
      <c r="CN39" s="85"/>
      <c r="CO39" s="85"/>
      <c r="CP39" s="85"/>
      <c r="CQ39" s="85"/>
      <c r="CR39" s="85"/>
      <c r="CS39" s="85"/>
      <c r="CT39" s="85"/>
      <c r="CU39" s="85"/>
      <c r="CV39" s="85"/>
      <c r="CW39" s="85"/>
      <c r="CX39" s="85"/>
      <c r="CY39" s="85"/>
      <c r="CZ39" s="85"/>
      <c r="DA39" s="85"/>
      <c r="DB39" s="85"/>
      <c r="DC39" s="85"/>
      <c r="DD39" s="85"/>
      <c r="DE39" s="85"/>
      <c r="DF39" s="85"/>
      <c r="DG39" s="85"/>
      <c r="DH39" s="85"/>
      <c r="DI39" s="85"/>
      <c r="DJ39" s="85"/>
      <c r="DK39" s="85"/>
      <c r="DL39" s="85"/>
      <c r="DM39" s="85"/>
      <c r="DN39" s="85"/>
      <c r="DO39" s="85"/>
      <c r="DP39" s="85"/>
      <c r="DQ39" s="85"/>
      <c r="DR39" s="85"/>
      <c r="DS39" s="85"/>
      <c r="DT39" s="85"/>
      <c r="DU39" s="85"/>
      <c r="DV39" s="85"/>
      <c r="DW39" s="85"/>
      <c r="DX39" s="85"/>
      <c r="DY39" s="85"/>
      <c r="DZ39" s="85"/>
      <c r="EA39" s="85"/>
      <c r="EB39" s="85"/>
      <c r="EC39" s="85"/>
      <c r="ED39" s="85"/>
      <c r="EE39" s="85"/>
      <c r="EF39" s="85"/>
      <c r="EG39" s="85"/>
      <c r="EH39" s="85"/>
      <c r="EI39" s="85"/>
      <c r="EJ39" s="85"/>
      <c r="EK39" s="85"/>
      <c r="EL39" s="85"/>
      <c r="EM39" s="85"/>
      <c r="EN39" s="85"/>
      <c r="EO39" s="85"/>
      <c r="EP39" s="85"/>
      <c r="EQ39" s="85"/>
      <c r="ER39" s="85"/>
      <c r="ES39" s="85"/>
      <c r="ET39" s="85"/>
      <c r="EU39" s="85"/>
      <c r="EV39" s="85"/>
      <c r="EW39" s="85"/>
      <c r="EX39" s="85"/>
      <c r="EY39" s="85"/>
      <c r="EZ39" s="85"/>
      <c r="FA39" s="85"/>
      <c r="FB39" s="85"/>
      <c r="FC39" s="85"/>
      <c r="FD39" s="85"/>
      <c r="FE39" s="85"/>
      <c r="FF39" s="85"/>
      <c r="FG39" s="85"/>
      <c r="FH39" s="85"/>
      <c r="FI39" s="85"/>
      <c r="FJ39" s="85"/>
      <c r="FK39" s="85"/>
      <c r="FL39" s="85"/>
      <c r="FM39" s="85"/>
      <c r="FN39" s="85"/>
      <c r="FO39" s="85"/>
      <c r="FP39" s="85"/>
      <c r="FQ39" s="85"/>
      <c r="FR39" s="85"/>
      <c r="FS39" s="85"/>
      <c r="FT39" s="85"/>
      <c r="FU39" s="85"/>
      <c r="FV39" s="85"/>
      <c r="FW39" s="85"/>
      <c r="FX39" s="85"/>
      <c r="FY39" s="85"/>
      <c r="FZ39" s="85"/>
      <c r="GA39" s="85"/>
      <c r="GB39" s="85"/>
      <c r="GC39" s="85"/>
      <c r="GD39" s="85"/>
      <c r="GE39" s="85"/>
      <c r="GF39" s="85"/>
      <c r="GG39" s="85"/>
      <c r="GH39" s="85"/>
      <c r="GI39" s="85"/>
      <c r="GJ39" s="85"/>
      <c r="GK39" s="85"/>
      <c r="GL39" s="85"/>
      <c r="GM39" s="85"/>
      <c r="GN39" s="85"/>
      <c r="GO39" s="85"/>
      <c r="GP39" s="85"/>
      <c r="GQ39" s="85"/>
      <c r="GR39" s="85"/>
      <c r="GS39" s="85"/>
      <c r="GT39" s="85"/>
      <c r="GU39" s="85"/>
      <c r="GV39" s="85"/>
      <c r="GW39" s="85"/>
      <c r="GX39" s="85"/>
      <c r="GY39" s="85"/>
      <c r="GZ39" s="85"/>
      <c r="HA39" s="85"/>
      <c r="HB39" s="85"/>
      <c r="HC39" s="85"/>
      <c r="HD39" s="85"/>
    </row>
    <row r="40" spans="1:212" s="27" customFormat="1" ht="15.75" x14ac:dyDescent="0.25">
      <c r="A40" s="33">
        <v>20</v>
      </c>
      <c r="B40" s="34" t="s">
        <v>163</v>
      </c>
      <c r="C40" s="34" t="s">
        <v>46</v>
      </c>
      <c r="D40" s="52" t="s">
        <v>207</v>
      </c>
      <c r="E40" s="52"/>
      <c r="F40" s="52"/>
      <c r="G40" s="81" t="s">
        <v>74</v>
      </c>
      <c r="H40" s="100">
        <v>697379.71</v>
      </c>
      <c r="I40" s="100">
        <v>698744.89</v>
      </c>
      <c r="J40" s="100">
        <v>6250.33</v>
      </c>
      <c r="K40" s="100">
        <v>550844.03</v>
      </c>
      <c r="L40" s="100">
        <v>36462.5</v>
      </c>
      <c r="M40" s="100">
        <v>16757.05</v>
      </c>
      <c r="N40" s="100">
        <v>10443.44</v>
      </c>
      <c r="O40" s="100">
        <v>675424</v>
      </c>
      <c r="P40" s="116">
        <v>2</v>
      </c>
      <c r="Q40" s="100">
        <v>1265.8000000000466</v>
      </c>
      <c r="R40" s="100">
        <v>594046</v>
      </c>
      <c r="S40" s="100">
        <v>80112.070000000007</v>
      </c>
      <c r="T40" s="109">
        <v>8.7998141910448829E-2</v>
      </c>
      <c r="U40" s="100">
        <v>59256</v>
      </c>
      <c r="V40" s="96" t="s">
        <v>249</v>
      </c>
      <c r="W40" s="96" t="s">
        <v>249</v>
      </c>
      <c r="X40" s="96" t="s">
        <v>249</v>
      </c>
      <c r="Y40" s="96" t="s">
        <v>249</v>
      </c>
      <c r="Z40" s="96" t="s">
        <v>249</v>
      </c>
      <c r="AA40" s="100">
        <v>11207.66</v>
      </c>
      <c r="AB40" s="100">
        <v>3.36</v>
      </c>
      <c r="AC40" s="100">
        <v>17051</v>
      </c>
      <c r="AD40" s="100">
        <v>1875</v>
      </c>
      <c r="AE40" s="100">
        <v>1559</v>
      </c>
      <c r="AF40" s="100">
        <v>5766</v>
      </c>
      <c r="AG40" s="100">
        <v>256.69</v>
      </c>
      <c r="AH40" s="100">
        <v>2810</v>
      </c>
      <c r="AI40" s="100">
        <v>0</v>
      </c>
      <c r="AJ40" s="100">
        <f>50+117+58</f>
        <v>225</v>
      </c>
      <c r="AK40" s="100">
        <v>33</v>
      </c>
      <c r="AL40" s="100">
        <v>0</v>
      </c>
      <c r="AM40" s="100">
        <v>0</v>
      </c>
      <c r="AN40" s="100">
        <v>30510</v>
      </c>
      <c r="AO40" s="100">
        <v>30510</v>
      </c>
      <c r="AP40" s="110">
        <f t="shared" si="13"/>
        <v>1</v>
      </c>
      <c r="AQ40" s="100">
        <v>0</v>
      </c>
      <c r="AR40" s="100">
        <v>33822</v>
      </c>
      <c r="AS40" s="100">
        <v>0</v>
      </c>
      <c r="AT40" s="100">
        <v>0</v>
      </c>
      <c r="AU40" s="100">
        <v>0</v>
      </c>
      <c r="AV40" s="100">
        <v>0</v>
      </c>
      <c r="AW40" s="100">
        <v>0</v>
      </c>
      <c r="AX40" s="100">
        <v>0</v>
      </c>
      <c r="AY40" s="107">
        <v>35</v>
      </c>
      <c r="AZ40" s="107">
        <v>19</v>
      </c>
      <c r="BA40" s="107">
        <v>-2</v>
      </c>
      <c r="BB40" s="107">
        <v>0</v>
      </c>
      <c r="BC40" s="107">
        <v>-2</v>
      </c>
      <c r="BD40" s="107">
        <v>-6</v>
      </c>
      <c r="BE40" s="107">
        <v>0</v>
      </c>
      <c r="BF40" s="107">
        <f t="shared" si="14"/>
        <v>44</v>
      </c>
      <c r="BG40" s="107">
        <v>0</v>
      </c>
      <c r="BH40" s="107">
        <v>0</v>
      </c>
      <c r="BI40" s="107">
        <v>0</v>
      </c>
      <c r="BJ40" s="107">
        <v>0</v>
      </c>
      <c r="BK40" s="107">
        <v>0</v>
      </c>
      <c r="BL40" s="107">
        <v>6</v>
      </c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  <c r="GK40" s="26"/>
      <c r="GL40" s="26"/>
      <c r="GM40" s="26"/>
      <c r="GN40" s="26"/>
      <c r="GO40" s="26"/>
      <c r="GP40" s="26"/>
      <c r="GQ40" s="26"/>
      <c r="GR40" s="26"/>
      <c r="GS40" s="26"/>
      <c r="GT40" s="26"/>
      <c r="GU40" s="26"/>
      <c r="GV40" s="26"/>
      <c r="GW40" s="26"/>
      <c r="GX40" s="26"/>
      <c r="GY40" s="26"/>
      <c r="GZ40" s="26"/>
      <c r="HA40" s="26"/>
      <c r="HB40" s="26"/>
      <c r="HC40" s="26"/>
      <c r="HD40" s="26"/>
    </row>
    <row r="41" spans="1:212" s="27" customFormat="1" ht="15.75" x14ac:dyDescent="0.25">
      <c r="A41" s="33">
        <v>20</v>
      </c>
      <c r="B41" s="34" t="s">
        <v>164</v>
      </c>
      <c r="C41" s="34" t="s">
        <v>50</v>
      </c>
      <c r="D41" s="52" t="s">
        <v>208</v>
      </c>
      <c r="E41" s="52"/>
      <c r="F41" s="52"/>
      <c r="G41" s="81" t="s">
        <v>74</v>
      </c>
      <c r="H41" s="100">
        <v>765704.23</v>
      </c>
      <c r="I41" s="100">
        <v>774338.74</v>
      </c>
      <c r="J41" s="100">
        <v>7732.22</v>
      </c>
      <c r="K41" s="100">
        <v>134860.03</v>
      </c>
      <c r="L41" s="100">
        <v>0</v>
      </c>
      <c r="M41" s="100">
        <v>571873.56000000006</v>
      </c>
      <c r="N41" s="100">
        <v>7284.05</v>
      </c>
      <c r="O41" s="100">
        <v>766845.27</v>
      </c>
      <c r="P41" s="116">
        <v>1</v>
      </c>
      <c r="Q41" s="100">
        <v>8603.9000000000233</v>
      </c>
      <c r="R41" s="100">
        <v>586531.30999999994</v>
      </c>
      <c r="S41" s="100">
        <v>171710.06</v>
      </c>
      <c r="T41" s="109">
        <v>5.8701901216495218E-2</v>
      </c>
      <c r="U41" s="100">
        <v>44223.73</v>
      </c>
      <c r="V41" s="96" t="s">
        <v>249</v>
      </c>
      <c r="W41" s="96" t="s">
        <v>249</v>
      </c>
      <c r="X41" s="96" t="s">
        <v>249</v>
      </c>
      <c r="Y41" s="96" t="s">
        <v>249</v>
      </c>
      <c r="Z41" s="96" t="s">
        <v>249</v>
      </c>
      <c r="AA41" s="100">
        <v>116584.05</v>
      </c>
      <c r="AB41" s="100">
        <v>23.8</v>
      </c>
      <c r="AC41" s="100">
        <v>6000</v>
      </c>
      <c r="AD41" s="100">
        <v>600</v>
      </c>
      <c r="AE41" s="100">
        <v>0</v>
      </c>
      <c r="AF41" s="100">
        <v>0</v>
      </c>
      <c r="AG41" s="100">
        <v>0</v>
      </c>
      <c r="AH41" s="100">
        <v>0</v>
      </c>
      <c r="AI41" s="100">
        <v>0</v>
      </c>
      <c r="AJ41" s="100">
        <v>420</v>
      </c>
      <c r="AK41" s="100">
        <v>0</v>
      </c>
      <c r="AL41" s="100">
        <v>0</v>
      </c>
      <c r="AM41" s="100">
        <v>0</v>
      </c>
      <c r="AN41" s="100">
        <v>7720</v>
      </c>
      <c r="AO41" s="100">
        <v>7830</v>
      </c>
      <c r="AP41" s="110">
        <f t="shared" si="13"/>
        <v>0.98595146871008943</v>
      </c>
      <c r="AQ41" s="100">
        <v>0</v>
      </c>
      <c r="AR41" s="100">
        <v>38328.800000000003</v>
      </c>
      <c r="AS41" s="100">
        <v>0</v>
      </c>
      <c r="AT41" s="100">
        <v>0</v>
      </c>
      <c r="AU41" s="100">
        <v>1.1787015807840401E-11</v>
      </c>
      <c r="AV41" s="100">
        <v>1.1787015807840401E-11</v>
      </c>
      <c r="AW41" s="100">
        <v>0</v>
      </c>
      <c r="AX41" s="100">
        <v>0</v>
      </c>
      <c r="AY41" s="107">
        <v>2</v>
      </c>
      <c r="AZ41" s="107">
        <v>0</v>
      </c>
      <c r="BA41" s="107">
        <v>0</v>
      </c>
      <c r="BB41" s="107">
        <v>0</v>
      </c>
      <c r="BC41" s="107">
        <v>-1</v>
      </c>
      <c r="BD41" s="107">
        <v>-1</v>
      </c>
      <c r="BE41" s="107">
        <v>0</v>
      </c>
      <c r="BF41" s="107">
        <f t="shared" si="14"/>
        <v>0</v>
      </c>
      <c r="BG41" s="107">
        <v>0</v>
      </c>
      <c r="BH41" s="107">
        <v>1</v>
      </c>
      <c r="BI41" s="107">
        <v>0</v>
      </c>
      <c r="BJ41" s="107">
        <v>0</v>
      </c>
      <c r="BK41" s="107">
        <v>0</v>
      </c>
      <c r="BL41" s="107">
        <v>0</v>
      </c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26"/>
      <c r="GQ41" s="26"/>
      <c r="GR41" s="26"/>
      <c r="GS41" s="26"/>
      <c r="GT41" s="26"/>
      <c r="GU41" s="26"/>
      <c r="GV41" s="26"/>
      <c r="GW41" s="26"/>
      <c r="GX41" s="26"/>
      <c r="GY41" s="26"/>
      <c r="GZ41" s="26"/>
      <c r="HA41" s="26"/>
      <c r="HB41" s="26"/>
      <c r="HC41" s="26"/>
      <c r="HD41" s="26"/>
    </row>
    <row r="42" spans="1:212" s="27" customFormat="1" ht="15.75" x14ac:dyDescent="0.25">
      <c r="A42" s="33">
        <v>21</v>
      </c>
      <c r="B42" s="34" t="s">
        <v>165</v>
      </c>
      <c r="C42" s="34" t="s">
        <v>137</v>
      </c>
      <c r="D42" s="52" t="s">
        <v>209</v>
      </c>
      <c r="E42" s="52"/>
      <c r="F42" s="52"/>
      <c r="G42" s="81" t="s">
        <v>229</v>
      </c>
      <c r="H42" s="100">
        <v>2283656.4300000002</v>
      </c>
      <c r="I42" s="100">
        <v>2283656.4300000002</v>
      </c>
      <c r="J42" s="100">
        <v>165740.51999999999</v>
      </c>
      <c r="K42" s="100">
        <v>1281458.1399999999</v>
      </c>
      <c r="L42" s="100">
        <v>156586.07</v>
      </c>
      <c r="M42" s="100">
        <v>441106.96</v>
      </c>
      <c r="N42" s="100">
        <v>59385.94</v>
      </c>
      <c r="O42" s="100">
        <v>2135533.64</v>
      </c>
      <c r="P42" s="116">
        <v>0.43619513597891302</v>
      </c>
      <c r="Q42" s="96" t="s">
        <v>249</v>
      </c>
      <c r="R42" s="96" t="s">
        <v>249</v>
      </c>
      <c r="S42" s="96" t="s">
        <v>249</v>
      </c>
      <c r="T42" s="96" t="s">
        <v>249</v>
      </c>
      <c r="U42" s="96" t="s">
        <v>249</v>
      </c>
      <c r="V42" s="100">
        <v>164082.99000000022</v>
      </c>
      <c r="W42" s="100">
        <v>1904008.59</v>
      </c>
      <c r="X42" s="100">
        <v>215564.853</v>
      </c>
      <c r="Y42" s="109">
        <v>9.288086017503476E-2</v>
      </c>
      <c r="Z42" s="100">
        <v>196996.53460000001</v>
      </c>
      <c r="AA42" s="100">
        <v>0</v>
      </c>
      <c r="AB42" s="100">
        <v>0</v>
      </c>
      <c r="AC42" s="100">
        <v>63791</v>
      </c>
      <c r="AD42" s="100">
        <v>4797</v>
      </c>
      <c r="AE42" s="100">
        <v>0</v>
      </c>
      <c r="AF42" s="100">
        <v>2068</v>
      </c>
      <c r="AG42" s="100">
        <v>400</v>
      </c>
      <c r="AH42" s="100">
        <v>1652</v>
      </c>
      <c r="AI42" s="100">
        <v>400</v>
      </c>
      <c r="AJ42" s="100">
        <v>3374.9900000000002</v>
      </c>
      <c r="AK42" s="100">
        <v>396.16</v>
      </c>
      <c r="AL42" s="100">
        <v>0</v>
      </c>
      <c r="AM42" s="100">
        <v>0</v>
      </c>
      <c r="AN42" s="100">
        <v>0</v>
      </c>
      <c r="AO42" s="100">
        <v>86024.320000000007</v>
      </c>
      <c r="AP42" s="110">
        <f t="shared" si="13"/>
        <v>0</v>
      </c>
      <c r="AQ42" s="100">
        <v>0</v>
      </c>
      <c r="AR42" s="100">
        <v>105978.67</v>
      </c>
      <c r="AS42" s="100">
        <v>0</v>
      </c>
      <c r="AT42" s="100">
        <v>0</v>
      </c>
      <c r="AU42" s="100">
        <v>37773.980000000003</v>
      </c>
      <c r="AV42" s="100">
        <v>0</v>
      </c>
      <c r="AW42" s="100">
        <v>0</v>
      </c>
      <c r="AX42" s="100">
        <v>0</v>
      </c>
      <c r="AY42" s="107">
        <v>94</v>
      </c>
      <c r="AZ42" s="107">
        <v>21</v>
      </c>
      <c r="BA42" s="107">
        <v>-2</v>
      </c>
      <c r="BB42" s="107">
        <v>-1</v>
      </c>
      <c r="BC42" s="107">
        <v>-23</v>
      </c>
      <c r="BD42" s="107">
        <v>-13</v>
      </c>
      <c r="BE42" s="107">
        <v>0</v>
      </c>
      <c r="BF42" s="107">
        <f t="shared" si="14"/>
        <v>76</v>
      </c>
      <c r="BG42" s="107">
        <v>0</v>
      </c>
      <c r="BH42" s="107">
        <v>2</v>
      </c>
      <c r="BI42" s="107">
        <v>2</v>
      </c>
      <c r="BJ42" s="107">
        <v>8</v>
      </c>
      <c r="BK42" s="107">
        <v>1</v>
      </c>
      <c r="BL42" s="107">
        <v>0</v>
      </c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26"/>
      <c r="GQ42" s="26"/>
      <c r="GR42" s="26"/>
      <c r="GS42" s="26"/>
      <c r="GT42" s="26"/>
      <c r="GU42" s="26"/>
      <c r="GV42" s="26"/>
      <c r="GW42" s="26"/>
      <c r="GX42" s="26"/>
      <c r="GY42" s="26"/>
      <c r="GZ42" s="26"/>
      <c r="HA42" s="26"/>
      <c r="HB42" s="26"/>
      <c r="HC42" s="26"/>
      <c r="HD42" s="26"/>
    </row>
    <row r="43" spans="1:212" s="27" customFormat="1" ht="15.75" x14ac:dyDescent="0.25">
      <c r="A43" s="33">
        <v>21</v>
      </c>
      <c r="B43" s="34" t="s">
        <v>166</v>
      </c>
      <c r="C43" s="34" t="s">
        <v>132</v>
      </c>
      <c r="D43" s="52" t="s">
        <v>210</v>
      </c>
      <c r="E43" s="52"/>
      <c r="F43" s="52" t="s">
        <v>211</v>
      </c>
      <c r="G43" s="35" t="s">
        <v>230</v>
      </c>
      <c r="H43" s="100">
        <v>1802834.63</v>
      </c>
      <c r="I43" s="100">
        <v>1804951.59</v>
      </c>
      <c r="J43" s="100">
        <v>2134.48</v>
      </c>
      <c r="K43" s="100">
        <v>1419806.9</v>
      </c>
      <c r="L43" s="100">
        <v>57951.6</v>
      </c>
      <c r="M43" s="100">
        <v>99168.18</v>
      </c>
      <c r="N43" s="100">
        <v>2900.31</v>
      </c>
      <c r="O43" s="100">
        <v>1754100</v>
      </c>
      <c r="P43" s="116">
        <v>0.01</v>
      </c>
      <c r="Q43" s="96" t="s">
        <v>249</v>
      </c>
      <c r="R43" s="96" t="s">
        <v>249</v>
      </c>
      <c r="S43" s="96" t="s">
        <v>249</v>
      </c>
      <c r="T43" s="96" t="s">
        <v>249</v>
      </c>
      <c r="U43" s="96" t="s">
        <v>249</v>
      </c>
      <c r="V43" s="100">
        <v>0</v>
      </c>
      <c r="W43" s="100">
        <v>1701838</v>
      </c>
      <c r="X43" s="100">
        <v>100997</v>
      </c>
      <c r="Y43" s="109">
        <v>9.6048494183561733E-2</v>
      </c>
      <c r="Z43" s="100">
        <v>172143</v>
      </c>
      <c r="AA43" s="100">
        <v>13592.28</v>
      </c>
      <c r="AB43" s="100">
        <v>90.33</v>
      </c>
      <c r="AC43" s="100">
        <v>22831.24</v>
      </c>
      <c r="AD43" s="100">
        <v>3401.46</v>
      </c>
      <c r="AE43" s="100">
        <v>226.91</v>
      </c>
      <c r="AF43" s="100">
        <v>3992.86</v>
      </c>
      <c r="AG43" s="100">
        <v>4343.75</v>
      </c>
      <c r="AH43" s="100">
        <v>3345.04</v>
      </c>
      <c r="AI43" s="100">
        <v>8529.3799999999992</v>
      </c>
      <c r="AJ43" s="100">
        <v>3533.08</v>
      </c>
      <c r="AK43" s="100">
        <v>503.17</v>
      </c>
      <c r="AL43" s="100">
        <v>2342.61</v>
      </c>
      <c r="AM43" s="100">
        <v>0</v>
      </c>
      <c r="AN43" s="100">
        <v>0</v>
      </c>
      <c r="AO43" s="100">
        <v>68872.59</v>
      </c>
      <c r="AP43" s="110">
        <f>IF(AO43=0,0,AN43/AO43)</f>
        <v>0</v>
      </c>
      <c r="AQ43" s="100">
        <v>0</v>
      </c>
      <c r="AR43" s="100">
        <v>90759.49</v>
      </c>
      <c r="AS43" s="100">
        <v>0</v>
      </c>
      <c r="AT43" s="100">
        <v>0</v>
      </c>
      <c r="AU43" s="100">
        <v>23068</v>
      </c>
      <c r="AV43" s="100">
        <v>0</v>
      </c>
      <c r="AW43" s="100">
        <v>0</v>
      </c>
      <c r="AX43" s="100">
        <v>0</v>
      </c>
      <c r="AY43" s="107">
        <v>55</v>
      </c>
      <c r="AZ43" s="107">
        <v>26</v>
      </c>
      <c r="BA43" s="107">
        <v>0</v>
      </c>
      <c r="BB43" s="107">
        <v>-1</v>
      </c>
      <c r="BC43" s="107">
        <v>-6</v>
      </c>
      <c r="BD43" s="107">
        <v>-4</v>
      </c>
      <c r="BE43" s="107">
        <v>0</v>
      </c>
      <c r="BF43" s="107">
        <f>SUM(AY43:BE43)</f>
        <v>70</v>
      </c>
      <c r="BG43" s="107">
        <v>0</v>
      </c>
      <c r="BH43" s="107">
        <v>0</v>
      </c>
      <c r="BI43" s="107">
        <v>0</v>
      </c>
      <c r="BJ43" s="107">
        <v>3</v>
      </c>
      <c r="BK43" s="107">
        <v>1</v>
      </c>
      <c r="BL43" s="107">
        <v>0</v>
      </c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  <c r="GM43" s="26"/>
      <c r="GN43" s="26"/>
      <c r="GO43" s="26"/>
      <c r="GP43" s="26"/>
      <c r="GQ43" s="26"/>
      <c r="GR43" s="26"/>
      <c r="GS43" s="26"/>
      <c r="GT43" s="26"/>
      <c r="GU43" s="26"/>
      <c r="GV43" s="26"/>
      <c r="GW43" s="26"/>
      <c r="GX43" s="26"/>
      <c r="GY43" s="26"/>
      <c r="GZ43" s="26"/>
      <c r="HA43" s="26"/>
      <c r="HB43" s="26"/>
      <c r="HC43" s="26"/>
      <c r="HD43" s="26"/>
    </row>
    <row r="44" spans="1:212" s="27" customFormat="1" ht="15.75" x14ac:dyDescent="0.25">
      <c r="A44" s="98">
        <v>21</v>
      </c>
      <c r="B44" s="89" t="s">
        <v>248</v>
      </c>
      <c r="C44" s="89" t="s">
        <v>71</v>
      </c>
      <c r="D44" s="52" t="s">
        <v>213</v>
      </c>
      <c r="E44" s="52"/>
      <c r="F44" s="52" t="s">
        <v>187</v>
      </c>
      <c r="G44" s="81" t="s">
        <v>60</v>
      </c>
      <c r="H44" s="100">
        <v>584730.17000000004</v>
      </c>
      <c r="I44" s="100">
        <v>586383.25</v>
      </c>
      <c r="J44" s="100">
        <v>68466.12</v>
      </c>
      <c r="K44" s="100">
        <v>401742.92</v>
      </c>
      <c r="L44" s="100">
        <v>19333.82</v>
      </c>
      <c r="M44" s="100">
        <v>14120.23</v>
      </c>
      <c r="N44" s="100">
        <v>0</v>
      </c>
      <c r="O44" s="100">
        <v>486636.57</v>
      </c>
      <c r="P44" s="116">
        <v>3</v>
      </c>
      <c r="Q44" s="100">
        <v>3089.9000000000233</v>
      </c>
      <c r="R44" s="100">
        <v>483546.67</v>
      </c>
      <c r="S44" s="100">
        <v>0</v>
      </c>
      <c r="T44" s="109">
        <v>0.1</v>
      </c>
      <c r="U44" s="100">
        <v>48349.697</v>
      </c>
      <c r="V44" s="100"/>
      <c r="W44" s="96" t="s">
        <v>249</v>
      </c>
      <c r="X44" s="96" t="s">
        <v>249</v>
      </c>
      <c r="Y44" s="96" t="s">
        <v>249</v>
      </c>
      <c r="Z44" s="96" t="s">
        <v>249</v>
      </c>
      <c r="AA44" s="100">
        <v>13400.32</v>
      </c>
      <c r="AB44" s="100">
        <v>0</v>
      </c>
      <c r="AC44" s="100">
        <v>12999.98</v>
      </c>
      <c r="AD44" s="100">
        <v>3030</v>
      </c>
      <c r="AE44" s="100">
        <v>20.02</v>
      </c>
      <c r="AF44" s="100">
        <v>1860</v>
      </c>
      <c r="AG44" s="100">
        <v>8450</v>
      </c>
      <c r="AH44" s="100">
        <v>0</v>
      </c>
      <c r="AI44" s="100">
        <v>1500</v>
      </c>
      <c r="AJ44" s="100">
        <v>3401.91</v>
      </c>
      <c r="AK44" s="100">
        <v>0</v>
      </c>
      <c r="AL44" s="100">
        <v>3000</v>
      </c>
      <c r="AM44" s="100">
        <v>0</v>
      </c>
      <c r="AN44" s="100">
        <v>0</v>
      </c>
      <c r="AO44" s="100">
        <v>38681.57</v>
      </c>
      <c r="AP44" s="110">
        <f>IF(AO44=0,0,AN44/AO44)</f>
        <v>0</v>
      </c>
      <c r="AQ44" s="100">
        <v>0</v>
      </c>
      <c r="AR44" s="100">
        <v>20035.28</v>
      </c>
      <c r="AS44" s="100">
        <v>0</v>
      </c>
      <c r="AT44" s="100">
        <v>0</v>
      </c>
      <c r="AU44" s="100">
        <v>951.099999999999</v>
      </c>
      <c r="AV44" s="100">
        <v>0</v>
      </c>
      <c r="AW44" s="100">
        <v>0</v>
      </c>
      <c r="AX44" s="100">
        <v>0</v>
      </c>
      <c r="AY44" s="107">
        <v>24</v>
      </c>
      <c r="AZ44" s="107">
        <v>10</v>
      </c>
      <c r="BA44" s="107">
        <v>0</v>
      </c>
      <c r="BB44" s="107">
        <v>-1</v>
      </c>
      <c r="BC44" s="107">
        <v>-5</v>
      </c>
      <c r="BD44" s="107">
        <v>-2</v>
      </c>
      <c r="BE44" s="107">
        <v>0</v>
      </c>
      <c r="BF44" s="107">
        <f>SUM(AY44:BE44)</f>
        <v>26</v>
      </c>
      <c r="BG44" s="107">
        <v>0</v>
      </c>
      <c r="BH44" s="107">
        <v>0</v>
      </c>
      <c r="BI44" s="107">
        <v>0</v>
      </c>
      <c r="BJ44" s="107">
        <v>1</v>
      </c>
      <c r="BK44" s="107">
        <v>1</v>
      </c>
      <c r="BL44" s="107">
        <v>0</v>
      </c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  <c r="GM44" s="26"/>
      <c r="GN44" s="26"/>
      <c r="GO44" s="26"/>
      <c r="GP44" s="26"/>
      <c r="GQ44" s="26"/>
      <c r="GR44" s="26"/>
      <c r="GS44" s="26"/>
      <c r="GT44" s="26"/>
      <c r="GU44" s="26"/>
      <c r="GV44" s="26"/>
      <c r="GW44" s="26"/>
      <c r="GX44" s="26"/>
      <c r="GY44" s="26"/>
      <c r="GZ44" s="26"/>
      <c r="HA44" s="26"/>
      <c r="HB44" s="26"/>
      <c r="HC44" s="26"/>
      <c r="HD44" s="26"/>
    </row>
    <row r="45" spans="1:212" s="27" customFormat="1" ht="15.75" x14ac:dyDescent="0.25">
      <c r="A45" s="33">
        <v>21</v>
      </c>
      <c r="B45" s="34" t="s">
        <v>167</v>
      </c>
      <c r="C45" s="34" t="s">
        <v>138</v>
      </c>
      <c r="D45" s="52" t="s">
        <v>212</v>
      </c>
      <c r="E45" s="52"/>
      <c r="F45" s="52" t="s">
        <v>182</v>
      </c>
      <c r="G45" s="81" t="s">
        <v>56</v>
      </c>
      <c r="H45" s="100">
        <v>180945.48</v>
      </c>
      <c r="I45" s="100">
        <v>180945.48</v>
      </c>
      <c r="J45" s="100">
        <v>0</v>
      </c>
      <c r="K45" s="100">
        <v>134302.39999999999</v>
      </c>
      <c r="L45" s="100">
        <v>0</v>
      </c>
      <c r="M45" s="100">
        <v>5499.76</v>
      </c>
      <c r="N45" s="100">
        <v>8617.3799999999992</v>
      </c>
      <c r="O45" s="100">
        <v>166514.09</v>
      </c>
      <c r="P45" s="116">
        <v>0.9</v>
      </c>
      <c r="Q45" s="96" t="s">
        <v>249</v>
      </c>
      <c r="R45" s="96" t="s">
        <v>249</v>
      </c>
      <c r="S45" s="96" t="s">
        <v>249</v>
      </c>
      <c r="T45" s="96" t="s">
        <v>249</v>
      </c>
      <c r="U45" s="96" t="s">
        <v>249</v>
      </c>
      <c r="V45" s="100">
        <v>0</v>
      </c>
      <c r="W45" s="100">
        <v>180945</v>
      </c>
      <c r="X45" s="100">
        <v>0</v>
      </c>
      <c r="Y45" s="109">
        <v>0.1</v>
      </c>
      <c r="Z45" s="100">
        <v>18094.55</v>
      </c>
      <c r="AA45" s="100">
        <v>0</v>
      </c>
      <c r="AB45" s="100">
        <v>0</v>
      </c>
      <c r="AC45" s="100">
        <v>3849.28</v>
      </c>
      <c r="AD45" s="100">
        <v>0</v>
      </c>
      <c r="AE45" s="100">
        <v>0</v>
      </c>
      <c r="AF45" s="100">
        <v>350</v>
      </c>
      <c r="AG45" s="100">
        <v>0</v>
      </c>
      <c r="AH45" s="100">
        <v>250</v>
      </c>
      <c r="AI45" s="100">
        <v>0</v>
      </c>
      <c r="AJ45" s="100">
        <v>200</v>
      </c>
      <c r="AK45" s="100">
        <v>1500</v>
      </c>
      <c r="AL45" s="100">
        <v>0</v>
      </c>
      <c r="AM45" s="100">
        <v>0</v>
      </c>
      <c r="AN45" s="100">
        <v>0</v>
      </c>
      <c r="AO45" s="100">
        <v>6297.28</v>
      </c>
      <c r="AP45" s="110">
        <f>IF(AO45=0,0,AN45/AO45)</f>
        <v>0</v>
      </c>
      <c r="AQ45" s="100">
        <v>0</v>
      </c>
      <c r="AR45" s="100">
        <v>9047.27</v>
      </c>
      <c r="AS45" s="100">
        <v>0</v>
      </c>
      <c r="AT45" s="100">
        <v>0</v>
      </c>
      <c r="AU45" s="100">
        <v>3000</v>
      </c>
      <c r="AV45" s="100">
        <v>0</v>
      </c>
      <c r="AW45" s="100">
        <v>0</v>
      </c>
      <c r="AX45" s="100">
        <v>0</v>
      </c>
      <c r="AY45" s="107">
        <v>9</v>
      </c>
      <c r="AZ45" s="107">
        <v>1</v>
      </c>
      <c r="BA45" s="107">
        <v>0</v>
      </c>
      <c r="BB45" s="107">
        <v>-1</v>
      </c>
      <c r="BC45" s="107">
        <v>-3</v>
      </c>
      <c r="BD45" s="107">
        <v>0</v>
      </c>
      <c r="BE45" s="107">
        <v>0</v>
      </c>
      <c r="BF45" s="107">
        <f>SUM(AY45:BE45)</f>
        <v>6</v>
      </c>
      <c r="BG45" s="107">
        <v>0</v>
      </c>
      <c r="BH45" s="107">
        <v>0</v>
      </c>
      <c r="BI45" s="107">
        <v>0</v>
      </c>
      <c r="BJ45" s="107">
        <v>0</v>
      </c>
      <c r="BK45" s="107">
        <v>0</v>
      </c>
      <c r="BL45" s="107">
        <v>0</v>
      </c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  <c r="GN45" s="26"/>
      <c r="GO45" s="26"/>
      <c r="GP45" s="26"/>
      <c r="GQ45" s="26"/>
      <c r="GR45" s="26"/>
      <c r="GS45" s="26"/>
      <c r="GT45" s="26"/>
      <c r="GU45" s="26"/>
      <c r="GV45" s="26"/>
      <c r="GW45" s="26"/>
      <c r="GX45" s="26"/>
      <c r="GY45" s="26"/>
      <c r="GZ45" s="26"/>
      <c r="HA45" s="26"/>
      <c r="HB45" s="26"/>
      <c r="HC45" s="26"/>
      <c r="HD45" s="26"/>
    </row>
    <row r="46" spans="1:212" s="27" customFormat="1" ht="15.75" x14ac:dyDescent="0.25">
      <c r="A46" s="33">
        <v>21</v>
      </c>
      <c r="B46" s="34" t="s">
        <v>168</v>
      </c>
      <c r="C46" s="34" t="s">
        <v>136</v>
      </c>
      <c r="D46" s="52" t="s">
        <v>214</v>
      </c>
      <c r="E46" s="52"/>
      <c r="F46" s="52" t="s">
        <v>172</v>
      </c>
      <c r="G46" s="81" t="s">
        <v>60</v>
      </c>
      <c r="H46" s="99">
        <v>803532.80000000005</v>
      </c>
      <c r="I46" s="99">
        <v>803532.80000000005</v>
      </c>
      <c r="J46" s="99">
        <v>65.150000000000006</v>
      </c>
      <c r="K46" s="99">
        <v>658493.02</v>
      </c>
      <c r="L46" s="100">
        <v>19406.52</v>
      </c>
      <c r="M46" s="100">
        <v>51575.74</v>
      </c>
      <c r="N46" s="100">
        <v>29747.62</v>
      </c>
      <c r="O46" s="99">
        <v>809041.78</v>
      </c>
      <c r="P46" s="111">
        <v>1</v>
      </c>
      <c r="Q46" s="96" t="s">
        <v>249</v>
      </c>
      <c r="R46" s="96" t="s">
        <v>249</v>
      </c>
      <c r="S46" s="96" t="s">
        <v>249</v>
      </c>
      <c r="T46" s="96" t="s">
        <v>249</v>
      </c>
      <c r="U46" s="96" t="s">
        <v>249</v>
      </c>
      <c r="V46" s="99">
        <v>0</v>
      </c>
      <c r="W46" s="99">
        <v>803532.5</v>
      </c>
      <c r="X46" s="99">
        <v>0</v>
      </c>
      <c r="Y46" s="103">
        <v>6.2E-2</v>
      </c>
      <c r="Z46" s="99">
        <v>49818.879999999997</v>
      </c>
      <c r="AA46" s="99">
        <v>0</v>
      </c>
      <c r="AB46" s="99">
        <v>13.34</v>
      </c>
      <c r="AC46" s="99">
        <v>5600</v>
      </c>
      <c r="AD46" s="100">
        <v>0</v>
      </c>
      <c r="AE46" s="100">
        <v>0</v>
      </c>
      <c r="AF46" s="100">
        <v>1000</v>
      </c>
      <c r="AG46" s="100">
        <v>0</v>
      </c>
      <c r="AH46" s="100">
        <v>500</v>
      </c>
      <c r="AI46" s="100">
        <v>0</v>
      </c>
      <c r="AJ46" s="100">
        <v>850.82</v>
      </c>
      <c r="AK46" s="100">
        <v>1009.95</v>
      </c>
      <c r="AL46" s="99">
        <v>0</v>
      </c>
      <c r="AM46" s="100">
        <v>0</v>
      </c>
      <c r="AN46" s="99">
        <v>0</v>
      </c>
      <c r="AO46" s="99">
        <v>9525.61</v>
      </c>
      <c r="AP46" s="104">
        <f>IF(AO46=0,0,AN46/AO46)</f>
        <v>0</v>
      </c>
      <c r="AQ46" s="99">
        <v>0</v>
      </c>
      <c r="AR46" s="99">
        <v>40173.379999999997</v>
      </c>
      <c r="AS46" s="99">
        <v>0</v>
      </c>
      <c r="AT46" s="99">
        <v>0</v>
      </c>
      <c r="AU46" s="99">
        <v>8989.28999999999</v>
      </c>
      <c r="AV46" s="99">
        <v>0</v>
      </c>
      <c r="AW46" s="99">
        <v>0</v>
      </c>
      <c r="AX46" s="99">
        <v>0</v>
      </c>
      <c r="AY46" s="105">
        <v>20</v>
      </c>
      <c r="AZ46" s="105">
        <v>5</v>
      </c>
      <c r="BA46" s="105">
        <v>0</v>
      </c>
      <c r="BB46" s="105">
        <v>0</v>
      </c>
      <c r="BC46" s="105">
        <v>-3</v>
      </c>
      <c r="BD46" s="105">
        <v>-4</v>
      </c>
      <c r="BE46" s="105">
        <v>0</v>
      </c>
      <c r="BF46" s="106">
        <f>SUM(AY46:BE46)</f>
        <v>18</v>
      </c>
      <c r="BG46" s="105">
        <v>2</v>
      </c>
      <c r="BH46" s="105">
        <v>0</v>
      </c>
      <c r="BI46" s="105">
        <v>0</v>
      </c>
      <c r="BJ46" s="107">
        <v>3</v>
      </c>
      <c r="BK46" s="107">
        <v>1</v>
      </c>
      <c r="BL46" s="107">
        <v>0</v>
      </c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6"/>
      <c r="HB46" s="26"/>
      <c r="HC46" s="26"/>
      <c r="HD46" s="26"/>
    </row>
    <row r="47" spans="1:212" x14ac:dyDescent="0.2">
      <c r="A47" s="14"/>
      <c r="B47" s="14"/>
      <c r="D47" s="14"/>
      <c r="E47" s="14"/>
      <c r="F47" s="14"/>
      <c r="G47" s="14"/>
      <c r="H47" s="21"/>
      <c r="I47" s="21"/>
      <c r="J47" s="21"/>
      <c r="K47" s="21"/>
      <c r="L47" s="21"/>
      <c r="M47" s="21"/>
      <c r="N47" s="21"/>
      <c r="O47" s="21"/>
      <c r="P47" s="24"/>
      <c r="Q47" s="24"/>
      <c r="R47" s="24"/>
      <c r="S47" s="23"/>
      <c r="T47" s="23"/>
      <c r="U47" s="23"/>
      <c r="V47" s="23"/>
      <c r="W47" s="23"/>
      <c r="X47" s="23"/>
      <c r="Y47" s="23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</row>
    <row r="48" spans="1:212" x14ac:dyDescent="0.2">
      <c r="A48" s="15"/>
      <c r="B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25"/>
      <c r="Q48" s="25"/>
      <c r="R48" s="25"/>
      <c r="S48" s="17"/>
      <c r="T48" s="17"/>
      <c r="U48" s="17"/>
      <c r="V48" s="17"/>
      <c r="W48" s="17"/>
      <c r="X48" s="17"/>
      <c r="Y48" s="17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</row>
    <row r="49" spans="16:25" x14ac:dyDescent="0.2">
      <c r="P49" s="9"/>
      <c r="Q49" s="9"/>
      <c r="R49" s="9"/>
      <c r="S49" s="10"/>
      <c r="T49" s="10"/>
      <c r="U49" s="10"/>
      <c r="V49" s="10"/>
      <c r="W49" s="10"/>
      <c r="X49" s="10"/>
      <c r="Y49" s="10"/>
    </row>
    <row r="50" spans="16:25" x14ac:dyDescent="0.2">
      <c r="P50" s="9"/>
      <c r="Q50" s="9"/>
      <c r="R50" s="9"/>
      <c r="S50" s="10"/>
      <c r="T50" s="10"/>
      <c r="U50" s="10"/>
      <c r="V50" s="10"/>
      <c r="W50" s="10"/>
      <c r="X50" s="10"/>
      <c r="Y50" s="10"/>
    </row>
    <row r="51" spans="16:25" x14ac:dyDescent="0.2">
      <c r="P51" s="9"/>
      <c r="Q51" s="9"/>
      <c r="R51" s="9"/>
      <c r="S51" s="10"/>
      <c r="T51" s="10"/>
      <c r="U51" s="10"/>
      <c r="V51" s="10"/>
      <c r="W51" s="10"/>
      <c r="X51" s="10"/>
      <c r="Y51" s="10"/>
    </row>
    <row r="52" spans="16:25" x14ac:dyDescent="0.2">
      <c r="P52" s="9"/>
      <c r="Q52" s="9"/>
      <c r="R52" s="9"/>
      <c r="S52" s="10"/>
      <c r="T52" s="10"/>
      <c r="U52" s="10"/>
      <c r="V52" s="10"/>
      <c r="W52" s="10"/>
      <c r="X52" s="10"/>
      <c r="Y52" s="10"/>
    </row>
    <row r="53" spans="16:25" x14ac:dyDescent="0.2">
      <c r="P53" s="9"/>
      <c r="Q53" s="9"/>
      <c r="R53" s="9"/>
      <c r="S53" s="10"/>
      <c r="T53" s="10"/>
      <c r="U53" s="10"/>
      <c r="V53" s="10"/>
      <c r="W53" s="10"/>
      <c r="X53" s="10"/>
      <c r="Y53" s="10"/>
    </row>
    <row r="54" spans="16:25" x14ac:dyDescent="0.2">
      <c r="P54" s="9"/>
      <c r="Q54" s="9"/>
      <c r="R54" s="9"/>
      <c r="S54" s="10"/>
      <c r="T54" s="10"/>
      <c r="U54" s="10"/>
      <c r="V54" s="10"/>
      <c r="W54" s="10"/>
      <c r="X54" s="10"/>
      <c r="Y54" s="10"/>
    </row>
    <row r="55" spans="16:25" x14ac:dyDescent="0.2">
      <c r="P55" s="9"/>
      <c r="Q55" s="9"/>
      <c r="R55" s="9"/>
      <c r="S55" s="10"/>
      <c r="T55" s="10"/>
      <c r="U55" s="10"/>
      <c r="V55" s="10"/>
      <c r="W55" s="10"/>
      <c r="X55" s="10"/>
      <c r="Y55" s="10"/>
    </row>
    <row r="56" spans="16:25" x14ac:dyDescent="0.2">
      <c r="P56" s="9"/>
      <c r="Q56" s="9"/>
      <c r="R56" s="9"/>
      <c r="S56" s="10"/>
      <c r="T56" s="10"/>
      <c r="U56" s="10"/>
      <c r="V56" s="10"/>
      <c r="W56" s="10"/>
      <c r="X56" s="10"/>
      <c r="Y56" s="10"/>
    </row>
    <row r="57" spans="16:25" x14ac:dyDescent="0.2">
      <c r="P57" s="9"/>
      <c r="Q57" s="9"/>
      <c r="R57" s="9"/>
      <c r="S57" s="10"/>
      <c r="T57" s="10"/>
      <c r="U57" s="10"/>
      <c r="V57" s="10"/>
      <c r="W57" s="10"/>
      <c r="X57" s="10"/>
      <c r="Y57" s="10"/>
    </row>
    <row r="58" spans="16:25" x14ac:dyDescent="0.2">
      <c r="P58" s="9"/>
      <c r="Q58" s="9"/>
      <c r="R58" s="9"/>
      <c r="S58" s="10"/>
      <c r="T58" s="10"/>
      <c r="U58" s="10"/>
      <c r="V58" s="10"/>
      <c r="W58" s="10"/>
      <c r="X58" s="10"/>
      <c r="Y58" s="10"/>
    </row>
    <row r="59" spans="16:25" x14ac:dyDescent="0.2">
      <c r="P59" s="9"/>
      <c r="Q59" s="9"/>
      <c r="R59" s="9"/>
      <c r="S59" s="10"/>
      <c r="T59" s="10"/>
      <c r="U59" s="10"/>
      <c r="V59" s="10"/>
      <c r="W59" s="10"/>
      <c r="X59" s="10"/>
      <c r="Y59" s="10"/>
    </row>
    <row r="60" spans="16:25" x14ac:dyDescent="0.2">
      <c r="P60" s="9"/>
      <c r="Q60" s="9"/>
      <c r="R60" s="9"/>
      <c r="S60" s="10"/>
      <c r="T60" s="10"/>
      <c r="U60" s="10"/>
      <c r="V60" s="10"/>
      <c r="W60" s="10"/>
      <c r="X60" s="10"/>
      <c r="Y60" s="10"/>
    </row>
    <row r="61" spans="16:25" x14ac:dyDescent="0.2">
      <c r="P61" s="9"/>
      <c r="Q61" s="9"/>
      <c r="R61" s="9"/>
      <c r="S61" s="10"/>
      <c r="T61" s="10"/>
      <c r="U61" s="10"/>
      <c r="V61" s="10"/>
      <c r="W61" s="10"/>
      <c r="X61" s="10"/>
      <c r="Y61" s="10"/>
    </row>
    <row r="62" spans="16:25" x14ac:dyDescent="0.2">
      <c r="P62" s="9"/>
      <c r="Q62" s="9"/>
      <c r="R62" s="9"/>
      <c r="S62" s="10"/>
      <c r="T62" s="10"/>
      <c r="U62" s="10"/>
      <c r="V62" s="10"/>
      <c r="W62" s="10"/>
      <c r="X62" s="10"/>
      <c r="Y62" s="10"/>
    </row>
    <row r="63" spans="16:25" x14ac:dyDescent="0.2">
      <c r="P63" s="9"/>
      <c r="Q63" s="9"/>
      <c r="R63" s="9"/>
      <c r="S63" s="10"/>
      <c r="T63" s="10"/>
      <c r="U63" s="10"/>
      <c r="V63" s="10"/>
      <c r="W63" s="10"/>
      <c r="X63" s="10"/>
      <c r="Y63" s="10"/>
    </row>
    <row r="64" spans="16:25" x14ac:dyDescent="0.2">
      <c r="P64" s="9"/>
      <c r="Q64" s="9"/>
      <c r="R64" s="9"/>
      <c r="S64" s="10"/>
      <c r="T64" s="10"/>
      <c r="U64" s="10"/>
      <c r="V64" s="10"/>
      <c r="W64" s="10"/>
      <c r="X64" s="10"/>
      <c r="Y64" s="10"/>
    </row>
    <row r="65" spans="16:25" x14ac:dyDescent="0.2">
      <c r="P65" s="9"/>
      <c r="Q65" s="9"/>
      <c r="R65" s="9"/>
      <c r="S65" s="10"/>
      <c r="T65" s="10"/>
      <c r="U65" s="10"/>
      <c r="V65" s="10"/>
      <c r="W65" s="10"/>
      <c r="X65" s="10"/>
      <c r="Y65" s="10"/>
    </row>
    <row r="66" spans="16:25" x14ac:dyDescent="0.2">
      <c r="P66" s="9"/>
      <c r="Q66" s="9"/>
      <c r="R66" s="9"/>
      <c r="S66" s="10"/>
      <c r="T66" s="10"/>
      <c r="U66" s="10"/>
      <c r="V66" s="10"/>
      <c r="W66" s="10"/>
      <c r="X66" s="10"/>
      <c r="Y66" s="10"/>
    </row>
    <row r="67" spans="16:25" x14ac:dyDescent="0.2">
      <c r="P67" s="9"/>
      <c r="Q67" s="9"/>
      <c r="R67" s="9"/>
      <c r="S67" s="10"/>
      <c r="T67" s="10"/>
      <c r="U67" s="10"/>
      <c r="V67" s="10"/>
      <c r="W67" s="10"/>
      <c r="X67" s="10"/>
      <c r="Y67" s="10"/>
    </row>
    <row r="68" spans="16:25" x14ac:dyDescent="0.2">
      <c r="P68" s="9"/>
      <c r="Q68" s="9"/>
      <c r="R68" s="9"/>
      <c r="S68" s="10"/>
      <c r="T68" s="10"/>
      <c r="U68" s="10"/>
      <c r="V68" s="10"/>
      <c r="W68" s="10"/>
      <c r="X68" s="10"/>
      <c r="Y68" s="10"/>
    </row>
    <row r="69" spans="16:25" x14ac:dyDescent="0.2">
      <c r="P69" s="9"/>
      <c r="Q69" s="9"/>
      <c r="R69" s="9"/>
      <c r="S69" s="10"/>
      <c r="T69" s="10"/>
      <c r="U69" s="10"/>
      <c r="V69" s="10"/>
      <c r="W69" s="10"/>
      <c r="X69" s="10"/>
      <c r="Y69" s="10"/>
    </row>
    <row r="70" spans="16:25" x14ac:dyDescent="0.2">
      <c r="P70" s="9"/>
      <c r="Q70" s="9"/>
      <c r="R70" s="9"/>
      <c r="S70" s="10"/>
      <c r="T70" s="10"/>
      <c r="U70" s="10"/>
      <c r="V70" s="10"/>
      <c r="W70" s="10"/>
      <c r="X70" s="10"/>
      <c r="Y70" s="10"/>
    </row>
    <row r="71" spans="16:25" x14ac:dyDescent="0.2">
      <c r="P71" s="9"/>
      <c r="Q71" s="9"/>
      <c r="R71" s="9"/>
      <c r="S71" s="10"/>
      <c r="T71" s="10"/>
      <c r="U71" s="10"/>
      <c r="V71" s="10"/>
      <c r="W71" s="10"/>
      <c r="X71" s="10"/>
      <c r="Y71" s="10"/>
    </row>
    <row r="72" spans="16:25" x14ac:dyDescent="0.2">
      <c r="P72" s="9"/>
      <c r="Q72" s="9"/>
      <c r="R72" s="9"/>
      <c r="S72" s="10"/>
      <c r="T72" s="10"/>
      <c r="U72" s="10"/>
      <c r="V72" s="10"/>
      <c r="W72" s="10"/>
      <c r="X72" s="10"/>
      <c r="Y72" s="10"/>
    </row>
    <row r="73" spans="16:25" x14ac:dyDescent="0.2">
      <c r="P73" s="9"/>
      <c r="Q73" s="9"/>
      <c r="R73" s="9"/>
      <c r="S73" s="10"/>
      <c r="T73" s="10"/>
      <c r="U73" s="10"/>
      <c r="V73" s="10"/>
      <c r="W73" s="10"/>
      <c r="X73" s="10"/>
      <c r="Y73" s="10"/>
    </row>
    <row r="74" spans="16:25" x14ac:dyDescent="0.2">
      <c r="P74" s="9"/>
      <c r="Q74" s="9"/>
      <c r="R74" s="9"/>
    </row>
    <row r="75" spans="16:25" x14ac:dyDescent="0.2">
      <c r="P75" s="9"/>
      <c r="Q75" s="9"/>
      <c r="R75" s="9"/>
    </row>
    <row r="76" spans="16:25" x14ac:dyDescent="0.2">
      <c r="P76" s="9"/>
      <c r="Q76" s="9"/>
      <c r="R76" s="9"/>
    </row>
    <row r="77" spans="16:25" x14ac:dyDescent="0.2">
      <c r="P77" s="9"/>
      <c r="Q77" s="9"/>
      <c r="R77" s="9"/>
    </row>
    <row r="78" spans="16:25" x14ac:dyDescent="0.2">
      <c r="P78" s="9"/>
      <c r="Q78" s="9"/>
      <c r="R78" s="9"/>
    </row>
    <row r="79" spans="16:25" x14ac:dyDescent="0.2">
      <c r="P79" s="9"/>
      <c r="Q79" s="9"/>
      <c r="R79" s="9"/>
    </row>
    <row r="80" spans="16:25" x14ac:dyDescent="0.2">
      <c r="P80" s="9"/>
      <c r="Q80" s="9"/>
      <c r="R80" s="9"/>
    </row>
    <row r="81" spans="16:18" x14ac:dyDescent="0.2">
      <c r="P81" s="9"/>
      <c r="Q81" s="9"/>
      <c r="R81" s="9"/>
    </row>
  </sheetData>
  <mergeCells count="14">
    <mergeCell ref="W6:W8"/>
    <mergeCell ref="X6:X8"/>
    <mergeCell ref="AA2:AX2"/>
    <mergeCell ref="AY2:BL2"/>
    <mergeCell ref="E6:E8"/>
    <mergeCell ref="H2:P2"/>
    <mergeCell ref="Q2:Z2"/>
    <mergeCell ref="Q3:U3"/>
    <mergeCell ref="V3:Z3"/>
    <mergeCell ref="O6:O8"/>
    <mergeCell ref="S6:S8"/>
    <mergeCell ref="R6:R8"/>
    <mergeCell ref="Q6:Q8"/>
    <mergeCell ref="V6:V8"/>
  </mergeCells>
  <phoneticPr fontId="5" type="noConversion"/>
  <pageMargins left="0.75" right="0.75" top="1" bottom="1" header="0.5" footer="0.5"/>
  <pageSetup orientation="portrait" r:id="rId1"/>
  <headerFooter alignWithMargins="0">
    <oddFooter>&amp;L&amp;8&amp;D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A</vt:lpstr>
      <vt:lpstr>_EXP13</vt:lpstr>
      <vt:lpstr>_EXP2</vt:lpstr>
      <vt:lpstr>_MT13</vt:lpstr>
      <vt:lpstr>_MTH2</vt:lpstr>
      <vt:lpstr>DISB</vt:lpstr>
      <vt:lpstr>DISB2</vt:lpstr>
      <vt:lpstr>EXP</vt:lpstr>
      <vt:lpstr>MTH</vt:lpstr>
      <vt:lpstr>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2018-07-19T15:25:11Z</dcterms:created>
  <dcterms:modified xsi:type="dcterms:W3CDTF">2018-07-19T15:26:33Z</dcterms:modified>
</cp:coreProperties>
</file>